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<sst xmlns="http://schemas.openxmlformats.org/spreadsheetml/2006/main" count="18040" uniqueCount="2714">
  <si>
    <t>Aspe</t>
  </si>
  <si>
    <t>Rekapitulace ceny</t>
  </si>
  <si>
    <t>Zm07_5113520033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</si>
  <si>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</si>
  <si>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</si>
  <si>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</si>
  <si>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</si>
  <si>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</si>
  <si>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</si>
  <si>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</si>
  <si>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</si>
  <si>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</si>
  <si>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</si>
  <si>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</si>
  <si>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</si>
  <si>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</si>
  <si>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</si>
  <si>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</si>
  <si>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</si>
  <si>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</si>
  <si>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</si>
  <si>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</si>
  <si>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</si>
  <si>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</si>
  <si>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</si>
  <si>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</si>
  <si>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</si>
  <si>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</si>
  <si>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</si>
  <si>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</si>
  <si>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</si>
  <si>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</si>
  <si>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</si>
  <si>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</si>
  <si>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</si>
  <si>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</si>
  <si>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</si>
  <si>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</si>
  <si>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</si>
  <si>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</si>
  <si>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</si>
  <si>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</si>
  <si>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</si>
  <si>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</si>
  <si>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</si>
  <si>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</si>
  <si>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</si>
  <si>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</si>
  <si>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</si>
  <si>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</si>
  <si>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</si>
  <si>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</si>
  <si>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</si>
  <si>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</si>
  <si>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</si>
  <si>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</si>
  <si>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</si>
  <si>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</si>
  <si>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</si>
  <si>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</si>
  <si>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</si>
  <si>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</si>
  <si>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</si>
  <si>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65.183+99.502+46.882+5.721+31.19+9.479+31.292+6.321+(366.768+294.892+43.957)+17.340=1 018.527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</si>
  <si>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</si>
  <si>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</si>
  <si>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</si>
  <si>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</si>
  <si>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</si>
  <si>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</si>
  <si>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</si>
  <si>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</si>
  <si>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</si>
  <si>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</si>
  <si>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</si>
  <si>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</si>
  <si>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</si>
  <si>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</si>
  <si>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</si>
  <si>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</si>
  <si>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</si>
  <si>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</si>
  <si>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</si>
  <si>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</si>
  <si>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</si>
  <si>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</si>
  <si>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</si>
  <si>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</si>
  <si>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</si>
  <si>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</si>
  <si>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</si>
  <si>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</si>
  <si>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</si>
  <si>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</si>
  <si>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</si>
  <si>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</si>
  <si>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</si>
  <si>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</si>
  <si>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</si>
  <si>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</si>
  <si>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</si>
  <si>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</si>
  <si>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</si>
  <si>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</si>
  <si>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</si>
  <si>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</si>
  <si>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</si>
  <si>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</si>
  <si>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</si>
  <si>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</si>
  <si>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</si>
  <si>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</si>
  <si>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</si>
  <si>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</si>
  <si>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</si>
  <si>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</si>
  <si>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</si>
  <si>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</si>
  <si>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</si>
  <si>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</si>
  <si>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</si>
  <si>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</si>
  <si>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</si>
  <si>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</si>
  <si>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</si>
  <si>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</si>
  <si>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</si>
  <si>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</si>
  <si>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</si>
  <si>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</si>
  <si>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</si>
  <si>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</si>
  <si>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</si>
  <si>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</si>
  <si>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</si>
  <si>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</si>
  <si>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</si>
  <si>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</si>
  <si>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</si>
  <si>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</si>
  <si>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</si>
  <si>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</si>
  <si>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</si>
  <si>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</si>
  <si>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</si>
  <si>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</si>
  <si>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</si>
  <si>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</si>
  <si>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</si>
  <si>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</si>
  <si>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</si>
  <si>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</si>
  <si>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</si>
  <si>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</si>
  <si>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</si>
  <si>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</si>
  <si>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</si>
  <si>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</si>
  <si>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</si>
  <si>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</si>
  <si>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</si>
  <si>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</si>
  <si>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</si>
  <si>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</si>
  <si>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</si>
  <si>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</si>
  <si>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</si>
  <si>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</si>
  <si>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</si>
  <si>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</si>
  <si>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</si>
  <si>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</si>
  <si>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</si>
  <si>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</si>
  <si>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</si>
  <si>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</si>
  <si>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</si>
  <si>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</si>
  <si>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</si>
  <si>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</si>
  <si>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</si>
  <si>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</si>
  <si>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</si>
  <si>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</si>
  <si>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</si>
  <si>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</si>
  <si>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</si>
  <si>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</si>
  <si>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</si>
  <si>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</si>
  <si>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</si>
  <si>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</si>
  <si>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</si>
  <si>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</si>
  <si>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</si>
  <si>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</si>
  <si>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</si>
  <si>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</si>
  <si>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</si>
  <si>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</si>
  <si>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</si>
  <si>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</si>
  <si>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</si>
  <si>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</si>
  <si>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</si>
  <si>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</si>
  <si>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</si>
  <si>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</si>
  <si>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</si>
  <si>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</si>
  <si>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</si>
  <si>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</si>
  <si>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</si>
  <si>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</si>
  <si>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</si>
  <si>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</si>
  <si>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</si>
  <si>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</si>
  <si>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</si>
  <si>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</si>
  <si>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</si>
  <si>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</si>
  <si>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</si>
  <si>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</si>
  <si>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</si>
  <si>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</si>
  <si>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</si>
  <si>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</si>
  <si>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</si>
  <si>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</si>
  <si>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</si>
  <si>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</si>
  <si>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</si>
  <si>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</si>
  <si>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</si>
  <si>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</si>
  <si>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</si>
  <si>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</si>
  <si>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</si>
  <si>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</si>
  <si>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</si>
  <si>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</si>
  <si>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</si>
  <si>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</si>
  <si>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</si>
  <si>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</si>
  <si>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</si>
  <si>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</si>
  <si>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</si>
  <si>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</si>
  <si>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</si>
  <si>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</si>
  <si>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</si>
  <si>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</si>
  <si>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</si>
  <si>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</si>
  <si>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</si>
  <si>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</si>
  <si>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</si>
  <si>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</si>
  <si>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</si>
  <si>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</si>
  <si>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</si>
  <si>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</si>
  <si>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</si>
  <si>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</si>
  <si>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</si>
  <si>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</si>
  <si>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</si>
  <si>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</si>
  <si>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</si>
  <si>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</si>
  <si>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</si>
  <si>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</si>
  <si>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</si>
  <si>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</si>
  <si>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</si>
  <si>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</si>
  <si>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</si>
  <si>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</si>
  <si>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</si>
  <si>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</si>
  <si>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</si>
  <si>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</si>
  <si>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</si>
  <si>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</si>
  <si>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</si>
  <si>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</si>
  <si>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</si>
  <si>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</si>
  <si>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</si>
  <si>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</si>
  <si>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</si>
  <si>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</si>
  <si>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</si>
  <si>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</si>
  <si>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</si>
  <si>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</si>
  <si>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</si>
  <si>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</si>
  <si>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</si>
  <si>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</si>
  <si>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</si>
  <si>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</si>
  <si>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</si>
  <si>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</si>
  <si>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</si>
  <si>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</si>
  <si>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</si>
  <si>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</si>
  <si>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</si>
  <si>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</si>
  <si>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</si>
  <si>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</si>
  <si>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</si>
  <si>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</si>
  <si>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</si>
  <si>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</si>
  <si>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</si>
  <si>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</si>
  <si>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</si>
  <si>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</si>
  <si>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</si>
  <si>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</si>
  <si>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</si>
  <si>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</si>
  <si>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</si>
  <si>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</si>
  <si>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</si>
  <si>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</si>
  <si>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</si>
  <si>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</si>
  <si>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</si>
  <si>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</si>
  <si>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</si>
  <si>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</si>
  <si>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</si>
  <si>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</si>
  <si>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</si>
  <si>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</si>
  <si>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</si>
  <si>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</si>
  <si>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</si>
  <si>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</si>
  <si>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</si>
  <si>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</si>
  <si>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</si>
  <si>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</si>
  <si>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</si>
  <si>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</si>
  <si>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</si>
  <si>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</si>
  <si>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</si>
  <si>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</si>
  <si>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</si>
  <si>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</si>
  <si>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</si>
  <si>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</si>
  <si>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</si>
  <si>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</si>
  <si>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</si>
  <si>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</si>
  <si>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</si>
  <si>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</si>
  <si>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</si>
  <si>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</si>
  <si>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</si>
  <si>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</si>
  <si>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</si>
  <si>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</si>
  <si>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</si>
  <si>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</si>
  <si>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</si>
  <si>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</si>
  <si>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</si>
  <si>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</si>
  <si>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</si>
  <si>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</si>
  <si>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</si>
  <si>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</si>
  <si>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</si>
  <si>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</si>
  <si>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</si>
  <si>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</si>
  <si>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</si>
  <si>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</si>
  <si>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</si>
  <si>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</si>
  <si>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75M82X</t>
  </si>
  <si>
    <t>PŘENOSOVÝ SYSTÉM, SDH - MONTÁŽ</t>
  </si>
  <si>
    <t>75M825</t>
  </si>
  <si>
    <t>SWITCH ETHERNET L2 24 PORTŮ, OPTICKÉ ROZHRANÍ</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</si>
  <si>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</si>
  <si>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</si>
  <si>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</si>
  <si>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</si>
  <si>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75L3A4</t>
  </si>
  <si>
    <t>INFORMAČNÍ PRVEK, ZÁVĚS PRO INFORMAČNÍ TABULE</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</si>
  <si>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</si>
  <si>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</si>
  <si>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</si>
  <si>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</si>
  <si>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</si>
  <si>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</si>
  <si>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</si>
  <si>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</si>
  <si>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</si>
  <si>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</si>
  <si>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</si>
  <si>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</si>
  <si>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</si>
  <si>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</si>
  <si>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</si>
  <si>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</si>
  <si>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</si>
  <si>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</si>
  <si>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</si>
  <si>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</si>
  <si>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</si>
  <si>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</si>
  <si>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</si>
  <si>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</si>
  <si>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</si>
  <si>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</si>
  <si>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</si>
  <si>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</si>
  <si>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</si>
  <si>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</si>
  <si>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</si>
  <si>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</si>
  <si>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</si>
  <si>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</si>
  <si>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</si>
  <si>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</si>
  <si>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</si>
  <si>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</si>
  <si>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</si>
  <si>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</si>
  <si>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</si>
  <si>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</si>
  <si>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</si>
  <si>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</si>
  <si>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</si>
  <si>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</si>
  <si>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</si>
  <si>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</si>
  <si>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</si>
  <si>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</si>
  <si>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</si>
  <si>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</si>
  <si>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</si>
  <si>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</si>
  <si>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</si>
  <si>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</si>
  <si>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</si>
  <si>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</si>
  <si>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</si>
  <si>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</si>
  <si>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</si>
  <si>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</si>
  <si>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75M813</t>
  </si>
  <si>
    <t>SWITCH ETHERNET L3 24 PORTŮ, OPTICKÉ ROZHRANÍ</t>
  </si>
  <si>
    <t>75M857</t>
  </si>
  <si>
    <t>MEDIAKONVERTOR - ETHERNET, SAMOSTATNÝ</t>
  </si>
  <si>
    <t>38</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</si>
  <si>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</si>
  <si>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</si>
  <si>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</si>
  <si>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</si>
  <si>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</si>
  <si>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</si>
  <si>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</si>
  <si>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</si>
  <si>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</si>
  <si>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</si>
  <si>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</si>
  <si>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</si>
  <si>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</si>
  <si>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</si>
  <si>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</si>
  <si>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</si>
  <si>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</si>
  <si>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</si>
  <si>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43</t>
  </si>
  <si>
    <t>75IEE1</t>
  </si>
  <si>
    <t>OPTICKÝ ROZVADĚČ 19" PROVEDENÍ DO 12 VLÁKEN</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</si>
  <si>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</si>
  <si>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</si>
  <si>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</si>
  <si>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75IEG1</t>
  </si>
  <si>
    <t>KAZETA PRO ULOŽENÍ SVÁRŮ - DODÁVKA</t>
  </si>
  <si>
    <t>46</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</si>
  <si>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</si>
  <si>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</si>
  <si>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</si>
  <si>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</si>
  <si>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</si>
  <si>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</si>
  <si>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</si>
  <si>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</si>
  <si>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</si>
  <si>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</si>
  <si>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</si>
  <si>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</si>
  <si>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</si>
  <si>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</si>
  <si>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</si>
  <si>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</si>
  <si>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</si>
  <si>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</si>
  <si>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</si>
  <si>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</si>
  <si>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</si>
  <si>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</si>
  <si>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</si>
  <si>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</si>
  <si>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</si>
  <si>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</si>
  <si>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</si>
  <si>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</si>
  <si>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</si>
  <si>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</si>
  <si>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</si>
  <si>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</si>
  <si>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</si>
  <si>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</si>
  <si>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</si>
  <si>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</si>
  <si>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</si>
  <si>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</si>
  <si>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</si>
  <si>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</si>
  <si>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</si>
  <si>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</si>
  <si>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</si>
  <si>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</si>
  <si>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</si>
  <si>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</si>
  <si>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</si>
  <si>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</si>
  <si>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</si>
  <si>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</si>
  <si>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</si>
  <si>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</si>
  <si>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</si>
  <si>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</si>
  <si>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</si>
  <si>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</si>
  <si>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</si>
  <si>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</si>
  <si>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</si>
  <si>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</si>
  <si>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</si>
  <si>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</si>
  <si>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</si>
  <si>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</si>
  <si>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</si>
  <si>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</si>
  <si>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</si>
  <si>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</si>
  <si>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</si>
  <si>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</si>
  <si>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</si>
  <si>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</si>
  <si>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</si>
  <si>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</si>
  <si>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</si>
  <si>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</si>
  <si>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</si>
  <si>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</si>
  <si>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</si>
  <si>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</si>
  <si>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</si>
  <si>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</si>
  <si>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</si>
  <si>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</si>
  <si>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</si>
  <si>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</si>
  <si>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</si>
  <si>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</si>
  <si>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</si>
  <si>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</si>
  <si>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</si>
  <si>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</si>
  <si>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</si>
  <si>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</si>
  <si>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</si>
  <si>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</si>
  <si>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</si>
  <si>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</si>
  <si>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</si>
  <si>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</si>
  <si>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</si>
  <si>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</si>
  <si>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</si>
  <si>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</si>
  <si>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</si>
  <si>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</si>
  <si>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</si>
  <si>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</si>
  <si>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</si>
  <si>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</si>
  <si>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</si>
  <si>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</si>
  <si>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</si>
  <si>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</si>
  <si>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</si>
  <si>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</si>
  <si>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</si>
  <si>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</si>
  <si>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</si>
  <si>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</si>
  <si>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</si>
  <si>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</si>
  <si>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</si>
  <si>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</si>
  <si>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</si>
  <si>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</si>
  <si>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</si>
  <si>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</si>
  <si>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</si>
  <si>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</si>
  <si>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</si>
  <si>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</si>
  <si>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</si>
  <si>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</si>
  <si>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</si>
  <si>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</si>
  <si>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</si>
  <si>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</si>
  <si>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</si>
  <si>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</si>
  <si>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</si>
  <si>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</si>
  <si>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</si>
  <si>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</si>
  <si>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</si>
  <si>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</si>
  <si>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</si>
  <si>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</si>
  <si>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</si>
  <si>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</si>
  <si>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</si>
  <si>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</si>
  <si>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</si>
  <si>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</si>
  <si>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</si>
  <si>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</si>
  <si>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</si>
  <si>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</si>
  <si>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</si>
  <si>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</si>
  <si>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</si>
  <si>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</si>
  <si>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</si>
  <si>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</si>
  <si>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</si>
  <si>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</si>
  <si>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</si>
  <si>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</si>
  <si>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</si>
  <si>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</si>
  <si>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</si>
  <si>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</si>
  <si>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</si>
  <si>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</si>
  <si>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</si>
  <si>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</si>
  <si>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</si>
  <si>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</si>
  <si>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</si>
  <si>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</si>
  <si>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</si>
  <si>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</si>
  <si>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</si>
  <si>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</si>
  <si>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</si>
  <si>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</si>
  <si>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</si>
  <si>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</si>
  <si>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</si>
  <si>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</si>
  <si>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</si>
  <si>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</si>
  <si>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</si>
  <si>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</si>
  <si>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</si>
  <si>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</si>
  <si>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</si>
  <si>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</si>
  <si>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</si>
  <si>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</si>
  <si>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</si>
  <si>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</si>
  <si>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</si>
  <si>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</si>
  <si>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</si>
  <si>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</si>
  <si>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</si>
  <si>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</si>
  <si>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</si>
  <si>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</si>
  <si>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</si>
  <si>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</si>
  <si>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</si>
  <si>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</si>
  <si>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</si>
  <si>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</si>
  <si>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</si>
  <si>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</si>
  <si>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</si>
  <si>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</si>
  <si>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</si>
  <si>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</si>
  <si>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</si>
  <si>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</si>
  <si>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</si>
  <si>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</si>
  <si>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</si>
  <si>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</si>
  <si>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</si>
  <si>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</si>
  <si>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</si>
  <si>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</si>
  <si>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</si>
  <si>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</si>
  <si>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</si>
  <si>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</si>
  <si>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</si>
  <si>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</si>
  <si>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</si>
  <si>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</si>
  <si>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</si>
  <si>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</si>
  <si>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</si>
  <si>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</si>
  <si>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</si>
  <si>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</si>
  <si>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</si>
  <si>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</si>
  <si>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</si>
  <si>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</si>
  <si>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</si>
  <si>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</si>
  <si>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</si>
  <si>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</si>
  <si>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</si>
  <si>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</si>
  <si>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</si>
  <si>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</si>
  <si>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</si>
  <si>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</si>
  <si>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</si>
  <si>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</si>
  <si>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</si>
  <si>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</si>
  <si>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</si>
  <si>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</si>
  <si>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</si>
  <si>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</si>
  <si>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</si>
  <si>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</si>
  <si>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</si>
  <si>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</si>
  <si>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</si>
  <si>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</si>
  <si>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</si>
  <si>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</si>
  <si>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</si>
  <si>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</si>
  <si>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</si>
  <si>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</si>
  <si>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</si>
  <si>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</si>
  <si>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</si>
  <si>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</si>
  <si>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</si>
  <si>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</si>
  <si>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</si>
  <si>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</si>
  <si>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</si>
  <si>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</si>
  <si>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</si>
  <si>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</si>
  <si>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</si>
  <si>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</si>
  <si>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</si>
  <si>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</si>
  <si>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</si>
  <si>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</si>
  <si>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</si>
  <si>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</si>
  <si>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</si>
  <si>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</si>
  <si>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</si>
  <si>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</si>
  <si>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</si>
  <si>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</si>
  <si>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</si>
  <si>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</si>
  <si>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</si>
  <si>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</si>
  <si>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</si>
  <si>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</si>
  <si>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</si>
  <si>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</si>
  <si>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</si>
  <si>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</si>
  <si>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</si>
  <si>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</si>
  <si>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</si>
  <si>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</si>
  <si>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</si>
  <si>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</si>
  <si>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</si>
  <si>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</si>
  <si>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</si>
  <si>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</si>
  <si>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</si>
  <si>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</si>
  <si>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</si>
  <si>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</si>
  <si>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</si>
  <si>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</si>
  <si>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</si>
  <si>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</si>
  <si>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</si>
  <si>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</si>
  <si>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</si>
  <si>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</si>
  <si>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</si>
  <si>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</si>
  <si>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</si>
  <si>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</si>
  <si>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</si>
  <si>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</si>
  <si>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</si>
  <si>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</si>
  <si>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</si>
  <si>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</si>
  <si>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</si>
  <si>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</si>
  <si>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</si>
  <si>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</si>
  <si>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</si>
  <si>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</si>
  <si>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</si>
  <si>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</si>
  <si>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</si>
  <si>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</si>
  <si>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</si>
  <si>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</si>
  <si>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</si>
  <si>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</si>
  <si>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</si>
  <si>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</si>
  <si>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</si>
  <si>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</si>
  <si>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</si>
  <si>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</si>
  <si>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</si>
  <si>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</si>
  <si>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</si>
  <si>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</si>
  <si>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</si>
  <si>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</si>
  <si>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</si>
  <si>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</si>
  <si>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</si>
  <si>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</si>
  <si>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</si>
  <si>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</si>
  <si>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</si>
  <si>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</si>
  <si>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</si>
  <si>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</si>
  <si>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</si>
  <si>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</si>
  <si>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</si>
  <si>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</si>
  <si>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</si>
  <si>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</si>
  <si>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</si>
  <si>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</si>
  <si>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</si>
  <si>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</si>
  <si>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</si>
  <si>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</si>
  <si>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</si>
  <si>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</si>
  <si>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</si>
  <si>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</si>
  <si>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</si>
  <si>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</si>
  <si>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</si>
  <si>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</si>
  <si>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</si>
  <si>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</si>
  <si>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</si>
  <si>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</si>
  <si>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</si>
  <si>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</si>
  <si>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</si>
  <si>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</si>
  <si>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</si>
  <si>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</si>
  <si>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</si>
  <si>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</si>
  <si>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</si>
  <si>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</si>
  <si>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</si>
  <si>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</si>
  <si>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</si>
  <si>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</si>
  <si>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</si>
  <si>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</si>
  <si>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</si>
  <si>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</si>
  <si>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</si>
  <si>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</si>
  <si>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</si>
  <si>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</si>
  <si>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</si>
  <si>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</si>
  <si>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</si>
  <si>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</si>
  <si>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</si>
  <si>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</si>
  <si>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</si>
  <si>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</si>
  <si>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</si>
  <si>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</si>
  <si>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</si>
  <si>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</si>
  <si>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</si>
  <si>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</si>
  <si>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</si>
  <si>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</si>
  <si>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</si>
  <si>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</si>
  <si>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</si>
  <si>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</si>
  <si>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</si>
  <si>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</si>
  <si>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</si>
  <si>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</si>
  <si>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</si>
  <si>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</si>
  <si>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</si>
  <si>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</si>
  <si>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</si>
  <si>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</si>
  <si>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</si>
  <si>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</si>
  <si>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</si>
  <si>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</si>
  <si>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</si>
  <si>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</si>
  <si>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</si>
  <si>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</si>
  <si>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</si>
  <si>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</si>
  <si>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</si>
  <si>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</si>
  <si>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</si>
  <si>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</si>
  <si>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</si>
  <si>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</si>
  <si>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</si>
  <si>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</si>
  <si>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</si>
  <si>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</si>
  <si>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</si>
  <si>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</si>
  <si>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</si>
  <si>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</si>
  <si>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</si>
  <si>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</si>
  <si>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</si>
  <si>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</si>
  <si>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</si>
  <si>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</si>
  <si>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</si>
  <si>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</si>
  <si>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</si>
  <si>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</si>
  <si>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</si>
  <si>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</si>
  <si>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</si>
  <si>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</si>
  <si>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</si>
  <si>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</si>
  <si>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</si>
  <si>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</si>
  <si>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</si>
  <si>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</si>
  <si>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</si>
  <si>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</si>
  <si>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</si>
  <si>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</si>
  <si>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</si>
  <si>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</si>
  <si>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</si>
  <si>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</si>
  <si>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</si>
  <si>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</si>
  <si>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</si>
  <si>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</si>
  <si>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</si>
  <si>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</si>
  <si>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</si>
  <si>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</si>
  <si>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</si>
  <si>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</si>
  <si>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</si>
  <si>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</si>
  <si>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</si>
  <si>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</si>
  <si>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</si>
  <si>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</si>
  <si>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</si>
  <si>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</si>
  <si>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</si>
  <si>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</si>
  <si>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</si>
  <si>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</si>
  <si>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</si>
  <si>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</si>
  <si>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</si>
  <si>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</si>
  <si>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</si>
  <si>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</si>
  <si>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</si>
  <si>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</si>
  <si>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</si>
  <si>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</si>
  <si>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</si>
  <si>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</si>
  <si>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</si>
  <si>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</si>
  <si>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</si>
  <si>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</si>
  <si>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</si>
  <si>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</si>
  <si>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</si>
  <si>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</si>
  <si>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</si>
  <si>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</si>
  <si>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</si>
  <si>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</si>
  <si>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</si>
  <si>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</si>
  <si>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</si>
  <si>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</si>
  <si>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</si>
  <si>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</si>
  <si>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</si>
  <si>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</si>
  <si>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</si>
  <si>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</si>
  <si>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</si>
  <si>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</si>
  <si>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</si>
  <si>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</si>
  <si>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</si>
  <si>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</si>
  <si>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</si>
  <si>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</si>
  <si>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</si>
  <si>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</si>
  <si>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</si>
  <si>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</si>
  <si>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</si>
  <si>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</si>
  <si>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</si>
  <si>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</si>
  <si>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</si>
  <si>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</si>
  <si>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</si>
  <si>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</si>
  <si>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</si>
  <si>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</si>
  <si>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</si>
  <si>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</si>
  <si>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</si>
  <si>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</si>
  <si>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</si>
  <si>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</si>
  <si>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</si>
  <si>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</si>
  <si>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</si>
  <si>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</si>
  <si>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</si>
  <si>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</si>
  <si>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</si>
  <si>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</si>
  <si>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</si>
  <si>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</si>
  <si>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</si>
  <si>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</si>
  <si>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</si>
  <si>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</si>
  <si>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</si>
  <si>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</si>
  <si>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</si>
  <si>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</si>
  <si>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</si>
  <si>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</si>
  <si>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</si>
  <si>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</si>
  <si>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</si>
  <si>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</si>
  <si>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</si>
  <si>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</si>
  <si>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</si>
  <si>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</si>
  <si>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</si>
  <si>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</si>
  <si>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</si>
  <si>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</si>
  <si>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</si>
  <si>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</si>
  <si>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</si>
  <si>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</si>
  <si>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</si>
  <si>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</si>
  <si>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</si>
  <si>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</si>
  <si>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</si>
  <si>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</si>
  <si>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</si>
  <si>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</si>
  <si>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</si>
  <si>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</si>
  <si>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</si>
  <si>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</si>
  <si>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</si>
  <si>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</si>
  <si>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</si>
  <si>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</si>
  <si>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</si>
  <si>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</si>
  <si>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</si>
  <si>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</si>
  <si>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</si>
  <si>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</si>
  <si>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</si>
  <si>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</si>
  <si>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</si>
  <si>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</si>
  <si>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</si>
  <si>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</si>
  <si>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</si>
  <si>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</si>
  <si>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</si>
  <si>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</si>
  <si>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</si>
  <si>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</si>
  <si>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</si>
  <si>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</si>
  <si>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</si>
  <si>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</si>
  <si>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</si>
  <si>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</si>
  <si>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</si>
  <si>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</si>
  <si>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</si>
  <si>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</si>
  <si>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</si>
  <si>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</si>
  <si>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</si>
  <si>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</si>
  <si>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</si>
  <si>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</si>
  <si>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</si>
  <si>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</si>
  <si>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</si>
  <si>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</si>
  <si>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</si>
  <si>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</si>
  <si>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</si>
  <si>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</si>
  <si>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</si>
  <si>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</si>
  <si>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</si>
  <si>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</si>
  <si>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</si>
  <si>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</si>
  <si>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</si>
  <si>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</si>
  <si>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</si>
  <si>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</si>
  <si>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</si>
  <si>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</si>
  <si>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</si>
  <si>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</si>
  <si>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</si>
  <si>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</si>
  <si>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</si>
  <si>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</si>
  <si>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</si>
  <si>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</si>
  <si>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</si>
  <si>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</si>
  <si>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</si>
  <si>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</si>
  <si>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</si>
  <si>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</si>
  <si>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</si>
  <si>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</si>
  <si>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</si>
  <si>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</si>
  <si>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</si>
  <si>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</si>
  <si>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</si>
  <si>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</si>
  <si>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</si>
  <si>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</si>
  <si>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</si>
  <si>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</si>
  <si>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</si>
  <si>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</si>
  <si>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</si>
  <si>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</si>
  <si>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</si>
  <si>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</si>
  <si>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</si>
  <si>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</si>
  <si>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</si>
  <si>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</si>
  <si>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</si>
  <si>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</si>
  <si>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</si>
  <si>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</si>
  <si>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</si>
  <si>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</si>
  <si>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</si>
  <si>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</si>
  <si>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</si>
  <si>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</si>
  <si>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</si>
  <si>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</si>
  <si>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</si>
  <si>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</si>
  <si>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</si>
  <si>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</si>
  <si>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</si>
  <si>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</si>
  <si>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</si>
  <si>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</si>
  <si>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</si>
  <si>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</si>
  <si>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</si>
  <si>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</si>
  <si>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</si>
  <si>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</si>
  <si>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</si>
  <si>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</si>
  <si>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</si>
  <si>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</si>
  <si>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</si>
  <si>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</si>
  <si>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</si>
  <si>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</si>
  <si>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</si>
  <si>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</si>
  <si>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</si>
  <si>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</si>
  <si>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</si>
  <si>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</si>
  <si>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</si>
  <si>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</si>
  <si>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</si>
  <si>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</si>
  <si>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</si>
  <si>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</si>
  <si>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</si>
  <si>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</si>
  <si>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</si>
  <si>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</si>
  <si>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</si>
  <si>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</si>
  <si>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</si>
  <si>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</si>
  <si>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</si>
  <si>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</si>
  <si>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</si>
  <si>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</si>
  <si>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</si>
  <si>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</si>
  <si>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</si>
  <si>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</si>
  <si>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</si>
  <si>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</si>
  <si>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</si>
  <si>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</si>
  <si>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</si>
  <si>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</si>
  <si>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</si>
  <si>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</si>
  <si>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</si>
  <si>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</si>
  <si>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</si>
  <si>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</si>
  <si>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</si>
  <si>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</si>
  <si>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</si>
  <si>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</si>
  <si>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</si>
  <si>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</si>
  <si>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</si>
  <si>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</si>
  <si>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</si>
  <si>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</si>
  <si>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</si>
  <si>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</si>
  <si>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</si>
  <si>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</si>
  <si>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</si>
  <si>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</si>
  <si>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</si>
  <si>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</si>
  <si>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</si>
  <si>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</si>
  <si>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</si>
  <si>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</si>
  <si>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</si>
  <si>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</si>
  <si>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</si>
  <si>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</si>
  <si>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</si>
  <si>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</si>
  <si>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</si>
  <si>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</si>
  <si>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</si>
  <si>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</si>
  <si>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</si>
  <si>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</si>
  <si>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</si>
  <si>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</si>
  <si>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</si>
  <si>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</si>
  <si>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</si>
  <si>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</si>
  <si>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</si>
  <si>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</si>
  <si>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</si>
  <si>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</si>
  <si>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</si>
  <si>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</si>
  <si>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</si>
  <si>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</si>
  <si>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</si>
  <si>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</si>
  <si>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</si>
  <si>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</si>
  <si>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</si>
  <si>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</si>
  <si>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</si>
  <si>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</si>
  <si>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</si>
  <si>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</si>
  <si>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</si>
  <si>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</si>
  <si>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</si>
  <si>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</si>
  <si>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</si>
  <si>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</si>
  <si>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</si>
  <si>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</si>
  <si>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</si>
  <si>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</si>
  <si>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</si>
  <si>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</si>
  <si>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</si>
  <si>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</si>
  <si>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</si>
  <si>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</si>
  <si>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</si>
  <si>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</si>
  <si>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</si>
  <si>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</si>
  <si>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</si>
  <si>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</si>
  <si>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</si>
  <si>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</si>
  <si>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</si>
  <si>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</si>
  <si>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</si>
  <si>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</si>
  <si>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</si>
  <si>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</si>
  <si>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</si>
  <si>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</si>
  <si>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</si>
  <si>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</si>
  <si>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</si>
  <si>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</si>
  <si>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</si>
  <si>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</si>
  <si>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</si>
  <si>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</si>
  <si>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</si>
  <si>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</si>
  <si>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</si>
  <si>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</si>
  <si>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</si>
  <si>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</si>
  <si>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</si>
  <si>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</si>
  <si>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</si>
  <si>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</si>
  <si>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</si>
  <si>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</si>
  <si>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</si>
  <si>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</si>
  <si>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</si>
  <si>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</si>
  <si>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</si>
  <si>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</si>
  <si>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</si>
  <si>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</si>
  <si>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</si>
  <si>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</si>
  <si>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</si>
  <si>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</si>
  <si>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</si>
  <si>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</si>
  <si>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</si>
  <si>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</si>
  <si>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</si>
  <si>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</si>
  <si>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</si>
  <si>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</si>
  <si>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</si>
  <si>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</si>
  <si>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</si>
  <si>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</si>
  <si>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</si>
  <si>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</si>
  <si>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</si>
  <si>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</si>
  <si>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</si>
  <si>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</si>
  <si>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</si>
  <si>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</si>
  <si>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</si>
  <si>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</si>
  <si>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</si>
  <si>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</si>
  <si>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</si>
  <si>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</si>
  <si>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</si>
  <si>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</si>
  <si>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</si>
  <si>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</si>
  <si>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</si>
  <si>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</si>
  <si>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</si>
  <si>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</si>
  <si>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</si>
  <si>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</si>
  <si>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</si>
  <si>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</si>
  <si>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</si>
  <si>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</si>
  <si>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</si>
  <si>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</si>
  <si>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</si>
  <si>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</si>
  <si>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</si>
  <si>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</si>
  <si>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</si>
  <si>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</si>
  <si>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</si>
  <si>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</si>
  <si>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</si>
  <si>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</si>
  <si>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</si>
  <si>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</si>
  <si>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</si>
  <si>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</si>
  <si>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</si>
  <si>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</si>
  <si>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</si>
  <si>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</si>
  <si>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</si>
  <si>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</si>
  <si>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</si>
  <si>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</si>
  <si>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</si>
  <si>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</si>
  <si>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</si>
  <si>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</si>
  <si>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</si>
  <si>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</si>
  <si>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</si>
  <si>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</si>
  <si>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</si>
  <si>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</si>
  <si>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</si>
  <si>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</si>
  <si>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</si>
  <si>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</si>
  <si>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</si>
  <si>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</si>
  <si>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</si>
  <si>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</si>
  <si>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</si>
  <si>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</si>
  <si>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</si>
  <si>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</si>
  <si>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</si>
  <si>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</si>
  <si>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</si>
  <si>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</si>
  <si>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</si>
  <si>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</si>
  <si>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</si>
  <si>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</si>
  <si>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</si>
  <si>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</si>
  <si>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</si>
  <si>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</si>
  <si>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</si>
  <si>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</si>
  <si>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</si>
  <si>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</si>
  <si>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</si>
  <si>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</si>
  <si>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</si>
  <si>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</si>
  <si>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</si>
  <si>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</si>
  <si>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</si>
  <si>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</si>
  <si>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</si>
  <si>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</si>
  <si>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</si>
  <si>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</si>
  <si>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</si>
  <si>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</si>
  <si>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</si>
  <si>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</si>
  <si>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</si>
  <si>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</si>
  <si>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</si>
  <si>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</si>
  <si>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</si>
  <si>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</si>
  <si>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</si>
  <si>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</si>
  <si>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</si>
  <si>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</si>
  <si>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</si>
  <si>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</si>
  <si>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</si>
  <si>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</si>
  <si>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</si>
  <si>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</si>
  <si>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</si>
  <si>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</si>
  <si>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</si>
  <si>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</si>
  <si>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</si>
  <si>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</si>
  <si>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</si>
  <si>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</si>
  <si>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</si>
  <si>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</si>
  <si>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</si>
  <si>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</si>
  <si>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</si>
  <si>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</si>
  <si>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</si>
  <si>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</si>
  <si>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</si>
  <si>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</si>
  <si>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</si>
  <si>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</si>
  <si>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</si>
  <si>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</si>
  <si>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</si>
  <si>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</si>
  <si>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</si>
  <si>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</si>
  <si>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</si>
  <si>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</si>
  <si>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</si>
  <si>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</si>
  <si>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</si>
  <si>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</si>
  <si>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</si>
  <si>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</si>
  <si>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</si>
  <si>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</si>
  <si>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</si>
  <si>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</si>
  <si>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</si>
  <si>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</si>
  <si>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</si>
  <si>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</si>
  <si>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</si>
  <si>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</si>
  <si>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</si>
  <si>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</si>
  <si>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</si>
  <si>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</si>
  <si>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</si>
  <si>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</si>
  <si>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</si>
  <si>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</si>
  <si>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</si>
  <si>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</si>
  <si>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</si>
  <si>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</si>
  <si>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</si>
  <si>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</si>
  <si>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</si>
  <si>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</si>
  <si>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</si>
  <si>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</si>
  <si>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</si>
  <si>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</si>
  <si>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</si>
  <si>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</si>
  <si>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</si>
  <si>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</si>
  <si>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</si>
  <si>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</si>
  <si>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</si>
  <si>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</si>
  <si>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</si>
  <si>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</si>
  <si>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</si>
  <si>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</si>
  <si>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</si>
  <si>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</si>
  <si>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</si>
  <si>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</si>
  <si>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</si>
  <si>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</si>
  <si>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</si>
  <si>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</si>
  <si>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</si>
  <si>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</si>
  <si>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</si>
  <si>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</si>
  <si>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</si>
  <si>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</si>
  <si>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</si>
  <si>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</si>
  <si>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</si>
  <si>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</si>
  <si>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</si>
  <si>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</si>
  <si>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</si>
  <si>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</si>
  <si>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</si>
  <si>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</si>
  <si>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</si>
  <si>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</si>
  <si>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</si>
  <si>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</si>
  <si>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</si>
  <si>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</si>
  <si>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</si>
  <si>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</si>
  <si>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</si>
  <si>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</si>
  <si>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</si>
  <si>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</si>
  <si>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</si>
  <si>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</si>
  <si>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</si>
  <si>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</si>
  <si>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</si>
  <si>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</si>
  <si>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</si>
  <si>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</si>
  <si>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</si>
  <si>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</si>
  <si>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</si>
  <si>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</si>
  <si>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</si>
  <si>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</si>
  <si>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</si>
  <si>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</si>
  <si>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</si>
  <si>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</si>
  <si>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</si>
  <si>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</si>
  <si>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</si>
  <si>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</si>
  <si>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</si>
  <si>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</si>
  <si>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</si>
  <si>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</si>
  <si>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</si>
  <si>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</si>
  <si>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</si>
  <si>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</si>
  <si>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</si>
  <si>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</si>
  <si>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</si>
  <si>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</si>
  <si>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</si>
  <si>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</si>
  <si>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</si>
  <si>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</si>
  <si>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</si>
  <si>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</si>
  <si>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</si>
  <si>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</si>
  <si>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</si>
  <si>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</si>
  <si>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</si>
  <si>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</si>
  <si>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</si>
  <si>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</si>
  <si>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</si>
  <si>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</si>
  <si>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</si>
  <si>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</si>
  <si>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</si>
  <si>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</si>
  <si>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</si>
  <si>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</si>
  <si>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</si>
  <si>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</si>
  <si>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</si>
  <si>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</si>
  <si>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</si>
  <si>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</si>
  <si>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</si>
  <si>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</si>
  <si>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</si>
  <si>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</si>
  <si>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</si>
  <si>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</si>
  <si>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</si>
  <si>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</si>
  <si>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</si>
  <si>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</si>
  <si>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</si>
  <si>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</si>
  <si>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</si>
  <si>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</si>
  <si>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</si>
  <si>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</si>
  <si>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</si>
  <si>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</si>
  <si>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</si>
  <si>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</si>
  <si>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</si>
  <si>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</si>
  <si>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</si>
  <si>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</si>
  <si>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</si>
  <si>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</si>
  <si>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</si>
  <si>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</si>
  <si>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</si>
  <si>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</si>
  <si>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</si>
  <si>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</si>
  <si>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</si>
  <si>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</si>
  <si>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</si>
  <si>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</si>
  <si>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</si>
  <si>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</si>
  <si>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</si>
  <si>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</si>
  <si>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</si>
  <si>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</si>
  <si>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</si>
  <si>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</si>
  <si>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</si>
  <si>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</si>
  <si>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</si>
  <si>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</si>
  <si>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</si>
  <si>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</si>
  <si>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</si>
  <si>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</si>
  <si>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</si>
  <si>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</si>
  <si>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</si>
  <si>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</si>
  <si>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</si>
  <si>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</si>
  <si>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</si>
  <si>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</si>
  <si>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</si>
  <si>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</si>
  <si>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</si>
  <si>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</si>
  <si>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</si>
  <si>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</si>
  <si>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</si>
  <si>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</si>
  <si>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</si>
  <si>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</si>
  <si>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</si>
  <si>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</si>
  <si>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</si>
  <si>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</si>
  <si>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</si>
  <si>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</si>
  <si>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</si>
  <si>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</si>
  <si>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</si>
  <si>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</si>
  <si>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</si>
  <si>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</si>
  <si>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</si>
  <si>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</si>
  <si>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</si>
  <si>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</si>
  <si>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</si>
  <si>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</si>
  <si>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</si>
  <si>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</si>
  <si>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</si>
  <si>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</si>
  <si>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</si>
  <si>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</si>
  <si>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</si>
  <si>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</si>
  <si>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</si>
  <si>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</si>
  <si>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</si>
  <si>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</si>
  <si>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</si>
  <si>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</si>
  <si>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</si>
  <si>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</si>
  <si>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</si>
  <si>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</si>
  <si>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</si>
  <si>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</si>
  <si>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</si>
  <si>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</si>
  <si>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</si>
  <si>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</si>
  <si>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</si>
  <si>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</si>
  <si>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</si>
  <si>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</si>
  <si>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</si>
  <si>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</si>
  <si>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</si>
  <si>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</si>
  <si>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</si>
  <si>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</si>
  <si>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</si>
  <si>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</si>
  <si>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</si>
  <si>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</si>
  <si>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</si>
  <si>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</si>
  <si>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</si>
  <si>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</si>
  <si>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</si>
  <si>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</si>
  <si>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</si>
  <si>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</si>
  <si>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</si>
  <si>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</si>
  <si>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</si>
  <si>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</si>
  <si>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</si>
  <si>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</si>
  <si>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</si>
  <si>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</si>
  <si>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</si>
  <si>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</si>
  <si>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</si>
  <si>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</si>
  <si>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</si>
  <si>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</si>
  <si>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</si>
  <si>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</si>
  <si>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</si>
  <si>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</si>
  <si>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</si>
  <si>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</si>
  <si>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</si>
  <si>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</si>
  <si>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</si>
  <si>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</si>
  <si>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</si>
  <si>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</si>
  <si>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</si>
  <si>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</si>
  <si>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</si>
  <si>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</si>
  <si>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</si>
  <si>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</si>
  <si>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</si>
  <si>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</si>
  <si>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</si>
  <si>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</si>
  <si>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</si>
  <si>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</si>
  <si>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</si>
  <si>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</si>
  <si>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</si>
  <si>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</si>
  <si>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</si>
  <si>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</si>
  <si>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</si>
  <si>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</si>
  <si>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</si>
  <si>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</si>
  <si>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</si>
  <si>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</si>
  <si>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</si>
  <si>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</si>
  <si>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</si>
  <si>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</si>
  <si>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</si>
  <si>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</si>
  <si>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</si>
  <si>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</si>
  <si>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</si>
  <si>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</si>
  <si>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</si>
  <si>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</si>
  <si>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</si>
  <si>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</si>
  <si>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</si>
  <si>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</si>
  <si>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</si>
  <si>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</si>
  <si>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</si>
  <si>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</si>
  <si>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</si>
  <si>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</si>
  <si>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</si>
  <si>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</si>
  <si>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</si>
  <si>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</si>
  <si>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</si>
  <si>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</si>
  <si>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</si>
  <si>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</si>
  <si>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</si>
  <si>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</si>
  <si>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</si>
  <si>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</si>
  <si>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</si>
  <si>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</si>
  <si>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</si>
  <si>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</si>
  <si>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</si>
  <si>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</si>
  <si>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</si>
  <si>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</si>
  <si>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</si>
  <si>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</si>
  <si>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</si>
  <si>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</si>
  <si>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</si>
  <si>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</si>
  <si>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</si>
  <si>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</si>
  <si>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</si>
  <si>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</si>
  <si>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</si>
  <si>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</si>
  <si>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</si>
  <si>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</si>
  <si>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</si>
  <si>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</si>
  <si>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</si>
  <si>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</si>
  <si>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</si>
  <si>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</si>
  <si>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</si>
  <si>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</si>
  <si>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</si>
  <si>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</si>
  <si>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</si>
  <si>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</si>
  <si>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</si>
  <si>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</si>
  <si>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</si>
  <si>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</si>
  <si>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</si>
  <si>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</si>
  <si>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</si>
  <si>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</si>
  <si>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</si>
  <si>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</si>
  <si>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</si>
  <si>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</si>
  <si>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</si>
  <si>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</si>
  <si>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</si>
  <si>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</si>
  <si>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</si>
  <si>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</si>
  <si>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</si>
  <si>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</si>
  <si>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</si>
  <si>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</si>
  <si>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</si>
  <si>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</si>
  <si>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</si>
  <si>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</si>
  <si>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</si>
  <si>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</si>
  <si>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</si>
  <si>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</si>
  <si>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</si>
  <si>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</si>
  <si>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</si>
  <si>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</si>
  <si>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</si>
  <si>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</si>
  <si>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</si>
  <si>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</si>
  <si>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</si>
  <si>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</si>
  <si>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</si>
  <si>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</si>
  <si>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</si>
  <si>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</si>
  <si>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</si>
  <si>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</si>
  <si>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</si>
  <si>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</si>
  <si>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</si>
  <si>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</si>
  <si>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</si>
  <si>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</si>
  <si>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</si>
  <si>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</si>
  <si>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</si>
  <si>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</si>
  <si>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</si>
  <si>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</si>
  <si>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</si>
  <si>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</si>
  <si>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</si>
  <si>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</si>
  <si>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</si>
  <si>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</si>
  <si>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</si>
  <si>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</si>
  <si>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</si>
  <si>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</si>
  <si>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</si>
  <si>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</si>
  <si>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</si>
  <si>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</si>
  <si>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</si>
  <si>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</si>
  <si>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</si>
  <si>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</si>
  <si>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</si>
  <si>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</si>
  <si>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</si>
  <si>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</si>
  <si>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</si>
  <si>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</si>
  <si>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</si>
  <si>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</si>
  <si>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</si>
  <si>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</si>
  <si>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</si>
  <si>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</si>
  <si>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</si>
  <si>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</si>
  <si>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</si>
  <si>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</si>
  <si>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</si>
  <si>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</si>
  <si>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</si>
  <si>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</si>
  <si>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</si>
  <si>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</si>
  <si>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</si>
  <si>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</si>
  <si>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</si>
  <si>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</si>
  <si>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</si>
  <si>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</si>
  <si>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</si>
  <si>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</si>
  <si>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</si>
  <si>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</si>
  <si>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</si>
  <si>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</si>
  <si>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</si>
  <si>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</si>
  <si>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</si>
  <si>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</si>
  <si>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</si>
  <si>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</si>
  <si>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</si>
  <si>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</si>
  <si>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</si>
  <si>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</si>
  <si>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</si>
  <si>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</si>
  <si>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</si>
  <si>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</si>
  <si>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</si>
  <si>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</si>
  <si>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</si>
  <si>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</si>
  <si>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</si>
  <si>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</si>
  <si>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</si>
  <si>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</si>
  <si>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</si>
  <si>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</si>
  <si>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</si>
  <si>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</si>
  <si>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</si>
  <si>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</si>
  <si>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</si>
  <si>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</si>
  <si>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</si>
  <si>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</si>
  <si>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</si>
  <si>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</si>
  <si>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</si>
  <si>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</si>
  <si>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</si>
  <si>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</si>
  <si>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</si>
  <si>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</si>
  <si>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</si>
  <si>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</si>
  <si>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</si>
  <si>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</si>
  <si>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</si>
  <si>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</si>
  <si>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</si>
  <si>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</si>
  <si>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</si>
  <si>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</si>
  <si>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</si>
  <si>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</si>
  <si>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</si>
  <si>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</si>
  <si>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</si>
  <si>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</si>
  <si>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</si>
  <si>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</si>
  <si>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</si>
  <si>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</si>
  <si>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</si>
  <si>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</si>
  <si>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</si>
  <si>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</si>
  <si>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</si>
  <si>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</si>
  <si>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</si>
  <si>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</si>
  <si>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</si>
  <si>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</si>
  <si>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</si>
  <si>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</si>
  <si>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</si>
  <si>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</si>
  <si>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</si>
  <si>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</si>
  <si>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</si>
  <si>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</si>
  <si>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</si>
  <si>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</si>
  <si>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</si>
  <si>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</si>
  <si>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</si>
  <si>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</si>
  <si>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</si>
  <si>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</si>
  <si>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</si>
  <si>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</si>
  <si>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</si>
  <si>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</si>
  <si>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</si>
  <si>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</si>
  <si>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</si>
  <si>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</si>
  <si>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</si>
  <si>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</si>
  <si>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</si>
  <si>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11.7*0.6*0.4+4.3*0.6*0.6=4.356 [A]</t>
  </si>
  <si>
    <t>4.356*2=8.712 [A]</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</si>
  <si>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</si>
  <si>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</si>
  <si>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</si>
  <si>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</si>
  <si>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</si>
  <si>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</si>
  <si>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</si>
  <si>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573111111</t>
  </si>
  <si>
    <t>Postřik infiltrační PI z asfaltu silničního s posypem kamenivem, v množství 0,60 kg/m2</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</si>
  <si>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</si>
  <si>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</si>
  <si>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</si>
  <si>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</si>
  <si>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</si>
  <si>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</si>
  <si>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</si>
  <si>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</si>
  <si>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</si>
  <si>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</si>
  <si>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</si>
  <si>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</si>
  <si>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</si>
  <si>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</si>
  <si>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</si>
  <si>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</si>
  <si>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</si>
  <si>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</si>
  <si>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</si>
  <si>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</si>
  <si>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</si>
  <si>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</si>
  <si>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</si>
  <si>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</si>
  <si>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</si>
  <si>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</si>
  <si>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</si>
  <si>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</si>
  <si>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</si>
  <si>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</si>
  <si>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</si>
  <si>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</si>
  <si>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</si>
  <si>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</si>
  <si>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</si>
  <si>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</si>
  <si>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</si>
  <si>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</si>
  <si>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</si>
  <si>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</si>
  <si>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</si>
  <si>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</si>
  <si>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</si>
  <si>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</si>
  <si>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</si>
  <si>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</si>
  <si>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</si>
  <si>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</si>
  <si>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</si>
  <si>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</si>
  <si>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</si>
  <si>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</si>
  <si>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</si>
  <si>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</si>
  <si>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</si>
  <si>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</si>
  <si>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</si>
  <si>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</si>
  <si>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</si>
  <si>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</si>
  <si>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</si>
  <si>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</si>
  <si>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</si>
  <si>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</si>
  <si>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</si>
  <si>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</si>
  <si>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</si>
  <si>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</si>
  <si>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</si>
  <si>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</si>
  <si>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</si>
  <si>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</si>
  <si>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</si>
  <si>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</si>
  <si>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</si>
  <si>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</si>
  <si>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</si>
  <si>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</si>
  <si>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</si>
  <si>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</si>
  <si>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</si>
  <si>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</si>
  <si>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</si>
  <si>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</si>
  <si>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</si>
  <si>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</si>
  <si>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</si>
  <si>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</si>
  <si>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</si>
  <si>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</si>
  <si>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</si>
  <si>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</si>
  <si>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</si>
  <si>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</si>
  <si>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</si>
  <si>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</si>
  <si>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</si>
  <si>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</si>
  <si>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</si>
  <si>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</si>
  <si>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</si>
  <si>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</si>
  <si>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</si>
  <si>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</si>
  <si>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</si>
  <si>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</si>
  <si>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</si>
  <si>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</si>
  <si>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</si>
  <si>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</si>
  <si>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</si>
  <si>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</si>
  <si>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</si>
  <si>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</si>
  <si>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</si>
  <si>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</si>
  <si>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</si>
  <si>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</si>
  <si>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</si>
  <si>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</si>
  <si>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</si>
  <si>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</si>
  <si>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</si>
  <si>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</si>
  <si>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</si>
  <si>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</si>
  <si>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</si>
  <si>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</si>
  <si>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</si>
  <si>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</si>
  <si>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</si>
  <si>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</si>
  <si>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</si>
  <si>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</si>
  <si>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</si>
  <si>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</si>
  <si>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</si>
  <si>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</si>
  <si>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</si>
  <si>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</si>
  <si>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</si>
  <si>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</si>
  <si>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</si>
  <si>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</si>
  <si>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</si>
  <si>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</si>
  <si>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</si>
  <si>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</si>
  <si>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</si>
  <si>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</si>
  <si>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</si>
  <si>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</si>
  <si>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</si>
  <si>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</si>
  <si>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</si>
  <si>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</si>
  <si>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</si>
  <si>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</si>
  <si>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</si>
  <si>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</si>
  <si>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</si>
  <si>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</si>
  <si>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</si>
  <si>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</si>
  <si>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</si>
  <si>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</si>
  <si>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</si>
  <si>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</si>
  <si>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</si>
  <si>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</si>
  <si>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</si>
  <si>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</si>
  <si>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</si>
  <si>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</si>
  <si>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</si>
  <si>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</si>
  <si>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</si>
  <si>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</si>
  <si>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</si>
  <si>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</si>
  <si>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</si>
  <si>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</si>
  <si>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</si>
  <si>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</si>
  <si>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</si>
  <si>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</si>
  <si>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</si>
  <si>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</si>
  <si>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</si>
  <si>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</si>
  <si>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</si>
  <si>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</si>
  <si>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</si>
  <si>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</si>
  <si>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</si>
  <si>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</si>
  <si>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</si>
  <si>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</si>
  <si>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</si>
  <si>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</si>
  <si>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</si>
  <si>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</si>
  <si>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</si>
  <si>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</si>
  <si>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</si>
  <si>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</si>
  <si>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</si>
  <si>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</si>
  <si>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</si>
  <si>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</si>
  <si>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</si>
  <si>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</si>
  <si>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</si>
  <si>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</si>
  <si>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</si>
  <si>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</si>
  <si>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</si>
  <si>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</si>
  <si>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</si>
  <si>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</si>
  <si>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</si>
  <si>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</si>
  <si>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</si>
  <si>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</si>
  <si>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</si>
  <si>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</si>
  <si>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</si>
  <si>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</si>
  <si>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</si>
  <si>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</si>
  <si>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</si>
  <si>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</si>
  <si>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</si>
  <si>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</si>
  <si>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</si>
  <si>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</si>
  <si>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</si>
  <si>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</si>
  <si>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</si>
  <si>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</si>
  <si>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</si>
  <si>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</si>
  <si>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</si>
  <si>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</si>
  <si>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</si>
  <si>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</si>
  <si>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</si>
  <si>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</si>
  <si>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</si>
  <si>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</si>
  <si>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</si>
  <si>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</si>
  <si>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</si>
  <si>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</si>
  <si>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</si>
  <si>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</si>
  <si>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</si>
  <si>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</si>
  <si>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</si>
  <si>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</si>
  <si>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</si>
  <si>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</si>
  <si>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</si>
  <si>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</si>
  <si>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</si>
  <si>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</si>
  <si>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</si>
  <si>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</si>
  <si>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</si>
  <si>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</si>
  <si>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</si>
  <si>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</si>
  <si>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</si>
  <si>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</si>
  <si>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</si>
  <si>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</si>
  <si>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</si>
  <si>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</si>
  <si>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</si>
  <si>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</si>
  <si>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</si>
  <si>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</si>
  <si>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</si>
  <si>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</si>
  <si>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</si>
  <si>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</si>
  <si>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</si>
  <si>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</si>
  <si>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</si>
  <si>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</si>
  <si>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</si>
  <si>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</si>
  <si>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</si>
  <si>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</si>
  <si>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</si>
  <si>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</si>
  <si>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</si>
  <si>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</si>
  <si>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</si>
  <si>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</si>
  <si>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</si>
  <si>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</si>
  <si>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</si>
  <si>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</si>
  <si>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</si>
  <si>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</si>
  <si>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</si>
  <si>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</si>
  <si>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</si>
  <si>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</si>
  <si>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</si>
  <si>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</si>
  <si>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</si>
  <si>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</si>
  <si>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</si>
  <si>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</si>
  <si>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</si>
  <si>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</si>
  <si>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</si>
  <si>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</si>
  <si>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</si>
  <si>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</si>
  <si>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</si>
  <si>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Poznámka k položce: viz položka č. 3</t>
  </si>
  <si>
    <t>Poznámka k položce: viz položka č. 4</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</si>
  <si>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</si>
  <si>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</si>
  <si>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</si>
  <si>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</si>
  <si>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</si>
  <si>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</si>
  <si>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</si>
  <si>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</si>
  <si>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</si>
  <si>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</si>
  <si>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</si>
  <si>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</si>
  <si>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</si>
  <si>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</si>
  <si>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</si>
  <si>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</si>
  <si>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</si>
  <si>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</si>
  <si>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</si>
  <si>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</si>
  <si>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</si>
  <si>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</si>
  <si>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</si>
  <si>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</si>
  <si>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</si>
  <si>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</si>
  <si>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</si>
  <si>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</si>
  <si>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</si>
  <si>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</si>
  <si>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</si>
  <si>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</si>
  <si>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Poznámka k položce: viz položka níže</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</si>
  <si>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</si>
  <si>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</si>
  <si>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</si>
  <si>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</si>
  <si>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</si>
  <si>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</si>
  <si>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</si>
  <si>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</si>
  <si>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</si>
  <si>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</si>
  <si>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</si>
  <si>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</si>
  <si>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</si>
  <si>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</si>
  <si>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</si>
  <si>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</si>
  <si>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</si>
  <si>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</si>
  <si>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</si>
  <si>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</si>
  <si>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</si>
  <si>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</si>
  <si>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</si>
  <si>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</si>
  <si>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</si>
  <si>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</si>
  <si>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</si>
  <si>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</si>
  <si>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</si>
  <si>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</si>
  <si>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</si>
  <si>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</si>
  <si>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</si>
  <si>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</si>
  <si>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</si>
  <si>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</si>
  <si>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</si>
  <si>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</si>
  <si>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</si>
  <si>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</si>
  <si>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</si>
  <si>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</si>
  <si>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</si>
  <si>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</si>
  <si>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</si>
  <si>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</si>
  <si>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</si>
  <si>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</si>
  <si>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</si>
  <si>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</si>
  <si>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</si>
  <si>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</si>
  <si>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</si>
  <si>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</si>
  <si>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</si>
  <si>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</si>
  <si>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</si>
  <si>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</si>
  <si>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</si>
  <si>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</si>
  <si>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</si>
  <si>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</si>
  <si>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</si>
  <si>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</si>
  <si>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</si>
  <si>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</si>
  <si>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</si>
  <si>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</si>
  <si>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</si>
  <si>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</si>
  <si>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</si>
  <si>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</si>
  <si>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</si>
  <si>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</si>
  <si>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</si>
  <si>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</si>
  <si>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</si>
  <si>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</si>
  <si>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</si>
  <si>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</si>
  <si>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</si>
  <si>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</si>
  <si>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</si>
  <si>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</si>
  <si>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</si>
  <si>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</si>
  <si>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</si>
  <si>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</si>
  <si>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</si>
  <si>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</si>
  <si>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</si>
  <si>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</si>
  <si>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</si>
  <si>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</si>
  <si>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</si>
  <si>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</si>
  <si>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</si>
  <si>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</si>
  <si>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</si>
  <si>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</si>
  <si>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</si>
  <si>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</si>
  <si>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</si>
  <si>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</si>
  <si>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</si>
  <si>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</si>
  <si>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</si>
  <si>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</si>
  <si>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</si>
  <si>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</si>
  <si>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</si>
  <si>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</si>
  <si>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</si>
  <si>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</si>
  <si>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</si>
  <si>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</si>
  <si>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Tabule osazena systémem pro zamezením sedání ptactva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</si>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</sst>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219</v>
      </c>
      <c s="12" t="s">
        <v>220</v>
      </c>
      <c s="14">
        <f>'PS 25-02-41'!K8+'PS 25-02-41'!M8</f>
      </c>
      <c s="14">
        <f>C16*0.21</f>
      </c>
      <c s="14">
        <f>C16+D16</f>
      </c>
      <c s="13">
        <f>'PS 25-02-41'!T7</f>
      </c>
    </row>
    <row r="17" spans="1:6" ht="12.75">
      <c r="A17" s="11" t="s">
        <v>353</v>
      </c>
      <c s="12" t="s">
        <v>354</v>
      </c>
      <c s="14">
        <f>'PS 25-02-61'!K8+'PS 25-02-61'!M8</f>
      </c>
      <c s="14">
        <f>C17*0.21</f>
      </c>
      <c s="14">
        <f>C17+D17</f>
      </c>
      <c s="13">
        <f>'PS 25-02-61'!T7</f>
      </c>
    </row>
    <row r="18" spans="1:6" ht="12.75">
      <c r="A18" s="11" t="s">
        <v>398</v>
      </c>
      <c s="12" t="s">
        <v>399</v>
      </c>
      <c s="14">
        <f>'PS 25-02-71'!K8+'PS 25-02-71'!M8</f>
      </c>
      <c s="14">
        <f>C18*0.21</f>
      </c>
      <c s="14">
        <f>C18+D18</f>
      </c>
      <c s="13">
        <f>'PS 25-02-71'!T7</f>
      </c>
    </row>
    <row r="19" spans="1:6" ht="12.75">
      <c r="A19" s="11" t="s">
        <v>502</v>
      </c>
      <c s="12" t="s">
        <v>503</v>
      </c>
      <c s="14">
        <f>0+C20</f>
      </c>
      <c s="14">
        <f>C19*0.21</f>
      </c>
      <c s="14">
        <f>0+E20</f>
      </c>
      <c s="13">
        <f>0+F20</f>
      </c>
    </row>
    <row r="20" spans="1:6" ht="12.75">
      <c r="A20" s="11" t="s">
        <v>504</v>
      </c>
      <c s="12" t="s">
        <v>505</v>
      </c>
      <c s="14">
        <f>'SO 25-52-01'!K8+'SO 25-52-01'!M8</f>
      </c>
      <c s="14">
        <f>C20*0.21</f>
      </c>
      <c s="14">
        <f>C20+D20</f>
      </c>
      <c s="13">
        <f>'SO 25-52-01'!T7</f>
      </c>
    </row>
    <row r="21" spans="1:6" ht="12.75">
      <c r="A21" s="11" t="s">
        <v>647</v>
      </c>
      <c s="12" t="s">
        <v>648</v>
      </c>
      <c s="14">
        <f>0+C22+C23+C24+C25+C26+C27+C28+C29+C30+C31</f>
      </c>
      <c s="14">
        <f>C21*0.21</f>
      </c>
      <c s="14">
        <f>0+E22+E23+E24+E25+E26+E27+E28+E29+E30+E31</f>
      </c>
      <c s="13">
        <f>0+F22+F23+F24+F25+F26+F27+F28+F29+F30+F31</f>
      </c>
    </row>
    <row r="22" spans="1:6" ht="12.75">
      <c r="A22" s="11" t="s">
        <v>649</v>
      </c>
      <c s="12" t="s">
        <v>650</v>
      </c>
      <c s="14">
        <f>'SO 25-71-01.1'!K8+'SO 25-71-01.1'!M8</f>
      </c>
      <c s="14">
        <f>C22*0.21</f>
      </c>
      <c s="14">
        <f>C22+D22</f>
      </c>
      <c s="13">
        <f>'SO 25-71-01.1'!T7</f>
      </c>
    </row>
    <row r="23" spans="1:6" ht="12.75">
      <c r="A23" s="11" t="s">
        <v>1321</v>
      </c>
      <c s="12" t="s">
        <v>1322</v>
      </c>
      <c s="14">
        <f>'SO 25-71-01.41'!K8+'SO 25-71-01.41'!M8</f>
      </c>
      <c s="14">
        <f>C23*0.21</f>
      </c>
      <c s="14">
        <f>C23+D23</f>
      </c>
      <c s="13">
        <f>'SO 25-71-01.41'!T7</f>
      </c>
    </row>
    <row r="24" spans="1:6" ht="12.75">
      <c r="A24" s="11" t="s">
        <v>1648</v>
      </c>
      <c s="12" t="s">
        <v>1649</v>
      </c>
      <c s="14">
        <f>'SO 25-71-01.42'!K8+'SO 25-71-01.42'!M8</f>
      </c>
      <c s="14">
        <f>C24*0.21</f>
      </c>
      <c s="14">
        <f>C24+D24</f>
      </c>
      <c s="13">
        <f>'SO 25-71-01.42'!T7</f>
      </c>
    </row>
    <row r="25" spans="1:6" ht="12.75">
      <c r="A25" s="11" t="s">
        <v>1924</v>
      </c>
      <c s="12" t="s">
        <v>1925</v>
      </c>
      <c s="14">
        <f>'SO 25-71-01.43'!K8+'SO 25-71-01.43'!M8</f>
      </c>
      <c s="14">
        <f>C25*0.21</f>
      </c>
      <c s="14">
        <f>C25+D25</f>
      </c>
      <c s="13">
        <f>'SO 25-71-01.43'!T7</f>
      </c>
    </row>
    <row r="26" spans="1:6" ht="12.75">
      <c r="A26" s="11" t="s">
        <v>2112</v>
      </c>
      <c s="12" t="s">
        <v>2113</v>
      </c>
      <c s="14">
        <f>'SO 25-71-01.44.'!K8+'SO 25-71-01.44.'!M8</f>
      </c>
      <c s="14">
        <f>C26*0.21</f>
      </c>
      <c s="14">
        <f>C26+D26</f>
      </c>
      <c s="13">
        <f>'SO 25-71-01.44.'!T7</f>
      </c>
    </row>
    <row r="27" spans="1:6" ht="12.75">
      <c r="A27" s="11" t="s">
        <v>2215</v>
      </c>
      <c s="12" t="s">
        <v>2216</v>
      </c>
      <c s="14">
        <f>'SO 25-71-01.45'!K8+'SO 25-71-01.45'!M8</f>
      </c>
      <c s="14">
        <f>C27*0.21</f>
      </c>
      <c s="14">
        <f>C27+D27</f>
      </c>
      <c s="13">
        <f>'SO 25-71-01.45'!T7</f>
      </c>
    </row>
    <row r="28" spans="1:6" ht="12.75">
      <c r="A28" s="11" t="s">
        <v>2480</v>
      </c>
      <c s="12" t="s">
        <v>2481</v>
      </c>
      <c s="14">
        <f>'SO 25-71-01.5'!K8+'SO 25-71-01.5'!M8</f>
      </c>
      <c s="14">
        <f>C28*0.21</f>
      </c>
      <c s="14">
        <f>C28+D28</f>
      </c>
      <c s="13">
        <f>'SO 25-71-01.5'!T7</f>
      </c>
    </row>
    <row r="29" spans="1:6" ht="12.75">
      <c r="A29" s="11" t="s">
        <v>2565</v>
      </c>
      <c s="12" t="s">
        <v>2566</v>
      </c>
      <c s="14">
        <f>'SO 25-71-01.6'!K8+'SO 25-71-01.6'!M8</f>
      </c>
      <c s="14">
        <f>C29*0.21</f>
      </c>
      <c s="14">
        <f>C29+D29</f>
      </c>
      <c s="13">
        <f>'SO 25-71-01.6'!T7</f>
      </c>
    </row>
    <row r="30" spans="1:6" ht="12.75">
      <c r="A30" s="11" t="s">
        <v>2625</v>
      </c>
      <c s="12" t="s">
        <v>2626</v>
      </c>
      <c s="14">
        <f>'SO 25-71-01.7'!K8+'SO 25-71-01.7'!M8</f>
      </c>
      <c s="14">
        <f>C30*0.21</f>
      </c>
      <c s="14">
        <f>C30+D30</f>
      </c>
      <c s="13">
        <f>'SO 25-71-01.7'!T7</f>
      </c>
    </row>
    <row r="31" spans="1:6" ht="12.75">
      <c r="A31" s="11" t="s">
        <v>2648</v>
      </c>
      <c s="12" t="s">
        <v>2649</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1323</v>
      </c>
      <c r="E8" s="30" t="s">
        <v>1322</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507</v>
      </c>
      <c r="J9" s="32">
        <f>0</f>
      </c>
      <c s="32">
        <f>0</f>
      </c>
      <c s="32">
        <f>0+L10+L14+L18+L22+L26+L30+L34+L38+L42+L46+L50+L54+L58+L62+L66+L70+L74+L78+L82</f>
      </c>
      <c s="32">
        <f>0+M10+M14+M18+M22+M26+M30+M34+M38+M42+M46+M50+M54+M58+M62+M66+M70+M74+M78+M82</f>
      </c>
    </row>
    <row r="10" spans="1:16" ht="25.5">
      <c r="A10" t="s">
        <v>49</v>
      </c>
      <c s="34" t="s">
        <v>50</v>
      </c>
      <c s="34" t="s">
        <v>1324</v>
      </c>
      <c s="35" t="s">
        <v>5</v>
      </c>
      <c s="6" t="s">
        <v>1325</v>
      </c>
      <c s="36" t="s">
        <v>137</v>
      </c>
      <c s="37">
        <v>34.5</v>
      </c>
      <c s="36">
        <v>0</v>
      </c>
      <c s="36">
        <f>ROUND(G10*H10,6)</f>
      </c>
      <c r="L10" s="38">
        <v>0</v>
      </c>
      <c s="32">
        <f>ROUND(ROUND(L10,2)*ROUND(G10,3),2)</f>
      </c>
      <c s="36" t="s">
        <v>108</v>
      </c>
      <c>
        <f>(M10*21)/100</f>
      </c>
      <c t="s">
        <v>27</v>
      </c>
    </row>
    <row r="11" spans="1:5" ht="51">
      <c r="A11" s="35" t="s">
        <v>56</v>
      </c>
      <c r="E11" s="39" t="s">
        <v>1326</v>
      </c>
    </row>
    <row r="12" spans="1:5" ht="38.25">
      <c r="A12" s="35" t="s">
        <v>57</v>
      </c>
      <c r="E12" s="40" t="s">
        <v>1327</v>
      </c>
    </row>
    <row r="13" spans="1:5" ht="12.75">
      <c r="A13" t="s">
        <v>59</v>
      </c>
      <c r="E13" s="39" t="s">
        <v>5</v>
      </c>
    </row>
    <row r="14" spans="1:16" ht="38.25">
      <c r="A14" t="s">
        <v>49</v>
      </c>
      <c s="34" t="s">
        <v>27</v>
      </c>
      <c s="34" t="s">
        <v>526</v>
      </c>
      <c s="35" t="s">
        <v>5</v>
      </c>
      <c s="6" t="s">
        <v>527</v>
      </c>
      <c s="36" t="s">
        <v>137</v>
      </c>
      <c s="37">
        <v>34.5</v>
      </c>
      <c s="36">
        <v>0</v>
      </c>
      <c s="36">
        <f>ROUND(G14*H14,6)</f>
      </c>
      <c r="L14" s="38">
        <v>0</v>
      </c>
      <c s="32">
        <f>ROUND(ROUND(L14,2)*ROUND(G14,3),2)</f>
      </c>
      <c s="36" t="s">
        <v>108</v>
      </c>
      <c>
        <f>(M14*21)/100</f>
      </c>
      <c t="s">
        <v>27</v>
      </c>
    </row>
    <row r="15" spans="1:5" ht="38.25">
      <c r="A15" s="35" t="s">
        <v>56</v>
      </c>
      <c r="E15" s="39" t="s">
        <v>528</v>
      </c>
    </row>
    <row r="16" spans="1:5" ht="12.75">
      <c r="A16" s="35" t="s">
        <v>57</v>
      </c>
      <c r="E16" s="40" t="s">
        <v>5</v>
      </c>
    </row>
    <row r="17" spans="1:5" ht="12.75">
      <c r="A17" t="s">
        <v>59</v>
      </c>
      <c r="E17" s="39" t="s">
        <v>1328</v>
      </c>
    </row>
    <row r="18" spans="1:16" ht="25.5">
      <c r="A18" t="s">
        <v>49</v>
      </c>
      <c s="34" t="s">
        <v>25</v>
      </c>
      <c s="34" t="s">
        <v>1329</v>
      </c>
      <c s="35" t="s">
        <v>5</v>
      </c>
      <c s="6" t="s">
        <v>1330</v>
      </c>
      <c s="36" t="s">
        <v>238</v>
      </c>
      <c s="37">
        <v>60</v>
      </c>
      <c s="36">
        <v>0</v>
      </c>
      <c s="36">
        <f>ROUND(G18*H18,6)</f>
      </c>
      <c r="L18" s="38">
        <v>0</v>
      </c>
      <c s="32">
        <f>ROUND(ROUND(L18,2)*ROUND(G18,3),2)</f>
      </c>
      <c s="36" t="s">
        <v>108</v>
      </c>
      <c>
        <f>(M18*21)/100</f>
      </c>
      <c t="s">
        <v>27</v>
      </c>
    </row>
    <row r="19" spans="1:5" ht="25.5">
      <c r="A19" s="35" t="s">
        <v>56</v>
      </c>
      <c r="E19" s="39" t="s">
        <v>1330</v>
      </c>
    </row>
    <row r="20" spans="1:5" ht="25.5">
      <c r="A20" s="35" t="s">
        <v>57</v>
      </c>
      <c r="E20" s="40" t="s">
        <v>1331</v>
      </c>
    </row>
    <row r="21" spans="1:5" ht="12.75">
      <c r="A21" t="s">
        <v>59</v>
      </c>
      <c r="E21" s="39" t="s">
        <v>5</v>
      </c>
    </row>
    <row r="22" spans="1:16" ht="25.5">
      <c r="A22" t="s">
        <v>49</v>
      </c>
      <c s="34" t="s">
        <v>68</v>
      </c>
      <c s="34" t="s">
        <v>1332</v>
      </c>
      <c s="35" t="s">
        <v>5</v>
      </c>
      <c s="6" t="s">
        <v>1333</v>
      </c>
      <c s="36" t="s">
        <v>1334</v>
      </c>
      <c s="37">
        <v>30</v>
      </c>
      <c s="36">
        <v>0</v>
      </c>
      <c s="36">
        <f>ROUND(G22*H22,6)</f>
      </c>
      <c r="L22" s="38">
        <v>0</v>
      </c>
      <c s="32">
        <f>ROUND(ROUND(L22,2)*ROUND(G22,3),2)</f>
      </c>
      <c s="36" t="s">
        <v>108</v>
      </c>
      <c>
        <f>(M22*21)/100</f>
      </c>
      <c t="s">
        <v>27</v>
      </c>
    </row>
    <row r="23" spans="1:5" ht="25.5">
      <c r="A23" s="35" t="s">
        <v>56</v>
      </c>
      <c r="E23" s="39" t="s">
        <v>1333</v>
      </c>
    </row>
    <row r="24" spans="1:5" ht="12.75">
      <c r="A24" s="35" t="s">
        <v>57</v>
      </c>
      <c r="E24" s="40" t="s">
        <v>5</v>
      </c>
    </row>
    <row r="25" spans="1:5" ht="12.75">
      <c r="A25" t="s">
        <v>59</v>
      </c>
      <c r="E25" s="39" t="s">
        <v>5</v>
      </c>
    </row>
    <row r="26" spans="1:16" ht="25.5">
      <c r="A26" t="s">
        <v>49</v>
      </c>
      <c s="34" t="s">
        <v>73</v>
      </c>
      <c s="34" t="s">
        <v>1335</v>
      </c>
      <c s="35" t="s">
        <v>5</v>
      </c>
      <c s="6" t="s">
        <v>1336</v>
      </c>
      <c s="36" t="s">
        <v>153</v>
      </c>
      <c s="37">
        <v>4.5</v>
      </c>
      <c s="36">
        <v>0</v>
      </c>
      <c s="36">
        <f>ROUND(G26*H26,6)</f>
      </c>
      <c r="L26" s="38">
        <v>0</v>
      </c>
      <c s="32">
        <f>ROUND(ROUND(L26,2)*ROUND(G26,3),2)</f>
      </c>
      <c s="36" t="s">
        <v>108</v>
      </c>
      <c>
        <f>(M26*21)/100</f>
      </c>
      <c t="s">
        <v>27</v>
      </c>
    </row>
    <row r="27" spans="1:5" ht="63.75">
      <c r="A27" s="35" t="s">
        <v>56</v>
      </c>
      <c r="E27" s="39" t="s">
        <v>1337</v>
      </c>
    </row>
    <row r="28" spans="1:5" ht="25.5">
      <c r="A28" s="35" t="s">
        <v>57</v>
      </c>
      <c r="E28" s="40" t="s">
        <v>1338</v>
      </c>
    </row>
    <row r="29" spans="1:5" ht="12.75">
      <c r="A29" t="s">
        <v>59</v>
      </c>
      <c r="E29" s="39" t="s">
        <v>5</v>
      </c>
    </row>
    <row r="30" spans="1:16" ht="25.5">
      <c r="A30" t="s">
        <v>49</v>
      </c>
      <c s="34" t="s">
        <v>26</v>
      </c>
      <c s="34" t="s">
        <v>1339</v>
      </c>
      <c s="35" t="s">
        <v>5</v>
      </c>
      <c s="6" t="s">
        <v>1340</v>
      </c>
      <c s="36" t="s">
        <v>217</v>
      </c>
      <c s="37">
        <v>105.11</v>
      </c>
      <c s="36">
        <v>0</v>
      </c>
      <c s="36">
        <f>ROUND(G30*H30,6)</f>
      </c>
      <c r="L30" s="38">
        <v>0</v>
      </c>
      <c s="32">
        <f>ROUND(ROUND(L30,2)*ROUND(G30,3),2)</f>
      </c>
      <c s="36" t="s">
        <v>108</v>
      </c>
      <c>
        <f>(M30*21)/100</f>
      </c>
      <c t="s">
        <v>27</v>
      </c>
    </row>
    <row r="31" spans="1:5" ht="25.5">
      <c r="A31" s="35" t="s">
        <v>56</v>
      </c>
      <c r="E31" s="39" t="s">
        <v>1340</v>
      </c>
    </row>
    <row r="32" spans="1:5" ht="51">
      <c r="A32" s="35" t="s">
        <v>57</v>
      </c>
      <c r="E32" s="40" t="s">
        <v>1341</v>
      </c>
    </row>
    <row r="33" spans="1:5" ht="12.75">
      <c r="A33" t="s">
        <v>59</v>
      </c>
      <c r="E33" s="39" t="s">
        <v>5</v>
      </c>
    </row>
    <row r="34" spans="1:16" ht="25.5">
      <c r="A34" t="s">
        <v>49</v>
      </c>
      <c s="34" t="s">
        <v>82</v>
      </c>
      <c s="34" t="s">
        <v>1342</v>
      </c>
      <c s="35" t="s">
        <v>5</v>
      </c>
      <c s="6" t="s">
        <v>1343</v>
      </c>
      <c s="36" t="s">
        <v>217</v>
      </c>
      <c s="37">
        <v>1.965</v>
      </c>
      <c s="36">
        <v>0</v>
      </c>
      <c s="36">
        <f>ROUND(G34*H34,6)</f>
      </c>
      <c r="L34" s="38">
        <v>0</v>
      </c>
      <c s="32">
        <f>ROUND(ROUND(L34,2)*ROUND(G34,3),2)</f>
      </c>
      <c s="36" t="s">
        <v>108</v>
      </c>
      <c>
        <f>(M34*21)/100</f>
      </c>
      <c t="s">
        <v>27</v>
      </c>
    </row>
    <row r="35" spans="1:5" ht="25.5">
      <c r="A35" s="35" t="s">
        <v>56</v>
      </c>
      <c r="E35" s="39" t="s">
        <v>1343</v>
      </c>
    </row>
    <row r="36" spans="1:5" ht="25.5">
      <c r="A36" s="35" t="s">
        <v>57</v>
      </c>
      <c r="E36" s="40" t="s">
        <v>1344</v>
      </c>
    </row>
    <row r="37" spans="1:5" ht="12.75">
      <c r="A37" t="s">
        <v>59</v>
      </c>
      <c r="E37" s="39" t="s">
        <v>5</v>
      </c>
    </row>
    <row r="38" spans="1:16" ht="25.5">
      <c r="A38" t="s">
        <v>49</v>
      </c>
      <c s="34" t="s">
        <v>87</v>
      </c>
      <c s="34" t="s">
        <v>1345</v>
      </c>
      <c s="35" t="s">
        <v>5</v>
      </c>
      <c s="6" t="s">
        <v>1346</v>
      </c>
      <c s="36" t="s">
        <v>217</v>
      </c>
      <c s="37">
        <v>7.95</v>
      </c>
      <c s="36">
        <v>0</v>
      </c>
      <c s="36">
        <f>ROUND(G38*H38,6)</f>
      </c>
      <c r="L38" s="38">
        <v>0</v>
      </c>
      <c s="32">
        <f>ROUND(ROUND(L38,2)*ROUND(G38,3),2)</f>
      </c>
      <c s="36" t="s">
        <v>108</v>
      </c>
      <c>
        <f>(M38*21)/100</f>
      </c>
      <c t="s">
        <v>27</v>
      </c>
    </row>
    <row r="39" spans="1:5" ht="25.5">
      <c r="A39" s="35" t="s">
        <v>56</v>
      </c>
      <c r="E39" s="39" t="s">
        <v>1346</v>
      </c>
    </row>
    <row r="40" spans="1:5" ht="38.25">
      <c r="A40" s="35" t="s">
        <v>57</v>
      </c>
      <c r="E40" s="40" t="s">
        <v>1347</v>
      </c>
    </row>
    <row r="41" spans="1:5" ht="12.75">
      <c r="A41" t="s">
        <v>59</v>
      </c>
      <c r="E41" s="39" t="s">
        <v>5</v>
      </c>
    </row>
    <row r="42" spans="1:16" ht="12.75">
      <c r="A42" t="s">
        <v>49</v>
      </c>
      <c s="34" t="s">
        <v>98</v>
      </c>
      <c s="34" t="s">
        <v>1348</v>
      </c>
      <c s="35" t="s">
        <v>5</v>
      </c>
      <c s="6" t="s">
        <v>1349</v>
      </c>
      <c s="36" t="s">
        <v>137</v>
      </c>
      <c s="37">
        <v>249.13</v>
      </c>
      <c s="36">
        <v>0</v>
      </c>
      <c s="36">
        <f>ROUND(G42*H42,6)</f>
      </c>
      <c r="L42" s="38">
        <v>0</v>
      </c>
      <c s="32">
        <f>ROUND(ROUND(L42,2)*ROUND(G42,3),2)</f>
      </c>
      <c s="36" t="s">
        <v>108</v>
      </c>
      <c>
        <f>(M42*21)/100</f>
      </c>
      <c t="s">
        <v>27</v>
      </c>
    </row>
    <row r="43" spans="1:5" ht="12.75">
      <c r="A43" s="35" t="s">
        <v>56</v>
      </c>
      <c r="E43" s="39" t="s">
        <v>1349</v>
      </c>
    </row>
    <row r="44" spans="1:5" ht="38.25">
      <c r="A44" s="35" t="s">
        <v>57</v>
      </c>
      <c r="E44" s="40" t="s">
        <v>1350</v>
      </c>
    </row>
    <row r="45" spans="1:5" ht="12.75">
      <c r="A45" t="s">
        <v>59</v>
      </c>
      <c r="E45" s="39" t="s">
        <v>5</v>
      </c>
    </row>
    <row r="46" spans="1:16" ht="25.5">
      <c r="A46" t="s">
        <v>49</v>
      </c>
      <c s="34" t="s">
        <v>102</v>
      </c>
      <c s="34" t="s">
        <v>1351</v>
      </c>
      <c s="35" t="s">
        <v>5</v>
      </c>
      <c s="6" t="s">
        <v>1352</v>
      </c>
      <c s="36" t="s">
        <v>137</v>
      </c>
      <c s="37">
        <v>249.13</v>
      </c>
      <c s="36">
        <v>0</v>
      </c>
      <c s="36">
        <f>ROUND(G46*H46,6)</f>
      </c>
      <c r="L46" s="38">
        <v>0</v>
      </c>
      <c s="32">
        <f>ROUND(ROUND(L46,2)*ROUND(G46,3),2)</f>
      </c>
      <c s="36" t="s">
        <v>108</v>
      </c>
      <c>
        <f>(M46*21)/100</f>
      </c>
      <c t="s">
        <v>27</v>
      </c>
    </row>
    <row r="47" spans="1:5" ht="25.5">
      <c r="A47" s="35" t="s">
        <v>56</v>
      </c>
      <c r="E47" s="39" t="s">
        <v>1352</v>
      </c>
    </row>
    <row r="48" spans="1:5" ht="12.75">
      <c r="A48" s="35" t="s">
        <v>57</v>
      </c>
      <c r="E48" s="40" t="s">
        <v>5</v>
      </c>
    </row>
    <row r="49" spans="1:5" ht="12.75">
      <c r="A49" t="s">
        <v>59</v>
      </c>
      <c r="E49" s="39" t="s">
        <v>1328</v>
      </c>
    </row>
    <row r="50" spans="1:16" ht="38.25">
      <c r="A50" t="s">
        <v>49</v>
      </c>
      <c s="34" t="s">
        <v>147</v>
      </c>
      <c s="34" t="s">
        <v>1353</v>
      </c>
      <c s="35" t="s">
        <v>5</v>
      </c>
      <c s="6" t="s">
        <v>1354</v>
      </c>
      <c s="36" t="s">
        <v>217</v>
      </c>
      <c s="37">
        <v>62.488</v>
      </c>
      <c s="36">
        <v>0</v>
      </c>
      <c s="36">
        <f>ROUND(G50*H50,6)</f>
      </c>
      <c r="L50" s="38">
        <v>0</v>
      </c>
      <c s="32">
        <f>ROUND(ROUND(L50,2)*ROUND(G50,3),2)</f>
      </c>
      <c s="36" t="s">
        <v>108</v>
      </c>
      <c>
        <f>(M50*21)/100</f>
      </c>
      <c t="s">
        <v>27</v>
      </c>
    </row>
    <row r="51" spans="1:5" ht="38.25">
      <c r="A51" s="35" t="s">
        <v>56</v>
      </c>
      <c r="E51" s="39" t="s">
        <v>1355</v>
      </c>
    </row>
    <row r="52" spans="1:5" ht="12.75">
      <c r="A52" s="35" t="s">
        <v>57</v>
      </c>
      <c r="E52" s="40" t="s">
        <v>5</v>
      </c>
    </row>
    <row r="53" spans="1:5" ht="25.5">
      <c r="A53" t="s">
        <v>59</v>
      </c>
      <c r="E53" s="39" t="s">
        <v>1356</v>
      </c>
    </row>
    <row r="54" spans="1:16" ht="38.25">
      <c r="A54" t="s">
        <v>49</v>
      </c>
      <c s="34" t="s">
        <v>150</v>
      </c>
      <c s="34" t="s">
        <v>1357</v>
      </c>
      <c s="35" t="s">
        <v>5</v>
      </c>
      <c s="6" t="s">
        <v>1354</v>
      </c>
      <c s="36" t="s">
        <v>217</v>
      </c>
      <c s="37">
        <v>54.981</v>
      </c>
      <c s="36">
        <v>0</v>
      </c>
      <c s="36">
        <f>ROUND(G54*H54,6)</f>
      </c>
      <c r="L54" s="38">
        <v>0</v>
      </c>
      <c s="32">
        <f>ROUND(ROUND(L54,2)*ROUND(G54,3),2)</f>
      </c>
      <c s="36" t="s">
        <v>108</v>
      </c>
      <c>
        <f>(M54*21)/100</f>
      </c>
      <c t="s">
        <v>27</v>
      </c>
    </row>
    <row r="55" spans="1:5" ht="38.25">
      <c r="A55" s="35" t="s">
        <v>56</v>
      </c>
      <c r="E55" s="39" t="s">
        <v>1358</v>
      </c>
    </row>
    <row r="56" spans="1:5" ht="25.5">
      <c r="A56" s="35" t="s">
        <v>57</v>
      </c>
      <c r="E56" s="40" t="s">
        <v>1359</v>
      </c>
    </row>
    <row r="57" spans="1:5" ht="12.75">
      <c r="A57" t="s">
        <v>59</v>
      </c>
      <c r="E57" s="39" t="s">
        <v>5</v>
      </c>
    </row>
    <row r="58" spans="1:16" ht="25.5">
      <c r="A58" t="s">
        <v>49</v>
      </c>
      <c s="34" t="s">
        <v>155</v>
      </c>
      <c s="34" t="s">
        <v>1360</v>
      </c>
      <c s="35" t="s">
        <v>5</v>
      </c>
      <c s="6" t="s">
        <v>1361</v>
      </c>
      <c s="36" t="s">
        <v>217</v>
      </c>
      <c s="37">
        <v>54.981</v>
      </c>
      <c s="36">
        <v>0</v>
      </c>
      <c s="36">
        <f>ROUND(G58*H58,6)</f>
      </c>
      <c r="L58" s="38">
        <v>0</v>
      </c>
      <c s="32">
        <f>ROUND(ROUND(L58,2)*ROUND(G58,3),2)</f>
      </c>
      <c s="36" t="s">
        <v>108</v>
      </c>
      <c>
        <f>(M58*21)/100</f>
      </c>
      <c t="s">
        <v>27</v>
      </c>
    </row>
    <row r="59" spans="1:5" ht="25.5">
      <c r="A59" s="35" t="s">
        <v>56</v>
      </c>
      <c r="E59" s="39" t="s">
        <v>1361</v>
      </c>
    </row>
    <row r="60" spans="1:5" ht="25.5">
      <c r="A60" s="35" t="s">
        <v>57</v>
      </c>
      <c r="E60" s="40" t="s">
        <v>1359</v>
      </c>
    </row>
    <row r="61" spans="1:5" ht="12.75">
      <c r="A61" t="s">
        <v>59</v>
      </c>
      <c r="E61" s="39" t="s">
        <v>1328</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1362</v>
      </c>
    </row>
    <row r="65" spans="1:5" ht="25.5">
      <c r="A65" t="s">
        <v>59</v>
      </c>
      <c r="E65" s="39" t="s">
        <v>130</v>
      </c>
    </row>
    <row r="66" spans="1:16" ht="25.5">
      <c r="A66" t="s">
        <v>49</v>
      </c>
      <c s="34" t="s">
        <v>163</v>
      </c>
      <c s="34" t="s">
        <v>1363</v>
      </c>
      <c s="35" t="s">
        <v>5</v>
      </c>
      <c s="6" t="s">
        <v>1364</v>
      </c>
      <c s="36" t="s">
        <v>217</v>
      </c>
      <c s="37">
        <v>54.981</v>
      </c>
      <c s="36">
        <v>0</v>
      </c>
      <c s="36">
        <f>ROUND(G66*H66,6)</f>
      </c>
      <c r="L66" s="38">
        <v>0</v>
      </c>
      <c s="32">
        <f>ROUND(ROUND(L66,2)*ROUND(G66,3),2)</f>
      </c>
      <c s="36" t="s">
        <v>108</v>
      </c>
      <c>
        <f>(M66*21)/100</f>
      </c>
      <c t="s">
        <v>27</v>
      </c>
    </row>
    <row r="67" spans="1:5" ht="25.5">
      <c r="A67" s="35" t="s">
        <v>56</v>
      </c>
      <c r="E67" s="39" t="s">
        <v>1364</v>
      </c>
    </row>
    <row r="68" spans="1:5" ht="12.75">
      <c r="A68" s="35" t="s">
        <v>57</v>
      </c>
      <c r="E68" s="40" t="s">
        <v>5</v>
      </c>
    </row>
    <row r="69" spans="1:5" ht="12.75">
      <c r="A69" t="s">
        <v>59</v>
      </c>
      <c r="E69" s="39" t="s">
        <v>1328</v>
      </c>
    </row>
    <row r="70" spans="1:16" ht="25.5">
      <c r="A70" t="s">
        <v>49</v>
      </c>
      <c s="34" t="s">
        <v>233</v>
      </c>
      <c s="34" t="s">
        <v>1365</v>
      </c>
      <c s="35" t="s">
        <v>5</v>
      </c>
      <c s="6" t="s">
        <v>1366</v>
      </c>
      <c s="36" t="s">
        <v>217</v>
      </c>
      <c s="37">
        <v>52.094</v>
      </c>
      <c s="36">
        <v>0</v>
      </c>
      <c s="36">
        <f>ROUND(G70*H70,6)</f>
      </c>
      <c r="L70" s="38">
        <v>0</v>
      </c>
      <c s="32">
        <f>ROUND(ROUND(L70,2)*ROUND(G70,3),2)</f>
      </c>
      <c s="36" t="s">
        <v>108</v>
      </c>
      <c>
        <f>(M70*21)/100</f>
      </c>
      <c t="s">
        <v>27</v>
      </c>
    </row>
    <row r="71" spans="1:5" ht="25.5">
      <c r="A71" s="35" t="s">
        <v>56</v>
      </c>
      <c r="E71" s="39" t="s">
        <v>1366</v>
      </c>
    </row>
    <row r="72" spans="1:5" ht="76.5">
      <c r="A72" s="35" t="s">
        <v>57</v>
      </c>
      <c r="E72" s="40" t="s">
        <v>1367</v>
      </c>
    </row>
    <row r="73" spans="1:5" ht="12.75">
      <c r="A73" t="s">
        <v>59</v>
      </c>
      <c r="E73" s="39" t="s">
        <v>5</v>
      </c>
    </row>
    <row r="74" spans="1:16" ht="12.75">
      <c r="A74" t="s">
        <v>49</v>
      </c>
      <c s="34" t="s">
        <v>235</v>
      </c>
      <c s="34" t="s">
        <v>1368</v>
      </c>
      <c s="35" t="s">
        <v>5</v>
      </c>
      <c s="6" t="s">
        <v>1369</v>
      </c>
      <c s="36" t="s">
        <v>54</v>
      </c>
      <c s="37">
        <v>10.5</v>
      </c>
      <c s="36">
        <v>0</v>
      </c>
      <c s="36">
        <f>ROUND(G74*H74,6)</f>
      </c>
      <c r="L74" s="38">
        <v>0</v>
      </c>
      <c s="32">
        <f>ROUND(ROUND(L74,2)*ROUND(G74,3),2)</f>
      </c>
      <c s="36" t="s">
        <v>108</v>
      </c>
      <c>
        <f>(M74*21)/100</f>
      </c>
      <c t="s">
        <v>27</v>
      </c>
    </row>
    <row r="75" spans="1:5" ht="12.75">
      <c r="A75" s="35" t="s">
        <v>56</v>
      </c>
      <c r="E75" s="39" t="s">
        <v>1369</v>
      </c>
    </row>
    <row r="76" spans="1:5" ht="38.25">
      <c r="A76" s="35" t="s">
        <v>57</v>
      </c>
      <c r="E76" s="40" t="s">
        <v>1370</v>
      </c>
    </row>
    <row r="77" spans="1:5" ht="12.75">
      <c r="A77" t="s">
        <v>59</v>
      </c>
      <c r="E77" s="39" t="s">
        <v>5</v>
      </c>
    </row>
    <row r="78" spans="1:16" ht="25.5">
      <c r="A78" t="s">
        <v>49</v>
      </c>
      <c s="34" t="s">
        <v>240</v>
      </c>
      <c s="34" t="s">
        <v>1371</v>
      </c>
      <c s="35" t="s">
        <v>5</v>
      </c>
      <c s="6" t="s">
        <v>1372</v>
      </c>
      <c s="36" t="s">
        <v>217</v>
      </c>
      <c s="37">
        <v>42.64</v>
      </c>
      <c s="36">
        <v>0</v>
      </c>
      <c s="36">
        <f>ROUND(G78*H78,6)</f>
      </c>
      <c r="L78" s="38">
        <v>0</v>
      </c>
      <c s="32">
        <f>ROUND(ROUND(L78,2)*ROUND(G78,3),2)</f>
      </c>
      <c s="36" t="s">
        <v>108</v>
      </c>
      <c>
        <f>(M78*21)/100</f>
      </c>
      <c t="s">
        <v>27</v>
      </c>
    </row>
    <row r="79" spans="1:5" ht="38.25">
      <c r="A79" s="35" t="s">
        <v>56</v>
      </c>
      <c r="E79" s="39" t="s">
        <v>1373</v>
      </c>
    </row>
    <row r="80" spans="1:5" ht="25.5">
      <c r="A80" s="35" t="s">
        <v>57</v>
      </c>
      <c r="E80" s="40" t="s">
        <v>1374</v>
      </c>
    </row>
    <row r="81" spans="1:5" ht="12.75">
      <c r="A81" t="s">
        <v>59</v>
      </c>
      <c r="E81" s="39" t="s">
        <v>5</v>
      </c>
    </row>
    <row r="82" spans="1:16" ht="12.75">
      <c r="A82" t="s">
        <v>49</v>
      </c>
      <c s="34" t="s">
        <v>245</v>
      </c>
      <c s="34" t="s">
        <v>1375</v>
      </c>
      <c s="35" t="s">
        <v>5</v>
      </c>
      <c s="6" t="s">
        <v>1376</v>
      </c>
      <c s="36" t="s">
        <v>54</v>
      </c>
      <c s="37">
        <v>85.28</v>
      </c>
      <c s="36">
        <v>0</v>
      </c>
      <c s="36">
        <f>ROUND(G82*H82,6)</f>
      </c>
      <c r="L82" s="38">
        <v>0</v>
      </c>
      <c s="32">
        <f>ROUND(ROUND(L82,2)*ROUND(G82,3),2)</f>
      </c>
      <c s="36" t="s">
        <v>108</v>
      </c>
      <c>
        <f>(M82*21)/100</f>
      </c>
      <c t="s">
        <v>27</v>
      </c>
    </row>
    <row r="83" spans="1:5" ht="12.75">
      <c r="A83" s="35" t="s">
        <v>56</v>
      </c>
      <c r="E83" s="39" t="s">
        <v>1376</v>
      </c>
    </row>
    <row r="84" spans="1:5" ht="25.5">
      <c r="A84" s="35" t="s">
        <v>57</v>
      </c>
      <c r="E84" s="40" t="s">
        <v>1377</v>
      </c>
    </row>
    <row r="85" spans="1:5" ht="12.75">
      <c r="A85" t="s">
        <v>59</v>
      </c>
      <c r="E85" s="39" t="s">
        <v>5</v>
      </c>
    </row>
    <row r="86" spans="1:13" ht="12.75">
      <c r="A86" t="s">
        <v>46</v>
      </c>
      <c r="C86" s="31" t="s">
        <v>68</v>
      </c>
      <c r="E86" s="33" t="s">
        <v>595</v>
      </c>
      <c r="J86" s="32">
        <f>0</f>
      </c>
      <c s="32">
        <f>0</f>
      </c>
      <c s="32">
        <f>0+L87</f>
      </c>
      <c s="32">
        <f>0+M87</f>
      </c>
    </row>
    <row r="87" spans="1:16" ht="25.5">
      <c r="A87" t="s">
        <v>49</v>
      </c>
      <c s="34" t="s">
        <v>248</v>
      </c>
      <c s="34" t="s">
        <v>1378</v>
      </c>
      <c s="35" t="s">
        <v>5</v>
      </c>
      <c s="6" t="s">
        <v>1379</v>
      </c>
      <c s="36" t="s">
        <v>217</v>
      </c>
      <c s="37">
        <v>9.56</v>
      </c>
      <c s="36">
        <v>0</v>
      </c>
      <c s="36">
        <f>ROUND(G87*H87,6)</f>
      </c>
      <c r="L87" s="38">
        <v>0</v>
      </c>
      <c s="32">
        <f>ROUND(ROUND(L87,2)*ROUND(G87,3),2)</f>
      </c>
      <c s="36" t="s">
        <v>108</v>
      </c>
      <c>
        <f>(M87*21)/100</f>
      </c>
      <c t="s">
        <v>27</v>
      </c>
    </row>
    <row r="88" spans="1:5" ht="25.5">
      <c r="A88" s="35" t="s">
        <v>56</v>
      </c>
      <c r="E88" s="39" t="s">
        <v>1379</v>
      </c>
    </row>
    <row r="89" spans="1:5" ht="25.5">
      <c r="A89" s="35" t="s">
        <v>57</v>
      </c>
      <c r="E89" s="40" t="s">
        <v>1380</v>
      </c>
    </row>
    <row r="90" spans="1:5" ht="12.75">
      <c r="A90" t="s">
        <v>59</v>
      </c>
      <c r="E90" s="39" t="s">
        <v>5</v>
      </c>
    </row>
    <row r="91" spans="1:13" ht="12.75">
      <c r="A91" t="s">
        <v>46</v>
      </c>
      <c r="C91" s="31" t="s">
        <v>73</v>
      </c>
      <c r="E91" s="33" t="s">
        <v>606</v>
      </c>
      <c r="J91" s="32">
        <f>0</f>
      </c>
      <c s="32">
        <f>0</f>
      </c>
      <c s="32">
        <f>0+L92+L96</f>
      </c>
      <c s="32">
        <f>0+M92+M96</f>
      </c>
    </row>
    <row r="92" spans="1:16" ht="25.5">
      <c r="A92" t="s">
        <v>49</v>
      </c>
      <c s="34" t="s">
        <v>252</v>
      </c>
      <c s="34" t="s">
        <v>1381</v>
      </c>
      <c s="35" t="s">
        <v>5</v>
      </c>
      <c s="6" t="s">
        <v>1382</v>
      </c>
      <c s="36" t="s">
        <v>137</v>
      </c>
      <c s="37">
        <v>34.5</v>
      </c>
      <c s="36">
        <v>0</v>
      </c>
      <c s="36">
        <f>ROUND(G92*H92,6)</f>
      </c>
      <c r="L92" s="38">
        <v>0</v>
      </c>
      <c s="32">
        <f>ROUND(ROUND(L92,2)*ROUND(G92,3),2)</f>
      </c>
      <c s="36" t="s">
        <v>108</v>
      </c>
      <c>
        <f>(M92*21)/100</f>
      </c>
      <c t="s">
        <v>27</v>
      </c>
    </row>
    <row r="93" spans="1:5" ht="25.5">
      <c r="A93" s="35" t="s">
        <v>56</v>
      </c>
      <c r="E93" s="39" t="s">
        <v>1382</v>
      </c>
    </row>
    <row r="94" spans="1:5" ht="12.75">
      <c r="A94" s="35" t="s">
        <v>57</v>
      </c>
      <c r="E94" s="40" t="s">
        <v>5</v>
      </c>
    </row>
    <row r="95" spans="1:5" ht="12.75">
      <c r="A95" t="s">
        <v>59</v>
      </c>
      <c r="E95" s="39" t="s">
        <v>1383</v>
      </c>
    </row>
    <row r="96" spans="1:16" ht="38.25">
      <c r="A96" t="s">
        <v>49</v>
      </c>
      <c s="34" t="s">
        <v>256</v>
      </c>
      <c s="34" t="s">
        <v>1384</v>
      </c>
      <c s="35" t="s">
        <v>5</v>
      </c>
      <c s="6" t="s">
        <v>1385</v>
      </c>
      <c s="36" t="s">
        <v>137</v>
      </c>
      <c s="37">
        <v>34.5</v>
      </c>
      <c s="36">
        <v>0</v>
      </c>
      <c s="36">
        <f>ROUND(G96*H96,6)</f>
      </c>
      <c r="L96" s="38">
        <v>0</v>
      </c>
      <c s="32">
        <f>ROUND(ROUND(L96,2)*ROUND(G96,3),2)</f>
      </c>
      <c s="36" t="s">
        <v>108</v>
      </c>
      <c>
        <f>(M96*21)/100</f>
      </c>
      <c t="s">
        <v>27</v>
      </c>
    </row>
    <row r="97" spans="1:5" ht="51">
      <c r="A97" s="35" t="s">
        <v>56</v>
      </c>
      <c r="E97" s="39" t="s">
        <v>1386</v>
      </c>
    </row>
    <row r="98" spans="1:5" ht="12.75">
      <c r="A98" s="35" t="s">
        <v>57</v>
      </c>
      <c r="E98" s="40" t="s">
        <v>5</v>
      </c>
    </row>
    <row r="99" spans="1:5" ht="12.75">
      <c r="A99" t="s">
        <v>59</v>
      </c>
      <c r="E99" s="39" t="s">
        <v>1387</v>
      </c>
    </row>
    <row r="100" spans="1:13" ht="12.75">
      <c r="A100" t="s">
        <v>46</v>
      </c>
      <c r="C100" s="31" t="s">
        <v>1388</v>
      </c>
      <c r="E100" s="33" t="s">
        <v>1389</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464</v>
      </c>
      <c s="34" t="s">
        <v>1390</v>
      </c>
      <c s="35" t="s">
        <v>5</v>
      </c>
      <c s="6" t="s">
        <v>1391</v>
      </c>
      <c s="36" t="s">
        <v>153</v>
      </c>
      <c s="37">
        <v>5.5</v>
      </c>
      <c s="36">
        <v>0</v>
      </c>
      <c s="36">
        <f>ROUND(G101*H101,6)</f>
      </c>
      <c r="L101" s="38">
        <v>0</v>
      </c>
      <c s="32">
        <f>ROUND(ROUND(L101,2)*ROUND(G101,3),2)</f>
      </c>
      <c s="36" t="s">
        <v>108</v>
      </c>
      <c>
        <f>(M101*21)/100</f>
      </c>
      <c t="s">
        <v>27</v>
      </c>
    </row>
    <row r="102" spans="1:5" ht="12.75">
      <c r="A102" s="35" t="s">
        <v>56</v>
      </c>
      <c r="E102" s="39" t="s">
        <v>1391</v>
      </c>
    </row>
    <row r="103" spans="1:5" ht="12.75">
      <c r="A103" s="35" t="s">
        <v>57</v>
      </c>
      <c r="E103" s="40" t="s">
        <v>5</v>
      </c>
    </row>
    <row r="104" spans="1:5" ht="12.75">
      <c r="A104" t="s">
        <v>59</v>
      </c>
      <c r="E104" s="39" t="s">
        <v>5</v>
      </c>
    </row>
    <row r="105" spans="1:16" ht="12.75">
      <c r="A105" t="s">
        <v>49</v>
      </c>
      <c s="34" t="s">
        <v>282</v>
      </c>
      <c s="34" t="s">
        <v>1392</v>
      </c>
      <c s="35" t="s">
        <v>5</v>
      </c>
      <c s="6" t="s">
        <v>1393</v>
      </c>
      <c s="36" t="s">
        <v>153</v>
      </c>
      <c s="37">
        <v>40</v>
      </c>
      <c s="36">
        <v>0</v>
      </c>
      <c s="36">
        <f>ROUND(G105*H105,6)</f>
      </c>
      <c r="L105" s="38">
        <v>0</v>
      </c>
      <c s="32">
        <f>ROUND(ROUND(L105,2)*ROUND(G105,3),2)</f>
      </c>
      <c s="36" t="s">
        <v>108</v>
      </c>
      <c>
        <f>(M105*21)/100</f>
      </c>
      <c t="s">
        <v>27</v>
      </c>
    </row>
    <row r="106" spans="1:5" ht="12.75">
      <c r="A106" s="35" t="s">
        <v>56</v>
      </c>
      <c r="E106" s="39" t="s">
        <v>1393</v>
      </c>
    </row>
    <row r="107" spans="1:5" ht="12.75">
      <c r="A107" s="35" t="s">
        <v>57</v>
      </c>
      <c r="E107" s="40" t="s">
        <v>5</v>
      </c>
    </row>
    <row r="108" spans="1:5" ht="12.75">
      <c r="A108" t="s">
        <v>59</v>
      </c>
      <c r="E108" s="39" t="s">
        <v>5</v>
      </c>
    </row>
    <row r="109" spans="1:16" ht="12.75">
      <c r="A109" t="s">
        <v>49</v>
      </c>
      <c s="34" t="s">
        <v>206</v>
      </c>
      <c s="34" t="s">
        <v>1394</v>
      </c>
      <c s="35" t="s">
        <v>5</v>
      </c>
      <c s="6" t="s">
        <v>1395</v>
      </c>
      <c s="36" t="s">
        <v>153</v>
      </c>
      <c s="37">
        <v>10</v>
      </c>
      <c s="36">
        <v>0</v>
      </c>
      <c s="36">
        <f>ROUND(G109*H109,6)</f>
      </c>
      <c r="L109" s="38">
        <v>0</v>
      </c>
      <c s="32">
        <f>ROUND(ROUND(L109,2)*ROUND(G109,3),2)</f>
      </c>
      <c s="36" t="s">
        <v>108</v>
      </c>
      <c>
        <f>(M109*21)/100</f>
      </c>
      <c t="s">
        <v>27</v>
      </c>
    </row>
    <row r="110" spans="1:5" ht="12.75">
      <c r="A110" s="35" t="s">
        <v>56</v>
      </c>
      <c r="E110" s="39" t="s">
        <v>1395</v>
      </c>
    </row>
    <row r="111" spans="1:5" ht="12.75">
      <c r="A111" s="35" t="s">
        <v>57</v>
      </c>
      <c r="E111" s="40" t="s">
        <v>5</v>
      </c>
    </row>
    <row r="112" spans="1:5" ht="12.75">
      <c r="A112" t="s">
        <v>59</v>
      </c>
      <c r="E112" s="39" t="s">
        <v>5</v>
      </c>
    </row>
    <row r="113" spans="1:16" ht="12.75">
      <c r="A113" t="s">
        <v>49</v>
      </c>
      <c s="34" t="s">
        <v>214</v>
      </c>
      <c s="34" t="s">
        <v>1396</v>
      </c>
      <c s="35" t="s">
        <v>5</v>
      </c>
      <c s="6" t="s">
        <v>1397</v>
      </c>
      <c s="36" t="s">
        <v>153</v>
      </c>
      <c s="37">
        <v>34</v>
      </c>
      <c s="36">
        <v>0</v>
      </c>
      <c s="36">
        <f>ROUND(G113*H113,6)</f>
      </c>
      <c r="L113" s="38">
        <v>0</v>
      </c>
      <c s="32">
        <f>ROUND(ROUND(L113,2)*ROUND(G113,3),2)</f>
      </c>
      <c s="36" t="s">
        <v>108</v>
      </c>
      <c>
        <f>(M113*21)/100</f>
      </c>
      <c t="s">
        <v>27</v>
      </c>
    </row>
    <row r="114" spans="1:5" ht="12.75">
      <c r="A114" s="35" t="s">
        <v>56</v>
      </c>
      <c r="E114" s="39" t="s">
        <v>1397</v>
      </c>
    </row>
    <row r="115" spans="1:5" ht="12.75">
      <c r="A115" s="35" t="s">
        <v>57</v>
      </c>
      <c r="E115" s="40" t="s">
        <v>5</v>
      </c>
    </row>
    <row r="116" spans="1:5" ht="12.75">
      <c r="A116" t="s">
        <v>59</v>
      </c>
      <c r="E116" s="39" t="s">
        <v>5</v>
      </c>
    </row>
    <row r="117" spans="1:16" ht="12.75">
      <c r="A117" t="s">
        <v>49</v>
      </c>
      <c s="34" t="s">
        <v>209</v>
      </c>
      <c s="34" t="s">
        <v>1398</v>
      </c>
      <c s="35" t="s">
        <v>5</v>
      </c>
      <c s="6" t="s">
        <v>1399</v>
      </c>
      <c s="36" t="s">
        <v>153</v>
      </c>
      <c s="37">
        <v>4</v>
      </c>
      <c s="36">
        <v>0</v>
      </c>
      <c s="36">
        <f>ROUND(G117*H117,6)</f>
      </c>
      <c r="L117" s="38">
        <v>0</v>
      </c>
      <c s="32">
        <f>ROUND(ROUND(L117,2)*ROUND(G117,3),2)</f>
      </c>
      <c s="36" t="s">
        <v>108</v>
      </c>
      <c>
        <f>(M117*21)/100</f>
      </c>
      <c t="s">
        <v>27</v>
      </c>
    </row>
    <row r="118" spans="1:5" ht="12.75">
      <c r="A118" s="35" t="s">
        <v>56</v>
      </c>
      <c r="E118" s="39" t="s">
        <v>1399</v>
      </c>
    </row>
    <row r="119" spans="1:5" ht="12.75">
      <c r="A119" s="35" t="s">
        <v>57</v>
      </c>
      <c r="E119" s="40" t="s">
        <v>5</v>
      </c>
    </row>
    <row r="120" spans="1:5" ht="12.75">
      <c r="A120" t="s">
        <v>59</v>
      </c>
      <c r="E120" s="39" t="s">
        <v>5</v>
      </c>
    </row>
    <row r="121" spans="1:16" ht="12.75">
      <c r="A121" t="s">
        <v>49</v>
      </c>
      <c s="34" t="s">
        <v>483</v>
      </c>
      <c s="34" t="s">
        <v>1400</v>
      </c>
      <c s="35" t="s">
        <v>5</v>
      </c>
      <c s="6" t="s">
        <v>1401</v>
      </c>
      <c s="36" t="s">
        <v>153</v>
      </c>
      <c s="37">
        <v>28</v>
      </c>
      <c s="36">
        <v>0</v>
      </c>
      <c s="36">
        <f>ROUND(G121*H121,6)</f>
      </c>
      <c r="L121" s="38">
        <v>0</v>
      </c>
      <c s="32">
        <f>ROUND(ROUND(L121,2)*ROUND(G121,3),2)</f>
      </c>
      <c s="36" t="s">
        <v>108</v>
      </c>
      <c>
        <f>(M121*21)/100</f>
      </c>
      <c t="s">
        <v>27</v>
      </c>
    </row>
    <row r="122" spans="1:5" ht="12.75">
      <c r="A122" s="35" t="s">
        <v>56</v>
      </c>
      <c r="E122" s="39" t="s">
        <v>1401</v>
      </c>
    </row>
    <row r="123" spans="1:5" ht="12.75">
      <c r="A123" s="35" t="s">
        <v>57</v>
      </c>
      <c r="E123" s="40" t="s">
        <v>5</v>
      </c>
    </row>
    <row r="124" spans="1:5" ht="12.75">
      <c r="A124" t="s">
        <v>59</v>
      </c>
      <c r="E124" s="39" t="s">
        <v>5</v>
      </c>
    </row>
    <row r="125" spans="1:16" ht="12.75">
      <c r="A125" t="s">
        <v>49</v>
      </c>
      <c s="34" t="s">
        <v>290</v>
      </c>
      <c s="34" t="s">
        <v>1402</v>
      </c>
      <c s="35" t="s">
        <v>5</v>
      </c>
      <c s="6" t="s">
        <v>1403</v>
      </c>
      <c s="36" t="s">
        <v>153</v>
      </c>
      <c s="37">
        <v>28</v>
      </c>
      <c s="36">
        <v>0</v>
      </c>
      <c s="36">
        <f>ROUND(G125*H125,6)</f>
      </c>
      <c r="L125" s="38">
        <v>0</v>
      </c>
      <c s="32">
        <f>ROUND(ROUND(L125,2)*ROUND(G125,3),2)</f>
      </c>
      <c s="36" t="s">
        <v>108</v>
      </c>
      <c>
        <f>(M125*21)/100</f>
      </c>
      <c t="s">
        <v>27</v>
      </c>
    </row>
    <row r="126" spans="1:5" ht="12.75">
      <c r="A126" s="35" t="s">
        <v>56</v>
      </c>
      <c r="E126" s="39" t="s">
        <v>1403</v>
      </c>
    </row>
    <row r="127" spans="1:5" ht="12.75">
      <c r="A127" s="35" t="s">
        <v>57</v>
      </c>
      <c r="E127" s="40" t="s">
        <v>5</v>
      </c>
    </row>
    <row r="128" spans="1:5" ht="12.75">
      <c r="A128" t="s">
        <v>59</v>
      </c>
      <c r="E128" s="39" t="s">
        <v>5</v>
      </c>
    </row>
    <row r="129" spans="1:16" ht="12.75">
      <c r="A129" t="s">
        <v>49</v>
      </c>
      <c s="34" t="s">
        <v>293</v>
      </c>
      <c s="34" t="s">
        <v>1404</v>
      </c>
      <c s="35" t="s">
        <v>5</v>
      </c>
      <c s="6" t="s">
        <v>1405</v>
      </c>
      <c s="36" t="s">
        <v>153</v>
      </c>
      <c s="37">
        <v>32</v>
      </c>
      <c s="36">
        <v>0</v>
      </c>
      <c s="36">
        <f>ROUND(G129*H129,6)</f>
      </c>
      <c r="L129" s="38">
        <v>0</v>
      </c>
      <c s="32">
        <f>ROUND(ROUND(L129,2)*ROUND(G129,3),2)</f>
      </c>
      <c s="36" t="s">
        <v>108</v>
      </c>
      <c>
        <f>(M129*21)/100</f>
      </c>
      <c t="s">
        <v>27</v>
      </c>
    </row>
    <row r="130" spans="1:5" ht="12.75">
      <c r="A130" s="35" t="s">
        <v>56</v>
      </c>
      <c r="E130" s="39" t="s">
        <v>1405</v>
      </c>
    </row>
    <row r="131" spans="1:5" ht="12.75">
      <c r="A131" s="35" t="s">
        <v>57</v>
      </c>
      <c r="E131" s="40" t="s">
        <v>5</v>
      </c>
    </row>
    <row r="132" spans="1:5" ht="12.75">
      <c r="A132" t="s">
        <v>59</v>
      </c>
      <c r="E132" s="39" t="s">
        <v>5</v>
      </c>
    </row>
    <row r="133" spans="1:16" ht="12.75">
      <c r="A133" t="s">
        <v>49</v>
      </c>
      <c s="34" t="s">
        <v>491</v>
      </c>
      <c s="34" t="s">
        <v>1406</v>
      </c>
      <c s="35" t="s">
        <v>5</v>
      </c>
      <c s="6" t="s">
        <v>1407</v>
      </c>
      <c s="36" t="s">
        <v>153</v>
      </c>
      <c s="37">
        <v>63</v>
      </c>
      <c s="36">
        <v>0</v>
      </c>
      <c s="36">
        <f>ROUND(G133*H133,6)</f>
      </c>
      <c r="L133" s="38">
        <v>0</v>
      </c>
      <c s="32">
        <f>ROUND(ROUND(L133,2)*ROUND(G133,3),2)</f>
      </c>
      <c s="36" t="s">
        <v>55</v>
      </c>
      <c>
        <f>(M133*21)/100</f>
      </c>
      <c t="s">
        <v>27</v>
      </c>
    </row>
    <row r="134" spans="1:5" ht="12.75">
      <c r="A134" s="35" t="s">
        <v>56</v>
      </c>
      <c r="E134" s="39" t="s">
        <v>1407</v>
      </c>
    </row>
    <row r="135" spans="1:5" ht="38.25">
      <c r="A135" s="35" t="s">
        <v>57</v>
      </c>
      <c r="E135" s="40" t="s">
        <v>1408</v>
      </c>
    </row>
    <row r="136" spans="1:5" ht="12.75">
      <c r="A136" t="s">
        <v>59</v>
      </c>
      <c r="E136" s="39" t="s">
        <v>5</v>
      </c>
    </row>
    <row r="137" spans="1:16" ht="12.75">
      <c r="A137" t="s">
        <v>49</v>
      </c>
      <c s="34" t="s">
        <v>296</v>
      </c>
      <c s="34" t="s">
        <v>1409</v>
      </c>
      <c s="35" t="s">
        <v>5</v>
      </c>
      <c s="6" t="s">
        <v>1410</v>
      </c>
      <c s="36" t="s">
        <v>153</v>
      </c>
      <c s="37">
        <v>28.5</v>
      </c>
      <c s="36">
        <v>0</v>
      </c>
      <c s="36">
        <f>ROUND(G137*H137,6)</f>
      </c>
      <c r="L137" s="38">
        <v>0</v>
      </c>
      <c s="32">
        <f>ROUND(ROUND(L137,2)*ROUND(G137,3),2)</f>
      </c>
      <c s="36" t="s">
        <v>108</v>
      </c>
      <c>
        <f>(M137*21)/100</f>
      </c>
      <c t="s">
        <v>27</v>
      </c>
    </row>
    <row r="138" spans="1:5" ht="12.75">
      <c r="A138" s="35" t="s">
        <v>56</v>
      </c>
      <c r="E138" s="39" t="s">
        <v>1410</v>
      </c>
    </row>
    <row r="139" spans="1:5" ht="12.75">
      <c r="A139" s="35" t="s">
        <v>57</v>
      </c>
      <c r="E139" s="40" t="s">
        <v>5</v>
      </c>
    </row>
    <row r="140" spans="1:5" ht="12.75">
      <c r="A140" t="s">
        <v>59</v>
      </c>
      <c r="E140" s="39" t="s">
        <v>5</v>
      </c>
    </row>
    <row r="141" spans="1:16" ht="12.75">
      <c r="A141" t="s">
        <v>49</v>
      </c>
      <c s="34" t="s">
        <v>300</v>
      </c>
      <c s="34" t="s">
        <v>1411</v>
      </c>
      <c s="35" t="s">
        <v>5</v>
      </c>
      <c s="6" t="s">
        <v>1412</v>
      </c>
      <c s="36" t="s">
        <v>153</v>
      </c>
      <c s="37">
        <v>12</v>
      </c>
      <c s="36">
        <v>0</v>
      </c>
      <c s="36">
        <f>ROUND(G141*H141,6)</f>
      </c>
      <c r="L141" s="38">
        <v>0</v>
      </c>
      <c s="32">
        <f>ROUND(ROUND(L141,2)*ROUND(G141,3),2)</f>
      </c>
      <c s="36" t="s">
        <v>108</v>
      </c>
      <c>
        <f>(M141*21)/100</f>
      </c>
      <c t="s">
        <v>27</v>
      </c>
    </row>
    <row r="142" spans="1:5" ht="12.75">
      <c r="A142" s="35" t="s">
        <v>56</v>
      </c>
      <c r="E142" s="39" t="s">
        <v>1412</v>
      </c>
    </row>
    <row r="143" spans="1:5" ht="12.75">
      <c r="A143" s="35" t="s">
        <v>57</v>
      </c>
      <c r="E143" s="40" t="s">
        <v>5</v>
      </c>
    </row>
    <row r="144" spans="1:5" ht="12.75">
      <c r="A144" t="s">
        <v>59</v>
      </c>
      <c r="E144" s="39" t="s">
        <v>5</v>
      </c>
    </row>
    <row r="145" spans="1:16" ht="12.75">
      <c r="A145" t="s">
        <v>49</v>
      </c>
      <c s="34" t="s">
        <v>304</v>
      </c>
      <c s="34" t="s">
        <v>1413</v>
      </c>
      <c s="35" t="s">
        <v>5</v>
      </c>
      <c s="6" t="s">
        <v>1414</v>
      </c>
      <c s="36" t="s">
        <v>143</v>
      </c>
      <c s="37">
        <v>2</v>
      </c>
      <c s="36">
        <v>0</v>
      </c>
      <c s="36">
        <f>ROUND(G145*H145,6)</f>
      </c>
      <c r="L145" s="38">
        <v>0</v>
      </c>
      <c s="32">
        <f>ROUND(ROUND(L145,2)*ROUND(G145,3),2)</f>
      </c>
      <c s="36" t="s">
        <v>108</v>
      </c>
      <c>
        <f>(M145*21)/100</f>
      </c>
      <c t="s">
        <v>27</v>
      </c>
    </row>
    <row r="146" spans="1:5" ht="12.75">
      <c r="A146" s="35" t="s">
        <v>56</v>
      </c>
      <c r="E146" s="39" t="s">
        <v>1414</v>
      </c>
    </row>
    <row r="147" spans="1:5" ht="12.75">
      <c r="A147" s="35" t="s">
        <v>57</v>
      </c>
      <c r="E147" s="40" t="s">
        <v>5</v>
      </c>
    </row>
    <row r="148" spans="1:5" ht="12.75">
      <c r="A148" t="s">
        <v>59</v>
      </c>
      <c r="E148" s="39" t="s">
        <v>5</v>
      </c>
    </row>
    <row r="149" spans="1:16" ht="12.75">
      <c r="A149" t="s">
        <v>49</v>
      </c>
      <c s="34" t="s">
        <v>307</v>
      </c>
      <c s="34" t="s">
        <v>1415</v>
      </c>
      <c s="35" t="s">
        <v>5</v>
      </c>
      <c s="6" t="s">
        <v>1416</v>
      </c>
      <c s="36" t="s">
        <v>143</v>
      </c>
      <c s="37">
        <v>7</v>
      </c>
      <c s="36">
        <v>0</v>
      </c>
      <c s="36">
        <f>ROUND(G149*H149,6)</f>
      </c>
      <c r="L149" s="38">
        <v>0</v>
      </c>
      <c s="32">
        <f>ROUND(ROUND(L149,2)*ROUND(G149,3),2)</f>
      </c>
      <c s="36" t="s">
        <v>108</v>
      </c>
      <c>
        <f>(M149*21)/100</f>
      </c>
      <c t="s">
        <v>27</v>
      </c>
    </row>
    <row r="150" spans="1:5" ht="12.75">
      <c r="A150" s="35" t="s">
        <v>56</v>
      </c>
      <c r="E150" s="39" t="s">
        <v>1416</v>
      </c>
    </row>
    <row r="151" spans="1:5" ht="12.75">
      <c r="A151" s="35" t="s">
        <v>57</v>
      </c>
      <c r="E151" s="40" t="s">
        <v>5</v>
      </c>
    </row>
    <row r="152" spans="1:5" ht="12.75">
      <c r="A152" t="s">
        <v>59</v>
      </c>
      <c r="E152" s="39" t="s">
        <v>5</v>
      </c>
    </row>
    <row r="153" spans="1:16" ht="12.75">
      <c r="A153" t="s">
        <v>49</v>
      </c>
      <c s="34" t="s">
        <v>310</v>
      </c>
      <c s="34" t="s">
        <v>1417</v>
      </c>
      <c s="35" t="s">
        <v>5</v>
      </c>
      <c s="6" t="s">
        <v>1418</v>
      </c>
      <c s="36" t="s">
        <v>143</v>
      </c>
      <c s="37">
        <v>1</v>
      </c>
      <c s="36">
        <v>0</v>
      </c>
      <c s="36">
        <f>ROUND(G153*H153,6)</f>
      </c>
      <c r="L153" s="38">
        <v>0</v>
      </c>
      <c s="32">
        <f>ROUND(ROUND(L153,2)*ROUND(G153,3),2)</f>
      </c>
      <c s="36" t="s">
        <v>108</v>
      </c>
      <c>
        <f>(M153*21)/100</f>
      </c>
      <c t="s">
        <v>27</v>
      </c>
    </row>
    <row r="154" spans="1:5" ht="12.75">
      <c r="A154" s="35" t="s">
        <v>56</v>
      </c>
      <c r="E154" s="39" t="s">
        <v>1418</v>
      </c>
    </row>
    <row r="155" spans="1:5" ht="12.75">
      <c r="A155" s="35" t="s">
        <v>57</v>
      </c>
      <c r="E155" s="40" t="s">
        <v>5</v>
      </c>
    </row>
    <row r="156" spans="1:5" ht="12.75">
      <c r="A156" t="s">
        <v>59</v>
      </c>
      <c r="E156" s="39" t="s">
        <v>5</v>
      </c>
    </row>
    <row r="157" spans="1:16" ht="12.75">
      <c r="A157" t="s">
        <v>49</v>
      </c>
      <c s="34" t="s">
        <v>314</v>
      </c>
      <c s="34" t="s">
        <v>1419</v>
      </c>
      <c s="35" t="s">
        <v>5</v>
      </c>
      <c s="6" t="s">
        <v>1420</v>
      </c>
      <c s="36" t="s">
        <v>143</v>
      </c>
      <c s="37">
        <v>4</v>
      </c>
      <c s="36">
        <v>0</v>
      </c>
      <c s="36">
        <f>ROUND(G157*H157,6)</f>
      </c>
      <c r="L157" s="38">
        <v>0</v>
      </c>
      <c s="32">
        <f>ROUND(ROUND(L157,2)*ROUND(G157,3),2)</f>
      </c>
      <c s="36" t="s">
        <v>108</v>
      </c>
      <c>
        <f>(M157*21)/100</f>
      </c>
      <c t="s">
        <v>27</v>
      </c>
    </row>
    <row r="158" spans="1:5" ht="12.75">
      <c r="A158" s="35" t="s">
        <v>56</v>
      </c>
      <c r="E158" s="39" t="s">
        <v>1420</v>
      </c>
    </row>
    <row r="159" spans="1:5" ht="12.75">
      <c r="A159" s="35" t="s">
        <v>57</v>
      </c>
      <c r="E159" s="40" t="s">
        <v>5</v>
      </c>
    </row>
    <row r="160" spans="1:5" ht="12.75">
      <c r="A160" t="s">
        <v>59</v>
      </c>
      <c r="E160" s="39" t="s">
        <v>5</v>
      </c>
    </row>
    <row r="161" spans="1:16" ht="12.75">
      <c r="A161" t="s">
        <v>49</v>
      </c>
      <c s="34" t="s">
        <v>318</v>
      </c>
      <c s="34" t="s">
        <v>1421</v>
      </c>
      <c s="35" t="s">
        <v>5</v>
      </c>
      <c s="6" t="s">
        <v>1422</v>
      </c>
      <c s="36" t="s">
        <v>143</v>
      </c>
      <c s="37">
        <v>13</v>
      </c>
      <c s="36">
        <v>0</v>
      </c>
      <c s="36">
        <f>ROUND(G161*H161,6)</f>
      </c>
      <c r="L161" s="38">
        <v>0</v>
      </c>
      <c s="32">
        <f>ROUND(ROUND(L161,2)*ROUND(G161,3),2)</f>
      </c>
      <c s="36" t="s">
        <v>108</v>
      </c>
      <c>
        <f>(M161*21)/100</f>
      </c>
      <c t="s">
        <v>27</v>
      </c>
    </row>
    <row r="162" spans="1:5" ht="12.75">
      <c r="A162" s="35" t="s">
        <v>56</v>
      </c>
      <c r="E162" s="39" t="s">
        <v>1422</v>
      </c>
    </row>
    <row r="163" spans="1:5" ht="12.75">
      <c r="A163" s="35" t="s">
        <v>57</v>
      </c>
      <c r="E163" s="40" t="s">
        <v>5</v>
      </c>
    </row>
    <row r="164" spans="1:5" ht="12.75">
      <c r="A164" t="s">
        <v>59</v>
      </c>
      <c r="E164" s="39" t="s">
        <v>5</v>
      </c>
    </row>
    <row r="165" spans="1:16" ht="12.75">
      <c r="A165" t="s">
        <v>49</v>
      </c>
      <c s="34" t="s">
        <v>322</v>
      </c>
      <c s="34" t="s">
        <v>1423</v>
      </c>
      <c s="35" t="s">
        <v>5</v>
      </c>
      <c s="6" t="s">
        <v>1424</v>
      </c>
      <c s="36" t="s">
        <v>143</v>
      </c>
      <c s="37">
        <v>9</v>
      </c>
      <c s="36">
        <v>0</v>
      </c>
      <c s="36">
        <f>ROUND(G165*H165,6)</f>
      </c>
      <c r="L165" s="38">
        <v>0</v>
      </c>
      <c s="32">
        <f>ROUND(ROUND(L165,2)*ROUND(G165,3),2)</f>
      </c>
      <c s="36" t="s">
        <v>108</v>
      </c>
      <c>
        <f>(M165*21)/100</f>
      </c>
      <c t="s">
        <v>27</v>
      </c>
    </row>
    <row r="166" spans="1:5" ht="12.75">
      <c r="A166" s="35" t="s">
        <v>56</v>
      </c>
      <c r="E166" s="39" t="s">
        <v>1424</v>
      </c>
    </row>
    <row r="167" spans="1:5" ht="12.75">
      <c r="A167" s="35" t="s">
        <v>57</v>
      </c>
      <c r="E167" s="40" t="s">
        <v>5</v>
      </c>
    </row>
    <row r="168" spans="1:5" ht="12.75">
      <c r="A168" t="s">
        <v>59</v>
      </c>
      <c r="E168" s="39" t="s">
        <v>5</v>
      </c>
    </row>
    <row r="169" spans="1:16" ht="25.5">
      <c r="A169" t="s">
        <v>49</v>
      </c>
      <c s="34" t="s">
        <v>323</v>
      </c>
      <c s="34" t="s">
        <v>1425</v>
      </c>
      <c s="35" t="s">
        <v>5</v>
      </c>
      <c s="6" t="s">
        <v>1426</v>
      </c>
      <c s="36" t="s">
        <v>143</v>
      </c>
      <c s="37">
        <v>1</v>
      </c>
      <c s="36">
        <v>0</v>
      </c>
      <c s="36">
        <f>ROUND(G169*H169,6)</f>
      </c>
      <c r="L169" s="38">
        <v>0</v>
      </c>
      <c s="32">
        <f>ROUND(ROUND(L169,2)*ROUND(G169,3),2)</f>
      </c>
      <c s="36" t="s">
        <v>55</v>
      </c>
      <c>
        <f>(M169*21)/100</f>
      </c>
      <c t="s">
        <v>27</v>
      </c>
    </row>
    <row r="170" spans="1:5" ht="25.5">
      <c r="A170" s="35" t="s">
        <v>56</v>
      </c>
      <c r="E170" s="39" t="s">
        <v>1426</v>
      </c>
    </row>
    <row r="171" spans="1:5" ht="12.75">
      <c r="A171" s="35" t="s">
        <v>57</v>
      </c>
      <c r="E171" s="40" t="s">
        <v>5</v>
      </c>
    </row>
    <row r="172" spans="1:5" ht="12.75">
      <c r="A172" t="s">
        <v>59</v>
      </c>
      <c r="E172" s="39" t="s">
        <v>1427</v>
      </c>
    </row>
    <row r="173" spans="1:16" ht="25.5">
      <c r="A173" t="s">
        <v>49</v>
      </c>
      <c s="34" t="s">
        <v>326</v>
      </c>
      <c s="34" t="s">
        <v>1428</v>
      </c>
      <c s="35" t="s">
        <v>5</v>
      </c>
      <c s="6" t="s">
        <v>1429</v>
      </c>
      <c s="36" t="s">
        <v>143</v>
      </c>
      <c s="37">
        <v>4</v>
      </c>
      <c s="36">
        <v>0</v>
      </c>
      <c s="36">
        <f>ROUND(G173*H173,6)</f>
      </c>
      <c r="L173" s="38">
        <v>0</v>
      </c>
      <c s="32">
        <f>ROUND(ROUND(L173,2)*ROUND(G173,3),2)</f>
      </c>
      <c s="36" t="s">
        <v>55</v>
      </c>
      <c>
        <f>(M173*21)/100</f>
      </c>
      <c t="s">
        <v>27</v>
      </c>
    </row>
    <row r="174" spans="1:5" ht="25.5">
      <c r="A174" s="35" t="s">
        <v>56</v>
      </c>
      <c r="E174" s="39" t="s">
        <v>1429</v>
      </c>
    </row>
    <row r="175" spans="1:5" ht="12.75">
      <c r="A175" s="35" t="s">
        <v>57</v>
      </c>
      <c r="E175" s="40" t="s">
        <v>5</v>
      </c>
    </row>
    <row r="176" spans="1:5" ht="12.75">
      <c r="A176" t="s">
        <v>59</v>
      </c>
      <c r="E176" s="39" t="s">
        <v>5</v>
      </c>
    </row>
    <row r="177" spans="1:16" ht="25.5">
      <c r="A177" t="s">
        <v>49</v>
      </c>
      <c s="34" t="s">
        <v>352</v>
      </c>
      <c s="34" t="s">
        <v>1430</v>
      </c>
      <c s="35" t="s">
        <v>5</v>
      </c>
      <c s="6" t="s">
        <v>1431</v>
      </c>
      <c s="36" t="s">
        <v>143</v>
      </c>
      <c s="37">
        <v>5</v>
      </c>
      <c s="36">
        <v>0</v>
      </c>
      <c s="36">
        <f>ROUND(G177*H177,6)</f>
      </c>
      <c r="L177" s="38">
        <v>0</v>
      </c>
      <c s="32">
        <f>ROUND(ROUND(L177,2)*ROUND(G177,3),2)</f>
      </c>
      <c s="36" t="s">
        <v>55</v>
      </c>
      <c>
        <f>(M177*21)/100</f>
      </c>
      <c t="s">
        <v>27</v>
      </c>
    </row>
    <row r="178" spans="1:5" ht="25.5">
      <c r="A178" s="35" t="s">
        <v>56</v>
      </c>
      <c r="E178" s="39" t="s">
        <v>1431</v>
      </c>
    </row>
    <row r="179" spans="1:5" ht="12.75">
      <c r="A179" s="35" t="s">
        <v>57</v>
      </c>
      <c r="E179" s="40" t="s">
        <v>5</v>
      </c>
    </row>
    <row r="180" spans="1:5" ht="12.75">
      <c r="A180" t="s">
        <v>59</v>
      </c>
      <c r="E180" s="39" t="s">
        <v>5</v>
      </c>
    </row>
    <row r="181" spans="1:16" ht="12.75">
      <c r="A181" t="s">
        <v>49</v>
      </c>
      <c s="34" t="s">
        <v>222</v>
      </c>
      <c s="34" t="s">
        <v>1432</v>
      </c>
      <c s="35" t="s">
        <v>5</v>
      </c>
      <c s="6" t="s">
        <v>1433</v>
      </c>
      <c s="36" t="s">
        <v>143</v>
      </c>
      <c s="37">
        <v>7</v>
      </c>
      <c s="36">
        <v>0</v>
      </c>
      <c s="36">
        <f>ROUND(G181*H181,6)</f>
      </c>
      <c r="L181" s="38">
        <v>0</v>
      </c>
      <c s="32">
        <f>ROUND(ROUND(L181,2)*ROUND(G181,3),2)</f>
      </c>
      <c s="36" t="s">
        <v>108</v>
      </c>
      <c>
        <f>(M181*21)/100</f>
      </c>
      <c t="s">
        <v>27</v>
      </c>
    </row>
    <row r="182" spans="1:5" ht="12.75">
      <c r="A182" s="35" t="s">
        <v>56</v>
      </c>
      <c r="E182" s="39" t="s">
        <v>1433</v>
      </c>
    </row>
    <row r="183" spans="1:5" ht="12.75">
      <c r="A183" s="35" t="s">
        <v>57</v>
      </c>
      <c r="E183" s="40" t="s">
        <v>5</v>
      </c>
    </row>
    <row r="184" spans="1:5" ht="12.75">
      <c r="A184" t="s">
        <v>59</v>
      </c>
      <c r="E184" s="39" t="s">
        <v>5</v>
      </c>
    </row>
    <row r="185" spans="1:16" ht="12.75">
      <c r="A185" t="s">
        <v>49</v>
      </c>
      <c s="34" t="s">
        <v>223</v>
      </c>
      <c s="34" t="s">
        <v>1434</v>
      </c>
      <c s="35" t="s">
        <v>5</v>
      </c>
      <c s="6" t="s">
        <v>1435</v>
      </c>
      <c s="36" t="s">
        <v>143</v>
      </c>
      <c s="37">
        <v>1</v>
      </c>
      <c s="36">
        <v>0</v>
      </c>
      <c s="36">
        <f>ROUND(G185*H185,6)</f>
      </c>
      <c r="L185" s="38">
        <v>0</v>
      </c>
      <c s="32">
        <f>ROUND(ROUND(L185,2)*ROUND(G185,3),2)</f>
      </c>
      <c s="36" t="s">
        <v>108</v>
      </c>
      <c>
        <f>(M185*21)/100</f>
      </c>
      <c t="s">
        <v>27</v>
      </c>
    </row>
    <row r="186" spans="1:5" ht="12.75">
      <c r="A186" s="35" t="s">
        <v>56</v>
      </c>
      <c r="E186" s="39" t="s">
        <v>1435</v>
      </c>
    </row>
    <row r="187" spans="1:5" ht="12.75">
      <c r="A187" s="35" t="s">
        <v>57</v>
      </c>
      <c r="E187" s="40" t="s">
        <v>5</v>
      </c>
    </row>
    <row r="188" spans="1:5" ht="12.75">
      <c r="A188" t="s">
        <v>59</v>
      </c>
      <c r="E188" s="39" t="s">
        <v>5</v>
      </c>
    </row>
    <row r="189" spans="1:16" ht="12.75">
      <c r="A189" t="s">
        <v>49</v>
      </c>
      <c s="34" t="s">
        <v>224</v>
      </c>
      <c s="34" t="s">
        <v>1436</v>
      </c>
      <c s="35" t="s">
        <v>5</v>
      </c>
      <c s="6" t="s">
        <v>1437</v>
      </c>
      <c s="36" t="s">
        <v>143</v>
      </c>
      <c s="37">
        <v>1</v>
      </c>
      <c s="36">
        <v>0</v>
      </c>
      <c s="36">
        <f>ROUND(G189*H189,6)</f>
      </c>
      <c r="L189" s="38">
        <v>0</v>
      </c>
      <c s="32">
        <f>ROUND(ROUND(L189,2)*ROUND(G189,3),2)</f>
      </c>
      <c s="36" t="s">
        <v>108</v>
      </c>
      <c>
        <f>(M189*21)/100</f>
      </c>
      <c t="s">
        <v>27</v>
      </c>
    </row>
    <row r="190" spans="1:5" ht="12.75">
      <c r="A190" s="35" t="s">
        <v>56</v>
      </c>
      <c r="E190" s="39" t="s">
        <v>1437</v>
      </c>
    </row>
    <row r="191" spans="1:5" ht="12.75">
      <c r="A191" s="35" t="s">
        <v>57</v>
      </c>
      <c r="E191" s="40" t="s">
        <v>5</v>
      </c>
    </row>
    <row r="192" spans="1:5" ht="12.75">
      <c r="A192" t="s">
        <v>59</v>
      </c>
      <c r="E192" s="39" t="s">
        <v>5</v>
      </c>
    </row>
    <row r="193" spans="1:16" ht="25.5">
      <c r="A193" t="s">
        <v>49</v>
      </c>
      <c s="34" t="s">
        <v>225</v>
      </c>
      <c s="34" t="s">
        <v>1438</v>
      </c>
      <c s="35" t="s">
        <v>5</v>
      </c>
      <c s="6" t="s">
        <v>1439</v>
      </c>
      <c s="36" t="s">
        <v>1440</v>
      </c>
      <c s="37">
        <v>15</v>
      </c>
      <c s="36">
        <v>0</v>
      </c>
      <c s="36">
        <f>ROUND(G193*H193,6)</f>
      </c>
      <c r="L193" s="38">
        <v>0</v>
      </c>
      <c s="32">
        <f>ROUND(ROUND(L193,2)*ROUND(G193,3),2)</f>
      </c>
      <c s="36" t="s">
        <v>55</v>
      </c>
      <c>
        <f>(M193*21)/100</f>
      </c>
      <c t="s">
        <v>27</v>
      </c>
    </row>
    <row r="194" spans="1:5" ht="25.5">
      <c r="A194" s="35" t="s">
        <v>56</v>
      </c>
      <c r="E194" s="39" t="s">
        <v>1439</v>
      </c>
    </row>
    <row r="195" spans="1:5" ht="12.75">
      <c r="A195" s="35" t="s">
        <v>57</v>
      </c>
      <c r="E195" s="40" t="s">
        <v>5</v>
      </c>
    </row>
    <row r="196" spans="1:5" ht="12.75">
      <c r="A196" t="s">
        <v>59</v>
      </c>
      <c r="E196" s="39" t="s">
        <v>5</v>
      </c>
    </row>
    <row r="197" spans="1:16" ht="38.25">
      <c r="A197" t="s">
        <v>49</v>
      </c>
      <c s="34" t="s">
        <v>327</v>
      </c>
      <c s="34" t="s">
        <v>1441</v>
      </c>
      <c s="35" t="s">
        <v>5</v>
      </c>
      <c s="6" t="s">
        <v>1442</v>
      </c>
      <c s="36" t="s">
        <v>1440</v>
      </c>
      <c s="37">
        <v>13</v>
      </c>
      <c s="36">
        <v>0</v>
      </c>
      <c s="36">
        <f>ROUND(G197*H197,6)</f>
      </c>
      <c r="L197" s="38">
        <v>0</v>
      </c>
      <c s="32">
        <f>ROUND(ROUND(L197,2)*ROUND(G197,3),2)</f>
      </c>
      <c s="36" t="s">
        <v>55</v>
      </c>
      <c>
        <f>(M197*21)/100</f>
      </c>
      <c t="s">
        <v>27</v>
      </c>
    </row>
    <row r="198" spans="1:5" ht="38.25">
      <c r="A198" s="35" t="s">
        <v>56</v>
      </c>
      <c r="E198" s="39" t="s">
        <v>1442</v>
      </c>
    </row>
    <row r="199" spans="1:5" ht="12.75">
      <c r="A199" s="35" t="s">
        <v>57</v>
      </c>
      <c r="E199" s="40" t="s">
        <v>5</v>
      </c>
    </row>
    <row r="200" spans="1:5" ht="12.75">
      <c r="A200" t="s">
        <v>59</v>
      </c>
      <c r="E200" s="39" t="s">
        <v>5</v>
      </c>
    </row>
    <row r="201" spans="1:16" ht="25.5">
      <c r="A201" t="s">
        <v>49</v>
      </c>
      <c s="34" t="s">
        <v>331</v>
      </c>
      <c s="34" t="s">
        <v>1443</v>
      </c>
      <c s="35" t="s">
        <v>5</v>
      </c>
      <c s="6" t="s">
        <v>1444</v>
      </c>
      <c s="36" t="s">
        <v>1445</v>
      </c>
      <c s="37">
        <v>75</v>
      </c>
      <c s="36">
        <v>0</v>
      </c>
      <c s="36">
        <f>ROUND(G201*H201,6)</f>
      </c>
      <c r="L201" s="38">
        <v>0</v>
      </c>
      <c s="32">
        <f>ROUND(ROUND(L201,2)*ROUND(G201,3),2)</f>
      </c>
      <c s="36" t="s">
        <v>55</v>
      </c>
      <c>
        <f>(M201*21)/100</f>
      </c>
      <c t="s">
        <v>27</v>
      </c>
    </row>
    <row r="202" spans="1:5" ht="25.5">
      <c r="A202" s="35" t="s">
        <v>56</v>
      </c>
      <c r="E202" s="39" t="s">
        <v>1444</v>
      </c>
    </row>
    <row r="203" spans="1:5" ht="12.75">
      <c r="A203" s="35" t="s">
        <v>57</v>
      </c>
      <c r="E203" s="40" t="s">
        <v>5</v>
      </c>
    </row>
    <row r="204" spans="1:5" ht="12.75">
      <c r="A204" t="s">
        <v>59</v>
      </c>
      <c r="E204" s="39" t="s">
        <v>5</v>
      </c>
    </row>
    <row r="205" spans="1:16" ht="12.75">
      <c r="A205" t="s">
        <v>49</v>
      </c>
      <c s="34" t="s">
        <v>335</v>
      </c>
      <c s="34" t="s">
        <v>1446</v>
      </c>
      <c s="35" t="s">
        <v>5</v>
      </c>
      <c s="6" t="s">
        <v>1447</v>
      </c>
      <c s="36" t="s">
        <v>153</v>
      </c>
      <c s="37">
        <v>102</v>
      </c>
      <c s="36">
        <v>0</v>
      </c>
      <c s="36">
        <f>ROUND(G205*H205,6)</f>
      </c>
      <c r="L205" s="38">
        <v>0</v>
      </c>
      <c s="32">
        <f>ROUND(ROUND(L205,2)*ROUND(G205,3),2)</f>
      </c>
      <c s="36" t="s">
        <v>55</v>
      </c>
      <c>
        <f>(M205*21)/100</f>
      </c>
      <c t="s">
        <v>27</v>
      </c>
    </row>
    <row r="206" spans="1:5" ht="12.75">
      <c r="A206" s="35" t="s">
        <v>56</v>
      </c>
      <c r="E206" s="39" t="s">
        <v>1447</v>
      </c>
    </row>
    <row r="207" spans="1:5" ht="12.75">
      <c r="A207" s="35" t="s">
        <v>57</v>
      </c>
      <c r="E207" s="40" t="s">
        <v>5</v>
      </c>
    </row>
    <row r="208" spans="1:5" ht="12.75">
      <c r="A208" t="s">
        <v>59</v>
      </c>
      <c r="E208" s="39" t="s">
        <v>5</v>
      </c>
    </row>
    <row r="209" spans="1:16" ht="12.75">
      <c r="A209" t="s">
        <v>49</v>
      </c>
      <c s="34" t="s">
        <v>339</v>
      </c>
      <c s="34" t="s">
        <v>1448</v>
      </c>
      <c s="35" t="s">
        <v>5</v>
      </c>
      <c s="6" t="s">
        <v>1449</v>
      </c>
      <c s="36" t="s">
        <v>153</v>
      </c>
      <c s="37">
        <v>92</v>
      </c>
      <c s="36">
        <v>0</v>
      </c>
      <c s="36">
        <f>ROUND(G209*H209,6)</f>
      </c>
      <c r="L209" s="38">
        <v>0</v>
      </c>
      <c s="32">
        <f>ROUND(ROUND(L209,2)*ROUND(G209,3),2)</f>
      </c>
      <c s="36" t="s">
        <v>55</v>
      </c>
      <c>
        <f>(M209*21)/100</f>
      </c>
      <c t="s">
        <v>27</v>
      </c>
    </row>
    <row r="210" spans="1:5" ht="12.75">
      <c r="A210" s="35" t="s">
        <v>56</v>
      </c>
      <c r="E210" s="39" t="s">
        <v>1449</v>
      </c>
    </row>
    <row r="211" spans="1:5" ht="12.75">
      <c r="A211" s="35" t="s">
        <v>57</v>
      </c>
      <c r="E211" s="40" t="s">
        <v>5</v>
      </c>
    </row>
    <row r="212" spans="1:5" ht="12.75">
      <c r="A212" t="s">
        <v>59</v>
      </c>
      <c r="E212" s="39" t="s">
        <v>5</v>
      </c>
    </row>
    <row r="213" spans="1:16" ht="12.75">
      <c r="A213" t="s">
        <v>49</v>
      </c>
      <c s="34" t="s">
        <v>808</v>
      </c>
      <c s="34" t="s">
        <v>1450</v>
      </c>
      <c s="35" t="s">
        <v>5</v>
      </c>
      <c s="6" t="s">
        <v>1451</v>
      </c>
      <c s="36" t="s">
        <v>153</v>
      </c>
      <c s="37">
        <v>207.5</v>
      </c>
      <c s="36">
        <v>0</v>
      </c>
      <c s="36">
        <f>ROUND(G213*H213,6)</f>
      </c>
      <c r="L213" s="38">
        <v>0</v>
      </c>
      <c s="32">
        <f>ROUND(ROUND(L213,2)*ROUND(G213,3),2)</f>
      </c>
      <c s="36" t="s">
        <v>108</v>
      </c>
      <c>
        <f>(M213*21)/100</f>
      </c>
      <c t="s">
        <v>27</v>
      </c>
    </row>
    <row r="214" spans="1:5" ht="12.75">
      <c r="A214" s="35" t="s">
        <v>56</v>
      </c>
      <c r="E214" s="39" t="s">
        <v>1451</v>
      </c>
    </row>
    <row r="215" spans="1:5" ht="12.75">
      <c r="A215" s="35" t="s">
        <v>57</v>
      </c>
      <c r="E215" s="40" t="s">
        <v>5</v>
      </c>
    </row>
    <row r="216" spans="1:5" ht="12.75">
      <c r="A216" t="s">
        <v>59</v>
      </c>
      <c r="E216" s="39" t="s">
        <v>5</v>
      </c>
    </row>
    <row r="217" spans="1:16" ht="12.75">
      <c r="A217" t="s">
        <v>49</v>
      </c>
      <c s="34" t="s">
        <v>343</v>
      </c>
      <c s="34" t="s">
        <v>1452</v>
      </c>
      <c s="35" t="s">
        <v>5</v>
      </c>
      <c s="6" t="s">
        <v>1453</v>
      </c>
      <c s="36" t="s">
        <v>153</v>
      </c>
      <c s="37">
        <v>76</v>
      </c>
      <c s="36">
        <v>0</v>
      </c>
      <c s="36">
        <f>ROUND(G217*H217,6)</f>
      </c>
      <c r="L217" s="38">
        <v>0</v>
      </c>
      <c s="32">
        <f>ROUND(ROUND(L217,2)*ROUND(G217,3),2)</f>
      </c>
      <c s="36" t="s">
        <v>108</v>
      </c>
      <c>
        <f>(M217*21)/100</f>
      </c>
      <c t="s">
        <v>27</v>
      </c>
    </row>
    <row r="218" spans="1:5" ht="12.75">
      <c r="A218" s="35" t="s">
        <v>56</v>
      </c>
      <c r="E218" s="39" t="s">
        <v>1453</v>
      </c>
    </row>
    <row r="219" spans="1:5" ht="12.75">
      <c r="A219" s="35" t="s">
        <v>57</v>
      </c>
      <c r="E219" s="40" t="s">
        <v>5</v>
      </c>
    </row>
    <row r="220" spans="1:5" ht="12.75">
      <c r="A220" t="s">
        <v>59</v>
      </c>
      <c r="E220" s="39" t="s">
        <v>5</v>
      </c>
    </row>
    <row r="221" spans="1:16" ht="25.5">
      <c r="A221" t="s">
        <v>49</v>
      </c>
      <c s="34" t="s">
        <v>813</v>
      </c>
      <c s="34" t="s">
        <v>1454</v>
      </c>
      <c s="35" t="s">
        <v>5</v>
      </c>
      <c s="6" t="s">
        <v>1455</v>
      </c>
      <c s="36" t="s">
        <v>238</v>
      </c>
      <c s="37">
        <v>20</v>
      </c>
      <c s="36">
        <v>0</v>
      </c>
      <c s="36">
        <f>ROUND(G221*H221,6)</f>
      </c>
      <c r="L221" s="38">
        <v>0</v>
      </c>
      <c s="32">
        <f>ROUND(ROUND(L221,2)*ROUND(G221,3),2)</f>
      </c>
      <c s="36" t="s">
        <v>55</v>
      </c>
      <c>
        <f>(M221*21)/100</f>
      </c>
      <c t="s">
        <v>27</v>
      </c>
    </row>
    <row r="222" spans="1:5" ht="25.5">
      <c r="A222" s="35" t="s">
        <v>56</v>
      </c>
      <c r="E222" s="39" t="s">
        <v>1455</v>
      </c>
    </row>
    <row r="223" spans="1:5" ht="12.75">
      <c r="A223" s="35" t="s">
        <v>57</v>
      </c>
      <c r="E223" s="40" t="s">
        <v>5</v>
      </c>
    </row>
    <row r="224" spans="1:5" ht="12.75">
      <c r="A224" t="s">
        <v>59</v>
      </c>
      <c r="E224" s="39" t="s">
        <v>5</v>
      </c>
    </row>
    <row r="225" spans="1:16" ht="25.5">
      <c r="A225" t="s">
        <v>49</v>
      </c>
      <c s="34" t="s">
        <v>346</v>
      </c>
      <c s="34" t="s">
        <v>1456</v>
      </c>
      <c s="35" t="s">
        <v>5</v>
      </c>
      <c s="6" t="s">
        <v>1457</v>
      </c>
      <c s="36" t="s">
        <v>54</v>
      </c>
      <c s="37">
        <v>1.353</v>
      </c>
      <c s="36">
        <v>0</v>
      </c>
      <c s="36">
        <f>ROUND(G225*H225,6)</f>
      </c>
      <c r="L225" s="38">
        <v>0</v>
      </c>
      <c s="32">
        <f>ROUND(ROUND(L225,2)*ROUND(G225,3),2)</f>
      </c>
      <c s="36" t="s">
        <v>108</v>
      </c>
      <c>
        <f>(M225*21)/100</f>
      </c>
      <c t="s">
        <v>27</v>
      </c>
    </row>
    <row r="226" spans="1:5" ht="25.5">
      <c r="A226" s="35" t="s">
        <v>56</v>
      </c>
      <c r="E226" s="39" t="s">
        <v>1457</v>
      </c>
    </row>
    <row r="227" spans="1:5" ht="12.75">
      <c r="A227" s="35" t="s">
        <v>57</v>
      </c>
      <c r="E227" s="40" t="s">
        <v>5</v>
      </c>
    </row>
    <row r="228" spans="1:5" ht="12.75">
      <c r="A228" t="s">
        <v>59</v>
      </c>
      <c r="E228" s="39" t="s">
        <v>5</v>
      </c>
    </row>
    <row r="229" spans="1:13" ht="12.75">
      <c r="A229" t="s">
        <v>46</v>
      </c>
      <c r="C229" s="31" t="s">
        <v>1458</v>
      </c>
      <c r="E229" s="33" t="s">
        <v>1459</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819</v>
      </c>
      <c s="34" t="s">
        <v>1460</v>
      </c>
      <c s="35" t="s">
        <v>5</v>
      </c>
      <c s="6" t="s">
        <v>1461</v>
      </c>
      <c s="36" t="s">
        <v>153</v>
      </c>
      <c s="37">
        <v>107.5</v>
      </c>
      <c s="36">
        <v>0</v>
      </c>
      <c s="36">
        <f>ROUND(G230*H230,6)</f>
      </c>
      <c r="L230" s="38">
        <v>0</v>
      </c>
      <c s="32">
        <f>ROUND(ROUND(L230,2)*ROUND(G230,3),2)</f>
      </c>
      <c s="36" t="s">
        <v>108</v>
      </c>
      <c>
        <f>(M230*21)/100</f>
      </c>
      <c t="s">
        <v>27</v>
      </c>
    </row>
    <row r="231" spans="1:5" ht="25.5">
      <c r="A231" s="35" t="s">
        <v>56</v>
      </c>
      <c r="E231" s="39" t="s">
        <v>1461</v>
      </c>
    </row>
    <row r="232" spans="1:5" ht="12.75">
      <c r="A232" s="35" t="s">
        <v>57</v>
      </c>
      <c r="E232" s="40" t="s">
        <v>5</v>
      </c>
    </row>
    <row r="233" spans="1:5" ht="12.75">
      <c r="A233" t="s">
        <v>59</v>
      </c>
      <c r="E233" s="39" t="s">
        <v>5</v>
      </c>
    </row>
    <row r="234" spans="1:16" ht="25.5">
      <c r="A234" t="s">
        <v>49</v>
      </c>
      <c s="34" t="s">
        <v>349</v>
      </c>
      <c s="34" t="s">
        <v>1462</v>
      </c>
      <c s="35" t="s">
        <v>5</v>
      </c>
      <c s="6" t="s">
        <v>1463</v>
      </c>
      <c s="36" t="s">
        <v>153</v>
      </c>
      <c s="37">
        <v>48</v>
      </c>
      <c s="36">
        <v>0</v>
      </c>
      <c s="36">
        <f>ROUND(G234*H234,6)</f>
      </c>
      <c r="L234" s="38">
        <v>0</v>
      </c>
      <c s="32">
        <f>ROUND(ROUND(L234,2)*ROUND(G234,3),2)</f>
      </c>
      <c s="36" t="s">
        <v>108</v>
      </c>
      <c>
        <f>(M234*21)/100</f>
      </c>
      <c t="s">
        <v>27</v>
      </c>
    </row>
    <row r="235" spans="1:5" ht="25.5">
      <c r="A235" s="35" t="s">
        <v>56</v>
      </c>
      <c r="E235" s="39" t="s">
        <v>1463</v>
      </c>
    </row>
    <row r="236" spans="1:5" ht="12.75">
      <c r="A236" s="35" t="s">
        <v>57</v>
      </c>
      <c r="E236" s="40" t="s">
        <v>5</v>
      </c>
    </row>
    <row r="237" spans="1:5" ht="12.75">
      <c r="A237" t="s">
        <v>59</v>
      </c>
      <c r="E237" s="39" t="s">
        <v>5</v>
      </c>
    </row>
    <row r="238" spans="1:16" ht="25.5">
      <c r="A238" t="s">
        <v>49</v>
      </c>
      <c s="34" t="s">
        <v>826</v>
      </c>
      <c s="34" t="s">
        <v>1464</v>
      </c>
      <c s="35" t="s">
        <v>5</v>
      </c>
      <c s="6" t="s">
        <v>1465</v>
      </c>
      <c s="36" t="s">
        <v>153</v>
      </c>
      <c s="37">
        <v>54</v>
      </c>
      <c s="36">
        <v>0</v>
      </c>
      <c s="36">
        <f>ROUND(G238*H238,6)</f>
      </c>
      <c r="L238" s="38">
        <v>0</v>
      </c>
      <c s="32">
        <f>ROUND(ROUND(L238,2)*ROUND(G238,3),2)</f>
      </c>
      <c s="36" t="s">
        <v>108</v>
      </c>
      <c>
        <f>(M238*21)/100</f>
      </c>
      <c t="s">
        <v>27</v>
      </c>
    </row>
    <row r="239" spans="1:5" ht="25.5">
      <c r="A239" s="35" t="s">
        <v>56</v>
      </c>
      <c r="E239" s="39" t="s">
        <v>1465</v>
      </c>
    </row>
    <row r="240" spans="1:5" ht="12.75">
      <c r="A240" s="35" t="s">
        <v>57</v>
      </c>
      <c r="E240" s="40" t="s">
        <v>5</v>
      </c>
    </row>
    <row r="241" spans="1:5" ht="12.75">
      <c r="A241" t="s">
        <v>59</v>
      </c>
      <c r="E241" s="39" t="s">
        <v>5</v>
      </c>
    </row>
    <row r="242" spans="1:16" ht="25.5">
      <c r="A242" t="s">
        <v>49</v>
      </c>
      <c s="34" t="s">
        <v>828</v>
      </c>
      <c s="34" t="s">
        <v>1466</v>
      </c>
      <c s="35" t="s">
        <v>5</v>
      </c>
      <c s="6" t="s">
        <v>1467</v>
      </c>
      <c s="36" t="s">
        <v>153</v>
      </c>
      <c s="37">
        <v>6</v>
      </c>
      <c s="36">
        <v>0</v>
      </c>
      <c s="36">
        <f>ROUND(G242*H242,6)</f>
      </c>
      <c r="L242" s="38">
        <v>0</v>
      </c>
      <c s="32">
        <f>ROUND(ROUND(L242,2)*ROUND(G242,3),2)</f>
      </c>
      <c s="36" t="s">
        <v>108</v>
      </c>
      <c>
        <f>(M242*21)/100</f>
      </c>
      <c t="s">
        <v>27</v>
      </c>
    </row>
    <row r="243" spans="1:5" ht="25.5">
      <c r="A243" s="35" t="s">
        <v>56</v>
      </c>
      <c r="E243" s="39" t="s">
        <v>1467</v>
      </c>
    </row>
    <row r="244" spans="1:5" ht="12.75">
      <c r="A244" s="35" t="s">
        <v>57</v>
      </c>
      <c r="E244" s="40" t="s">
        <v>5</v>
      </c>
    </row>
    <row r="245" spans="1:5" ht="12.75">
      <c r="A245" t="s">
        <v>59</v>
      </c>
      <c r="E245" s="39" t="s">
        <v>5</v>
      </c>
    </row>
    <row r="246" spans="1:16" ht="25.5">
      <c r="A246" t="s">
        <v>49</v>
      </c>
      <c s="34" t="s">
        <v>832</v>
      </c>
      <c s="34" t="s">
        <v>1468</v>
      </c>
      <c s="35" t="s">
        <v>5</v>
      </c>
      <c s="6" t="s">
        <v>1469</v>
      </c>
      <c s="36" t="s">
        <v>153</v>
      </c>
      <c s="37">
        <v>7</v>
      </c>
      <c s="36">
        <v>0</v>
      </c>
      <c s="36">
        <f>ROUND(G246*H246,6)</f>
      </c>
      <c r="L246" s="38">
        <v>0</v>
      </c>
      <c s="32">
        <f>ROUND(ROUND(L246,2)*ROUND(G246,3),2)</f>
      </c>
      <c s="36" t="s">
        <v>108</v>
      </c>
      <c>
        <f>(M246*21)/100</f>
      </c>
      <c t="s">
        <v>27</v>
      </c>
    </row>
    <row r="247" spans="1:5" ht="25.5">
      <c r="A247" s="35" t="s">
        <v>56</v>
      </c>
      <c r="E247" s="39" t="s">
        <v>1469</v>
      </c>
    </row>
    <row r="248" spans="1:5" ht="12.75">
      <c r="A248" s="35" t="s">
        <v>57</v>
      </c>
      <c r="E248" s="40" t="s">
        <v>5</v>
      </c>
    </row>
    <row r="249" spans="1:5" ht="12.75">
      <c r="A249" t="s">
        <v>59</v>
      </c>
      <c r="E249" s="39" t="s">
        <v>5</v>
      </c>
    </row>
    <row r="250" spans="1:16" ht="25.5">
      <c r="A250" t="s">
        <v>49</v>
      </c>
      <c s="34" t="s">
        <v>835</v>
      </c>
      <c s="34" t="s">
        <v>1470</v>
      </c>
      <c s="35" t="s">
        <v>5</v>
      </c>
      <c s="6" t="s">
        <v>1471</v>
      </c>
      <c s="36" t="s">
        <v>153</v>
      </c>
      <c s="37">
        <v>107.5</v>
      </c>
      <c s="36">
        <v>0</v>
      </c>
      <c s="36">
        <f>ROUND(G250*H250,6)</f>
      </c>
      <c r="L250" s="38">
        <v>0</v>
      </c>
      <c s="32">
        <f>ROUND(ROUND(L250,2)*ROUND(G250,3),2)</f>
      </c>
      <c s="36" t="s">
        <v>108</v>
      </c>
      <c>
        <f>(M250*21)/100</f>
      </c>
      <c t="s">
        <v>27</v>
      </c>
    </row>
    <row r="251" spans="1:5" ht="38.25">
      <c r="A251" s="35" t="s">
        <v>56</v>
      </c>
      <c r="E251" s="39" t="s">
        <v>1472</v>
      </c>
    </row>
    <row r="252" spans="1:5" ht="12.75">
      <c r="A252" s="35" t="s">
        <v>57</v>
      </c>
      <c r="E252" s="40" t="s">
        <v>5</v>
      </c>
    </row>
    <row r="253" spans="1:5" ht="12.75">
      <c r="A253" t="s">
        <v>59</v>
      </c>
      <c r="E253" s="39" t="s">
        <v>5</v>
      </c>
    </row>
    <row r="254" spans="1:16" ht="25.5">
      <c r="A254" t="s">
        <v>49</v>
      </c>
      <c s="34" t="s">
        <v>837</v>
      </c>
      <c s="34" t="s">
        <v>1473</v>
      </c>
      <c s="35" t="s">
        <v>5</v>
      </c>
      <c s="6" t="s">
        <v>1471</v>
      </c>
      <c s="36" t="s">
        <v>153</v>
      </c>
      <c s="37">
        <v>79</v>
      </c>
      <c s="36">
        <v>0</v>
      </c>
      <c s="36">
        <f>ROUND(G254*H254,6)</f>
      </c>
      <c r="L254" s="38">
        <v>0</v>
      </c>
      <c s="32">
        <f>ROUND(ROUND(L254,2)*ROUND(G254,3),2)</f>
      </c>
      <c s="36" t="s">
        <v>108</v>
      </c>
      <c>
        <f>(M254*21)/100</f>
      </c>
      <c t="s">
        <v>27</v>
      </c>
    </row>
    <row r="255" spans="1:5" ht="38.25">
      <c r="A255" s="35" t="s">
        <v>56</v>
      </c>
      <c r="E255" s="39" t="s">
        <v>1474</v>
      </c>
    </row>
    <row r="256" spans="1:5" ht="12.75">
      <c r="A256" s="35" t="s">
        <v>57</v>
      </c>
      <c r="E256" s="40" t="s">
        <v>5</v>
      </c>
    </row>
    <row r="257" spans="1:5" ht="12.75">
      <c r="A257" t="s">
        <v>59</v>
      </c>
      <c r="E257" s="39" t="s">
        <v>5</v>
      </c>
    </row>
    <row r="258" spans="1:16" ht="25.5">
      <c r="A258" t="s">
        <v>49</v>
      </c>
      <c s="34" t="s">
        <v>843</v>
      </c>
      <c s="34" t="s">
        <v>1475</v>
      </c>
      <c s="35" t="s">
        <v>5</v>
      </c>
      <c s="6" t="s">
        <v>1476</v>
      </c>
      <c s="36" t="s">
        <v>153</v>
      </c>
      <c s="37">
        <v>36</v>
      </c>
      <c s="36">
        <v>0</v>
      </c>
      <c s="36">
        <f>ROUND(G258*H258,6)</f>
      </c>
      <c r="L258" s="38">
        <v>0</v>
      </c>
      <c s="32">
        <f>ROUND(ROUND(L258,2)*ROUND(G258,3),2)</f>
      </c>
      <c s="36" t="s">
        <v>55</v>
      </c>
      <c>
        <f>(M258*21)/100</f>
      </c>
      <c t="s">
        <v>27</v>
      </c>
    </row>
    <row r="259" spans="1:5" ht="25.5">
      <c r="A259" s="35" t="s">
        <v>56</v>
      </c>
      <c r="E259" s="39" t="s">
        <v>1476</v>
      </c>
    </row>
    <row r="260" spans="1:5" ht="12.75">
      <c r="A260" s="35" t="s">
        <v>57</v>
      </c>
      <c r="E260" s="40" t="s">
        <v>5</v>
      </c>
    </row>
    <row r="261" spans="1:5" ht="12.75">
      <c r="A261" t="s">
        <v>59</v>
      </c>
      <c r="E261" s="39" t="s">
        <v>1477</v>
      </c>
    </row>
    <row r="262" spans="1:16" ht="12.75">
      <c r="A262" t="s">
        <v>49</v>
      </c>
      <c s="34" t="s">
        <v>846</v>
      </c>
      <c s="34" t="s">
        <v>1478</v>
      </c>
      <c s="35" t="s">
        <v>5</v>
      </c>
      <c s="6" t="s">
        <v>1479</v>
      </c>
      <c s="36" t="s">
        <v>143</v>
      </c>
      <c s="37">
        <v>37</v>
      </c>
      <c s="36">
        <v>0</v>
      </c>
      <c s="36">
        <f>ROUND(G262*H262,6)</f>
      </c>
      <c r="L262" s="38">
        <v>0</v>
      </c>
      <c s="32">
        <f>ROUND(ROUND(L262,2)*ROUND(G262,3),2)</f>
      </c>
      <c s="36" t="s">
        <v>108</v>
      </c>
      <c>
        <f>(M262*21)/100</f>
      </c>
      <c t="s">
        <v>27</v>
      </c>
    </row>
    <row r="263" spans="1:5" ht="12.75">
      <c r="A263" s="35" t="s">
        <v>56</v>
      </c>
      <c r="E263" s="39" t="s">
        <v>1479</v>
      </c>
    </row>
    <row r="264" spans="1:5" ht="12.75">
      <c r="A264" s="35" t="s">
        <v>57</v>
      </c>
      <c r="E264" s="40" t="s">
        <v>5</v>
      </c>
    </row>
    <row r="265" spans="1:5" ht="12.75">
      <c r="A265" t="s">
        <v>59</v>
      </c>
      <c r="E265" s="39" t="s">
        <v>5</v>
      </c>
    </row>
    <row r="266" spans="1:16" ht="12.75">
      <c r="A266" t="s">
        <v>49</v>
      </c>
      <c s="34" t="s">
        <v>849</v>
      </c>
      <c s="34" t="s">
        <v>1480</v>
      </c>
      <c s="35" t="s">
        <v>5</v>
      </c>
      <c s="6" t="s">
        <v>1481</v>
      </c>
      <c s="36" t="s">
        <v>1482</v>
      </c>
      <c s="37">
        <v>1</v>
      </c>
      <c s="36">
        <v>0</v>
      </c>
      <c s="36">
        <f>ROUND(G266*H266,6)</f>
      </c>
      <c r="L266" s="38">
        <v>0</v>
      </c>
      <c s="32">
        <f>ROUND(ROUND(L266,2)*ROUND(G266,3),2)</f>
      </c>
      <c s="36" t="s">
        <v>108</v>
      </c>
      <c>
        <f>(M266*21)/100</f>
      </c>
      <c t="s">
        <v>27</v>
      </c>
    </row>
    <row r="267" spans="1:5" ht="12.75">
      <c r="A267" s="35" t="s">
        <v>56</v>
      </c>
      <c r="E267" s="39" t="s">
        <v>1481</v>
      </c>
    </row>
    <row r="268" spans="1:5" ht="12.75">
      <c r="A268" s="35" t="s">
        <v>57</v>
      </c>
      <c r="E268" s="40" t="s">
        <v>5</v>
      </c>
    </row>
    <row r="269" spans="1:5" ht="12.75">
      <c r="A269" t="s">
        <v>59</v>
      </c>
      <c r="E269" s="39" t="s">
        <v>5</v>
      </c>
    </row>
    <row r="270" spans="1:16" ht="12.75">
      <c r="A270" t="s">
        <v>49</v>
      </c>
      <c s="34" t="s">
        <v>852</v>
      </c>
      <c s="34" t="s">
        <v>1483</v>
      </c>
      <c s="35" t="s">
        <v>5</v>
      </c>
      <c s="6" t="s">
        <v>1484</v>
      </c>
      <c s="36" t="s">
        <v>143</v>
      </c>
      <c s="37">
        <v>6</v>
      </c>
      <c s="36">
        <v>0</v>
      </c>
      <c s="36">
        <f>ROUND(G270*H270,6)</f>
      </c>
      <c r="L270" s="38">
        <v>0</v>
      </c>
      <c s="32">
        <f>ROUND(ROUND(L270,2)*ROUND(G270,3),2)</f>
      </c>
      <c s="36" t="s">
        <v>108</v>
      </c>
      <c>
        <f>(M270*21)/100</f>
      </c>
      <c t="s">
        <v>27</v>
      </c>
    </row>
    <row r="271" spans="1:5" ht="12.75">
      <c r="A271" s="35" t="s">
        <v>56</v>
      </c>
      <c r="E271" s="39" t="s">
        <v>1484</v>
      </c>
    </row>
    <row r="272" spans="1:5" ht="12.75">
      <c r="A272" s="35" t="s">
        <v>57</v>
      </c>
      <c r="E272" s="40" t="s">
        <v>5</v>
      </c>
    </row>
    <row r="273" spans="1:5" ht="12.75">
      <c r="A273" t="s">
        <v>59</v>
      </c>
      <c r="E273" s="39" t="s">
        <v>5</v>
      </c>
    </row>
    <row r="274" spans="1:16" ht="12.75">
      <c r="A274" t="s">
        <v>49</v>
      </c>
      <c s="34" t="s">
        <v>855</v>
      </c>
      <c s="34" t="s">
        <v>1485</v>
      </c>
      <c s="35" t="s">
        <v>5</v>
      </c>
      <c s="6" t="s">
        <v>1486</v>
      </c>
      <c s="36" t="s">
        <v>143</v>
      </c>
      <c s="37">
        <v>8</v>
      </c>
      <c s="36">
        <v>0</v>
      </c>
      <c s="36">
        <f>ROUND(G274*H274,6)</f>
      </c>
      <c r="L274" s="38">
        <v>0</v>
      </c>
      <c s="32">
        <f>ROUND(ROUND(L274,2)*ROUND(G274,3),2)</f>
      </c>
      <c s="36" t="s">
        <v>108</v>
      </c>
      <c>
        <f>(M274*21)/100</f>
      </c>
      <c t="s">
        <v>27</v>
      </c>
    </row>
    <row r="275" spans="1:5" ht="12.75">
      <c r="A275" s="35" t="s">
        <v>56</v>
      </c>
      <c r="E275" s="39" t="s">
        <v>1486</v>
      </c>
    </row>
    <row r="276" spans="1:5" ht="12.75">
      <c r="A276" s="35" t="s">
        <v>57</v>
      </c>
      <c r="E276" s="40" t="s">
        <v>5</v>
      </c>
    </row>
    <row r="277" spans="1:5" ht="12.75">
      <c r="A277" t="s">
        <v>59</v>
      </c>
      <c r="E277" s="39" t="s">
        <v>5</v>
      </c>
    </row>
    <row r="278" spans="1:16" ht="25.5">
      <c r="A278" t="s">
        <v>49</v>
      </c>
      <c s="34" t="s">
        <v>858</v>
      </c>
      <c s="34" t="s">
        <v>1487</v>
      </c>
      <c s="35" t="s">
        <v>5</v>
      </c>
      <c s="6" t="s">
        <v>1488</v>
      </c>
      <c s="36" t="s">
        <v>143</v>
      </c>
      <c s="37">
        <v>3</v>
      </c>
      <c s="36">
        <v>0</v>
      </c>
      <c s="36">
        <f>ROUND(G278*H278,6)</f>
      </c>
      <c r="L278" s="38">
        <v>0</v>
      </c>
      <c s="32">
        <f>ROUND(ROUND(L278,2)*ROUND(G278,3),2)</f>
      </c>
      <c s="36" t="s">
        <v>108</v>
      </c>
      <c>
        <f>(M278*21)/100</f>
      </c>
      <c t="s">
        <v>27</v>
      </c>
    </row>
    <row r="279" spans="1:5" ht="25.5">
      <c r="A279" s="35" t="s">
        <v>56</v>
      </c>
      <c r="E279" s="39" t="s">
        <v>1488</v>
      </c>
    </row>
    <row r="280" spans="1:5" ht="12.75">
      <c r="A280" s="35" t="s">
        <v>57</v>
      </c>
      <c r="E280" s="40" t="s">
        <v>5</v>
      </c>
    </row>
    <row r="281" spans="1:5" ht="12.75">
      <c r="A281" t="s">
        <v>59</v>
      </c>
      <c r="E281" s="39" t="s">
        <v>5</v>
      </c>
    </row>
    <row r="282" spans="1:16" ht="12.75">
      <c r="A282" t="s">
        <v>49</v>
      </c>
      <c s="34" t="s">
        <v>861</v>
      </c>
      <c s="34" t="s">
        <v>1489</v>
      </c>
      <c s="35" t="s">
        <v>5</v>
      </c>
      <c s="6" t="s">
        <v>1490</v>
      </c>
      <c s="36" t="s">
        <v>143</v>
      </c>
      <c s="37">
        <v>1</v>
      </c>
      <c s="36">
        <v>0</v>
      </c>
      <c s="36">
        <f>ROUND(G282*H282,6)</f>
      </c>
      <c r="L282" s="38">
        <v>0</v>
      </c>
      <c s="32">
        <f>ROUND(ROUND(L282,2)*ROUND(G282,3),2)</f>
      </c>
      <c s="36" t="s">
        <v>108</v>
      </c>
      <c>
        <f>(M282*21)/100</f>
      </c>
      <c t="s">
        <v>27</v>
      </c>
    </row>
    <row r="283" spans="1:5" ht="12.75">
      <c r="A283" s="35" t="s">
        <v>56</v>
      </c>
      <c r="E283" s="39" t="s">
        <v>1490</v>
      </c>
    </row>
    <row r="284" spans="1:5" ht="12.75">
      <c r="A284" s="35" t="s">
        <v>57</v>
      </c>
      <c r="E284" s="40" t="s">
        <v>5</v>
      </c>
    </row>
    <row r="285" spans="1:5" ht="12.75">
      <c r="A285" t="s">
        <v>59</v>
      </c>
      <c r="E285" s="39" t="s">
        <v>5</v>
      </c>
    </row>
    <row r="286" spans="1:16" ht="25.5">
      <c r="A286" t="s">
        <v>49</v>
      </c>
      <c s="34" t="s">
        <v>864</v>
      </c>
      <c s="34" t="s">
        <v>1491</v>
      </c>
      <c s="35" t="s">
        <v>5</v>
      </c>
      <c s="6" t="s">
        <v>1492</v>
      </c>
      <c s="36" t="s">
        <v>143</v>
      </c>
      <c s="37">
        <v>4</v>
      </c>
      <c s="36">
        <v>0</v>
      </c>
      <c s="36">
        <f>ROUND(G286*H286,6)</f>
      </c>
      <c r="L286" s="38">
        <v>0</v>
      </c>
      <c s="32">
        <f>ROUND(ROUND(L286,2)*ROUND(G286,3),2)</f>
      </c>
      <c s="36" t="s">
        <v>108</v>
      </c>
      <c>
        <f>(M286*21)/100</f>
      </c>
      <c t="s">
        <v>27</v>
      </c>
    </row>
    <row r="287" spans="1:5" ht="25.5">
      <c r="A287" s="35" t="s">
        <v>56</v>
      </c>
      <c r="E287" s="39" t="s">
        <v>1492</v>
      </c>
    </row>
    <row r="288" spans="1:5" ht="12.75">
      <c r="A288" s="35" t="s">
        <v>57</v>
      </c>
      <c r="E288" s="40" t="s">
        <v>5</v>
      </c>
    </row>
    <row r="289" spans="1:5" ht="12.75">
      <c r="A289" t="s">
        <v>59</v>
      </c>
      <c r="E289" s="39" t="s">
        <v>5</v>
      </c>
    </row>
    <row r="290" spans="1:16" ht="25.5">
      <c r="A290" t="s">
        <v>49</v>
      </c>
      <c s="34" t="s">
        <v>867</v>
      </c>
      <c s="34" t="s">
        <v>1493</v>
      </c>
      <c s="35" t="s">
        <v>5</v>
      </c>
      <c s="6" t="s">
        <v>1494</v>
      </c>
      <c s="36" t="s">
        <v>143</v>
      </c>
      <c s="37">
        <v>3</v>
      </c>
      <c s="36">
        <v>0</v>
      </c>
      <c s="36">
        <f>ROUND(G290*H290,6)</f>
      </c>
      <c r="L290" s="38">
        <v>0</v>
      </c>
      <c s="32">
        <f>ROUND(ROUND(L290,2)*ROUND(G290,3),2)</f>
      </c>
      <c s="36" t="s">
        <v>108</v>
      </c>
      <c>
        <f>(M290*21)/100</f>
      </c>
      <c t="s">
        <v>27</v>
      </c>
    </row>
    <row r="291" spans="1:5" ht="25.5">
      <c r="A291" s="35" t="s">
        <v>56</v>
      </c>
      <c r="E291" s="39" t="s">
        <v>1494</v>
      </c>
    </row>
    <row r="292" spans="1:5" ht="12.75">
      <c r="A292" s="35" t="s">
        <v>57</v>
      </c>
      <c r="E292" s="40" t="s">
        <v>5</v>
      </c>
    </row>
    <row r="293" spans="1:5" ht="12.75">
      <c r="A293" t="s">
        <v>59</v>
      </c>
      <c r="E293" s="39" t="s">
        <v>5</v>
      </c>
    </row>
    <row r="294" spans="1:16" ht="12.75">
      <c r="A294" t="s">
        <v>49</v>
      </c>
      <c s="34" t="s">
        <v>870</v>
      </c>
      <c s="34" t="s">
        <v>1495</v>
      </c>
      <c s="35" t="s">
        <v>5</v>
      </c>
      <c s="6" t="s">
        <v>1496</v>
      </c>
      <c s="36" t="s">
        <v>1440</v>
      </c>
      <c s="37">
        <v>6</v>
      </c>
      <c s="36">
        <v>0</v>
      </c>
      <c s="36">
        <f>ROUND(G294*H294,6)</f>
      </c>
      <c r="L294" s="38">
        <v>0</v>
      </c>
      <c s="32">
        <f>ROUND(ROUND(L294,2)*ROUND(G294,3),2)</f>
      </c>
      <c s="36" t="s">
        <v>108</v>
      </c>
      <c>
        <f>(M294*21)/100</f>
      </c>
      <c t="s">
        <v>27</v>
      </c>
    </row>
    <row r="295" spans="1:5" ht="12.75">
      <c r="A295" s="35" t="s">
        <v>56</v>
      </c>
      <c r="E295" s="39" t="s">
        <v>1496</v>
      </c>
    </row>
    <row r="296" spans="1:5" ht="12.75">
      <c r="A296" s="35" t="s">
        <v>57</v>
      </c>
      <c r="E296" s="40" t="s">
        <v>5</v>
      </c>
    </row>
    <row r="297" spans="1:5" ht="12.75">
      <c r="A297" t="s">
        <v>59</v>
      </c>
      <c r="E297" s="39" t="s">
        <v>5</v>
      </c>
    </row>
    <row r="298" spans="1:16" ht="25.5">
      <c r="A298" t="s">
        <v>49</v>
      </c>
      <c s="34" t="s">
        <v>875</v>
      </c>
      <c s="34" t="s">
        <v>1497</v>
      </c>
      <c s="35" t="s">
        <v>5</v>
      </c>
      <c s="6" t="s">
        <v>1498</v>
      </c>
      <c s="36" t="s">
        <v>143</v>
      </c>
      <c s="37">
        <v>1</v>
      </c>
      <c s="36">
        <v>0</v>
      </c>
      <c s="36">
        <f>ROUND(G298*H298,6)</f>
      </c>
      <c r="L298" s="38">
        <v>0</v>
      </c>
      <c s="32">
        <f>ROUND(ROUND(L298,2)*ROUND(G298,3),2)</f>
      </c>
      <c s="36" t="s">
        <v>55</v>
      </c>
      <c>
        <f>(M298*21)/100</f>
      </c>
      <c t="s">
        <v>27</v>
      </c>
    </row>
    <row r="299" spans="1:5" ht="25.5">
      <c r="A299" s="35" t="s">
        <v>56</v>
      </c>
      <c r="E299" s="39" t="s">
        <v>1498</v>
      </c>
    </row>
    <row r="300" spans="1:5" ht="12.75">
      <c r="A300" s="35" t="s">
        <v>57</v>
      </c>
      <c r="E300" s="40" t="s">
        <v>5</v>
      </c>
    </row>
    <row r="301" spans="1:5" ht="12.75">
      <c r="A301" t="s">
        <v>59</v>
      </c>
      <c r="E301" s="39" t="s">
        <v>5</v>
      </c>
    </row>
    <row r="302" spans="1:16" ht="25.5">
      <c r="A302" t="s">
        <v>49</v>
      </c>
      <c s="34" t="s">
        <v>878</v>
      </c>
      <c s="34" t="s">
        <v>1499</v>
      </c>
      <c s="35" t="s">
        <v>5</v>
      </c>
      <c s="6" t="s">
        <v>1500</v>
      </c>
      <c s="36" t="s">
        <v>1440</v>
      </c>
      <c s="37">
        <v>1</v>
      </c>
      <c s="36">
        <v>0</v>
      </c>
      <c s="36">
        <f>ROUND(G302*H302,6)</f>
      </c>
      <c r="L302" s="38">
        <v>0</v>
      </c>
      <c s="32">
        <f>ROUND(ROUND(L302,2)*ROUND(G302,3),2)</f>
      </c>
      <c s="36" t="s">
        <v>55</v>
      </c>
      <c>
        <f>(M302*21)/100</f>
      </c>
      <c t="s">
        <v>27</v>
      </c>
    </row>
    <row r="303" spans="1:5" ht="25.5">
      <c r="A303" s="35" t="s">
        <v>56</v>
      </c>
      <c r="E303" s="39" t="s">
        <v>1500</v>
      </c>
    </row>
    <row r="304" spans="1:5" ht="12.75">
      <c r="A304" s="35" t="s">
        <v>57</v>
      </c>
      <c r="E304" s="40" t="s">
        <v>5</v>
      </c>
    </row>
    <row r="305" spans="1:5" ht="12.75">
      <c r="A305" t="s">
        <v>59</v>
      </c>
      <c r="E305" s="39" t="s">
        <v>5</v>
      </c>
    </row>
    <row r="306" spans="1:16" ht="12.75">
      <c r="A306" t="s">
        <v>49</v>
      </c>
      <c s="34" t="s">
        <v>881</v>
      </c>
      <c s="34" t="s">
        <v>1501</v>
      </c>
      <c s="35" t="s">
        <v>5</v>
      </c>
      <c s="6" t="s">
        <v>1502</v>
      </c>
      <c s="36" t="s">
        <v>1440</v>
      </c>
      <c s="37">
        <v>1</v>
      </c>
      <c s="36">
        <v>0</v>
      </c>
      <c s="36">
        <f>ROUND(G306*H306,6)</f>
      </c>
      <c r="L306" s="38">
        <v>0</v>
      </c>
      <c s="32">
        <f>ROUND(ROUND(L306,2)*ROUND(G306,3),2)</f>
      </c>
      <c s="36" t="s">
        <v>55</v>
      </c>
      <c>
        <f>(M306*21)/100</f>
      </c>
      <c t="s">
        <v>27</v>
      </c>
    </row>
    <row r="307" spans="1:5" ht="12.75">
      <c r="A307" s="35" t="s">
        <v>56</v>
      </c>
      <c r="E307" s="39" t="s">
        <v>1502</v>
      </c>
    </row>
    <row r="308" spans="1:5" ht="12.75">
      <c r="A308" s="35" t="s">
        <v>57</v>
      </c>
      <c r="E308" s="40" t="s">
        <v>5</v>
      </c>
    </row>
    <row r="309" spans="1:5" ht="12.75">
      <c r="A309" t="s">
        <v>59</v>
      </c>
      <c r="E309" s="39" t="s">
        <v>5</v>
      </c>
    </row>
    <row r="310" spans="1:16" ht="25.5">
      <c r="A310" t="s">
        <v>49</v>
      </c>
      <c s="34" t="s">
        <v>884</v>
      </c>
      <c s="34" t="s">
        <v>1503</v>
      </c>
      <c s="35" t="s">
        <v>5</v>
      </c>
      <c s="6" t="s">
        <v>1504</v>
      </c>
      <c s="36" t="s">
        <v>1445</v>
      </c>
      <c s="37">
        <v>83.5</v>
      </c>
      <c s="36">
        <v>0</v>
      </c>
      <c s="36">
        <f>ROUND(G310*H310,6)</f>
      </c>
      <c r="L310" s="38">
        <v>0</v>
      </c>
      <c s="32">
        <f>ROUND(ROUND(L310,2)*ROUND(G310,3),2)</f>
      </c>
      <c s="36" t="s">
        <v>55</v>
      </c>
      <c>
        <f>(M310*21)/100</f>
      </c>
      <c t="s">
        <v>27</v>
      </c>
    </row>
    <row r="311" spans="1:5" ht="25.5">
      <c r="A311" s="35" t="s">
        <v>56</v>
      </c>
      <c r="E311" s="39" t="s">
        <v>1504</v>
      </c>
    </row>
    <row r="312" spans="1:5" ht="12.75">
      <c r="A312" s="35" t="s">
        <v>57</v>
      </c>
      <c r="E312" s="40" t="s">
        <v>5</v>
      </c>
    </row>
    <row r="313" spans="1:5" ht="12.75">
      <c r="A313" t="s">
        <v>59</v>
      </c>
      <c r="E313" s="39" t="s">
        <v>5</v>
      </c>
    </row>
    <row r="314" spans="1:16" ht="25.5">
      <c r="A314" t="s">
        <v>49</v>
      </c>
      <c s="34" t="s">
        <v>888</v>
      </c>
      <c s="34" t="s">
        <v>1505</v>
      </c>
      <c s="35" t="s">
        <v>5</v>
      </c>
      <c s="6" t="s">
        <v>1506</v>
      </c>
      <c s="36" t="s">
        <v>153</v>
      </c>
      <c s="37">
        <v>222.5</v>
      </c>
      <c s="36">
        <v>0</v>
      </c>
      <c s="36">
        <f>ROUND(G314*H314,6)</f>
      </c>
      <c r="L314" s="38">
        <v>0</v>
      </c>
      <c s="32">
        <f>ROUND(ROUND(L314,2)*ROUND(G314,3),2)</f>
      </c>
      <c s="36" t="s">
        <v>108</v>
      </c>
      <c>
        <f>(M314*21)/100</f>
      </c>
      <c t="s">
        <v>27</v>
      </c>
    </row>
    <row r="315" spans="1:5" ht="25.5">
      <c r="A315" s="35" t="s">
        <v>56</v>
      </c>
      <c r="E315" s="39" t="s">
        <v>1506</v>
      </c>
    </row>
    <row r="316" spans="1:5" ht="12.75">
      <c r="A316" s="35" t="s">
        <v>57</v>
      </c>
      <c r="E316" s="40" t="s">
        <v>5</v>
      </c>
    </row>
    <row r="317" spans="1:5" ht="12.75">
      <c r="A317" t="s">
        <v>59</v>
      </c>
      <c r="E317" s="39" t="s">
        <v>5</v>
      </c>
    </row>
    <row r="318" spans="1:16" ht="25.5">
      <c r="A318" t="s">
        <v>49</v>
      </c>
      <c s="34" t="s">
        <v>891</v>
      </c>
      <c s="34" t="s">
        <v>1507</v>
      </c>
      <c s="35" t="s">
        <v>5</v>
      </c>
      <c s="6" t="s">
        <v>1508</v>
      </c>
      <c s="36" t="s">
        <v>153</v>
      </c>
      <c s="37">
        <v>222.5</v>
      </c>
      <c s="36">
        <v>0</v>
      </c>
      <c s="36">
        <f>ROUND(G318*H318,6)</f>
      </c>
      <c r="L318" s="38">
        <v>0</v>
      </c>
      <c s="32">
        <f>ROUND(ROUND(L318,2)*ROUND(G318,3),2)</f>
      </c>
      <c s="36" t="s">
        <v>108</v>
      </c>
      <c>
        <f>(M318*21)/100</f>
      </c>
      <c t="s">
        <v>27</v>
      </c>
    </row>
    <row r="319" spans="1:5" ht="25.5">
      <c r="A319" s="35" t="s">
        <v>56</v>
      </c>
      <c r="E319" s="39" t="s">
        <v>1508</v>
      </c>
    </row>
    <row r="320" spans="1:5" ht="12.75">
      <c r="A320" s="35" t="s">
        <v>57</v>
      </c>
      <c r="E320" s="40" t="s">
        <v>5</v>
      </c>
    </row>
    <row r="321" spans="1:5" ht="12.75">
      <c r="A321" t="s">
        <v>59</v>
      </c>
      <c r="E321" s="39" t="s">
        <v>5</v>
      </c>
    </row>
    <row r="322" spans="1:16" ht="25.5">
      <c r="A322" t="s">
        <v>49</v>
      </c>
      <c s="34" t="s">
        <v>895</v>
      </c>
      <c s="34" t="s">
        <v>1509</v>
      </c>
      <c s="35" t="s">
        <v>5</v>
      </c>
      <c s="6" t="s">
        <v>1455</v>
      </c>
      <c s="36" t="s">
        <v>238</v>
      </c>
      <c s="37">
        <v>20</v>
      </c>
      <c s="36">
        <v>0</v>
      </c>
      <c s="36">
        <f>ROUND(G322*H322,6)</f>
      </c>
      <c r="L322" s="38">
        <v>0</v>
      </c>
      <c s="32">
        <f>ROUND(ROUND(L322,2)*ROUND(G322,3),2)</f>
      </c>
      <c s="36" t="s">
        <v>55</v>
      </c>
      <c>
        <f>(M322*21)/100</f>
      </c>
      <c t="s">
        <v>27</v>
      </c>
    </row>
    <row r="323" spans="1:5" ht="25.5">
      <c r="A323" s="35" t="s">
        <v>56</v>
      </c>
      <c r="E323" s="39" t="s">
        <v>1455</v>
      </c>
    </row>
    <row r="324" spans="1:5" ht="12.75">
      <c r="A324" s="35" t="s">
        <v>57</v>
      </c>
      <c r="E324" s="40" t="s">
        <v>5</v>
      </c>
    </row>
    <row r="325" spans="1:5" ht="12.75">
      <c r="A325" t="s">
        <v>59</v>
      </c>
      <c r="E325" s="39" t="s">
        <v>5</v>
      </c>
    </row>
    <row r="326" spans="1:16" ht="25.5">
      <c r="A326" t="s">
        <v>49</v>
      </c>
      <c s="34" t="s">
        <v>899</v>
      </c>
      <c s="34" t="s">
        <v>1510</v>
      </c>
      <c s="35" t="s">
        <v>5</v>
      </c>
      <c s="6" t="s">
        <v>1511</v>
      </c>
      <c s="36" t="s">
        <v>54</v>
      </c>
      <c s="37">
        <v>0.342</v>
      </c>
      <c s="36">
        <v>0</v>
      </c>
      <c s="36">
        <f>ROUND(G326*H326,6)</f>
      </c>
      <c r="L326" s="38">
        <v>0</v>
      </c>
      <c s="32">
        <f>ROUND(ROUND(L326,2)*ROUND(G326,3),2)</f>
      </c>
      <c s="36" t="s">
        <v>108</v>
      </c>
      <c>
        <f>(M326*21)/100</f>
      </c>
      <c t="s">
        <v>27</v>
      </c>
    </row>
    <row r="327" spans="1:5" ht="25.5">
      <c r="A327" s="35" t="s">
        <v>56</v>
      </c>
      <c r="E327" s="39" t="s">
        <v>1511</v>
      </c>
    </row>
    <row r="328" spans="1:5" ht="12.75">
      <c r="A328" s="35" t="s">
        <v>57</v>
      </c>
      <c r="E328" s="40" t="s">
        <v>5</v>
      </c>
    </row>
    <row r="329" spans="1:5" ht="12.75">
      <c r="A329" t="s">
        <v>59</v>
      </c>
      <c r="E329" s="39" t="s">
        <v>5</v>
      </c>
    </row>
    <row r="330" spans="1:13" ht="12.75">
      <c r="A330" t="s">
        <v>46</v>
      </c>
      <c r="C330" s="31" t="s">
        <v>1512</v>
      </c>
      <c r="E330" s="33" t="s">
        <v>1513</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903</v>
      </c>
      <c s="34" t="s">
        <v>1514</v>
      </c>
      <c s="35" t="s">
        <v>5</v>
      </c>
      <c s="6" t="s">
        <v>1515</v>
      </c>
      <c s="36" t="s">
        <v>143</v>
      </c>
      <c s="37">
        <v>2</v>
      </c>
      <c s="36">
        <v>0</v>
      </c>
      <c s="36">
        <f>ROUND(G331*H331,6)</f>
      </c>
      <c r="L331" s="38">
        <v>0</v>
      </c>
      <c s="32">
        <f>ROUND(ROUND(L331,2)*ROUND(G331,3),2)</f>
      </c>
      <c s="36" t="s">
        <v>55</v>
      </c>
      <c>
        <f>(M331*21)/100</f>
      </c>
      <c t="s">
        <v>27</v>
      </c>
    </row>
    <row r="332" spans="1:5" ht="51">
      <c r="A332" s="35" t="s">
        <v>56</v>
      </c>
      <c r="E332" s="39" t="s">
        <v>1516</v>
      </c>
    </row>
    <row r="333" spans="1:5" ht="12.75">
      <c r="A333" s="35" t="s">
        <v>57</v>
      </c>
      <c r="E333" s="40" t="s">
        <v>5</v>
      </c>
    </row>
    <row r="334" spans="1:5" ht="12.75">
      <c r="A334" t="s">
        <v>59</v>
      </c>
      <c r="E334" s="39" t="s">
        <v>1517</v>
      </c>
    </row>
    <row r="335" spans="1:16" ht="25.5">
      <c r="A335" t="s">
        <v>49</v>
      </c>
      <c s="34" t="s">
        <v>906</v>
      </c>
      <c s="34" t="s">
        <v>1518</v>
      </c>
      <c s="35" t="s">
        <v>5</v>
      </c>
      <c s="6" t="s">
        <v>1519</v>
      </c>
      <c s="36" t="s">
        <v>143</v>
      </c>
      <c s="37">
        <v>2</v>
      </c>
      <c s="36">
        <v>0</v>
      </c>
      <c s="36">
        <f>ROUND(G335*H335,6)</f>
      </c>
      <c r="L335" s="38">
        <v>0</v>
      </c>
      <c s="32">
        <f>ROUND(ROUND(L335,2)*ROUND(G335,3),2)</f>
      </c>
      <c s="36" t="s">
        <v>55</v>
      </c>
      <c>
        <f>(M335*21)/100</f>
      </c>
      <c t="s">
        <v>27</v>
      </c>
    </row>
    <row r="336" spans="1:5" ht="25.5">
      <c r="A336" s="35" t="s">
        <v>56</v>
      </c>
      <c r="E336" s="39" t="s">
        <v>1519</v>
      </c>
    </row>
    <row r="337" spans="1:5" ht="12.75">
      <c r="A337" s="35" t="s">
        <v>57</v>
      </c>
      <c r="E337" s="40" t="s">
        <v>5</v>
      </c>
    </row>
    <row r="338" spans="1:5" ht="25.5">
      <c r="A338" t="s">
        <v>59</v>
      </c>
      <c r="E338" s="39" t="s">
        <v>1520</v>
      </c>
    </row>
    <row r="339" spans="1:16" ht="25.5">
      <c r="A339" t="s">
        <v>49</v>
      </c>
      <c s="34" t="s">
        <v>909</v>
      </c>
      <c s="34" t="s">
        <v>1521</v>
      </c>
      <c s="35" t="s">
        <v>5</v>
      </c>
      <c s="6" t="s">
        <v>1522</v>
      </c>
      <c s="36" t="s">
        <v>1440</v>
      </c>
      <c s="37">
        <v>6</v>
      </c>
      <c s="36">
        <v>0</v>
      </c>
      <c s="36">
        <f>ROUND(G339*H339,6)</f>
      </c>
      <c r="L339" s="38">
        <v>0</v>
      </c>
      <c s="32">
        <f>ROUND(ROUND(L339,2)*ROUND(G339,3),2)</f>
      </c>
      <c s="36" t="s">
        <v>108</v>
      </c>
      <c>
        <f>(M339*21)/100</f>
      </c>
      <c t="s">
        <v>27</v>
      </c>
    </row>
    <row r="340" spans="1:5" ht="25.5">
      <c r="A340" s="35" t="s">
        <v>56</v>
      </c>
      <c r="E340" s="39" t="s">
        <v>1522</v>
      </c>
    </row>
    <row r="341" spans="1:5" ht="12.75">
      <c r="A341" s="35" t="s">
        <v>57</v>
      </c>
      <c r="E341" s="40" t="s">
        <v>5</v>
      </c>
    </row>
    <row r="342" spans="1:5" ht="12.75">
      <c r="A342" t="s">
        <v>59</v>
      </c>
      <c r="E342" s="39" t="s">
        <v>1523</v>
      </c>
    </row>
    <row r="343" spans="1:16" ht="12.75">
      <c r="A343" t="s">
        <v>49</v>
      </c>
      <c s="34" t="s">
        <v>912</v>
      </c>
      <c s="34" t="s">
        <v>1524</v>
      </c>
      <c s="35" t="s">
        <v>5</v>
      </c>
      <c s="6" t="s">
        <v>1525</v>
      </c>
      <c s="36" t="s">
        <v>1440</v>
      </c>
      <c s="37">
        <v>2</v>
      </c>
      <c s="36">
        <v>0</v>
      </c>
      <c s="36">
        <f>ROUND(G343*H343,6)</f>
      </c>
      <c r="L343" s="38">
        <v>0</v>
      </c>
      <c s="32">
        <f>ROUND(ROUND(L343,2)*ROUND(G343,3),2)</f>
      </c>
      <c s="36" t="s">
        <v>108</v>
      </c>
      <c>
        <f>(M343*21)/100</f>
      </c>
      <c t="s">
        <v>27</v>
      </c>
    </row>
    <row r="344" spans="1:5" ht="12.75">
      <c r="A344" s="35" t="s">
        <v>56</v>
      </c>
      <c r="E344" s="39" t="s">
        <v>1525</v>
      </c>
    </row>
    <row r="345" spans="1:5" ht="12.75">
      <c r="A345" s="35" t="s">
        <v>57</v>
      </c>
      <c r="E345" s="40" t="s">
        <v>5</v>
      </c>
    </row>
    <row r="346" spans="1:5" ht="12.75">
      <c r="A346" t="s">
        <v>59</v>
      </c>
      <c r="E346" s="39" t="s">
        <v>5</v>
      </c>
    </row>
    <row r="347" spans="1:16" ht="25.5">
      <c r="A347" t="s">
        <v>49</v>
      </c>
      <c s="34" t="s">
        <v>916</v>
      </c>
      <c s="34" t="s">
        <v>1526</v>
      </c>
      <c s="35" t="s">
        <v>5</v>
      </c>
      <c s="6" t="s">
        <v>1527</v>
      </c>
      <c s="36" t="s">
        <v>143</v>
      </c>
      <c s="37">
        <v>2</v>
      </c>
      <c s="36">
        <v>0</v>
      </c>
      <c s="36">
        <f>ROUND(G347*H347,6)</f>
      </c>
      <c r="L347" s="38">
        <v>0</v>
      </c>
      <c s="32">
        <f>ROUND(ROUND(L347,2)*ROUND(G347,3),2)</f>
      </c>
      <c s="36" t="s">
        <v>55</v>
      </c>
      <c>
        <f>(M347*21)/100</f>
      </c>
      <c t="s">
        <v>27</v>
      </c>
    </row>
    <row r="348" spans="1:5" ht="38.25">
      <c r="A348" s="35" t="s">
        <v>56</v>
      </c>
      <c r="E348" s="39" t="s">
        <v>1528</v>
      </c>
    </row>
    <row r="349" spans="1:5" ht="12.75">
      <c r="A349" s="35" t="s">
        <v>57</v>
      </c>
      <c r="E349" s="40" t="s">
        <v>5</v>
      </c>
    </row>
    <row r="350" spans="1:5" ht="12.75">
      <c r="A350" t="s">
        <v>59</v>
      </c>
      <c r="E350" s="39" t="s">
        <v>1529</v>
      </c>
    </row>
    <row r="351" spans="1:16" ht="25.5">
      <c r="A351" t="s">
        <v>49</v>
      </c>
      <c s="34" t="s">
        <v>919</v>
      </c>
      <c s="34" t="s">
        <v>1530</v>
      </c>
      <c s="35" t="s">
        <v>5</v>
      </c>
      <c s="6" t="s">
        <v>1531</v>
      </c>
      <c s="36" t="s">
        <v>143</v>
      </c>
      <c s="37">
        <v>2</v>
      </c>
      <c s="36">
        <v>0</v>
      </c>
      <c s="36">
        <f>ROUND(G351*H351,6)</f>
      </c>
      <c r="L351" s="38">
        <v>0</v>
      </c>
      <c s="32">
        <f>ROUND(ROUND(L351,2)*ROUND(G351,3),2)</f>
      </c>
      <c s="36" t="s">
        <v>55</v>
      </c>
      <c>
        <f>(M351*21)/100</f>
      </c>
      <c t="s">
        <v>27</v>
      </c>
    </row>
    <row r="352" spans="1:5" ht="25.5">
      <c r="A352" s="35" t="s">
        <v>56</v>
      </c>
      <c r="E352" s="39" t="s">
        <v>1531</v>
      </c>
    </row>
    <row r="353" spans="1:5" ht="12.75">
      <c r="A353" s="35" t="s">
        <v>57</v>
      </c>
      <c r="E353" s="40" t="s">
        <v>5</v>
      </c>
    </row>
    <row r="354" spans="1:5" ht="25.5">
      <c r="A354" t="s">
        <v>59</v>
      </c>
      <c r="E354" s="39" t="s">
        <v>1532</v>
      </c>
    </row>
    <row r="355" spans="1:16" ht="25.5">
      <c r="A355" t="s">
        <v>49</v>
      </c>
      <c s="34" t="s">
        <v>924</v>
      </c>
      <c s="34" t="s">
        <v>1533</v>
      </c>
      <c s="35" t="s">
        <v>5</v>
      </c>
      <c s="6" t="s">
        <v>1534</v>
      </c>
      <c s="36" t="s">
        <v>1440</v>
      </c>
      <c s="37">
        <v>4</v>
      </c>
      <c s="36">
        <v>0</v>
      </c>
      <c s="36">
        <f>ROUND(G355*H355,6)</f>
      </c>
      <c r="L355" s="38">
        <v>0</v>
      </c>
      <c s="32">
        <f>ROUND(ROUND(L355,2)*ROUND(G355,3),2)</f>
      </c>
      <c s="36" t="s">
        <v>108</v>
      </c>
      <c>
        <f>(M355*21)/100</f>
      </c>
      <c t="s">
        <v>27</v>
      </c>
    </row>
    <row r="356" spans="1:5" ht="25.5">
      <c r="A356" s="35" t="s">
        <v>56</v>
      </c>
      <c r="E356" s="39" t="s">
        <v>1534</v>
      </c>
    </row>
    <row r="357" spans="1:5" ht="12.75">
      <c r="A357" s="35" t="s">
        <v>57</v>
      </c>
      <c r="E357" s="40" t="s">
        <v>5</v>
      </c>
    </row>
    <row r="358" spans="1:5" ht="12.75">
      <c r="A358" t="s">
        <v>59</v>
      </c>
      <c r="E358" s="39" t="s">
        <v>5</v>
      </c>
    </row>
    <row r="359" spans="1:16" ht="25.5">
      <c r="A359" t="s">
        <v>49</v>
      </c>
      <c s="34" t="s">
        <v>927</v>
      </c>
      <c s="34" t="s">
        <v>1535</v>
      </c>
      <c s="35" t="s">
        <v>5</v>
      </c>
      <c s="6" t="s">
        <v>1536</v>
      </c>
      <c s="36" t="s">
        <v>1440</v>
      </c>
      <c s="37">
        <v>2</v>
      </c>
      <c s="36">
        <v>0</v>
      </c>
      <c s="36">
        <f>ROUND(G359*H359,6)</f>
      </c>
      <c r="L359" s="38">
        <v>0</v>
      </c>
      <c s="32">
        <f>ROUND(ROUND(L359,2)*ROUND(G359,3),2)</f>
      </c>
      <c s="36" t="s">
        <v>108</v>
      </c>
      <c>
        <f>(M359*21)/100</f>
      </c>
      <c t="s">
        <v>27</v>
      </c>
    </row>
    <row r="360" spans="1:5" ht="25.5">
      <c r="A360" s="35" t="s">
        <v>56</v>
      </c>
      <c r="E360" s="39" t="s">
        <v>1536</v>
      </c>
    </row>
    <row r="361" spans="1:5" ht="12.75">
      <c r="A361" s="35" t="s">
        <v>57</v>
      </c>
      <c r="E361" s="40" t="s">
        <v>5</v>
      </c>
    </row>
    <row r="362" spans="1:5" ht="12.75">
      <c r="A362" t="s">
        <v>59</v>
      </c>
      <c r="E362" s="39" t="s">
        <v>5</v>
      </c>
    </row>
    <row r="363" spans="1:16" ht="12.75">
      <c r="A363" t="s">
        <v>49</v>
      </c>
      <c s="34" t="s">
        <v>930</v>
      </c>
      <c s="34" t="s">
        <v>1537</v>
      </c>
      <c s="35" t="s">
        <v>5</v>
      </c>
      <c s="6" t="s">
        <v>1538</v>
      </c>
      <c s="36" t="s">
        <v>133</v>
      </c>
      <c s="37">
        <v>6</v>
      </c>
      <c s="36">
        <v>0</v>
      </c>
      <c s="36">
        <f>ROUND(G363*H363,6)</f>
      </c>
      <c r="L363" s="38">
        <v>0</v>
      </c>
      <c s="32">
        <f>ROUND(ROUND(L363,2)*ROUND(G363,3),2)</f>
      </c>
      <c s="36" t="s">
        <v>55</v>
      </c>
      <c>
        <f>(M363*21)/100</f>
      </c>
      <c t="s">
        <v>27</v>
      </c>
    </row>
    <row r="364" spans="1:5" ht="12.75">
      <c r="A364" s="35" t="s">
        <v>56</v>
      </c>
      <c r="E364" s="39" t="s">
        <v>1538</v>
      </c>
    </row>
    <row r="365" spans="1:5" ht="12.75">
      <c r="A365" s="35" t="s">
        <v>57</v>
      </c>
      <c r="E365" s="40" t="s">
        <v>5</v>
      </c>
    </row>
    <row r="366" spans="1:5" ht="12.75">
      <c r="A366" t="s">
        <v>59</v>
      </c>
      <c r="E366" s="39" t="s">
        <v>5</v>
      </c>
    </row>
    <row r="367" spans="1:16" ht="25.5">
      <c r="A367" t="s">
        <v>49</v>
      </c>
      <c s="34" t="s">
        <v>933</v>
      </c>
      <c s="34" t="s">
        <v>1539</v>
      </c>
      <c s="35" t="s">
        <v>5</v>
      </c>
      <c s="6" t="s">
        <v>1540</v>
      </c>
      <c s="36" t="s">
        <v>133</v>
      </c>
      <c s="37">
        <v>8</v>
      </c>
      <c s="36">
        <v>0</v>
      </c>
      <c s="36">
        <f>ROUND(G367*H367,6)</f>
      </c>
      <c r="L367" s="38">
        <v>0</v>
      </c>
      <c s="32">
        <f>ROUND(ROUND(L367,2)*ROUND(G367,3),2)</f>
      </c>
      <c s="36" t="s">
        <v>55</v>
      </c>
      <c>
        <f>(M367*21)/100</f>
      </c>
      <c t="s">
        <v>27</v>
      </c>
    </row>
    <row r="368" spans="1:5" ht="25.5">
      <c r="A368" s="35" t="s">
        <v>56</v>
      </c>
      <c r="E368" s="39" t="s">
        <v>1540</v>
      </c>
    </row>
    <row r="369" spans="1:5" ht="12.75">
      <c r="A369" s="35" t="s">
        <v>57</v>
      </c>
      <c r="E369" s="40" t="s">
        <v>5</v>
      </c>
    </row>
    <row r="370" spans="1:5" ht="12.75">
      <c r="A370" t="s">
        <v>59</v>
      </c>
      <c r="E370" s="39" t="s">
        <v>5</v>
      </c>
    </row>
    <row r="371" spans="1:16" ht="25.5">
      <c r="A371" t="s">
        <v>49</v>
      </c>
      <c s="34" t="s">
        <v>938</v>
      </c>
      <c s="34" t="s">
        <v>1541</v>
      </c>
      <c s="35" t="s">
        <v>5</v>
      </c>
      <c s="6" t="s">
        <v>1542</v>
      </c>
      <c s="36" t="s">
        <v>133</v>
      </c>
      <c s="37">
        <v>8</v>
      </c>
      <c s="36">
        <v>0</v>
      </c>
      <c s="36">
        <f>ROUND(G371*H371,6)</f>
      </c>
      <c r="L371" s="38">
        <v>0</v>
      </c>
      <c s="32">
        <f>ROUND(ROUND(L371,2)*ROUND(G371,3),2)</f>
      </c>
      <c s="36" t="s">
        <v>55</v>
      </c>
      <c>
        <f>(M371*21)/100</f>
      </c>
      <c t="s">
        <v>27</v>
      </c>
    </row>
    <row r="372" spans="1:5" ht="25.5">
      <c r="A372" s="35" t="s">
        <v>56</v>
      </c>
      <c r="E372" s="39" t="s">
        <v>1542</v>
      </c>
    </row>
    <row r="373" spans="1:5" ht="12.75">
      <c r="A373" s="35" t="s">
        <v>57</v>
      </c>
      <c r="E373" s="40" t="s">
        <v>5</v>
      </c>
    </row>
    <row r="374" spans="1:5" ht="12.75">
      <c r="A374" t="s">
        <v>59</v>
      </c>
      <c r="E374" s="39" t="s">
        <v>5</v>
      </c>
    </row>
    <row r="375" spans="1:16" ht="12.75">
      <c r="A375" t="s">
        <v>49</v>
      </c>
      <c s="34" t="s">
        <v>941</v>
      </c>
      <c s="34" t="s">
        <v>1543</v>
      </c>
      <c s="35" t="s">
        <v>5</v>
      </c>
      <c s="6" t="s">
        <v>1544</v>
      </c>
      <c s="36" t="s">
        <v>133</v>
      </c>
      <c s="37">
        <v>7</v>
      </c>
      <c s="36">
        <v>0</v>
      </c>
      <c s="36">
        <f>ROUND(G375*H375,6)</f>
      </c>
      <c r="L375" s="38">
        <v>0</v>
      </c>
      <c s="32">
        <f>ROUND(ROUND(L375,2)*ROUND(G375,3),2)</f>
      </c>
      <c s="36" t="s">
        <v>55</v>
      </c>
      <c>
        <f>(M375*21)/100</f>
      </c>
      <c t="s">
        <v>27</v>
      </c>
    </row>
    <row r="376" spans="1:5" ht="12.75">
      <c r="A376" s="35" t="s">
        <v>56</v>
      </c>
      <c r="E376" s="39" t="s">
        <v>1544</v>
      </c>
    </row>
    <row r="377" spans="1:5" ht="12.75">
      <c r="A377" s="35" t="s">
        <v>57</v>
      </c>
      <c r="E377" s="40" t="s">
        <v>5</v>
      </c>
    </row>
    <row r="378" spans="1:5" ht="12.75">
      <c r="A378" t="s">
        <v>59</v>
      </c>
      <c r="E378" s="39" t="s">
        <v>5</v>
      </c>
    </row>
    <row r="379" spans="1:16" ht="25.5">
      <c r="A379" t="s">
        <v>49</v>
      </c>
      <c s="34" t="s">
        <v>946</v>
      </c>
      <c s="34" t="s">
        <v>1545</v>
      </c>
      <c s="35" t="s">
        <v>5</v>
      </c>
      <c s="6" t="s">
        <v>1546</v>
      </c>
      <c s="36" t="s">
        <v>133</v>
      </c>
      <c s="37">
        <v>8</v>
      </c>
      <c s="36">
        <v>0</v>
      </c>
      <c s="36">
        <f>ROUND(G379*H379,6)</f>
      </c>
      <c r="L379" s="38">
        <v>0</v>
      </c>
      <c s="32">
        <f>ROUND(ROUND(L379,2)*ROUND(G379,3),2)</f>
      </c>
      <c s="36" t="s">
        <v>55</v>
      </c>
      <c>
        <f>(M379*21)/100</f>
      </c>
      <c t="s">
        <v>27</v>
      </c>
    </row>
    <row r="380" spans="1:5" ht="25.5">
      <c r="A380" s="35" t="s">
        <v>56</v>
      </c>
      <c r="E380" s="39" t="s">
        <v>1546</v>
      </c>
    </row>
    <row r="381" spans="1:5" ht="12.75">
      <c r="A381" s="35" t="s">
        <v>57</v>
      </c>
      <c r="E381" s="40" t="s">
        <v>5</v>
      </c>
    </row>
    <row r="382" spans="1:5" ht="12.75">
      <c r="A382" t="s">
        <v>59</v>
      </c>
      <c r="E382" s="39" t="s">
        <v>5</v>
      </c>
    </row>
    <row r="383" spans="1:16" ht="12.75">
      <c r="A383" t="s">
        <v>49</v>
      </c>
      <c s="34" t="s">
        <v>949</v>
      </c>
      <c s="34" t="s">
        <v>1547</v>
      </c>
      <c s="35" t="s">
        <v>5</v>
      </c>
      <c s="6" t="s">
        <v>1548</v>
      </c>
      <c s="36" t="s">
        <v>133</v>
      </c>
      <c s="37">
        <v>8</v>
      </c>
      <c s="36">
        <v>0</v>
      </c>
      <c s="36">
        <f>ROUND(G383*H383,6)</f>
      </c>
      <c r="L383" s="38">
        <v>0</v>
      </c>
      <c s="32">
        <f>ROUND(ROUND(L383,2)*ROUND(G383,3),2)</f>
      </c>
      <c s="36" t="s">
        <v>55</v>
      </c>
      <c>
        <f>(M383*21)/100</f>
      </c>
      <c t="s">
        <v>27</v>
      </c>
    </row>
    <row r="384" spans="1:5" ht="12.75">
      <c r="A384" s="35" t="s">
        <v>56</v>
      </c>
      <c r="E384" s="39" t="s">
        <v>1548</v>
      </c>
    </row>
    <row r="385" spans="1:5" ht="12.75">
      <c r="A385" s="35" t="s">
        <v>57</v>
      </c>
      <c r="E385" s="40" t="s">
        <v>5</v>
      </c>
    </row>
    <row r="386" spans="1:5" ht="12.75">
      <c r="A386" t="s">
        <v>59</v>
      </c>
      <c r="E386" s="39" t="s">
        <v>5</v>
      </c>
    </row>
    <row r="387" spans="1:16" ht="12.75">
      <c r="A387" t="s">
        <v>49</v>
      </c>
      <c s="34" t="s">
        <v>954</v>
      </c>
      <c s="34" t="s">
        <v>1549</v>
      </c>
      <c s="35" t="s">
        <v>5</v>
      </c>
      <c s="6" t="s">
        <v>1550</v>
      </c>
      <c s="36" t="s">
        <v>133</v>
      </c>
      <c s="37">
        <v>8</v>
      </c>
      <c s="36">
        <v>0</v>
      </c>
      <c s="36">
        <f>ROUND(G387*H387,6)</f>
      </c>
      <c r="L387" s="38">
        <v>0</v>
      </c>
      <c s="32">
        <f>ROUND(ROUND(L387,2)*ROUND(G387,3),2)</f>
      </c>
      <c s="36" t="s">
        <v>55</v>
      </c>
      <c>
        <f>(M387*21)/100</f>
      </c>
      <c t="s">
        <v>27</v>
      </c>
    </row>
    <row r="388" spans="1:5" ht="12.75">
      <c r="A388" s="35" t="s">
        <v>56</v>
      </c>
      <c r="E388" s="39" t="s">
        <v>1550</v>
      </c>
    </row>
    <row r="389" spans="1:5" ht="12.75">
      <c r="A389" s="35" t="s">
        <v>57</v>
      </c>
      <c r="E389" s="40" t="s">
        <v>5</v>
      </c>
    </row>
    <row r="390" spans="1:5" ht="12.75">
      <c r="A390" t="s">
        <v>59</v>
      </c>
      <c r="E390" s="39" t="s">
        <v>5</v>
      </c>
    </row>
    <row r="391" spans="1:16" ht="25.5">
      <c r="A391" t="s">
        <v>49</v>
      </c>
      <c s="34" t="s">
        <v>958</v>
      </c>
      <c s="34" t="s">
        <v>1551</v>
      </c>
      <c s="35" t="s">
        <v>5</v>
      </c>
      <c s="6" t="s">
        <v>1552</v>
      </c>
      <c s="36" t="s">
        <v>133</v>
      </c>
      <c s="37">
        <v>8</v>
      </c>
      <c s="36">
        <v>0</v>
      </c>
      <c s="36">
        <f>ROUND(G391*H391,6)</f>
      </c>
      <c r="L391" s="38">
        <v>0</v>
      </c>
      <c s="32">
        <f>ROUND(ROUND(L391,2)*ROUND(G391,3),2)</f>
      </c>
      <c s="36" t="s">
        <v>55</v>
      </c>
      <c>
        <f>(M391*21)/100</f>
      </c>
      <c t="s">
        <v>27</v>
      </c>
    </row>
    <row r="392" spans="1:5" ht="25.5">
      <c r="A392" s="35" t="s">
        <v>56</v>
      </c>
      <c r="E392" s="39" t="s">
        <v>1552</v>
      </c>
    </row>
    <row r="393" spans="1:5" ht="12.75">
      <c r="A393" s="35" t="s">
        <v>57</v>
      </c>
      <c r="E393" s="40" t="s">
        <v>5</v>
      </c>
    </row>
    <row r="394" spans="1:5" ht="12.75">
      <c r="A394" t="s">
        <v>59</v>
      </c>
      <c r="E394" s="39" t="s">
        <v>5</v>
      </c>
    </row>
    <row r="395" spans="1:16" ht="25.5">
      <c r="A395" t="s">
        <v>49</v>
      </c>
      <c s="34" t="s">
        <v>962</v>
      </c>
      <c s="34" t="s">
        <v>1553</v>
      </c>
      <c s="35" t="s">
        <v>5</v>
      </c>
      <c s="6" t="s">
        <v>1554</v>
      </c>
      <c s="36" t="s">
        <v>133</v>
      </c>
      <c s="37">
        <v>5</v>
      </c>
      <c s="36">
        <v>0</v>
      </c>
      <c s="36">
        <f>ROUND(G395*H395,6)</f>
      </c>
      <c r="L395" s="38">
        <v>0</v>
      </c>
      <c s="32">
        <f>ROUND(ROUND(L395,2)*ROUND(G395,3),2)</f>
      </c>
      <c s="36" t="s">
        <v>55</v>
      </c>
      <c>
        <f>(M395*21)/100</f>
      </c>
      <c t="s">
        <v>27</v>
      </c>
    </row>
    <row r="396" spans="1:5" ht="25.5">
      <c r="A396" s="35" t="s">
        <v>56</v>
      </c>
      <c r="E396" s="39" t="s">
        <v>1554</v>
      </c>
    </row>
    <row r="397" spans="1:5" ht="12.75">
      <c r="A397" s="35" t="s">
        <v>57</v>
      </c>
      <c r="E397" s="40" t="s">
        <v>5</v>
      </c>
    </row>
    <row r="398" spans="1:5" ht="12.75">
      <c r="A398" t="s">
        <v>59</v>
      </c>
      <c r="E398" s="39" t="s">
        <v>5</v>
      </c>
    </row>
    <row r="399" spans="1:16" ht="25.5">
      <c r="A399" t="s">
        <v>49</v>
      </c>
      <c s="34" t="s">
        <v>966</v>
      </c>
      <c s="34" t="s">
        <v>1555</v>
      </c>
      <c s="35" t="s">
        <v>5</v>
      </c>
      <c s="6" t="s">
        <v>1556</v>
      </c>
      <c s="36" t="s">
        <v>133</v>
      </c>
      <c s="37">
        <v>5</v>
      </c>
      <c s="36">
        <v>0</v>
      </c>
      <c s="36">
        <f>ROUND(G399*H399,6)</f>
      </c>
      <c r="L399" s="38">
        <v>0</v>
      </c>
      <c s="32">
        <f>ROUND(ROUND(L399,2)*ROUND(G399,3),2)</f>
      </c>
      <c s="36" t="s">
        <v>55</v>
      </c>
      <c>
        <f>(M399*21)/100</f>
      </c>
      <c t="s">
        <v>27</v>
      </c>
    </row>
    <row r="400" spans="1:5" ht="25.5">
      <c r="A400" s="35" t="s">
        <v>56</v>
      </c>
      <c r="E400" s="39" t="s">
        <v>1556</v>
      </c>
    </row>
    <row r="401" spans="1:5" ht="12.75">
      <c r="A401" s="35" t="s">
        <v>57</v>
      </c>
      <c r="E401" s="40" t="s">
        <v>5</v>
      </c>
    </row>
    <row r="402" spans="1:5" ht="12.75">
      <c r="A402" t="s">
        <v>59</v>
      </c>
      <c r="E402" s="39" t="s">
        <v>5</v>
      </c>
    </row>
    <row r="403" spans="1:16" ht="12.75">
      <c r="A403" t="s">
        <v>49</v>
      </c>
      <c s="34" t="s">
        <v>969</v>
      </c>
      <c s="34" t="s">
        <v>1557</v>
      </c>
      <c s="35" t="s">
        <v>5</v>
      </c>
      <c s="6" t="s">
        <v>1558</v>
      </c>
      <c s="36" t="s">
        <v>133</v>
      </c>
      <c s="37">
        <v>3</v>
      </c>
      <c s="36">
        <v>0</v>
      </c>
      <c s="36">
        <f>ROUND(G403*H403,6)</f>
      </c>
      <c r="L403" s="38">
        <v>0</v>
      </c>
      <c s="32">
        <f>ROUND(ROUND(L403,2)*ROUND(G403,3),2)</f>
      </c>
      <c s="36" t="s">
        <v>55</v>
      </c>
      <c>
        <f>(M403*21)/100</f>
      </c>
      <c t="s">
        <v>27</v>
      </c>
    </row>
    <row r="404" spans="1:5" ht="12.75">
      <c r="A404" s="35" t="s">
        <v>56</v>
      </c>
      <c r="E404" s="39" t="s">
        <v>1558</v>
      </c>
    </row>
    <row r="405" spans="1:5" ht="12.75">
      <c r="A405" s="35" t="s">
        <v>57</v>
      </c>
      <c r="E405" s="40" t="s">
        <v>5</v>
      </c>
    </row>
    <row r="406" spans="1:5" ht="12.75">
      <c r="A406" t="s">
        <v>59</v>
      </c>
      <c r="E406" s="39" t="s">
        <v>5</v>
      </c>
    </row>
    <row r="407" spans="1:16" ht="12.75">
      <c r="A407" t="s">
        <v>49</v>
      </c>
      <c s="34" t="s">
        <v>973</v>
      </c>
      <c s="34" t="s">
        <v>1559</v>
      </c>
      <c s="35" t="s">
        <v>5</v>
      </c>
      <c s="6" t="s">
        <v>1560</v>
      </c>
      <c s="36" t="s">
        <v>133</v>
      </c>
      <c s="37">
        <v>8</v>
      </c>
      <c s="36">
        <v>0</v>
      </c>
      <c s="36">
        <f>ROUND(G407*H407,6)</f>
      </c>
      <c r="L407" s="38">
        <v>0</v>
      </c>
      <c s="32">
        <f>ROUND(ROUND(L407,2)*ROUND(G407,3),2)</f>
      </c>
      <c s="36" t="s">
        <v>55</v>
      </c>
      <c>
        <f>(M407*21)/100</f>
      </c>
      <c t="s">
        <v>27</v>
      </c>
    </row>
    <row r="408" spans="1:5" ht="12.75">
      <c r="A408" s="35" t="s">
        <v>56</v>
      </c>
      <c r="E408" s="39" t="s">
        <v>1560</v>
      </c>
    </row>
    <row r="409" spans="1:5" ht="12.75">
      <c r="A409" s="35" t="s">
        <v>57</v>
      </c>
      <c r="E409" s="40" t="s">
        <v>5</v>
      </c>
    </row>
    <row r="410" spans="1:5" ht="12.75">
      <c r="A410" t="s">
        <v>59</v>
      </c>
      <c r="E410" s="39" t="s">
        <v>5</v>
      </c>
    </row>
    <row r="411" spans="1:16" ht="12.75">
      <c r="A411" t="s">
        <v>49</v>
      </c>
      <c s="34" t="s">
        <v>976</v>
      </c>
      <c s="34" t="s">
        <v>1561</v>
      </c>
      <c s="35" t="s">
        <v>5</v>
      </c>
      <c s="6" t="s">
        <v>1562</v>
      </c>
      <c s="36" t="s">
        <v>133</v>
      </c>
      <c s="37">
        <v>4</v>
      </c>
      <c s="36">
        <v>0</v>
      </c>
      <c s="36">
        <f>ROUND(G411*H411,6)</f>
      </c>
      <c r="L411" s="38">
        <v>0</v>
      </c>
      <c s="32">
        <f>ROUND(ROUND(L411,2)*ROUND(G411,3),2)</f>
      </c>
      <c s="36" t="s">
        <v>55</v>
      </c>
      <c>
        <f>(M411*21)/100</f>
      </c>
      <c t="s">
        <v>27</v>
      </c>
    </row>
    <row r="412" spans="1:5" ht="12.75">
      <c r="A412" s="35" t="s">
        <v>56</v>
      </c>
      <c r="E412" s="39" t="s">
        <v>1562</v>
      </c>
    </row>
    <row r="413" spans="1:5" ht="12.75">
      <c r="A413" s="35" t="s">
        <v>57</v>
      </c>
      <c r="E413" s="40" t="s">
        <v>5</v>
      </c>
    </row>
    <row r="414" spans="1:5" ht="12.75">
      <c r="A414" t="s">
        <v>59</v>
      </c>
      <c r="E414" s="39" t="s">
        <v>5</v>
      </c>
    </row>
    <row r="415" spans="1:16" ht="12.75">
      <c r="A415" t="s">
        <v>49</v>
      </c>
      <c s="34" t="s">
        <v>979</v>
      </c>
      <c s="34" t="s">
        <v>1563</v>
      </c>
      <c s="35" t="s">
        <v>5</v>
      </c>
      <c s="6" t="s">
        <v>1564</v>
      </c>
      <c s="36" t="s">
        <v>133</v>
      </c>
      <c s="37">
        <v>10</v>
      </c>
      <c s="36">
        <v>0</v>
      </c>
      <c s="36">
        <f>ROUND(G415*H415,6)</f>
      </c>
      <c r="L415" s="38">
        <v>0</v>
      </c>
      <c s="32">
        <f>ROUND(ROUND(L415,2)*ROUND(G415,3),2)</f>
      </c>
      <c s="36" t="s">
        <v>55</v>
      </c>
      <c>
        <f>(M415*21)/100</f>
      </c>
      <c t="s">
        <v>27</v>
      </c>
    </row>
    <row r="416" spans="1:5" ht="12.75">
      <c r="A416" s="35" t="s">
        <v>56</v>
      </c>
      <c r="E416" s="39" t="s">
        <v>1564</v>
      </c>
    </row>
    <row r="417" spans="1:5" ht="12.75">
      <c r="A417" s="35" t="s">
        <v>57</v>
      </c>
      <c r="E417" s="40" t="s">
        <v>5</v>
      </c>
    </row>
    <row r="418" spans="1:5" ht="12.75">
      <c r="A418" t="s">
        <v>59</v>
      </c>
      <c r="E418" s="39" t="s">
        <v>5</v>
      </c>
    </row>
    <row r="419" spans="1:16" ht="12.75">
      <c r="A419" t="s">
        <v>49</v>
      </c>
      <c s="34" t="s">
        <v>983</v>
      </c>
      <c s="34" t="s">
        <v>1565</v>
      </c>
      <c s="35" t="s">
        <v>5</v>
      </c>
      <c s="6" t="s">
        <v>1566</v>
      </c>
      <c s="36" t="s">
        <v>133</v>
      </c>
      <c s="37">
        <v>1</v>
      </c>
      <c s="36">
        <v>0</v>
      </c>
      <c s="36">
        <f>ROUND(G419*H419,6)</f>
      </c>
      <c r="L419" s="38">
        <v>0</v>
      </c>
      <c s="32">
        <f>ROUND(ROUND(L419,2)*ROUND(G419,3),2)</f>
      </c>
      <c s="36" t="s">
        <v>55</v>
      </c>
      <c>
        <f>(M419*21)/100</f>
      </c>
      <c t="s">
        <v>27</v>
      </c>
    </row>
    <row r="420" spans="1:5" ht="12.75">
      <c r="A420" s="35" t="s">
        <v>56</v>
      </c>
      <c r="E420" s="39" t="s">
        <v>1566</v>
      </c>
    </row>
    <row r="421" spans="1:5" ht="12.75">
      <c r="A421" s="35" t="s">
        <v>57</v>
      </c>
      <c r="E421" s="40" t="s">
        <v>5</v>
      </c>
    </row>
    <row r="422" spans="1:5" ht="12.75">
      <c r="A422" t="s">
        <v>59</v>
      </c>
      <c r="E422" s="39" t="s">
        <v>5</v>
      </c>
    </row>
    <row r="423" spans="1:16" ht="12.75">
      <c r="A423" t="s">
        <v>49</v>
      </c>
      <c s="34" t="s">
        <v>989</v>
      </c>
      <c s="34" t="s">
        <v>1567</v>
      </c>
      <c s="35" t="s">
        <v>5</v>
      </c>
      <c s="6" t="s">
        <v>1568</v>
      </c>
      <c s="36" t="s">
        <v>133</v>
      </c>
      <c s="37">
        <v>2</v>
      </c>
      <c s="36">
        <v>0</v>
      </c>
      <c s="36">
        <f>ROUND(G423*H423,6)</f>
      </c>
      <c r="L423" s="38">
        <v>0</v>
      </c>
      <c s="32">
        <f>ROUND(ROUND(L423,2)*ROUND(G423,3),2)</f>
      </c>
      <c s="36" t="s">
        <v>55</v>
      </c>
      <c>
        <f>(M423*21)/100</f>
      </c>
      <c t="s">
        <v>27</v>
      </c>
    </row>
    <row r="424" spans="1:5" ht="12.75">
      <c r="A424" s="35" t="s">
        <v>56</v>
      </c>
      <c r="E424" s="39" t="s">
        <v>1568</v>
      </c>
    </row>
    <row r="425" spans="1:5" ht="12.75">
      <c r="A425" s="35" t="s">
        <v>57</v>
      </c>
      <c r="E425" s="40" t="s">
        <v>5</v>
      </c>
    </row>
    <row r="426" spans="1:5" ht="12.75">
      <c r="A426" t="s">
        <v>59</v>
      </c>
      <c r="E426" s="39" t="s">
        <v>5</v>
      </c>
    </row>
    <row r="427" spans="1:16" ht="25.5">
      <c r="A427" t="s">
        <v>49</v>
      </c>
      <c s="34" t="s">
        <v>993</v>
      </c>
      <c s="34" t="s">
        <v>1569</v>
      </c>
      <c s="35" t="s">
        <v>5</v>
      </c>
      <c s="6" t="s">
        <v>1570</v>
      </c>
      <c s="36" t="s">
        <v>1440</v>
      </c>
      <c s="37">
        <v>3</v>
      </c>
      <c s="36">
        <v>0</v>
      </c>
      <c s="36">
        <f>ROUND(G427*H427,6)</f>
      </c>
      <c r="L427" s="38">
        <v>0</v>
      </c>
      <c s="32">
        <f>ROUND(ROUND(L427,2)*ROUND(G427,3),2)</f>
      </c>
      <c s="36" t="s">
        <v>108</v>
      </c>
      <c>
        <f>(M427*21)/100</f>
      </c>
      <c t="s">
        <v>27</v>
      </c>
    </row>
    <row r="428" spans="1:5" ht="25.5">
      <c r="A428" s="35" t="s">
        <v>56</v>
      </c>
      <c r="E428" s="39" t="s">
        <v>1570</v>
      </c>
    </row>
    <row r="429" spans="1:5" ht="12.75">
      <c r="A429" s="35" t="s">
        <v>57</v>
      </c>
      <c r="E429" s="40" t="s">
        <v>5</v>
      </c>
    </row>
    <row r="430" spans="1:5" ht="12.75">
      <c r="A430" t="s">
        <v>59</v>
      </c>
      <c r="E430" s="39" t="s">
        <v>5</v>
      </c>
    </row>
    <row r="431" spans="1:16" ht="25.5">
      <c r="A431" t="s">
        <v>49</v>
      </c>
      <c s="34" t="s">
        <v>996</v>
      </c>
      <c s="34" t="s">
        <v>1571</v>
      </c>
      <c s="35" t="s">
        <v>5</v>
      </c>
      <c s="6" t="s">
        <v>1572</v>
      </c>
      <c s="36" t="s">
        <v>1440</v>
      </c>
      <c s="37">
        <v>1</v>
      </c>
      <c s="36">
        <v>0</v>
      </c>
      <c s="36">
        <f>ROUND(G431*H431,6)</f>
      </c>
      <c r="L431" s="38">
        <v>0</v>
      </c>
      <c s="32">
        <f>ROUND(ROUND(L431,2)*ROUND(G431,3),2)</f>
      </c>
      <c s="36" t="s">
        <v>108</v>
      </c>
      <c>
        <f>(M431*21)/100</f>
      </c>
      <c t="s">
        <v>27</v>
      </c>
    </row>
    <row r="432" spans="1:5" ht="25.5">
      <c r="A432" s="35" t="s">
        <v>56</v>
      </c>
      <c r="E432" s="39" t="s">
        <v>1572</v>
      </c>
    </row>
    <row r="433" spans="1:5" ht="12.75">
      <c r="A433" s="35" t="s">
        <v>57</v>
      </c>
      <c r="E433" s="40" t="s">
        <v>5</v>
      </c>
    </row>
    <row r="434" spans="1:5" ht="12.75">
      <c r="A434" t="s">
        <v>59</v>
      </c>
      <c r="E434" s="39" t="s">
        <v>5</v>
      </c>
    </row>
    <row r="435" spans="1:16" ht="12.75">
      <c r="A435" t="s">
        <v>49</v>
      </c>
      <c s="34" t="s">
        <v>1001</v>
      </c>
      <c s="34" t="s">
        <v>1573</v>
      </c>
      <c s="35" t="s">
        <v>5</v>
      </c>
      <c s="6" t="s">
        <v>1574</v>
      </c>
      <c s="36" t="s">
        <v>1440</v>
      </c>
      <c s="37">
        <v>37</v>
      </c>
      <c s="36">
        <v>0</v>
      </c>
      <c s="36">
        <f>ROUND(G435*H435,6)</f>
      </c>
      <c r="L435" s="38">
        <v>0</v>
      </c>
      <c s="32">
        <f>ROUND(ROUND(L435,2)*ROUND(G435,3),2)</f>
      </c>
      <c s="36" t="s">
        <v>108</v>
      </c>
      <c>
        <f>(M435*21)/100</f>
      </c>
      <c t="s">
        <v>27</v>
      </c>
    </row>
    <row r="436" spans="1:5" ht="12.75">
      <c r="A436" s="35" t="s">
        <v>56</v>
      </c>
      <c r="E436" s="39" t="s">
        <v>1574</v>
      </c>
    </row>
    <row r="437" spans="1:5" ht="12.75">
      <c r="A437" s="35" t="s">
        <v>57</v>
      </c>
      <c r="E437" s="40" t="s">
        <v>5</v>
      </c>
    </row>
    <row r="438" spans="1:5" ht="12.75">
      <c r="A438" t="s">
        <v>59</v>
      </c>
      <c r="E438" s="39" t="s">
        <v>5</v>
      </c>
    </row>
    <row r="439" spans="1:16" ht="12.75">
      <c r="A439" t="s">
        <v>49</v>
      </c>
      <c s="34" t="s">
        <v>1004</v>
      </c>
      <c s="34" t="s">
        <v>1575</v>
      </c>
      <c s="35" t="s">
        <v>5</v>
      </c>
      <c s="6" t="s">
        <v>1576</v>
      </c>
      <c s="36" t="s">
        <v>1440</v>
      </c>
      <c s="37">
        <v>8</v>
      </c>
      <c s="36">
        <v>0</v>
      </c>
      <c s="36">
        <f>ROUND(G439*H439,6)</f>
      </c>
      <c r="L439" s="38">
        <v>0</v>
      </c>
      <c s="32">
        <f>ROUND(ROUND(L439,2)*ROUND(G439,3),2)</f>
      </c>
      <c s="36" t="s">
        <v>55</v>
      </c>
      <c>
        <f>(M439*21)/100</f>
      </c>
      <c t="s">
        <v>27</v>
      </c>
    </row>
    <row r="440" spans="1:5" ht="12.75">
      <c r="A440" s="35" t="s">
        <v>56</v>
      </c>
      <c r="E440" s="39" t="s">
        <v>1576</v>
      </c>
    </row>
    <row r="441" spans="1:5" ht="12.75">
      <c r="A441" s="35" t="s">
        <v>57</v>
      </c>
      <c r="E441" s="40" t="s">
        <v>5</v>
      </c>
    </row>
    <row r="442" spans="1:5" ht="12.75">
      <c r="A442" t="s">
        <v>59</v>
      </c>
      <c r="E442" s="39" t="s">
        <v>1577</v>
      </c>
    </row>
    <row r="443" spans="1:16" ht="12.75">
      <c r="A443" t="s">
        <v>49</v>
      </c>
      <c s="34" t="s">
        <v>1007</v>
      </c>
      <c s="34" t="s">
        <v>1578</v>
      </c>
      <c s="35" t="s">
        <v>5</v>
      </c>
      <c s="6" t="s">
        <v>1579</v>
      </c>
      <c s="36" t="s">
        <v>1440</v>
      </c>
      <c s="37">
        <v>3</v>
      </c>
      <c s="36">
        <v>0</v>
      </c>
      <c s="36">
        <f>ROUND(G443*H443,6)</f>
      </c>
      <c r="L443" s="38">
        <v>0</v>
      </c>
      <c s="32">
        <f>ROUND(ROUND(L443,2)*ROUND(G443,3),2)</f>
      </c>
      <c s="36" t="s">
        <v>108</v>
      </c>
      <c>
        <f>(M443*21)/100</f>
      </c>
      <c t="s">
        <v>27</v>
      </c>
    </row>
    <row r="444" spans="1:5" ht="12.75">
      <c r="A444" s="35" t="s">
        <v>56</v>
      </c>
      <c r="E444" s="39" t="s">
        <v>1579</v>
      </c>
    </row>
    <row r="445" spans="1:5" ht="12.75">
      <c r="A445" s="35" t="s">
        <v>57</v>
      </c>
      <c r="E445" s="40" t="s">
        <v>5</v>
      </c>
    </row>
    <row r="446" spans="1:5" ht="12.75">
      <c r="A446" t="s">
        <v>59</v>
      </c>
      <c r="E446" s="39" t="s">
        <v>5</v>
      </c>
    </row>
    <row r="447" spans="1:16" ht="12.75">
      <c r="A447" t="s">
        <v>49</v>
      </c>
      <c s="34" t="s">
        <v>1012</v>
      </c>
      <c s="34" t="s">
        <v>1580</v>
      </c>
      <c s="35" t="s">
        <v>5</v>
      </c>
      <c s="6" t="s">
        <v>1581</v>
      </c>
      <c s="36" t="s">
        <v>1440</v>
      </c>
      <c s="37">
        <v>6</v>
      </c>
      <c s="36">
        <v>0</v>
      </c>
      <c s="36">
        <f>ROUND(G447*H447,6)</f>
      </c>
      <c r="L447" s="38">
        <v>0</v>
      </c>
      <c s="32">
        <f>ROUND(ROUND(L447,2)*ROUND(G447,3),2)</f>
      </c>
      <c s="36" t="s">
        <v>108</v>
      </c>
      <c>
        <f>(M447*21)/100</f>
      </c>
      <c t="s">
        <v>27</v>
      </c>
    </row>
    <row r="448" spans="1:5" ht="12.75">
      <c r="A448" s="35" t="s">
        <v>56</v>
      </c>
      <c r="E448" s="39" t="s">
        <v>1581</v>
      </c>
    </row>
    <row r="449" spans="1:5" ht="12.75">
      <c r="A449" s="35" t="s">
        <v>57</v>
      </c>
      <c r="E449" s="40" t="s">
        <v>5</v>
      </c>
    </row>
    <row r="450" spans="1:5" ht="12.75">
      <c r="A450" t="s">
        <v>59</v>
      </c>
      <c r="E450" s="39" t="s">
        <v>5</v>
      </c>
    </row>
    <row r="451" spans="1:16" ht="25.5">
      <c r="A451" t="s">
        <v>49</v>
      </c>
      <c s="34" t="s">
        <v>1015</v>
      </c>
      <c s="34" t="s">
        <v>1582</v>
      </c>
      <c s="35" t="s">
        <v>5</v>
      </c>
      <c s="6" t="s">
        <v>1583</v>
      </c>
      <c s="36" t="s">
        <v>1440</v>
      </c>
      <c s="37">
        <v>2</v>
      </c>
      <c s="36">
        <v>0</v>
      </c>
      <c s="36">
        <f>ROUND(G451*H451,6)</f>
      </c>
      <c r="L451" s="38">
        <v>0</v>
      </c>
      <c s="32">
        <f>ROUND(ROUND(L451,2)*ROUND(G451,3),2)</f>
      </c>
      <c s="36" t="s">
        <v>55</v>
      </c>
      <c>
        <f>(M451*21)/100</f>
      </c>
      <c t="s">
        <v>27</v>
      </c>
    </row>
    <row r="452" spans="1:5" ht="25.5">
      <c r="A452" s="35" t="s">
        <v>56</v>
      </c>
      <c r="E452" s="39" t="s">
        <v>1583</v>
      </c>
    </row>
    <row r="453" spans="1:5" ht="12.75">
      <c r="A453" s="35" t="s">
        <v>57</v>
      </c>
      <c r="E453" s="40" t="s">
        <v>5</v>
      </c>
    </row>
    <row r="454" spans="1:5" ht="12.75">
      <c r="A454" t="s">
        <v>59</v>
      </c>
      <c r="E454" s="39" t="s">
        <v>1584</v>
      </c>
    </row>
    <row r="455" spans="1:16" ht="12.75">
      <c r="A455" t="s">
        <v>49</v>
      </c>
      <c s="34" t="s">
        <v>1019</v>
      </c>
      <c s="34" t="s">
        <v>1585</v>
      </c>
      <c s="35" t="s">
        <v>5</v>
      </c>
      <c s="6" t="s">
        <v>1586</v>
      </c>
      <c s="36" t="s">
        <v>1440</v>
      </c>
      <c s="37">
        <v>1</v>
      </c>
      <c s="36">
        <v>0</v>
      </c>
      <c s="36">
        <f>ROUND(G455*H455,6)</f>
      </c>
      <c r="L455" s="38">
        <v>0</v>
      </c>
      <c s="32">
        <f>ROUND(ROUND(L455,2)*ROUND(G455,3),2)</f>
      </c>
      <c s="36" t="s">
        <v>108</v>
      </c>
      <c>
        <f>(M455*21)/100</f>
      </c>
      <c t="s">
        <v>27</v>
      </c>
    </row>
    <row r="456" spans="1:5" ht="12.75">
      <c r="A456" s="35" t="s">
        <v>56</v>
      </c>
      <c r="E456" s="39" t="s">
        <v>1586</v>
      </c>
    </row>
    <row r="457" spans="1:5" ht="12.75">
      <c r="A457" s="35" t="s">
        <v>57</v>
      </c>
      <c r="E457" s="40" t="s">
        <v>5</v>
      </c>
    </row>
    <row r="458" spans="1:5" ht="12.75">
      <c r="A458" t="s">
        <v>59</v>
      </c>
      <c r="E458" s="39" t="s">
        <v>1587</v>
      </c>
    </row>
    <row r="459" spans="1:16" ht="12.75">
      <c r="A459" t="s">
        <v>49</v>
      </c>
      <c s="34" t="s">
        <v>1023</v>
      </c>
      <c s="34" t="s">
        <v>1588</v>
      </c>
      <c s="35" t="s">
        <v>5</v>
      </c>
      <c s="6" t="s">
        <v>1589</v>
      </c>
      <c s="36" t="s">
        <v>143</v>
      </c>
      <c s="37">
        <v>6</v>
      </c>
      <c s="36">
        <v>0</v>
      </c>
      <c s="36">
        <f>ROUND(G459*H459,6)</f>
      </c>
      <c r="L459" s="38">
        <v>0</v>
      </c>
      <c s="32">
        <f>ROUND(ROUND(L459,2)*ROUND(G459,3),2)</f>
      </c>
      <c s="36" t="s">
        <v>108</v>
      </c>
      <c>
        <f>(M459*21)/100</f>
      </c>
      <c t="s">
        <v>27</v>
      </c>
    </row>
    <row r="460" spans="1:5" ht="12.75">
      <c r="A460" s="35" t="s">
        <v>56</v>
      </c>
      <c r="E460" s="39" t="s">
        <v>1589</v>
      </c>
    </row>
    <row r="461" spans="1:5" ht="12.75">
      <c r="A461" s="35" t="s">
        <v>57</v>
      </c>
      <c r="E461" s="40" t="s">
        <v>5</v>
      </c>
    </row>
    <row r="462" spans="1:5" ht="12.75">
      <c r="A462" t="s">
        <v>59</v>
      </c>
      <c r="E462" s="39" t="s">
        <v>5</v>
      </c>
    </row>
    <row r="463" spans="1:16" ht="12.75">
      <c r="A463" t="s">
        <v>49</v>
      </c>
      <c s="34" t="s">
        <v>1026</v>
      </c>
      <c s="34" t="s">
        <v>1590</v>
      </c>
      <c s="35" t="s">
        <v>5</v>
      </c>
      <c s="6" t="s">
        <v>1591</v>
      </c>
      <c s="36" t="s">
        <v>143</v>
      </c>
      <c s="37">
        <v>2</v>
      </c>
      <c s="36">
        <v>0</v>
      </c>
      <c s="36">
        <f>ROUND(G463*H463,6)</f>
      </c>
      <c r="L463" s="38">
        <v>0</v>
      </c>
      <c s="32">
        <f>ROUND(ROUND(L463,2)*ROUND(G463,3),2)</f>
      </c>
      <c s="36" t="s">
        <v>108</v>
      </c>
      <c>
        <f>(M463*21)/100</f>
      </c>
      <c t="s">
        <v>27</v>
      </c>
    </row>
    <row r="464" spans="1:5" ht="12.75">
      <c r="A464" s="35" t="s">
        <v>56</v>
      </c>
      <c r="E464" s="39" t="s">
        <v>1591</v>
      </c>
    </row>
    <row r="465" spans="1:5" ht="12.75">
      <c r="A465" s="35" t="s">
        <v>57</v>
      </c>
      <c r="E465" s="40" t="s">
        <v>5</v>
      </c>
    </row>
    <row r="466" spans="1:5" ht="12.75">
      <c r="A466" t="s">
        <v>59</v>
      </c>
      <c r="E466" s="39" t="s">
        <v>5</v>
      </c>
    </row>
    <row r="467" spans="1:16" ht="12.75">
      <c r="A467" t="s">
        <v>49</v>
      </c>
      <c s="34" t="s">
        <v>1030</v>
      </c>
      <c s="34" t="s">
        <v>1592</v>
      </c>
      <c s="35" t="s">
        <v>5</v>
      </c>
      <c s="6" t="s">
        <v>1593</v>
      </c>
      <c s="36" t="s">
        <v>143</v>
      </c>
      <c s="37">
        <v>3</v>
      </c>
      <c s="36">
        <v>0</v>
      </c>
      <c s="36">
        <f>ROUND(G467*H467,6)</f>
      </c>
      <c r="L467" s="38">
        <v>0</v>
      </c>
      <c s="32">
        <f>ROUND(ROUND(L467,2)*ROUND(G467,3),2)</f>
      </c>
      <c s="36" t="s">
        <v>108</v>
      </c>
      <c>
        <f>(M467*21)/100</f>
      </c>
      <c t="s">
        <v>27</v>
      </c>
    </row>
    <row r="468" spans="1:5" ht="12.75">
      <c r="A468" s="35" t="s">
        <v>56</v>
      </c>
      <c r="E468" s="39" t="s">
        <v>1593</v>
      </c>
    </row>
    <row r="469" spans="1:5" ht="12.75">
      <c r="A469" s="35" t="s">
        <v>57</v>
      </c>
      <c r="E469" s="40" t="s">
        <v>5</v>
      </c>
    </row>
    <row r="470" spans="1:5" ht="12.75">
      <c r="A470" t="s">
        <v>59</v>
      </c>
      <c r="E470" s="39" t="s">
        <v>5</v>
      </c>
    </row>
    <row r="471" spans="1:16" ht="25.5">
      <c r="A471" t="s">
        <v>49</v>
      </c>
      <c s="34" t="s">
        <v>1034</v>
      </c>
      <c s="34" t="s">
        <v>1594</v>
      </c>
      <c s="35" t="s">
        <v>5</v>
      </c>
      <c s="6" t="s">
        <v>1595</v>
      </c>
      <c s="36" t="s">
        <v>54</v>
      </c>
      <c s="37">
        <v>0.417</v>
      </c>
      <c s="36">
        <v>0</v>
      </c>
      <c s="36">
        <f>ROUND(G471*H471,6)</f>
      </c>
      <c r="L471" s="38">
        <v>0</v>
      </c>
      <c s="32">
        <f>ROUND(ROUND(L471,2)*ROUND(G471,3),2)</f>
      </c>
      <c s="36" t="s">
        <v>108</v>
      </c>
      <c>
        <f>(M471*21)/100</f>
      </c>
      <c t="s">
        <v>27</v>
      </c>
    </row>
    <row r="472" spans="1:5" ht="25.5">
      <c r="A472" s="35" t="s">
        <v>56</v>
      </c>
      <c r="E472" s="39" t="s">
        <v>1595</v>
      </c>
    </row>
    <row r="473" spans="1:5" ht="12.75">
      <c r="A473" s="35" t="s">
        <v>57</v>
      </c>
      <c r="E473" s="40" t="s">
        <v>5</v>
      </c>
    </row>
    <row r="474" spans="1:5" ht="12.75">
      <c r="A474" t="s">
        <v>59</v>
      </c>
      <c r="E474" s="39" t="s">
        <v>5</v>
      </c>
    </row>
    <row r="475" spans="1:13" ht="12.75">
      <c r="A475" t="s">
        <v>46</v>
      </c>
      <c r="C475" s="31" t="s">
        <v>1596</v>
      </c>
      <c r="E475" s="33" t="s">
        <v>1597</v>
      </c>
      <c r="J475" s="32">
        <f>0</f>
      </c>
      <c s="32">
        <f>0</f>
      </c>
      <c s="32">
        <f>0+L476+L480+L484+L488+L492+L496+L500+L504</f>
      </c>
      <c s="32">
        <f>0+M476+M480+M484+M488+M492+M496+M500+M504</f>
      </c>
    </row>
    <row r="476" spans="1:16" ht="25.5">
      <c r="A476" t="s">
        <v>49</v>
      </c>
      <c s="34" t="s">
        <v>1038</v>
      </c>
      <c s="34" t="s">
        <v>1598</v>
      </c>
      <c s="35" t="s">
        <v>5</v>
      </c>
      <c s="6" t="s">
        <v>1599</v>
      </c>
      <c s="36" t="s">
        <v>1440</v>
      </c>
      <c s="37">
        <v>6</v>
      </c>
      <c s="36">
        <v>0</v>
      </c>
      <c s="36">
        <f>ROUND(G476*H476,6)</f>
      </c>
      <c r="L476" s="38">
        <v>0</v>
      </c>
      <c s="32">
        <f>ROUND(ROUND(L476,2)*ROUND(G476,3),2)</f>
      </c>
      <c s="36" t="s">
        <v>108</v>
      </c>
      <c>
        <f>(M476*21)/100</f>
      </c>
      <c t="s">
        <v>27</v>
      </c>
    </row>
    <row r="477" spans="1:5" ht="25.5">
      <c r="A477" s="35" t="s">
        <v>56</v>
      </c>
      <c r="E477" s="39" t="s">
        <v>1599</v>
      </c>
    </row>
    <row r="478" spans="1:5" ht="12.75">
      <c r="A478" s="35" t="s">
        <v>57</v>
      </c>
      <c r="E478" s="40" t="s">
        <v>5</v>
      </c>
    </row>
    <row r="479" spans="1:5" ht="12.75">
      <c r="A479" t="s">
        <v>59</v>
      </c>
      <c r="E479" s="39" t="s">
        <v>5</v>
      </c>
    </row>
    <row r="480" spans="1:16" ht="25.5">
      <c r="A480" t="s">
        <v>49</v>
      </c>
      <c s="34" t="s">
        <v>1041</v>
      </c>
      <c s="34" t="s">
        <v>1600</v>
      </c>
      <c s="35" t="s">
        <v>5</v>
      </c>
      <c s="6" t="s">
        <v>1601</v>
      </c>
      <c s="36" t="s">
        <v>1440</v>
      </c>
      <c s="37">
        <v>2</v>
      </c>
      <c s="36">
        <v>0</v>
      </c>
      <c s="36">
        <f>ROUND(G480*H480,6)</f>
      </c>
      <c r="L480" s="38">
        <v>0</v>
      </c>
      <c s="32">
        <f>ROUND(ROUND(L480,2)*ROUND(G480,3),2)</f>
      </c>
      <c s="36" t="s">
        <v>108</v>
      </c>
      <c>
        <f>(M480*21)/100</f>
      </c>
      <c t="s">
        <v>27</v>
      </c>
    </row>
    <row r="481" spans="1:5" ht="25.5">
      <c r="A481" s="35" t="s">
        <v>56</v>
      </c>
      <c r="E481" s="39" t="s">
        <v>1601</v>
      </c>
    </row>
    <row r="482" spans="1:5" ht="12.75">
      <c r="A482" s="35" t="s">
        <v>57</v>
      </c>
      <c r="E482" s="40" t="s">
        <v>5</v>
      </c>
    </row>
    <row r="483" spans="1:5" ht="12.75">
      <c r="A483" t="s">
        <v>59</v>
      </c>
      <c r="E483" s="39" t="s">
        <v>5</v>
      </c>
    </row>
    <row r="484" spans="1:16" ht="25.5">
      <c r="A484" t="s">
        <v>49</v>
      </c>
      <c s="34" t="s">
        <v>1045</v>
      </c>
      <c s="34" t="s">
        <v>1602</v>
      </c>
      <c s="35" t="s">
        <v>5</v>
      </c>
      <c s="6" t="s">
        <v>1603</v>
      </c>
      <c s="36" t="s">
        <v>1440</v>
      </c>
      <c s="37">
        <v>2</v>
      </c>
      <c s="36">
        <v>0</v>
      </c>
      <c s="36">
        <f>ROUND(G484*H484,6)</f>
      </c>
      <c r="L484" s="38">
        <v>0</v>
      </c>
      <c s="32">
        <f>ROUND(ROUND(L484,2)*ROUND(G484,3),2)</f>
      </c>
      <c s="36" t="s">
        <v>108</v>
      </c>
      <c>
        <f>(M484*21)/100</f>
      </c>
      <c t="s">
        <v>27</v>
      </c>
    </row>
    <row r="485" spans="1:5" ht="25.5">
      <c r="A485" s="35" t="s">
        <v>56</v>
      </c>
      <c r="E485" s="39" t="s">
        <v>1603</v>
      </c>
    </row>
    <row r="486" spans="1:5" ht="12.75">
      <c r="A486" s="35" t="s">
        <v>57</v>
      </c>
      <c r="E486" s="40" t="s">
        <v>5</v>
      </c>
    </row>
    <row r="487" spans="1:5" ht="12.75">
      <c r="A487" t="s">
        <v>59</v>
      </c>
      <c r="E487" s="39" t="s">
        <v>5</v>
      </c>
    </row>
    <row r="488" spans="1:16" ht="25.5">
      <c r="A488" t="s">
        <v>49</v>
      </c>
      <c s="34" t="s">
        <v>1048</v>
      </c>
      <c s="34" t="s">
        <v>1604</v>
      </c>
      <c s="35" t="s">
        <v>5</v>
      </c>
      <c s="6" t="s">
        <v>1605</v>
      </c>
      <c s="36" t="s">
        <v>1440</v>
      </c>
      <c s="37">
        <v>6</v>
      </c>
      <c s="36">
        <v>0</v>
      </c>
      <c s="36">
        <f>ROUND(G488*H488,6)</f>
      </c>
      <c r="L488" s="38">
        <v>0</v>
      </c>
      <c s="32">
        <f>ROUND(ROUND(L488,2)*ROUND(G488,3),2)</f>
      </c>
      <c s="36" t="s">
        <v>108</v>
      </c>
      <c>
        <f>(M488*21)/100</f>
      </c>
      <c t="s">
        <v>27</v>
      </c>
    </row>
    <row r="489" spans="1:5" ht="25.5">
      <c r="A489" s="35" t="s">
        <v>56</v>
      </c>
      <c r="E489" s="39" t="s">
        <v>1605</v>
      </c>
    </row>
    <row r="490" spans="1:5" ht="12.75">
      <c r="A490" s="35" t="s">
        <v>57</v>
      </c>
      <c r="E490" s="40" t="s">
        <v>5</v>
      </c>
    </row>
    <row r="491" spans="1:5" ht="12.75">
      <c r="A491" t="s">
        <v>59</v>
      </c>
      <c r="E491" s="39" t="s">
        <v>5</v>
      </c>
    </row>
    <row r="492" spans="1:16" ht="25.5">
      <c r="A492" t="s">
        <v>49</v>
      </c>
      <c s="34" t="s">
        <v>1051</v>
      </c>
      <c s="34" t="s">
        <v>1606</v>
      </c>
      <c s="35" t="s">
        <v>5</v>
      </c>
      <c s="6" t="s">
        <v>1607</v>
      </c>
      <c s="36" t="s">
        <v>1440</v>
      </c>
      <c s="37">
        <v>2</v>
      </c>
      <c s="36">
        <v>0</v>
      </c>
      <c s="36">
        <f>ROUND(G492*H492,6)</f>
      </c>
      <c r="L492" s="38">
        <v>0</v>
      </c>
      <c s="32">
        <f>ROUND(ROUND(L492,2)*ROUND(G492,3),2)</f>
      </c>
      <c s="36" t="s">
        <v>108</v>
      </c>
      <c>
        <f>(M492*21)/100</f>
      </c>
      <c t="s">
        <v>27</v>
      </c>
    </row>
    <row r="493" spans="1:5" ht="25.5">
      <c r="A493" s="35" t="s">
        <v>56</v>
      </c>
      <c r="E493" s="39" t="s">
        <v>1607</v>
      </c>
    </row>
    <row r="494" spans="1:5" ht="12.75">
      <c r="A494" s="35" t="s">
        <v>57</v>
      </c>
      <c r="E494" s="40" t="s">
        <v>5</v>
      </c>
    </row>
    <row r="495" spans="1:5" ht="12.75">
      <c r="A495" t="s">
        <v>59</v>
      </c>
      <c r="E495" s="39" t="s">
        <v>5</v>
      </c>
    </row>
    <row r="496" spans="1:16" ht="12.75">
      <c r="A496" t="s">
        <v>49</v>
      </c>
      <c s="34" t="s">
        <v>1054</v>
      </c>
      <c s="34" t="s">
        <v>1608</v>
      </c>
      <c s="35" t="s">
        <v>5</v>
      </c>
      <c s="6" t="s">
        <v>1609</v>
      </c>
      <c s="36" t="s">
        <v>1440</v>
      </c>
      <c s="37">
        <v>8</v>
      </c>
      <c s="36">
        <v>0</v>
      </c>
      <c s="36">
        <f>ROUND(G496*H496,6)</f>
      </c>
      <c r="L496" s="38">
        <v>0</v>
      </c>
      <c s="32">
        <f>ROUND(ROUND(L496,2)*ROUND(G496,3),2)</f>
      </c>
      <c s="36" t="s">
        <v>108</v>
      </c>
      <c>
        <f>(M496*21)/100</f>
      </c>
      <c t="s">
        <v>27</v>
      </c>
    </row>
    <row r="497" spans="1:5" ht="12.75">
      <c r="A497" s="35" t="s">
        <v>56</v>
      </c>
      <c r="E497" s="39" t="s">
        <v>1609</v>
      </c>
    </row>
    <row r="498" spans="1:5" ht="12.75">
      <c r="A498" s="35" t="s">
        <v>57</v>
      </c>
      <c r="E498" s="40" t="s">
        <v>5</v>
      </c>
    </row>
    <row r="499" spans="1:5" ht="12.75">
      <c r="A499" t="s">
        <v>59</v>
      </c>
      <c r="E499" s="39" t="s">
        <v>5</v>
      </c>
    </row>
    <row r="500" spans="1:16" ht="12.75">
      <c r="A500" t="s">
        <v>49</v>
      </c>
      <c s="34" t="s">
        <v>1057</v>
      </c>
      <c s="34" t="s">
        <v>1610</v>
      </c>
      <c s="35" t="s">
        <v>5</v>
      </c>
      <c s="6" t="s">
        <v>1611</v>
      </c>
      <c s="36" t="s">
        <v>1440</v>
      </c>
      <c s="37">
        <v>8</v>
      </c>
      <c s="36">
        <v>0</v>
      </c>
      <c s="36">
        <f>ROUND(G500*H500,6)</f>
      </c>
      <c r="L500" s="38">
        <v>0</v>
      </c>
      <c s="32">
        <f>ROUND(ROUND(L500,2)*ROUND(G500,3),2)</f>
      </c>
      <c s="36" t="s">
        <v>108</v>
      </c>
      <c>
        <f>(M500*21)/100</f>
      </c>
      <c t="s">
        <v>27</v>
      </c>
    </row>
    <row r="501" spans="1:5" ht="12.75">
      <c r="A501" s="35" t="s">
        <v>56</v>
      </c>
      <c r="E501" s="39" t="s">
        <v>1611</v>
      </c>
    </row>
    <row r="502" spans="1:5" ht="12.75">
      <c r="A502" s="35" t="s">
        <v>57</v>
      </c>
      <c r="E502" s="40" t="s">
        <v>5</v>
      </c>
    </row>
    <row r="503" spans="1:5" ht="12.75">
      <c r="A503" t="s">
        <v>59</v>
      </c>
      <c r="E503" s="39" t="s">
        <v>5</v>
      </c>
    </row>
    <row r="504" spans="1:16" ht="25.5">
      <c r="A504" t="s">
        <v>49</v>
      </c>
      <c s="34" t="s">
        <v>1060</v>
      </c>
      <c s="34" t="s">
        <v>1612</v>
      </c>
      <c s="35" t="s">
        <v>5</v>
      </c>
      <c s="6" t="s">
        <v>1613</v>
      </c>
      <c s="36" t="s">
        <v>54</v>
      </c>
      <c s="37">
        <v>0.268</v>
      </c>
      <c s="36">
        <v>0</v>
      </c>
      <c s="36">
        <f>ROUND(G504*H504,6)</f>
      </c>
      <c r="L504" s="38">
        <v>0</v>
      </c>
      <c s="32">
        <f>ROUND(ROUND(L504,2)*ROUND(G504,3),2)</f>
      </c>
      <c s="36" t="s">
        <v>108</v>
      </c>
      <c>
        <f>(M504*21)/100</f>
      </c>
      <c t="s">
        <v>27</v>
      </c>
    </row>
    <row r="505" spans="1:5" ht="25.5">
      <c r="A505" s="35" t="s">
        <v>56</v>
      </c>
      <c r="E505" s="39" t="s">
        <v>1613</v>
      </c>
    </row>
    <row r="506" spans="1:5" ht="12.75">
      <c r="A506" s="35" t="s">
        <v>57</v>
      </c>
      <c r="E506" s="40" t="s">
        <v>5</v>
      </c>
    </row>
    <row r="507" spans="1:5" ht="12.75">
      <c r="A507" t="s">
        <v>59</v>
      </c>
      <c r="E507" s="39" t="s">
        <v>5</v>
      </c>
    </row>
    <row r="508" spans="1:13" ht="12.75">
      <c r="A508" t="s">
        <v>46</v>
      </c>
      <c r="C508" s="31" t="s">
        <v>87</v>
      </c>
      <c r="E508" s="33" t="s">
        <v>1614</v>
      </c>
      <c r="J508" s="32">
        <f>0</f>
      </c>
      <c s="32">
        <f>0</f>
      </c>
      <c s="32">
        <f>0+L509+L513+L517+L521+L525+L529+L533+L537+L541+L545+L549+L553</f>
      </c>
      <c s="32">
        <f>0+M509+M513+M517+M521+M525+M529+M533+M537+M541+M545+M549+M553</f>
      </c>
    </row>
    <row r="509" spans="1:16" ht="25.5">
      <c r="A509" t="s">
        <v>49</v>
      </c>
      <c s="34" t="s">
        <v>259</v>
      </c>
      <c s="34" t="s">
        <v>1615</v>
      </c>
      <c s="35" t="s">
        <v>5</v>
      </c>
      <c s="6" t="s">
        <v>1616</v>
      </c>
      <c s="36" t="s">
        <v>153</v>
      </c>
      <c s="37">
        <v>36</v>
      </c>
      <c s="36">
        <v>0</v>
      </c>
      <c s="36">
        <f>ROUND(G509*H509,6)</f>
      </c>
      <c r="L509" s="38">
        <v>0</v>
      </c>
      <c s="32">
        <f>ROUND(ROUND(L509,2)*ROUND(G509,3),2)</f>
      </c>
      <c s="36" t="s">
        <v>108</v>
      </c>
      <c>
        <f>(M509*21)/100</f>
      </c>
      <c t="s">
        <v>27</v>
      </c>
    </row>
    <row r="510" spans="1:5" ht="25.5">
      <c r="A510" s="35" t="s">
        <v>56</v>
      </c>
      <c r="E510" s="39" t="s">
        <v>1616</v>
      </c>
    </row>
    <row r="511" spans="1:5" ht="38.25">
      <c r="A511" s="35" t="s">
        <v>57</v>
      </c>
      <c r="E511" s="42" t="s">
        <v>1617</v>
      </c>
    </row>
    <row r="512" spans="1:5" ht="12.75">
      <c r="A512" t="s">
        <v>59</v>
      </c>
      <c r="E512" s="39" t="s">
        <v>5</v>
      </c>
    </row>
    <row r="513" spans="1:16" ht="12.75">
      <c r="A513" t="s">
        <v>49</v>
      </c>
      <c s="34" t="s">
        <v>263</v>
      </c>
      <c s="34" t="s">
        <v>1618</v>
      </c>
      <c s="35" t="s">
        <v>5</v>
      </c>
      <c s="6" t="s">
        <v>1619</v>
      </c>
      <c s="36" t="s">
        <v>143</v>
      </c>
      <c s="37">
        <v>3</v>
      </c>
      <c s="36">
        <v>0</v>
      </c>
      <c s="36">
        <f>ROUND(G513*H513,6)</f>
      </c>
      <c r="L513" s="38">
        <v>0</v>
      </c>
      <c s="32">
        <f>ROUND(ROUND(L513,2)*ROUND(G513,3),2)</f>
      </c>
      <c s="36" t="s">
        <v>108</v>
      </c>
      <c>
        <f>(M513*21)/100</f>
      </c>
      <c t="s">
        <v>27</v>
      </c>
    </row>
    <row r="514" spans="1:5" ht="12.75">
      <c r="A514" s="35" t="s">
        <v>56</v>
      </c>
      <c r="E514" s="39" t="s">
        <v>1619</v>
      </c>
    </row>
    <row r="515" spans="1:5" ht="12.75">
      <c r="A515" s="35" t="s">
        <v>57</v>
      </c>
      <c r="E515" s="40" t="s">
        <v>5</v>
      </c>
    </row>
    <row r="516" spans="1:5" ht="12.75">
      <c r="A516" t="s">
        <v>59</v>
      </c>
      <c r="E516" s="39" t="s">
        <v>5</v>
      </c>
    </row>
    <row r="517" spans="1:16" ht="25.5">
      <c r="A517" t="s">
        <v>49</v>
      </c>
      <c s="34" t="s">
        <v>438</v>
      </c>
      <c s="34" t="s">
        <v>1620</v>
      </c>
      <c s="35" t="s">
        <v>5</v>
      </c>
      <c s="6" t="s">
        <v>1621</v>
      </c>
      <c s="36" t="s">
        <v>101</v>
      </c>
      <c s="37">
        <v>4</v>
      </c>
      <c s="36">
        <v>0</v>
      </c>
      <c s="36">
        <f>ROUND(G517*H517,6)</f>
      </c>
      <c r="L517" s="38">
        <v>0</v>
      </c>
      <c s="32">
        <f>ROUND(ROUND(L517,2)*ROUND(G517,3),2)</f>
      </c>
      <c s="36" t="s">
        <v>55</v>
      </c>
      <c>
        <f>(M517*21)/100</f>
      </c>
      <c t="s">
        <v>27</v>
      </c>
    </row>
    <row r="518" spans="1:5" ht="25.5">
      <c r="A518" s="35" t="s">
        <v>56</v>
      </c>
      <c r="E518" s="39" t="s">
        <v>1621</v>
      </c>
    </row>
    <row r="519" spans="1:5" ht="12.75">
      <c r="A519" s="35" t="s">
        <v>57</v>
      </c>
      <c r="E519" s="40" t="s">
        <v>5</v>
      </c>
    </row>
    <row r="520" spans="1:5" ht="12.75">
      <c r="A520" t="s">
        <v>59</v>
      </c>
      <c r="E520" s="39" t="s">
        <v>5</v>
      </c>
    </row>
    <row r="521" spans="1:16" ht="12.75">
      <c r="A521" t="s">
        <v>49</v>
      </c>
      <c s="34" t="s">
        <v>267</v>
      </c>
      <c s="34" t="s">
        <v>1622</v>
      </c>
      <c s="35" t="s">
        <v>5</v>
      </c>
      <c s="6" t="s">
        <v>1623</v>
      </c>
      <c s="36" t="s">
        <v>143</v>
      </c>
      <c s="37">
        <v>3</v>
      </c>
      <c s="36">
        <v>0</v>
      </c>
      <c s="36">
        <f>ROUND(G521*H521,6)</f>
      </c>
      <c r="L521" s="38">
        <v>0</v>
      </c>
      <c s="32">
        <f>ROUND(ROUND(L521,2)*ROUND(G521,3),2)</f>
      </c>
      <c s="36" t="s">
        <v>55</v>
      </c>
      <c>
        <f>(M521*21)/100</f>
      </c>
      <c t="s">
        <v>27</v>
      </c>
    </row>
    <row r="522" spans="1:5" ht="12.75">
      <c r="A522" s="35" t="s">
        <v>56</v>
      </c>
      <c r="E522" s="39" t="s">
        <v>1623</v>
      </c>
    </row>
    <row r="523" spans="1:5" ht="12.75">
      <c r="A523" s="35" t="s">
        <v>57</v>
      </c>
      <c r="E523" s="40" t="s">
        <v>5</v>
      </c>
    </row>
    <row r="524" spans="1:5" ht="12.75">
      <c r="A524" t="s">
        <v>59</v>
      </c>
      <c r="E524" s="39" t="s">
        <v>5</v>
      </c>
    </row>
    <row r="525" spans="1:16" ht="12.75">
      <c r="A525" t="s">
        <v>49</v>
      </c>
      <c s="34" t="s">
        <v>166</v>
      </c>
      <c s="34" t="s">
        <v>1624</v>
      </c>
      <c s="35" t="s">
        <v>5</v>
      </c>
      <c s="6" t="s">
        <v>1625</v>
      </c>
      <c s="36" t="s">
        <v>143</v>
      </c>
      <c s="37">
        <v>3</v>
      </c>
      <c s="36">
        <v>0</v>
      </c>
      <c s="36">
        <f>ROUND(G525*H525,6)</f>
      </c>
      <c r="L525" s="38">
        <v>0</v>
      </c>
      <c s="32">
        <f>ROUND(ROUND(L525,2)*ROUND(G525,3),2)</f>
      </c>
      <c s="36" t="s">
        <v>108</v>
      </c>
      <c>
        <f>(M525*21)/100</f>
      </c>
      <c t="s">
        <v>27</v>
      </c>
    </row>
    <row r="526" spans="1:5" ht="12.75">
      <c r="A526" s="35" t="s">
        <v>56</v>
      </c>
      <c r="E526" s="39" t="s">
        <v>1625</v>
      </c>
    </row>
    <row r="527" spans="1:5" ht="12.75">
      <c r="A527" s="35" t="s">
        <v>57</v>
      </c>
      <c r="E527" s="40" t="s">
        <v>5</v>
      </c>
    </row>
    <row r="528" spans="1:5" ht="12.75">
      <c r="A528" t="s">
        <v>59</v>
      </c>
      <c r="E528" s="39" t="s">
        <v>5</v>
      </c>
    </row>
    <row r="529" spans="1:16" ht="12.75">
      <c r="A529" t="s">
        <v>49</v>
      </c>
      <c s="34" t="s">
        <v>170</v>
      </c>
      <c s="34" t="s">
        <v>1626</v>
      </c>
      <c s="35" t="s">
        <v>5</v>
      </c>
      <c s="6" t="s">
        <v>1627</v>
      </c>
      <c s="36" t="s">
        <v>143</v>
      </c>
      <c s="37">
        <v>3</v>
      </c>
      <c s="36">
        <v>0</v>
      </c>
      <c s="36">
        <f>ROUND(G529*H529,6)</f>
      </c>
      <c r="L529" s="38">
        <v>0</v>
      </c>
      <c s="32">
        <f>ROUND(ROUND(L529,2)*ROUND(G529,3),2)</f>
      </c>
      <c s="36" t="s">
        <v>108</v>
      </c>
      <c>
        <f>(M529*21)/100</f>
      </c>
      <c t="s">
        <v>27</v>
      </c>
    </row>
    <row r="530" spans="1:5" ht="12.75">
      <c r="A530" s="35" t="s">
        <v>56</v>
      </c>
      <c r="E530" s="39" t="s">
        <v>1627</v>
      </c>
    </row>
    <row r="531" spans="1:5" ht="12.75">
      <c r="A531" s="35" t="s">
        <v>57</v>
      </c>
      <c r="E531" s="40" t="s">
        <v>5</v>
      </c>
    </row>
    <row r="532" spans="1:5" ht="12.75">
      <c r="A532" t="s">
        <v>59</v>
      </c>
      <c r="E532" s="39" t="s">
        <v>5</v>
      </c>
    </row>
    <row r="533" spans="1:16" ht="12.75">
      <c r="A533" t="s">
        <v>49</v>
      </c>
      <c s="34" t="s">
        <v>174</v>
      </c>
      <c s="34" t="s">
        <v>1628</v>
      </c>
      <c s="35" t="s">
        <v>5</v>
      </c>
      <c s="6" t="s">
        <v>1629</v>
      </c>
      <c s="36" t="s">
        <v>153</v>
      </c>
      <c s="37">
        <v>3</v>
      </c>
      <c s="36">
        <v>0</v>
      </c>
      <c s="36">
        <f>ROUND(G533*H533,6)</f>
      </c>
      <c r="L533" s="38">
        <v>0</v>
      </c>
      <c s="32">
        <f>ROUND(ROUND(L533,2)*ROUND(G533,3),2)</f>
      </c>
      <c s="36" t="s">
        <v>108</v>
      </c>
      <c>
        <f>(M533*21)/100</f>
      </c>
      <c t="s">
        <v>27</v>
      </c>
    </row>
    <row r="534" spans="1:5" ht="12.75">
      <c r="A534" s="35" t="s">
        <v>56</v>
      </c>
      <c r="E534" s="39" t="s">
        <v>1629</v>
      </c>
    </row>
    <row r="535" spans="1:5" ht="12.75">
      <c r="A535" s="35" t="s">
        <v>57</v>
      </c>
      <c r="E535" s="40" t="s">
        <v>5</v>
      </c>
    </row>
    <row r="536" spans="1:5" ht="12.75">
      <c r="A536" t="s">
        <v>59</v>
      </c>
      <c r="E536" s="39" t="s">
        <v>5</v>
      </c>
    </row>
    <row r="537" spans="1:16" ht="12.75">
      <c r="A537" t="s">
        <v>49</v>
      </c>
      <c s="34" t="s">
        <v>274</v>
      </c>
      <c s="34" t="s">
        <v>1630</v>
      </c>
      <c s="35" t="s">
        <v>5</v>
      </c>
      <c s="6" t="s">
        <v>1631</v>
      </c>
      <c s="36" t="s">
        <v>143</v>
      </c>
      <c s="37">
        <v>3</v>
      </c>
      <c s="36">
        <v>0</v>
      </c>
      <c s="36">
        <f>ROUND(G537*H537,6)</f>
      </c>
      <c r="L537" s="38">
        <v>0</v>
      </c>
      <c s="32">
        <f>ROUND(ROUND(L537,2)*ROUND(G537,3),2)</f>
      </c>
      <c s="36" t="s">
        <v>108</v>
      </c>
      <c>
        <f>(M537*21)/100</f>
      </c>
      <c t="s">
        <v>27</v>
      </c>
    </row>
    <row r="538" spans="1:5" ht="12.75">
      <c r="A538" s="35" t="s">
        <v>56</v>
      </c>
      <c r="E538" s="39" t="s">
        <v>1631</v>
      </c>
    </row>
    <row r="539" spans="1:5" ht="12.75">
      <c r="A539" s="35" t="s">
        <v>57</v>
      </c>
      <c r="E539" s="40" t="s">
        <v>5</v>
      </c>
    </row>
    <row r="540" spans="1:5" ht="12.75">
      <c r="A540" t="s">
        <v>59</v>
      </c>
      <c r="E540" s="39" t="s">
        <v>5</v>
      </c>
    </row>
    <row r="541" spans="1:16" ht="12.75">
      <c r="A541" t="s">
        <v>49</v>
      </c>
      <c s="34" t="s">
        <v>177</v>
      </c>
      <c s="34" t="s">
        <v>1632</v>
      </c>
      <c s="35" t="s">
        <v>5</v>
      </c>
      <c s="6" t="s">
        <v>1633</v>
      </c>
      <c s="36" t="s">
        <v>475</v>
      </c>
      <c s="37">
        <v>3</v>
      </c>
      <c s="36">
        <v>0</v>
      </c>
      <c s="36">
        <f>ROUND(G541*H541,6)</f>
      </c>
      <c r="L541" s="38">
        <v>0</v>
      </c>
      <c s="32">
        <f>ROUND(ROUND(L541,2)*ROUND(G541,3),2)</f>
      </c>
      <c s="36" t="s">
        <v>55</v>
      </c>
      <c>
        <f>(M541*21)/100</f>
      </c>
      <c t="s">
        <v>27</v>
      </c>
    </row>
    <row r="542" spans="1:5" ht="12.75">
      <c r="A542" s="35" t="s">
        <v>56</v>
      </c>
      <c r="E542" s="39" t="s">
        <v>1633</v>
      </c>
    </row>
    <row r="543" spans="1:5" ht="12.75">
      <c r="A543" s="35" t="s">
        <v>57</v>
      </c>
      <c r="E543" s="40" t="s">
        <v>5</v>
      </c>
    </row>
    <row r="544" spans="1:5" ht="12.75">
      <c r="A544" t="s">
        <v>59</v>
      </c>
      <c r="E544" s="39" t="s">
        <v>5</v>
      </c>
    </row>
    <row r="545" spans="1:16" ht="12.75">
      <c r="A545" t="s">
        <v>49</v>
      </c>
      <c s="34" t="s">
        <v>182</v>
      </c>
      <c s="34" t="s">
        <v>1634</v>
      </c>
      <c s="35" t="s">
        <v>5</v>
      </c>
      <c s="6" t="s">
        <v>1635</v>
      </c>
      <c s="36" t="s">
        <v>153</v>
      </c>
      <c s="37">
        <v>36</v>
      </c>
      <c s="36">
        <v>0</v>
      </c>
      <c s="36">
        <f>ROUND(G545*H545,6)</f>
      </c>
      <c r="L545" s="38">
        <v>0</v>
      </c>
      <c s="32">
        <f>ROUND(ROUND(L545,2)*ROUND(G545,3),2)</f>
      </c>
      <c s="36" t="s">
        <v>55</v>
      </c>
      <c>
        <f>(M545*21)/100</f>
      </c>
      <c t="s">
        <v>27</v>
      </c>
    </row>
    <row r="546" spans="1:5" ht="12.75">
      <c r="A546" s="35" t="s">
        <v>56</v>
      </c>
      <c r="E546" s="39" t="s">
        <v>1635</v>
      </c>
    </row>
    <row r="547" spans="1:5" ht="25.5">
      <c r="A547" s="35" t="s">
        <v>57</v>
      </c>
      <c r="E547" s="40" t="s">
        <v>1636</v>
      </c>
    </row>
    <row r="548" spans="1:5" ht="12.75">
      <c r="A548" t="s">
        <v>59</v>
      </c>
      <c r="E548" s="39" t="s">
        <v>5</v>
      </c>
    </row>
    <row r="549" spans="1:16" ht="25.5">
      <c r="A549" t="s">
        <v>49</v>
      </c>
      <c s="34" t="s">
        <v>186</v>
      </c>
      <c s="34" t="s">
        <v>1637</v>
      </c>
      <c s="35" t="s">
        <v>5</v>
      </c>
      <c s="6" t="s">
        <v>1638</v>
      </c>
      <c s="36" t="s">
        <v>143</v>
      </c>
      <c s="37">
        <v>2</v>
      </c>
      <c s="36">
        <v>0</v>
      </c>
      <c s="36">
        <f>ROUND(G549*H549,6)</f>
      </c>
      <c r="L549" s="38">
        <v>0</v>
      </c>
      <c s="32">
        <f>ROUND(ROUND(L549,2)*ROUND(G549,3),2)</f>
      </c>
      <c s="36" t="s">
        <v>55</v>
      </c>
      <c>
        <f>(M549*21)/100</f>
      </c>
      <c t="s">
        <v>27</v>
      </c>
    </row>
    <row r="550" spans="1:5" ht="25.5">
      <c r="A550" s="35" t="s">
        <v>56</v>
      </c>
      <c r="E550" s="39" t="s">
        <v>1638</v>
      </c>
    </row>
    <row r="551" spans="1:5" ht="12.75">
      <c r="A551" s="35" t="s">
        <v>57</v>
      </c>
      <c r="E551" s="40" t="s">
        <v>5</v>
      </c>
    </row>
    <row r="552" spans="1:5" ht="12.75">
      <c r="A552" t="s">
        <v>59</v>
      </c>
      <c r="E552" s="39" t="s">
        <v>5</v>
      </c>
    </row>
    <row r="553" spans="1:16" ht="25.5">
      <c r="A553" t="s">
        <v>49</v>
      </c>
      <c s="34" t="s">
        <v>191</v>
      </c>
      <c s="34" t="s">
        <v>1639</v>
      </c>
      <c s="35" t="s">
        <v>5</v>
      </c>
      <c s="6" t="s">
        <v>1640</v>
      </c>
      <c s="36" t="s">
        <v>153</v>
      </c>
      <c s="37">
        <v>38.5</v>
      </c>
      <c s="36">
        <v>0</v>
      </c>
      <c s="36">
        <f>ROUND(G553*H553,6)</f>
      </c>
      <c r="L553" s="38">
        <v>0</v>
      </c>
      <c s="32">
        <f>ROUND(ROUND(L553,2)*ROUND(G553,3),2)</f>
      </c>
      <c s="36" t="s">
        <v>55</v>
      </c>
      <c>
        <f>(M553*21)/100</f>
      </c>
      <c t="s">
        <v>27</v>
      </c>
    </row>
    <row r="554" spans="1:5" ht="38.25">
      <c r="A554" s="35" t="s">
        <v>56</v>
      </c>
      <c r="E554" s="39" t="s">
        <v>1641</v>
      </c>
    </row>
    <row r="555" spans="1:5" ht="12.75">
      <c r="A555" s="35" t="s">
        <v>57</v>
      </c>
      <c r="E555" s="40" t="s">
        <v>5</v>
      </c>
    </row>
    <row r="556" spans="1:5" ht="38.25">
      <c r="A556" t="s">
        <v>59</v>
      </c>
      <c r="E556" s="39" t="s">
        <v>1642</v>
      </c>
    </row>
    <row r="557" spans="1:13" ht="12.75">
      <c r="A557" t="s">
        <v>46</v>
      </c>
      <c r="C557" s="31" t="s">
        <v>98</v>
      </c>
      <c r="E557" s="33" t="s">
        <v>625</v>
      </c>
      <c r="J557" s="32">
        <f>0</f>
      </c>
      <c s="32">
        <f>0</f>
      </c>
      <c s="32">
        <f>0+L558</f>
      </c>
      <c s="32">
        <f>0+M558</f>
      </c>
    </row>
    <row r="558" spans="1:16" ht="38.25">
      <c r="A558" t="s">
        <v>49</v>
      </c>
      <c s="34" t="s">
        <v>195</v>
      </c>
      <c s="34" t="s">
        <v>1643</v>
      </c>
      <c s="35" t="s">
        <v>5</v>
      </c>
      <c s="6" t="s">
        <v>1644</v>
      </c>
      <c s="36" t="s">
        <v>137</v>
      </c>
      <c s="37">
        <v>34.5</v>
      </c>
      <c s="36">
        <v>0</v>
      </c>
      <c s="36">
        <f>ROUND(G558*H558,6)</f>
      </c>
      <c r="L558" s="38">
        <v>0</v>
      </c>
      <c s="32">
        <f>ROUND(ROUND(L558,2)*ROUND(G558,3),2)</f>
      </c>
      <c s="36" t="s">
        <v>108</v>
      </c>
      <c>
        <f>(M558*21)/100</f>
      </c>
      <c t="s">
        <v>27</v>
      </c>
    </row>
    <row r="559" spans="1:5" ht="38.25">
      <c r="A559" s="35" t="s">
        <v>56</v>
      </c>
      <c r="E559" s="39" t="s">
        <v>1645</v>
      </c>
    </row>
    <row r="560" spans="1:5" ht="12.75">
      <c r="A560" s="35" t="s">
        <v>57</v>
      </c>
      <c r="E560" s="40" t="s">
        <v>5</v>
      </c>
    </row>
    <row r="561" spans="1:5" ht="12.75">
      <c r="A561" t="s">
        <v>59</v>
      </c>
      <c r="E561" s="39" t="s">
        <v>1387</v>
      </c>
    </row>
    <row r="562" spans="1:13" ht="12.75">
      <c r="A562" t="s">
        <v>46</v>
      </c>
      <c r="C562" s="31" t="s">
        <v>47</v>
      </c>
      <c r="E562" s="33" t="s">
        <v>48</v>
      </c>
      <c r="J562" s="32">
        <f>0</f>
      </c>
      <c s="32">
        <f>0</f>
      </c>
      <c s="32">
        <f>0+L563</f>
      </c>
      <c s="32">
        <f>0+M563</f>
      </c>
    </row>
    <row r="563" spans="1:16" ht="25.5">
      <c r="A563" t="s">
        <v>49</v>
      </c>
      <c s="34" t="s">
        <v>199</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643</v>
      </c>
      <c r="E567" s="33" t="s">
        <v>644</v>
      </c>
      <c r="J567" s="32">
        <f>0</f>
      </c>
      <c s="32">
        <f>0</f>
      </c>
      <c s="32">
        <f>0+L568</f>
      </c>
      <c s="32">
        <f>0+M568</f>
      </c>
    </row>
    <row r="568" spans="1:16" ht="25.5">
      <c r="A568" t="s">
        <v>49</v>
      </c>
      <c s="34" t="s">
        <v>203</v>
      </c>
      <c s="34" t="s">
        <v>1646</v>
      </c>
      <c s="35" t="s">
        <v>5</v>
      </c>
      <c s="6" t="s">
        <v>1647</v>
      </c>
      <c s="36" t="s">
        <v>54</v>
      </c>
      <c s="37">
        <v>115.445</v>
      </c>
      <c s="36">
        <v>0</v>
      </c>
      <c s="36">
        <f>ROUND(G568*H568,6)</f>
      </c>
      <c r="L568" s="38">
        <v>0</v>
      </c>
      <c s="32">
        <f>ROUND(ROUND(L568,2)*ROUND(G568,3),2)</f>
      </c>
      <c s="36" t="s">
        <v>108</v>
      </c>
      <c>
        <f>(M568*21)/100</f>
      </c>
      <c t="s">
        <v>27</v>
      </c>
    </row>
    <row r="569" spans="1:5" ht="25.5">
      <c r="A569" s="35" t="s">
        <v>56</v>
      </c>
      <c r="E569" s="39" t="s">
        <v>1647</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1650</v>
      </c>
      <c r="E8" s="30" t="s">
        <v>1649</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936</v>
      </c>
      <c r="E9" s="33" t="s">
        <v>937</v>
      </c>
      <c r="J9" s="32">
        <f>0</f>
      </c>
      <c s="32">
        <f>0</f>
      </c>
      <c s="32">
        <f>0+L10</f>
      </c>
      <c s="32">
        <f>0+M10</f>
      </c>
    </row>
    <row r="10" spans="1:16" ht="12.75">
      <c r="A10" t="s">
        <v>49</v>
      </c>
      <c s="34" t="s">
        <v>1098</v>
      </c>
      <c s="34" t="s">
        <v>1651</v>
      </c>
      <c s="35" t="s">
        <v>5</v>
      </c>
      <c s="6" t="s">
        <v>1652</v>
      </c>
      <c s="36" t="s">
        <v>143</v>
      </c>
      <c s="37">
        <v>9</v>
      </c>
      <c s="36">
        <v>0</v>
      </c>
      <c s="36">
        <f>ROUND(G10*H10,6)</f>
      </c>
      <c r="L10" s="38">
        <v>0</v>
      </c>
      <c s="32">
        <f>ROUND(ROUND(L10,2)*ROUND(G10,3),2)</f>
      </c>
      <c s="36" t="s">
        <v>108</v>
      </c>
      <c>
        <f>(M10*21)/100</f>
      </c>
      <c t="s">
        <v>27</v>
      </c>
    </row>
    <row r="11" spans="1:5" ht="12.75">
      <c r="A11" s="35" t="s">
        <v>56</v>
      </c>
      <c r="E11" s="39" t="s">
        <v>1652</v>
      </c>
    </row>
    <row r="12" spans="1:5" ht="12.75">
      <c r="A12" s="35" t="s">
        <v>57</v>
      </c>
      <c r="E12" s="40" t="s">
        <v>5</v>
      </c>
    </row>
    <row r="13" spans="1:5" ht="12.75">
      <c r="A13" t="s">
        <v>59</v>
      </c>
      <c r="E13" s="39" t="s">
        <v>5</v>
      </c>
    </row>
    <row r="14" spans="1:13" ht="12.75">
      <c r="A14" t="s">
        <v>46</v>
      </c>
      <c r="C14" s="31" t="s">
        <v>1653</v>
      </c>
      <c r="E14" s="33" t="s">
        <v>1654</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1655</v>
      </c>
      <c s="35" t="s">
        <v>5</v>
      </c>
      <c s="6" t="s">
        <v>1656</v>
      </c>
      <c s="36" t="s">
        <v>1657</v>
      </c>
      <c s="37">
        <v>1</v>
      </c>
      <c s="36">
        <v>0</v>
      </c>
      <c s="36">
        <f>ROUND(G15*H15,6)</f>
      </c>
      <c r="L15" s="38">
        <v>0</v>
      </c>
      <c s="32">
        <f>ROUND(ROUND(L15,2)*ROUND(G15,3),2)</f>
      </c>
      <c s="36" t="s">
        <v>55</v>
      </c>
      <c>
        <f>(M15*21)/100</f>
      </c>
      <c t="s">
        <v>27</v>
      </c>
    </row>
    <row r="16" spans="1:5" ht="63.75">
      <c r="A16" s="35" t="s">
        <v>56</v>
      </c>
      <c r="E16" s="39" t="s">
        <v>1658</v>
      </c>
    </row>
    <row r="17" spans="1:5" ht="12.75">
      <c r="A17" s="35" t="s">
        <v>57</v>
      </c>
      <c r="E17" s="40" t="s">
        <v>5</v>
      </c>
    </row>
    <row r="18" spans="1:5" ht="12.75">
      <c r="A18" t="s">
        <v>59</v>
      </c>
      <c r="E18" s="39" t="s">
        <v>5</v>
      </c>
    </row>
    <row r="19" spans="1:16" ht="12.75">
      <c r="A19" t="s">
        <v>49</v>
      </c>
      <c s="34" t="s">
        <v>27</v>
      </c>
      <c s="34" t="s">
        <v>1659</v>
      </c>
      <c s="35" t="s">
        <v>5</v>
      </c>
      <c s="6" t="s">
        <v>1660</v>
      </c>
      <c s="36" t="s">
        <v>143</v>
      </c>
      <c s="37">
        <v>1</v>
      </c>
      <c s="36">
        <v>0</v>
      </c>
      <c s="36">
        <f>ROUND(G19*H19,6)</f>
      </c>
      <c r="L19" s="38">
        <v>0</v>
      </c>
      <c s="32">
        <f>ROUND(ROUND(L19,2)*ROUND(G19,3),2)</f>
      </c>
      <c s="36" t="s">
        <v>55</v>
      </c>
      <c>
        <f>(M19*21)/100</f>
      </c>
      <c t="s">
        <v>27</v>
      </c>
    </row>
    <row r="20" spans="1:5" ht="12.75">
      <c r="A20" s="35" t="s">
        <v>56</v>
      </c>
      <c r="E20" s="39" t="s">
        <v>1660</v>
      </c>
    </row>
    <row r="21" spans="1:5" ht="12.75">
      <c r="A21" s="35" t="s">
        <v>57</v>
      </c>
      <c r="E21" s="40" t="s">
        <v>5</v>
      </c>
    </row>
    <row r="22" spans="1:5" ht="12.75">
      <c r="A22" t="s">
        <v>59</v>
      </c>
      <c r="E22" s="39" t="s">
        <v>5</v>
      </c>
    </row>
    <row r="23" spans="1:16" ht="12.75">
      <c r="A23" t="s">
        <v>49</v>
      </c>
      <c s="34" t="s">
        <v>25</v>
      </c>
      <c s="34" t="s">
        <v>1661</v>
      </c>
      <c s="35" t="s">
        <v>5</v>
      </c>
      <c s="6" t="s">
        <v>1662</v>
      </c>
      <c s="36" t="s">
        <v>143</v>
      </c>
      <c s="37">
        <v>4</v>
      </c>
      <c s="36">
        <v>0</v>
      </c>
      <c s="36">
        <f>ROUND(G23*H23,6)</f>
      </c>
      <c r="L23" s="38">
        <v>0</v>
      </c>
      <c s="32">
        <f>ROUND(ROUND(L23,2)*ROUND(G23,3),2)</f>
      </c>
      <c s="36" t="s">
        <v>55</v>
      </c>
      <c>
        <f>(M23*21)/100</f>
      </c>
      <c t="s">
        <v>27</v>
      </c>
    </row>
    <row r="24" spans="1:5" ht="12.75">
      <c r="A24" s="35" t="s">
        <v>56</v>
      </c>
      <c r="E24" s="39" t="s">
        <v>1662</v>
      </c>
    </row>
    <row r="25" spans="1:5" ht="12.75">
      <c r="A25" s="35" t="s">
        <v>57</v>
      </c>
      <c r="E25" s="40" t="s">
        <v>5</v>
      </c>
    </row>
    <row r="26" spans="1:5" ht="12.75">
      <c r="A26" t="s">
        <v>59</v>
      </c>
      <c r="E26" s="39" t="s">
        <v>5</v>
      </c>
    </row>
    <row r="27" spans="1:16" ht="12.75">
      <c r="A27" t="s">
        <v>49</v>
      </c>
      <c s="34" t="s">
        <v>68</v>
      </c>
      <c s="34" t="s">
        <v>1663</v>
      </c>
      <c s="35" t="s">
        <v>5</v>
      </c>
      <c s="6" t="s">
        <v>1664</v>
      </c>
      <c s="36" t="s">
        <v>143</v>
      </c>
      <c s="37">
        <v>1</v>
      </c>
      <c s="36">
        <v>0</v>
      </c>
      <c s="36">
        <f>ROUND(G27*H27,6)</f>
      </c>
      <c r="L27" s="38">
        <v>0</v>
      </c>
      <c s="32">
        <f>ROUND(ROUND(L27,2)*ROUND(G27,3),2)</f>
      </c>
      <c s="36" t="s">
        <v>55</v>
      </c>
      <c>
        <f>(M27*21)/100</f>
      </c>
      <c t="s">
        <v>27</v>
      </c>
    </row>
    <row r="28" spans="1:5" ht="12.75">
      <c r="A28" s="35" t="s">
        <v>56</v>
      </c>
      <c r="E28" s="39" t="s">
        <v>1664</v>
      </c>
    </row>
    <row r="29" spans="1:5" ht="12.75">
      <c r="A29" s="35" t="s">
        <v>57</v>
      </c>
      <c r="E29" s="40" t="s">
        <v>5</v>
      </c>
    </row>
    <row r="30" spans="1:5" ht="12.75">
      <c r="A30" t="s">
        <v>59</v>
      </c>
      <c r="E30" s="39" t="s">
        <v>5</v>
      </c>
    </row>
    <row r="31" spans="1:16" ht="12.75">
      <c r="A31" t="s">
        <v>49</v>
      </c>
      <c s="34" t="s">
        <v>73</v>
      </c>
      <c s="34" t="s">
        <v>1665</v>
      </c>
      <c s="35" t="s">
        <v>5</v>
      </c>
      <c s="6" t="s">
        <v>1666</v>
      </c>
      <c s="36" t="s">
        <v>143</v>
      </c>
      <c s="37">
        <v>3</v>
      </c>
      <c s="36">
        <v>0</v>
      </c>
      <c s="36">
        <f>ROUND(G31*H31,6)</f>
      </c>
      <c r="L31" s="38">
        <v>0</v>
      </c>
      <c s="32">
        <f>ROUND(ROUND(L31,2)*ROUND(G31,3),2)</f>
      </c>
      <c s="36" t="s">
        <v>55</v>
      </c>
      <c>
        <f>(M31*21)/100</f>
      </c>
      <c t="s">
        <v>27</v>
      </c>
    </row>
    <row r="32" spans="1:5" ht="12.75">
      <c r="A32" s="35" t="s">
        <v>56</v>
      </c>
      <c r="E32" s="39" t="s">
        <v>1666</v>
      </c>
    </row>
    <row r="33" spans="1:5" ht="12.75">
      <c r="A33" s="35" t="s">
        <v>57</v>
      </c>
      <c r="E33" s="40" t="s">
        <v>5</v>
      </c>
    </row>
    <row r="34" spans="1:5" ht="12.75">
      <c r="A34" t="s">
        <v>59</v>
      </c>
      <c r="E34" s="39" t="s">
        <v>5</v>
      </c>
    </row>
    <row r="35" spans="1:16" ht="12.75">
      <c r="A35" t="s">
        <v>49</v>
      </c>
      <c s="34" t="s">
        <v>26</v>
      </c>
      <c s="34" t="s">
        <v>1667</v>
      </c>
      <c s="35" t="s">
        <v>5</v>
      </c>
      <c s="6" t="s">
        <v>1668</v>
      </c>
      <c s="36" t="s">
        <v>143</v>
      </c>
      <c s="37">
        <v>2</v>
      </c>
      <c s="36">
        <v>0</v>
      </c>
      <c s="36">
        <f>ROUND(G35*H35,6)</f>
      </c>
      <c r="L35" s="38">
        <v>0</v>
      </c>
      <c s="32">
        <f>ROUND(ROUND(L35,2)*ROUND(G35,3),2)</f>
      </c>
      <c s="36" t="s">
        <v>55</v>
      </c>
      <c>
        <f>(M35*21)/100</f>
      </c>
      <c t="s">
        <v>27</v>
      </c>
    </row>
    <row r="36" spans="1:5" ht="12.75">
      <c r="A36" s="35" t="s">
        <v>56</v>
      </c>
      <c r="E36" s="39" t="s">
        <v>1668</v>
      </c>
    </row>
    <row r="37" spans="1:5" ht="12.75">
      <c r="A37" s="35" t="s">
        <v>57</v>
      </c>
      <c r="E37" s="40" t="s">
        <v>5</v>
      </c>
    </row>
    <row r="38" spans="1:5" ht="12.75">
      <c r="A38" t="s">
        <v>59</v>
      </c>
      <c r="E38" s="39" t="s">
        <v>5</v>
      </c>
    </row>
    <row r="39" spans="1:16" ht="12.75">
      <c r="A39" t="s">
        <v>49</v>
      </c>
      <c s="34" t="s">
        <v>82</v>
      </c>
      <c s="34" t="s">
        <v>1669</v>
      </c>
      <c s="35" t="s">
        <v>5</v>
      </c>
      <c s="6" t="s">
        <v>1670</v>
      </c>
      <c s="36" t="s">
        <v>143</v>
      </c>
      <c s="37">
        <v>2</v>
      </c>
      <c s="36">
        <v>0</v>
      </c>
      <c s="36">
        <f>ROUND(G39*H39,6)</f>
      </c>
      <c r="L39" s="38">
        <v>0</v>
      </c>
      <c s="32">
        <f>ROUND(ROUND(L39,2)*ROUND(G39,3),2)</f>
      </c>
      <c s="36" t="s">
        <v>55</v>
      </c>
      <c>
        <f>(M39*21)/100</f>
      </c>
      <c t="s">
        <v>27</v>
      </c>
    </row>
    <row r="40" spans="1:5" ht="12.75">
      <c r="A40" s="35" t="s">
        <v>56</v>
      </c>
      <c r="E40" s="39" t="s">
        <v>1670</v>
      </c>
    </row>
    <row r="41" spans="1:5" ht="12.75">
      <c r="A41" s="35" t="s">
        <v>57</v>
      </c>
      <c r="E41" s="40" t="s">
        <v>5</v>
      </c>
    </row>
    <row r="42" spans="1:5" ht="12.75">
      <c r="A42" t="s">
        <v>59</v>
      </c>
      <c r="E42" s="39" t="s">
        <v>5</v>
      </c>
    </row>
    <row r="43" spans="1:16" ht="12.75">
      <c r="A43" t="s">
        <v>49</v>
      </c>
      <c s="34" t="s">
        <v>87</v>
      </c>
      <c s="34" t="s">
        <v>1671</v>
      </c>
      <c s="35" t="s">
        <v>5</v>
      </c>
      <c s="6" t="s">
        <v>1672</v>
      </c>
      <c s="36" t="s">
        <v>137</v>
      </c>
      <c s="37">
        <v>45</v>
      </c>
      <c s="36">
        <v>0</v>
      </c>
      <c s="36">
        <f>ROUND(G43*H43,6)</f>
      </c>
      <c r="L43" s="38">
        <v>0</v>
      </c>
      <c s="32">
        <f>ROUND(ROUND(L43,2)*ROUND(G43,3),2)</f>
      </c>
      <c s="36" t="s">
        <v>55</v>
      </c>
      <c>
        <f>(M43*21)/100</f>
      </c>
      <c t="s">
        <v>27</v>
      </c>
    </row>
    <row r="44" spans="1:5" ht="12.75">
      <c r="A44" s="35" t="s">
        <v>56</v>
      </c>
      <c r="E44" s="39" t="s">
        <v>1672</v>
      </c>
    </row>
    <row r="45" spans="1:5" ht="12.75">
      <c r="A45" s="35" t="s">
        <v>57</v>
      </c>
      <c r="E45" s="40" t="s">
        <v>5</v>
      </c>
    </row>
    <row r="46" spans="1:5" ht="12.75">
      <c r="A46" t="s">
        <v>59</v>
      </c>
      <c r="E46" s="39" t="s">
        <v>5</v>
      </c>
    </row>
    <row r="47" spans="1:16" ht="12.75">
      <c r="A47" t="s">
        <v>49</v>
      </c>
      <c s="34" t="s">
        <v>98</v>
      </c>
      <c s="34" t="s">
        <v>1673</v>
      </c>
      <c s="35" t="s">
        <v>5</v>
      </c>
      <c s="6" t="s">
        <v>1674</v>
      </c>
      <c s="36" t="s">
        <v>143</v>
      </c>
      <c s="37">
        <v>2</v>
      </c>
      <c s="36">
        <v>0</v>
      </c>
      <c s="36">
        <f>ROUND(G47*H47,6)</f>
      </c>
      <c r="L47" s="38">
        <v>0</v>
      </c>
      <c s="32">
        <f>ROUND(ROUND(L47,2)*ROUND(G47,3),2)</f>
      </c>
      <c s="36" t="s">
        <v>55</v>
      </c>
      <c>
        <f>(M47*21)/100</f>
      </c>
      <c t="s">
        <v>27</v>
      </c>
    </row>
    <row r="48" spans="1:5" ht="12.75">
      <c r="A48" s="35" t="s">
        <v>56</v>
      </c>
      <c r="E48" s="39" t="s">
        <v>1674</v>
      </c>
    </row>
    <row r="49" spans="1:5" ht="12.75">
      <c r="A49" s="35" t="s">
        <v>57</v>
      </c>
      <c r="E49" s="40" t="s">
        <v>5</v>
      </c>
    </row>
    <row r="50" spans="1:5" ht="12.75">
      <c r="A50" t="s">
        <v>59</v>
      </c>
      <c r="E50" s="39" t="s">
        <v>5</v>
      </c>
    </row>
    <row r="51" spans="1:16" ht="12.75">
      <c r="A51" t="s">
        <v>49</v>
      </c>
      <c s="34" t="s">
        <v>102</v>
      </c>
      <c s="34" t="s">
        <v>1675</v>
      </c>
      <c s="35" t="s">
        <v>5</v>
      </c>
      <c s="6" t="s">
        <v>1676</v>
      </c>
      <c s="36" t="s">
        <v>1657</v>
      </c>
      <c s="37">
        <v>1</v>
      </c>
      <c s="36">
        <v>0</v>
      </c>
      <c s="36">
        <f>ROUND(G51*H51,6)</f>
      </c>
      <c r="L51" s="38">
        <v>0</v>
      </c>
      <c s="32">
        <f>ROUND(ROUND(L51,2)*ROUND(G51,3),2)</f>
      </c>
      <c s="36" t="s">
        <v>55</v>
      </c>
      <c>
        <f>(M51*21)/100</f>
      </c>
      <c t="s">
        <v>27</v>
      </c>
    </row>
    <row r="52" spans="1:5" ht="12.75">
      <c r="A52" s="35" t="s">
        <v>56</v>
      </c>
      <c r="E52" s="39" t="s">
        <v>1676</v>
      </c>
    </row>
    <row r="53" spans="1:5" ht="12.75">
      <c r="A53" s="35" t="s">
        <v>57</v>
      </c>
      <c r="E53" s="40" t="s">
        <v>5</v>
      </c>
    </row>
    <row r="54" spans="1:5" ht="12.75">
      <c r="A54" t="s">
        <v>59</v>
      </c>
      <c r="E54" s="39" t="s">
        <v>5</v>
      </c>
    </row>
    <row r="55" spans="1:16" ht="12.75">
      <c r="A55" t="s">
        <v>49</v>
      </c>
      <c s="34" t="s">
        <v>147</v>
      </c>
      <c s="34" t="s">
        <v>1677</v>
      </c>
      <c s="35" t="s">
        <v>5</v>
      </c>
      <c s="6" t="s">
        <v>1678</v>
      </c>
      <c s="36" t="s">
        <v>1657</v>
      </c>
      <c s="37">
        <v>9</v>
      </c>
      <c s="36">
        <v>0</v>
      </c>
      <c s="36">
        <f>ROUND(G55*H55,6)</f>
      </c>
      <c r="L55" s="38">
        <v>0</v>
      </c>
      <c s="32">
        <f>ROUND(ROUND(L55,2)*ROUND(G55,3),2)</f>
      </c>
      <c s="36" t="s">
        <v>55</v>
      </c>
      <c>
        <f>(M55*21)/100</f>
      </c>
      <c t="s">
        <v>27</v>
      </c>
    </row>
    <row r="56" spans="1:5" ht="12.75">
      <c r="A56" s="35" t="s">
        <v>56</v>
      </c>
      <c r="E56" s="39" t="s">
        <v>1678</v>
      </c>
    </row>
    <row r="57" spans="1:5" ht="12.75">
      <c r="A57" s="35" t="s">
        <v>57</v>
      </c>
      <c r="E57" s="40" t="s">
        <v>5</v>
      </c>
    </row>
    <row r="58" spans="1:5" ht="12.75">
      <c r="A58" t="s">
        <v>59</v>
      </c>
      <c r="E58" s="39" t="s">
        <v>5</v>
      </c>
    </row>
    <row r="59" spans="1:16" ht="25.5">
      <c r="A59" t="s">
        <v>49</v>
      </c>
      <c s="34" t="s">
        <v>150</v>
      </c>
      <c s="34" t="s">
        <v>1679</v>
      </c>
      <c s="35" t="s">
        <v>5</v>
      </c>
      <c s="6" t="s">
        <v>1680</v>
      </c>
      <c s="36" t="s">
        <v>143</v>
      </c>
      <c s="37">
        <v>8</v>
      </c>
      <c s="36">
        <v>0</v>
      </c>
      <c s="36">
        <f>ROUND(G59*H59,6)</f>
      </c>
      <c r="L59" s="38">
        <v>0</v>
      </c>
      <c s="32">
        <f>ROUND(ROUND(L59,2)*ROUND(G59,3),2)</f>
      </c>
      <c s="36" t="s">
        <v>108</v>
      </c>
      <c>
        <f>(M59*21)/100</f>
      </c>
      <c t="s">
        <v>27</v>
      </c>
    </row>
    <row r="60" spans="1:5" ht="25.5">
      <c r="A60" s="35" t="s">
        <v>56</v>
      </c>
      <c r="E60" s="39" t="s">
        <v>1680</v>
      </c>
    </row>
    <row r="61" spans="1:5" ht="12.75">
      <c r="A61" s="35" t="s">
        <v>57</v>
      </c>
      <c r="E61" s="40" t="s">
        <v>5</v>
      </c>
    </row>
    <row r="62" spans="1:5" ht="12.75">
      <c r="A62" t="s">
        <v>59</v>
      </c>
      <c r="E62" s="39" t="s">
        <v>5</v>
      </c>
    </row>
    <row r="63" spans="1:16" ht="12.75">
      <c r="A63" t="s">
        <v>49</v>
      </c>
      <c s="34" t="s">
        <v>155</v>
      </c>
      <c s="34" t="s">
        <v>1681</v>
      </c>
      <c s="35" t="s">
        <v>5</v>
      </c>
      <c s="6" t="s">
        <v>1682</v>
      </c>
      <c s="36" t="s">
        <v>143</v>
      </c>
      <c s="37">
        <v>8</v>
      </c>
      <c s="36">
        <v>0.0002</v>
      </c>
      <c s="36">
        <f>ROUND(G63*H63,6)</f>
      </c>
      <c r="L63" s="38">
        <v>0</v>
      </c>
      <c s="32">
        <f>ROUND(ROUND(L63,2)*ROUND(G63,3),2)</f>
      </c>
      <c s="36" t="s">
        <v>108</v>
      </c>
      <c>
        <f>(M63*21)/100</f>
      </c>
      <c t="s">
        <v>27</v>
      </c>
    </row>
    <row r="64" spans="1:5" ht="12.75">
      <c r="A64" s="35" t="s">
        <v>56</v>
      </c>
      <c r="E64" s="39" t="s">
        <v>1682</v>
      </c>
    </row>
    <row r="65" spans="1:5" ht="12.75">
      <c r="A65" s="35" t="s">
        <v>57</v>
      </c>
      <c r="E65" s="40" t="s">
        <v>5</v>
      </c>
    </row>
    <row r="66" spans="1:5" ht="12.75">
      <c r="A66" t="s">
        <v>59</v>
      </c>
      <c r="E66" s="39" t="s">
        <v>5</v>
      </c>
    </row>
    <row r="67" spans="1:16" ht="25.5">
      <c r="A67" t="s">
        <v>49</v>
      </c>
      <c s="34" t="s">
        <v>159</v>
      </c>
      <c s="34" t="s">
        <v>1683</v>
      </c>
      <c s="35" t="s">
        <v>5</v>
      </c>
      <c s="6" t="s">
        <v>1684</v>
      </c>
      <c s="36" t="s">
        <v>153</v>
      </c>
      <c s="37">
        <v>22</v>
      </c>
      <c s="36">
        <v>0.00344</v>
      </c>
      <c s="36">
        <f>ROUND(G67*H67,6)</f>
      </c>
      <c r="L67" s="38">
        <v>0</v>
      </c>
      <c s="32">
        <f>ROUND(ROUND(L67,2)*ROUND(G67,3),2)</f>
      </c>
      <c s="36" t="s">
        <v>108</v>
      </c>
      <c>
        <f>(M67*21)/100</f>
      </c>
      <c t="s">
        <v>27</v>
      </c>
    </row>
    <row r="68" spans="1:5" ht="25.5">
      <c r="A68" s="35" t="s">
        <v>56</v>
      </c>
      <c r="E68" s="39" t="s">
        <v>1684</v>
      </c>
    </row>
    <row r="69" spans="1:5" ht="63.75">
      <c r="A69" s="35" t="s">
        <v>57</v>
      </c>
      <c r="E69" s="42" t="s">
        <v>1685</v>
      </c>
    </row>
    <row r="70" spans="1:5" ht="12.75">
      <c r="A70" t="s">
        <v>59</v>
      </c>
      <c r="E70" s="39" t="s">
        <v>5</v>
      </c>
    </row>
    <row r="71" spans="1:16" ht="25.5">
      <c r="A71" t="s">
        <v>49</v>
      </c>
      <c s="34" t="s">
        <v>163</v>
      </c>
      <c s="34" t="s">
        <v>1686</v>
      </c>
      <c s="35" t="s">
        <v>5</v>
      </c>
      <c s="6" t="s">
        <v>1687</v>
      </c>
      <c s="36" t="s">
        <v>153</v>
      </c>
      <c s="37">
        <v>15</v>
      </c>
      <c s="36">
        <v>0.00522</v>
      </c>
      <c s="36">
        <f>ROUND(G71*H71,6)</f>
      </c>
      <c r="L71" s="38">
        <v>0</v>
      </c>
      <c s="32">
        <f>ROUND(ROUND(L71,2)*ROUND(G71,3),2)</f>
      </c>
      <c s="36" t="s">
        <v>108</v>
      </c>
      <c>
        <f>(M71*21)/100</f>
      </c>
      <c t="s">
        <v>27</v>
      </c>
    </row>
    <row r="72" spans="1:5" ht="25.5">
      <c r="A72" s="35" t="s">
        <v>56</v>
      </c>
      <c r="E72" s="39" t="s">
        <v>1687</v>
      </c>
    </row>
    <row r="73" spans="1:5" ht="25.5">
      <c r="A73" s="35" t="s">
        <v>57</v>
      </c>
      <c r="E73" s="42" t="s">
        <v>1688</v>
      </c>
    </row>
    <row r="74" spans="1:5" ht="12.75">
      <c r="A74" t="s">
        <v>59</v>
      </c>
      <c r="E74" s="39" t="s">
        <v>5</v>
      </c>
    </row>
    <row r="75" spans="1:16" ht="25.5">
      <c r="A75" t="s">
        <v>49</v>
      </c>
      <c s="34" t="s">
        <v>233</v>
      </c>
      <c s="34" t="s">
        <v>1689</v>
      </c>
      <c s="35" t="s">
        <v>5</v>
      </c>
      <c s="6" t="s">
        <v>1690</v>
      </c>
      <c s="36" t="s">
        <v>153</v>
      </c>
      <c s="37">
        <v>7</v>
      </c>
      <c s="36">
        <v>0.00817</v>
      </c>
      <c s="36">
        <f>ROUND(G75*H75,6)</f>
      </c>
      <c r="L75" s="38">
        <v>0</v>
      </c>
      <c s="32">
        <f>ROUND(ROUND(L75,2)*ROUND(G75,3),2)</f>
      </c>
      <c s="36" t="s">
        <v>108</v>
      </c>
      <c>
        <f>(M75*21)/100</f>
      </c>
      <c t="s">
        <v>27</v>
      </c>
    </row>
    <row r="76" spans="1:5" ht="25.5">
      <c r="A76" s="35" t="s">
        <v>56</v>
      </c>
      <c r="E76" s="39" t="s">
        <v>1690</v>
      </c>
    </row>
    <row r="77" spans="1:5" ht="25.5">
      <c r="A77" s="35" t="s">
        <v>57</v>
      </c>
      <c r="E77" s="42" t="s">
        <v>1691</v>
      </c>
    </row>
    <row r="78" spans="1:5" ht="12.75">
      <c r="A78" t="s">
        <v>59</v>
      </c>
      <c r="E78" s="39" t="s">
        <v>5</v>
      </c>
    </row>
    <row r="79" spans="1:16" ht="25.5">
      <c r="A79" t="s">
        <v>49</v>
      </c>
      <c s="34" t="s">
        <v>235</v>
      </c>
      <c s="34" t="s">
        <v>1692</v>
      </c>
      <c s="35" t="s">
        <v>5</v>
      </c>
      <c s="6" t="s">
        <v>1693</v>
      </c>
      <c s="36" t="s">
        <v>143</v>
      </c>
      <c s="37">
        <v>5</v>
      </c>
      <c s="36">
        <v>0</v>
      </c>
      <c s="36">
        <f>ROUND(G79*H79,6)</f>
      </c>
      <c r="L79" s="38">
        <v>0</v>
      </c>
      <c s="32">
        <f>ROUND(ROUND(L79,2)*ROUND(G79,3),2)</f>
      </c>
      <c s="36" t="s">
        <v>108</v>
      </c>
      <c>
        <f>(M79*21)/100</f>
      </c>
      <c t="s">
        <v>27</v>
      </c>
    </row>
    <row r="80" spans="1:5" ht="25.5">
      <c r="A80" s="35" t="s">
        <v>56</v>
      </c>
      <c r="E80" s="39" t="s">
        <v>1693</v>
      </c>
    </row>
    <row r="81" spans="1:5" ht="12.75">
      <c r="A81" s="35" t="s">
        <v>57</v>
      </c>
      <c r="E81" s="40" t="s">
        <v>5</v>
      </c>
    </row>
    <row r="82" spans="1:5" ht="12.75">
      <c r="A82" t="s">
        <v>59</v>
      </c>
      <c r="E82" s="39" t="s">
        <v>5</v>
      </c>
    </row>
    <row r="83" spans="1:16" ht="12.75">
      <c r="A83" t="s">
        <v>49</v>
      </c>
      <c s="34" t="s">
        <v>240</v>
      </c>
      <c s="34" t="s">
        <v>1694</v>
      </c>
      <c s="35" t="s">
        <v>5</v>
      </c>
      <c s="6" t="s">
        <v>1695</v>
      </c>
      <c s="36" t="s">
        <v>143</v>
      </c>
      <c s="37">
        <v>5</v>
      </c>
      <c s="36">
        <v>0.0021</v>
      </c>
      <c s="36">
        <f>ROUND(G83*H83,6)</f>
      </c>
      <c r="L83" s="38">
        <v>0</v>
      </c>
      <c s="32">
        <f>ROUND(ROUND(L83,2)*ROUND(G83,3),2)</f>
      </c>
      <c s="36" t="s">
        <v>108</v>
      </c>
      <c>
        <f>(M83*21)/100</f>
      </c>
      <c t="s">
        <v>27</v>
      </c>
    </row>
    <row r="84" spans="1:5" ht="12.75">
      <c r="A84" s="35" t="s">
        <v>56</v>
      </c>
      <c r="E84" s="39" t="s">
        <v>1695</v>
      </c>
    </row>
    <row r="85" spans="1:5" ht="12.75">
      <c r="A85" s="35" t="s">
        <v>57</v>
      </c>
      <c r="E85" s="40" t="s">
        <v>5</v>
      </c>
    </row>
    <row r="86" spans="1:5" ht="12.75">
      <c r="A86" t="s">
        <v>59</v>
      </c>
      <c r="E86" s="39" t="s">
        <v>5</v>
      </c>
    </row>
    <row r="87" spans="1:16" ht="25.5">
      <c r="A87" t="s">
        <v>49</v>
      </c>
      <c s="34" t="s">
        <v>245</v>
      </c>
      <c s="34" t="s">
        <v>1696</v>
      </c>
      <c s="35" t="s">
        <v>5</v>
      </c>
      <c s="6" t="s">
        <v>1697</v>
      </c>
      <c s="36" t="s">
        <v>153</v>
      </c>
      <c s="37">
        <v>10</v>
      </c>
      <c s="36">
        <v>0</v>
      </c>
      <c s="36">
        <f>ROUND(G87*H87,6)</f>
      </c>
      <c r="L87" s="38">
        <v>0</v>
      </c>
      <c s="32">
        <f>ROUND(ROUND(L87,2)*ROUND(G87,3),2)</f>
      </c>
      <c s="36" t="s">
        <v>108</v>
      </c>
      <c>
        <f>(M87*21)/100</f>
      </c>
      <c t="s">
        <v>27</v>
      </c>
    </row>
    <row r="88" spans="1:5" ht="25.5">
      <c r="A88" s="35" t="s">
        <v>56</v>
      </c>
      <c r="E88" s="39" t="s">
        <v>1697</v>
      </c>
    </row>
    <row r="89" spans="1:5" ht="12.75">
      <c r="A89" s="35" t="s">
        <v>57</v>
      </c>
      <c r="E89" s="40" t="s">
        <v>1698</v>
      </c>
    </row>
    <row r="90" spans="1:5" ht="12.75">
      <c r="A90" t="s">
        <v>59</v>
      </c>
      <c r="E90" s="39" t="s">
        <v>5</v>
      </c>
    </row>
    <row r="91" spans="1:16" ht="12.75">
      <c r="A91" t="s">
        <v>49</v>
      </c>
      <c s="34" t="s">
        <v>248</v>
      </c>
      <c s="34" t="s">
        <v>1699</v>
      </c>
      <c s="35" t="s">
        <v>5</v>
      </c>
      <c s="6" t="s">
        <v>1700</v>
      </c>
      <c s="36" t="s">
        <v>143</v>
      </c>
      <c s="37">
        <v>1</v>
      </c>
      <c s="36">
        <v>0.0078</v>
      </c>
      <c s="36">
        <f>ROUND(G91*H91,6)</f>
      </c>
      <c r="L91" s="38">
        <v>0</v>
      </c>
      <c s="32">
        <f>ROUND(ROUND(L91,2)*ROUND(G91,3),2)</f>
      </c>
      <c s="36" t="s">
        <v>108</v>
      </c>
      <c>
        <f>(M91*21)/100</f>
      </c>
      <c t="s">
        <v>27</v>
      </c>
    </row>
    <row r="92" spans="1:5" ht="12.75">
      <c r="A92" s="35" t="s">
        <v>56</v>
      </c>
      <c r="E92" s="39" t="s">
        <v>1700</v>
      </c>
    </row>
    <row r="93" spans="1:5" ht="12.75">
      <c r="A93" s="35" t="s">
        <v>57</v>
      </c>
      <c r="E93" s="40" t="s">
        <v>5</v>
      </c>
    </row>
    <row r="94" spans="1:5" ht="12.75">
      <c r="A94" t="s">
        <v>59</v>
      </c>
      <c r="E94" s="39" t="s">
        <v>5</v>
      </c>
    </row>
    <row r="95" spans="1:16" ht="12.75">
      <c r="A95" t="s">
        <v>49</v>
      </c>
      <c s="34" t="s">
        <v>252</v>
      </c>
      <c s="34" t="s">
        <v>1701</v>
      </c>
      <c s="35" t="s">
        <v>5</v>
      </c>
      <c s="6" t="s">
        <v>1702</v>
      </c>
      <c s="36" t="s">
        <v>137</v>
      </c>
      <c s="37">
        <v>35</v>
      </c>
      <c s="36">
        <v>0</v>
      </c>
      <c s="36">
        <f>ROUND(G95*H95,6)</f>
      </c>
      <c r="L95" s="38">
        <v>0</v>
      </c>
      <c s="32">
        <f>ROUND(ROUND(L95,2)*ROUND(G95,3),2)</f>
      </c>
      <c s="36" t="s">
        <v>108</v>
      </c>
      <c>
        <f>(M95*21)/100</f>
      </c>
      <c t="s">
        <v>27</v>
      </c>
    </row>
    <row r="96" spans="1:5" ht="12.75">
      <c r="A96" s="35" t="s">
        <v>56</v>
      </c>
      <c r="E96" s="39" t="s">
        <v>1702</v>
      </c>
    </row>
    <row r="97" spans="1:5" ht="12.75">
      <c r="A97" s="35" t="s">
        <v>57</v>
      </c>
      <c r="E97" s="40" t="s">
        <v>5</v>
      </c>
    </row>
    <row r="98" spans="1:5" ht="12.75">
      <c r="A98" t="s">
        <v>59</v>
      </c>
      <c r="E98" s="39" t="s">
        <v>5</v>
      </c>
    </row>
    <row r="99" spans="1:16" ht="25.5">
      <c r="A99" t="s">
        <v>49</v>
      </c>
      <c s="34" t="s">
        <v>256</v>
      </c>
      <c s="34" t="s">
        <v>1703</v>
      </c>
      <c s="35" t="s">
        <v>5</v>
      </c>
      <c s="6" t="s">
        <v>1704</v>
      </c>
      <c s="36" t="s">
        <v>137</v>
      </c>
      <c s="37">
        <v>35</v>
      </c>
      <c s="36">
        <v>0.006</v>
      </c>
      <c s="36">
        <f>ROUND(G99*H99,6)</f>
      </c>
      <c r="L99" s="38">
        <v>0</v>
      </c>
      <c s="32">
        <f>ROUND(ROUND(L99,2)*ROUND(G99,3),2)</f>
      </c>
      <c s="36" t="s">
        <v>108</v>
      </c>
      <c>
        <f>(M99*21)/100</f>
      </c>
      <c t="s">
        <v>27</v>
      </c>
    </row>
    <row r="100" spans="1:5" ht="25.5">
      <c r="A100" s="35" t="s">
        <v>56</v>
      </c>
      <c r="E100" s="39" t="s">
        <v>1704</v>
      </c>
    </row>
    <row r="101" spans="1:5" ht="12.75">
      <c r="A101" s="35" t="s">
        <v>57</v>
      </c>
      <c r="E101" s="40" t="s">
        <v>5</v>
      </c>
    </row>
    <row r="102" spans="1:5" ht="12.75">
      <c r="A102" t="s">
        <v>59</v>
      </c>
      <c r="E102" s="39" t="s">
        <v>5</v>
      </c>
    </row>
    <row r="103" spans="1:16" ht="12.75">
      <c r="A103" t="s">
        <v>49</v>
      </c>
      <c s="34" t="s">
        <v>259</v>
      </c>
      <c s="34" t="s">
        <v>1705</v>
      </c>
      <c s="35" t="s">
        <v>5</v>
      </c>
      <c s="6" t="s">
        <v>1706</v>
      </c>
      <c s="36" t="s">
        <v>137</v>
      </c>
      <c s="37">
        <v>65</v>
      </c>
      <c s="36">
        <v>0</v>
      </c>
      <c s="36">
        <f>ROUND(G103*H103,6)</f>
      </c>
      <c r="L103" s="38">
        <v>0</v>
      </c>
      <c s="32">
        <f>ROUND(ROUND(L103,2)*ROUND(G103,3),2)</f>
      </c>
      <c s="36" t="s">
        <v>108</v>
      </c>
      <c>
        <f>(M103*21)/100</f>
      </c>
      <c t="s">
        <v>27</v>
      </c>
    </row>
    <row r="104" spans="1:5" ht="12.75">
      <c r="A104" s="35" t="s">
        <v>56</v>
      </c>
      <c r="E104" s="39" t="s">
        <v>1706</v>
      </c>
    </row>
    <row r="105" spans="1:5" ht="12.75">
      <c r="A105" s="35" t="s">
        <v>57</v>
      </c>
      <c r="E105" s="40" t="s">
        <v>5</v>
      </c>
    </row>
    <row r="106" spans="1:5" ht="12.75">
      <c r="A106" t="s">
        <v>59</v>
      </c>
      <c r="E106" s="39" t="s">
        <v>5</v>
      </c>
    </row>
    <row r="107" spans="1:16" ht="12.75">
      <c r="A107" t="s">
        <v>49</v>
      </c>
      <c s="34" t="s">
        <v>263</v>
      </c>
      <c s="34" t="s">
        <v>1707</v>
      </c>
      <c s="35" t="s">
        <v>5</v>
      </c>
      <c s="6" t="s">
        <v>1708</v>
      </c>
      <c s="36" t="s">
        <v>137</v>
      </c>
      <c s="37">
        <v>65</v>
      </c>
      <c s="36">
        <v>0.0039</v>
      </c>
      <c s="36">
        <f>ROUND(G107*H107,6)</f>
      </c>
      <c r="L107" s="38">
        <v>0</v>
      </c>
      <c s="32">
        <f>ROUND(ROUND(L107,2)*ROUND(G107,3),2)</f>
      </c>
      <c s="36" t="s">
        <v>108</v>
      </c>
      <c>
        <f>(M107*21)/100</f>
      </c>
      <c t="s">
        <v>27</v>
      </c>
    </row>
    <row r="108" spans="1:5" ht="12.75">
      <c r="A108" s="35" t="s">
        <v>56</v>
      </c>
      <c r="E108" s="39" t="s">
        <v>1708</v>
      </c>
    </row>
    <row r="109" spans="1:5" ht="12.75">
      <c r="A109" s="35" t="s">
        <v>57</v>
      </c>
      <c r="E109" s="40" t="s">
        <v>5</v>
      </c>
    </row>
    <row r="110" spans="1:5" ht="12.75">
      <c r="A110" t="s">
        <v>59</v>
      </c>
      <c r="E110" s="39" t="s">
        <v>5</v>
      </c>
    </row>
    <row r="111" spans="1:16" ht="25.5">
      <c r="A111" t="s">
        <v>49</v>
      </c>
      <c s="34" t="s">
        <v>438</v>
      </c>
      <c s="34" t="s">
        <v>1709</v>
      </c>
      <c s="35" t="s">
        <v>5</v>
      </c>
      <c s="6" t="s">
        <v>1710</v>
      </c>
      <c s="36" t="s">
        <v>137</v>
      </c>
      <c s="37">
        <v>100</v>
      </c>
      <c s="36">
        <v>0.00026</v>
      </c>
      <c s="36">
        <f>ROUND(G111*H111,6)</f>
      </c>
      <c r="L111" s="38">
        <v>0</v>
      </c>
      <c s="32">
        <f>ROUND(ROUND(L111,2)*ROUND(G111,3),2)</f>
      </c>
      <c s="36" t="s">
        <v>108</v>
      </c>
      <c>
        <f>(M111*21)/100</f>
      </c>
      <c t="s">
        <v>27</v>
      </c>
    </row>
    <row r="112" spans="1:5" ht="25.5">
      <c r="A112" s="35" t="s">
        <v>56</v>
      </c>
      <c r="E112" s="39" t="s">
        <v>1710</v>
      </c>
    </row>
    <row r="113" spans="1:5" ht="12.75">
      <c r="A113" s="35" t="s">
        <v>57</v>
      </c>
      <c r="E113" s="40" t="s">
        <v>1711</v>
      </c>
    </row>
    <row r="114" spans="1:5" ht="12.75">
      <c r="A114" t="s">
        <v>59</v>
      </c>
      <c r="E114" s="39" t="s">
        <v>5</v>
      </c>
    </row>
    <row r="115" spans="1:16" ht="12.75">
      <c r="A115" t="s">
        <v>49</v>
      </c>
      <c s="34" t="s">
        <v>267</v>
      </c>
      <c s="34" t="s">
        <v>1712</v>
      </c>
      <c s="35" t="s">
        <v>5</v>
      </c>
      <c s="6" t="s">
        <v>1713</v>
      </c>
      <c s="36" t="s">
        <v>137</v>
      </c>
      <c s="37">
        <v>100</v>
      </c>
      <c s="36">
        <v>0.00017</v>
      </c>
      <c s="36">
        <f>ROUND(G115*H115,6)</f>
      </c>
      <c r="L115" s="38">
        <v>0</v>
      </c>
      <c s="32">
        <f>ROUND(ROUND(L115,2)*ROUND(G115,3),2)</f>
      </c>
      <c s="36" t="s">
        <v>108</v>
      </c>
      <c>
        <f>(M115*21)/100</f>
      </c>
      <c t="s">
        <v>27</v>
      </c>
    </row>
    <row r="116" spans="1:5" ht="12.75">
      <c r="A116" s="35" t="s">
        <v>56</v>
      </c>
      <c r="E116" s="39" t="s">
        <v>1713</v>
      </c>
    </row>
    <row r="117" spans="1:5" ht="12.75">
      <c r="A117" s="35" t="s">
        <v>57</v>
      </c>
      <c r="E117" s="40" t="s">
        <v>5</v>
      </c>
    </row>
    <row r="118" spans="1:5" ht="12.75">
      <c r="A118" t="s">
        <v>59</v>
      </c>
      <c r="E118" s="39" t="s">
        <v>5</v>
      </c>
    </row>
    <row r="119" spans="1:13" ht="12.75">
      <c r="A119" t="s">
        <v>46</v>
      </c>
      <c r="C119" s="31" t="s">
        <v>1714</v>
      </c>
      <c r="E119" s="33" t="s">
        <v>1715</v>
      </c>
      <c r="J119" s="32">
        <f>0</f>
      </c>
      <c s="32">
        <f>0</f>
      </c>
      <c s="32">
        <f>0+L120+L124+L128+L132+L136+L140+L144+L148+L152+L156+L160+L164+L168+L172+L176</f>
      </c>
      <c s="32">
        <f>0+M120+M124+M128+M132+M136+M140+M144+M148+M152+M156+M160+M164+M168+M172+M176</f>
      </c>
    </row>
    <row r="120" spans="1:16" ht="25.5">
      <c r="A120" t="s">
        <v>49</v>
      </c>
      <c s="34" t="s">
        <v>1101</v>
      </c>
      <c s="34" t="s">
        <v>1716</v>
      </c>
      <c s="35" t="s">
        <v>5</v>
      </c>
      <c s="6" t="s">
        <v>1717</v>
      </c>
      <c s="36" t="s">
        <v>1657</v>
      </c>
      <c s="37">
        <v>1</v>
      </c>
      <c s="36">
        <v>0</v>
      </c>
      <c s="36">
        <f>ROUND(G120*H120,6)</f>
      </c>
      <c r="L120" s="38">
        <v>0</v>
      </c>
      <c s="32">
        <f>ROUND(ROUND(L120,2)*ROUND(G120,3),2)</f>
      </c>
      <c s="36" t="s">
        <v>55</v>
      </c>
      <c>
        <f>(M120*21)/100</f>
      </c>
      <c t="s">
        <v>27</v>
      </c>
    </row>
    <row r="121" spans="1:5" ht="63.75">
      <c r="A121" s="35" t="s">
        <v>56</v>
      </c>
      <c r="E121" s="39" t="s">
        <v>1718</v>
      </c>
    </row>
    <row r="122" spans="1:5" ht="12.75">
      <c r="A122" s="35" t="s">
        <v>57</v>
      </c>
      <c r="E122" s="40" t="s">
        <v>5</v>
      </c>
    </row>
    <row r="123" spans="1:5" ht="12.75">
      <c r="A123" t="s">
        <v>59</v>
      </c>
      <c r="E123" s="39" t="s">
        <v>5</v>
      </c>
    </row>
    <row r="124" spans="1:16" ht="12.75">
      <c r="A124" t="s">
        <v>49</v>
      </c>
      <c s="34" t="s">
        <v>1105</v>
      </c>
      <c s="34" t="s">
        <v>1719</v>
      </c>
      <c s="35" t="s">
        <v>5</v>
      </c>
      <c s="6" t="s">
        <v>1720</v>
      </c>
      <c s="36" t="s">
        <v>143</v>
      </c>
      <c s="37">
        <v>5</v>
      </c>
      <c s="36">
        <v>0</v>
      </c>
      <c s="36">
        <f>ROUND(G124*H124,6)</f>
      </c>
      <c r="L124" s="38">
        <v>0</v>
      </c>
      <c s="32">
        <f>ROUND(ROUND(L124,2)*ROUND(G124,3),2)</f>
      </c>
      <c s="36" t="s">
        <v>55</v>
      </c>
      <c>
        <f>(M124*21)/100</f>
      </c>
      <c t="s">
        <v>27</v>
      </c>
    </row>
    <row r="125" spans="1:5" ht="25.5">
      <c r="A125" s="35" t="s">
        <v>56</v>
      </c>
      <c r="E125" s="39" t="s">
        <v>1721</v>
      </c>
    </row>
    <row r="126" spans="1:5" ht="12.75">
      <c r="A126" s="35" t="s">
        <v>57</v>
      </c>
      <c r="E126" s="40" t="s">
        <v>5</v>
      </c>
    </row>
    <row r="127" spans="1:5" ht="12.75">
      <c r="A127" t="s">
        <v>59</v>
      </c>
      <c r="E127" s="39" t="s">
        <v>5</v>
      </c>
    </row>
    <row r="128" spans="1:16" ht="12.75">
      <c r="A128" t="s">
        <v>49</v>
      </c>
      <c s="34" t="s">
        <v>1108</v>
      </c>
      <c s="34" t="s">
        <v>1722</v>
      </c>
      <c s="35" t="s">
        <v>5</v>
      </c>
      <c s="6" t="s">
        <v>1723</v>
      </c>
      <c s="36" t="s">
        <v>143</v>
      </c>
      <c s="37">
        <v>2</v>
      </c>
      <c s="36">
        <v>0.0002</v>
      </c>
      <c s="36">
        <f>ROUND(G128*H128,6)</f>
      </c>
      <c r="L128" s="38">
        <v>0</v>
      </c>
      <c s="32">
        <f>ROUND(ROUND(L128,2)*ROUND(G128,3),2)</f>
      </c>
      <c s="36" t="s">
        <v>55</v>
      </c>
      <c>
        <f>(M128*21)/100</f>
      </c>
      <c t="s">
        <v>27</v>
      </c>
    </row>
    <row r="129" spans="1:5" ht="12.75">
      <c r="A129" s="35" t="s">
        <v>56</v>
      </c>
      <c r="E129" s="39" t="s">
        <v>1723</v>
      </c>
    </row>
    <row r="130" spans="1:5" ht="12.75">
      <c r="A130" s="35" t="s">
        <v>57</v>
      </c>
      <c r="E130" s="40" t="s">
        <v>5</v>
      </c>
    </row>
    <row r="131" spans="1:5" ht="12.75">
      <c r="A131" t="s">
        <v>59</v>
      </c>
      <c r="E131" s="39" t="s">
        <v>5</v>
      </c>
    </row>
    <row r="132" spans="1:16" ht="12.75">
      <c r="A132" t="s">
        <v>49</v>
      </c>
      <c s="34" t="s">
        <v>1111</v>
      </c>
      <c s="34" t="s">
        <v>1724</v>
      </c>
      <c s="35" t="s">
        <v>5</v>
      </c>
      <c s="6" t="s">
        <v>1725</v>
      </c>
      <c s="36" t="s">
        <v>143</v>
      </c>
      <c s="37">
        <v>3</v>
      </c>
      <c s="36">
        <v>0.0003</v>
      </c>
      <c s="36">
        <f>ROUND(G132*H132,6)</f>
      </c>
      <c r="L132" s="38">
        <v>0</v>
      </c>
      <c s="32">
        <f>ROUND(ROUND(L132,2)*ROUND(G132,3),2)</f>
      </c>
      <c s="36" t="s">
        <v>55</v>
      </c>
      <c>
        <f>(M132*21)/100</f>
      </c>
      <c t="s">
        <v>27</v>
      </c>
    </row>
    <row r="133" spans="1:5" ht="12.75">
      <c r="A133" s="35" t="s">
        <v>56</v>
      </c>
      <c r="E133" s="39" t="s">
        <v>1725</v>
      </c>
    </row>
    <row r="134" spans="1:5" ht="12.75">
      <c r="A134" s="35" t="s">
        <v>57</v>
      </c>
      <c r="E134" s="40" t="s">
        <v>5</v>
      </c>
    </row>
    <row r="135" spans="1:5" ht="12.75">
      <c r="A135" t="s">
        <v>59</v>
      </c>
      <c r="E135" s="39" t="s">
        <v>5</v>
      </c>
    </row>
    <row r="136" spans="1:16" ht="25.5">
      <c r="A136" t="s">
        <v>49</v>
      </c>
      <c s="34" t="s">
        <v>1114</v>
      </c>
      <c s="34" t="s">
        <v>1726</v>
      </c>
      <c s="35" t="s">
        <v>5</v>
      </c>
      <c s="6" t="s">
        <v>1684</v>
      </c>
      <c s="36" t="s">
        <v>153</v>
      </c>
      <c s="37">
        <v>19</v>
      </c>
      <c s="36">
        <v>0.00344</v>
      </c>
      <c s="36">
        <f>ROUND(G136*H136,6)</f>
      </c>
      <c r="L136" s="38">
        <v>0</v>
      </c>
      <c s="32">
        <f>ROUND(ROUND(L136,2)*ROUND(G136,3),2)</f>
      </c>
      <c s="36" t="s">
        <v>55</v>
      </c>
      <c>
        <f>(M136*21)/100</f>
      </c>
      <c t="s">
        <v>27</v>
      </c>
    </row>
    <row r="137" spans="1:5" ht="25.5">
      <c r="A137" s="35" t="s">
        <v>56</v>
      </c>
      <c r="E137" s="39" t="s">
        <v>1684</v>
      </c>
    </row>
    <row r="138" spans="1:5" ht="89.25">
      <c r="A138" s="35" t="s">
        <v>57</v>
      </c>
      <c r="E138" s="42" t="s">
        <v>1727</v>
      </c>
    </row>
    <row r="139" spans="1:5" ht="12.75">
      <c r="A139" t="s">
        <v>59</v>
      </c>
      <c r="E139" s="39" t="s">
        <v>5</v>
      </c>
    </row>
    <row r="140" spans="1:16" ht="25.5">
      <c r="A140" t="s">
        <v>49</v>
      </c>
      <c s="34" t="s">
        <v>1119</v>
      </c>
      <c s="34" t="s">
        <v>1728</v>
      </c>
      <c s="35" t="s">
        <v>5</v>
      </c>
      <c s="6" t="s">
        <v>1729</v>
      </c>
      <c s="36" t="s">
        <v>153</v>
      </c>
      <c s="37">
        <v>2</v>
      </c>
      <c s="36">
        <v>0</v>
      </c>
      <c s="36">
        <f>ROUND(G140*H140,6)</f>
      </c>
      <c r="L140" s="38">
        <v>0</v>
      </c>
      <c s="32">
        <f>ROUND(ROUND(L140,2)*ROUND(G140,3),2)</f>
      </c>
      <c s="36" t="s">
        <v>55</v>
      </c>
      <c>
        <f>(M140*21)/100</f>
      </c>
      <c t="s">
        <v>27</v>
      </c>
    </row>
    <row r="141" spans="1:5" ht="25.5">
      <c r="A141" s="35" t="s">
        <v>56</v>
      </c>
      <c r="E141" s="39" t="s">
        <v>1729</v>
      </c>
    </row>
    <row r="142" spans="1:5" ht="12.75">
      <c r="A142" s="35" t="s">
        <v>57</v>
      </c>
      <c r="E142" s="40" t="s">
        <v>5</v>
      </c>
    </row>
    <row r="143" spans="1:5" ht="12.75">
      <c r="A143" t="s">
        <v>59</v>
      </c>
      <c r="E143" s="39" t="s">
        <v>5</v>
      </c>
    </row>
    <row r="144" spans="1:16" ht="25.5">
      <c r="A144" t="s">
        <v>49</v>
      </c>
      <c s="34" t="s">
        <v>1122</v>
      </c>
      <c s="34" t="s">
        <v>1730</v>
      </c>
      <c s="35" t="s">
        <v>5</v>
      </c>
      <c s="6" t="s">
        <v>1731</v>
      </c>
      <c s="36" t="s">
        <v>153</v>
      </c>
      <c s="37">
        <v>4</v>
      </c>
      <c s="36">
        <v>0</v>
      </c>
      <c s="36">
        <f>ROUND(G144*H144,6)</f>
      </c>
      <c r="L144" s="38">
        <v>0</v>
      </c>
      <c s="32">
        <f>ROUND(ROUND(L144,2)*ROUND(G144,3),2)</f>
      </c>
      <c s="36" t="s">
        <v>55</v>
      </c>
      <c>
        <f>(M144*21)/100</f>
      </c>
      <c t="s">
        <v>27</v>
      </c>
    </row>
    <row r="145" spans="1:5" ht="25.5">
      <c r="A145" s="35" t="s">
        <v>56</v>
      </c>
      <c r="E145" s="39" t="s">
        <v>1731</v>
      </c>
    </row>
    <row r="146" spans="1:5" ht="12.75">
      <c r="A146" s="35" t="s">
        <v>57</v>
      </c>
      <c r="E146" s="40" t="s">
        <v>5</v>
      </c>
    </row>
    <row r="147" spans="1:5" ht="12.75">
      <c r="A147" t="s">
        <v>59</v>
      </c>
      <c r="E147" s="39" t="s">
        <v>5</v>
      </c>
    </row>
    <row r="148" spans="1:16" ht="12.75">
      <c r="A148" t="s">
        <v>49</v>
      </c>
      <c s="34" t="s">
        <v>1126</v>
      </c>
      <c s="34" t="s">
        <v>1732</v>
      </c>
      <c s="35" t="s">
        <v>5</v>
      </c>
      <c s="6" t="s">
        <v>1733</v>
      </c>
      <c s="36" t="s">
        <v>133</v>
      </c>
      <c s="37">
        <v>1</v>
      </c>
      <c s="36">
        <v>0</v>
      </c>
      <c s="36">
        <f>ROUND(G148*H148,6)</f>
      </c>
      <c r="L148" s="38">
        <v>0</v>
      </c>
      <c s="32">
        <f>ROUND(ROUND(L148,2)*ROUND(G148,3),2)</f>
      </c>
      <c s="36" t="s">
        <v>55</v>
      </c>
      <c>
        <f>(M148*21)/100</f>
      </c>
      <c t="s">
        <v>27</v>
      </c>
    </row>
    <row r="149" spans="1:5" ht="12.75">
      <c r="A149" s="35" t="s">
        <v>56</v>
      </c>
      <c r="E149" s="39" t="s">
        <v>1733</v>
      </c>
    </row>
    <row r="150" spans="1:5" ht="12.75">
      <c r="A150" s="35" t="s">
        <v>57</v>
      </c>
      <c r="E150" s="40" t="s">
        <v>5</v>
      </c>
    </row>
    <row r="151" spans="1:5" ht="12.75">
      <c r="A151" t="s">
        <v>59</v>
      </c>
      <c r="E151" s="39" t="s">
        <v>5</v>
      </c>
    </row>
    <row r="152" spans="1:16" ht="12.75">
      <c r="A152" t="s">
        <v>49</v>
      </c>
      <c s="34" t="s">
        <v>1129</v>
      </c>
      <c s="34" t="s">
        <v>1734</v>
      </c>
      <c s="35" t="s">
        <v>5</v>
      </c>
      <c s="6" t="s">
        <v>1735</v>
      </c>
      <c s="36" t="s">
        <v>133</v>
      </c>
      <c s="37">
        <v>1</v>
      </c>
      <c s="36">
        <v>0</v>
      </c>
      <c s="36">
        <f>ROUND(G152*H152,6)</f>
      </c>
      <c r="L152" s="38">
        <v>0</v>
      </c>
      <c s="32">
        <f>ROUND(ROUND(L152,2)*ROUND(G152,3),2)</f>
      </c>
      <c s="36" t="s">
        <v>55</v>
      </c>
      <c>
        <f>(M152*21)/100</f>
      </c>
      <c t="s">
        <v>27</v>
      </c>
    </row>
    <row r="153" spans="1:5" ht="12.75">
      <c r="A153" s="35" t="s">
        <v>56</v>
      </c>
      <c r="E153" s="39" t="s">
        <v>1735</v>
      </c>
    </row>
    <row r="154" spans="1:5" ht="12.75">
      <c r="A154" s="35" t="s">
        <v>57</v>
      </c>
      <c r="E154" s="40" t="s">
        <v>5</v>
      </c>
    </row>
    <row r="155" spans="1:5" ht="12.75">
      <c r="A155" t="s">
        <v>59</v>
      </c>
      <c r="E155" s="39" t="s">
        <v>5</v>
      </c>
    </row>
    <row r="156" spans="1:16" ht="12.75">
      <c r="A156" t="s">
        <v>49</v>
      </c>
      <c s="34" t="s">
        <v>1132</v>
      </c>
      <c s="34" t="s">
        <v>1736</v>
      </c>
      <c s="35" t="s">
        <v>5</v>
      </c>
      <c s="6" t="s">
        <v>1737</v>
      </c>
      <c s="36" t="s">
        <v>133</v>
      </c>
      <c s="37">
        <v>2</v>
      </c>
      <c s="36">
        <v>0</v>
      </c>
      <c s="36">
        <f>ROUND(G156*H156,6)</f>
      </c>
      <c r="L156" s="38">
        <v>0</v>
      </c>
      <c s="32">
        <f>ROUND(ROUND(L156,2)*ROUND(G156,3),2)</f>
      </c>
      <c s="36" t="s">
        <v>55</v>
      </c>
      <c>
        <f>(M156*21)/100</f>
      </c>
      <c t="s">
        <v>27</v>
      </c>
    </row>
    <row r="157" spans="1:5" ht="12.75">
      <c r="A157" s="35" t="s">
        <v>56</v>
      </c>
      <c r="E157" s="39" t="s">
        <v>1737</v>
      </c>
    </row>
    <row r="158" spans="1:5" ht="12.75">
      <c r="A158" s="35" t="s">
        <v>57</v>
      </c>
      <c r="E158" s="40" t="s">
        <v>5</v>
      </c>
    </row>
    <row r="159" spans="1:5" ht="12.75">
      <c r="A159" t="s">
        <v>59</v>
      </c>
      <c r="E159" s="39" t="s">
        <v>5</v>
      </c>
    </row>
    <row r="160" spans="1:16" ht="25.5">
      <c r="A160" t="s">
        <v>49</v>
      </c>
      <c s="34" t="s">
        <v>1137</v>
      </c>
      <c s="34" t="s">
        <v>1738</v>
      </c>
      <c s="35" t="s">
        <v>5</v>
      </c>
      <c s="6" t="s">
        <v>1739</v>
      </c>
      <c s="36" t="s">
        <v>137</v>
      </c>
      <c s="37">
        <v>2</v>
      </c>
      <c s="36">
        <v>0</v>
      </c>
      <c s="36">
        <f>ROUND(G160*H160,6)</f>
      </c>
      <c r="L160" s="38">
        <v>0</v>
      </c>
      <c s="32">
        <f>ROUND(ROUND(L160,2)*ROUND(G160,3),2)</f>
      </c>
      <c s="36" t="s">
        <v>55</v>
      </c>
      <c>
        <f>(M160*21)/100</f>
      </c>
      <c t="s">
        <v>27</v>
      </c>
    </row>
    <row r="161" spans="1:5" ht="25.5">
      <c r="A161" s="35" t="s">
        <v>56</v>
      </c>
      <c r="E161" s="39" t="s">
        <v>1739</v>
      </c>
    </row>
    <row r="162" spans="1:5" ht="12.75">
      <c r="A162" s="35" t="s">
        <v>57</v>
      </c>
      <c r="E162" s="40" t="s">
        <v>5</v>
      </c>
    </row>
    <row r="163" spans="1:5" ht="12.75">
      <c r="A163" t="s">
        <v>59</v>
      </c>
      <c r="E163" s="39" t="s">
        <v>5</v>
      </c>
    </row>
    <row r="164" spans="1:16" ht="12.75">
      <c r="A164" t="s">
        <v>49</v>
      </c>
      <c s="34" t="s">
        <v>1140</v>
      </c>
      <c s="34" t="s">
        <v>1740</v>
      </c>
      <c s="35" t="s">
        <v>5</v>
      </c>
      <c s="6" t="s">
        <v>1674</v>
      </c>
      <c s="36" t="s">
        <v>133</v>
      </c>
      <c s="37">
        <v>2</v>
      </c>
      <c s="36">
        <v>0</v>
      </c>
      <c s="36">
        <f>ROUND(G164*H164,6)</f>
      </c>
      <c r="L164" s="38">
        <v>0</v>
      </c>
      <c s="32">
        <f>ROUND(ROUND(L164,2)*ROUND(G164,3),2)</f>
      </c>
      <c s="36" t="s">
        <v>55</v>
      </c>
      <c>
        <f>(M164*21)/100</f>
      </c>
      <c t="s">
        <v>27</v>
      </c>
    </row>
    <row r="165" spans="1:5" ht="12.75">
      <c r="A165" s="35" t="s">
        <v>56</v>
      </c>
      <c r="E165" s="39" t="s">
        <v>1674</v>
      </c>
    </row>
    <row r="166" spans="1:5" ht="12.75">
      <c r="A166" s="35" t="s">
        <v>57</v>
      </c>
      <c r="E166" s="40" t="s">
        <v>5</v>
      </c>
    </row>
    <row r="167" spans="1:5" ht="12.75">
      <c r="A167" t="s">
        <v>59</v>
      </c>
      <c r="E167" s="39" t="s">
        <v>5</v>
      </c>
    </row>
    <row r="168" spans="1:16" ht="12.75">
      <c r="A168" t="s">
        <v>49</v>
      </c>
      <c s="34" t="s">
        <v>1143</v>
      </c>
      <c s="34" t="s">
        <v>1741</v>
      </c>
      <c s="35" t="s">
        <v>5</v>
      </c>
      <c s="6" t="s">
        <v>1702</v>
      </c>
      <c s="36" t="s">
        <v>137</v>
      </c>
      <c s="37">
        <v>10</v>
      </c>
      <c s="36">
        <v>0</v>
      </c>
      <c s="36">
        <f>ROUND(G168*H168,6)</f>
      </c>
      <c r="L168" s="38">
        <v>0</v>
      </c>
      <c s="32">
        <f>ROUND(ROUND(L168,2)*ROUND(G168,3),2)</f>
      </c>
      <c s="36" t="s">
        <v>55</v>
      </c>
      <c>
        <f>(M168*21)/100</f>
      </c>
      <c t="s">
        <v>27</v>
      </c>
    </row>
    <row r="169" spans="1:5" ht="12.75">
      <c r="A169" s="35" t="s">
        <v>56</v>
      </c>
      <c r="E169" s="39" t="s">
        <v>1702</v>
      </c>
    </row>
    <row r="170" spans="1:5" ht="12.75">
      <c r="A170" s="35" t="s">
        <v>57</v>
      </c>
      <c r="E170" s="40" t="s">
        <v>5</v>
      </c>
    </row>
    <row r="171" spans="1:5" ht="12.75">
      <c r="A171" t="s">
        <v>59</v>
      </c>
      <c r="E171" s="39" t="s">
        <v>5</v>
      </c>
    </row>
    <row r="172" spans="1:16" ht="25.5">
      <c r="A172" t="s">
        <v>49</v>
      </c>
      <c s="34" t="s">
        <v>1146</v>
      </c>
      <c s="34" t="s">
        <v>1742</v>
      </c>
      <c s="35" t="s">
        <v>5</v>
      </c>
      <c s="6" t="s">
        <v>1704</v>
      </c>
      <c s="36" t="s">
        <v>137</v>
      </c>
      <c s="37">
        <v>10</v>
      </c>
      <c s="36">
        <v>0.006</v>
      </c>
      <c s="36">
        <f>ROUND(G172*H172,6)</f>
      </c>
      <c r="L172" s="38">
        <v>0</v>
      </c>
      <c s="32">
        <f>ROUND(ROUND(L172,2)*ROUND(G172,3),2)</f>
      </c>
      <c s="36" t="s">
        <v>55</v>
      </c>
      <c>
        <f>(M172*21)/100</f>
      </c>
      <c t="s">
        <v>27</v>
      </c>
    </row>
    <row r="173" spans="1:5" ht="25.5">
      <c r="A173" s="35" t="s">
        <v>56</v>
      </c>
      <c r="E173" s="39" t="s">
        <v>1704</v>
      </c>
    </row>
    <row r="174" spans="1:5" ht="12.75">
      <c r="A174" s="35" t="s">
        <v>57</v>
      </c>
      <c r="E174" s="40" t="s">
        <v>5</v>
      </c>
    </row>
    <row r="175" spans="1:5" ht="12.75">
      <c r="A175" t="s">
        <v>59</v>
      </c>
      <c r="E175" s="39" t="s">
        <v>5</v>
      </c>
    </row>
    <row r="176" spans="1:16" ht="12.75">
      <c r="A176" t="s">
        <v>49</v>
      </c>
      <c s="34" t="s">
        <v>1149</v>
      </c>
      <c s="34" t="s">
        <v>1743</v>
      </c>
      <c s="35" t="s">
        <v>5</v>
      </c>
      <c s="6" t="s">
        <v>1676</v>
      </c>
      <c s="36" t="s">
        <v>1657</v>
      </c>
      <c s="37">
        <v>1</v>
      </c>
      <c s="36">
        <v>0</v>
      </c>
      <c s="36">
        <f>ROUND(G176*H176,6)</f>
      </c>
      <c r="L176" s="38">
        <v>0</v>
      </c>
      <c s="32">
        <f>ROUND(ROUND(L176,2)*ROUND(G176,3),2)</f>
      </c>
      <c s="36" t="s">
        <v>55</v>
      </c>
      <c>
        <f>(M176*21)/100</f>
      </c>
      <c t="s">
        <v>27</v>
      </c>
    </row>
    <row r="177" spans="1:5" ht="12.75">
      <c r="A177" s="35" t="s">
        <v>56</v>
      </c>
      <c r="E177" s="39" t="s">
        <v>1676</v>
      </c>
    </row>
    <row r="178" spans="1:5" ht="12.75">
      <c r="A178" s="35" t="s">
        <v>57</v>
      </c>
      <c r="E178" s="40" t="s">
        <v>5</v>
      </c>
    </row>
    <row r="179" spans="1:5" ht="12.75">
      <c r="A179" t="s">
        <v>59</v>
      </c>
      <c r="E179" s="39" t="s">
        <v>5</v>
      </c>
    </row>
    <row r="180" spans="1:13" ht="12.75">
      <c r="A180" t="s">
        <v>46</v>
      </c>
      <c r="C180" s="31" t="s">
        <v>1744</v>
      </c>
      <c r="E180" s="33" t="s">
        <v>1745</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1746</v>
      </c>
      <c s="35" t="s">
        <v>5</v>
      </c>
      <c s="6" t="s">
        <v>1747</v>
      </c>
      <c s="36" t="s">
        <v>1657</v>
      </c>
      <c s="37">
        <v>1</v>
      </c>
      <c s="36">
        <v>0</v>
      </c>
      <c s="36">
        <f>ROUND(G181*H181,6)</f>
      </c>
      <c r="L181" s="38">
        <v>0</v>
      </c>
      <c s="32">
        <f>ROUND(ROUND(L181,2)*ROUND(G181,3),2)</f>
      </c>
      <c s="36" t="s">
        <v>55</v>
      </c>
      <c>
        <f>(M181*21)/100</f>
      </c>
      <c t="s">
        <v>27</v>
      </c>
    </row>
    <row r="182" spans="1:5" ht="63.75">
      <c r="A182" s="35" t="s">
        <v>56</v>
      </c>
      <c r="E182" s="39" t="s">
        <v>1748</v>
      </c>
    </row>
    <row r="183" spans="1:5" ht="12.75">
      <c r="A183" s="35" t="s">
        <v>57</v>
      </c>
      <c r="E183" s="40" t="s">
        <v>5</v>
      </c>
    </row>
    <row r="184" spans="1:5" ht="12.75">
      <c r="A184" t="s">
        <v>59</v>
      </c>
      <c r="E184" s="39" t="s">
        <v>5</v>
      </c>
    </row>
    <row r="185" spans="1:16" ht="25.5">
      <c r="A185" t="s">
        <v>49</v>
      </c>
      <c s="34" t="s">
        <v>170</v>
      </c>
      <c s="34" t="s">
        <v>1749</v>
      </c>
      <c s="35" t="s">
        <v>5</v>
      </c>
      <c s="6" t="s">
        <v>1680</v>
      </c>
      <c s="36" t="s">
        <v>143</v>
      </c>
      <c s="37">
        <v>2</v>
      </c>
      <c s="36">
        <v>0</v>
      </c>
      <c s="36">
        <f>ROUND(G185*H185,6)</f>
      </c>
      <c r="L185" s="38">
        <v>0</v>
      </c>
      <c s="32">
        <f>ROUND(ROUND(L185,2)*ROUND(G185,3),2)</f>
      </c>
      <c s="36" t="s">
        <v>55</v>
      </c>
      <c>
        <f>(M185*21)/100</f>
      </c>
      <c t="s">
        <v>27</v>
      </c>
    </row>
    <row r="186" spans="1:5" ht="25.5">
      <c r="A186" s="35" t="s">
        <v>56</v>
      </c>
      <c r="E186" s="39" t="s">
        <v>1680</v>
      </c>
    </row>
    <row r="187" spans="1:5" ht="12.75">
      <c r="A187" s="35" t="s">
        <v>57</v>
      </c>
      <c r="E187" s="40" t="s">
        <v>5</v>
      </c>
    </row>
    <row r="188" spans="1:5" ht="12.75">
      <c r="A188" t="s">
        <v>59</v>
      </c>
      <c r="E188" s="39" t="s">
        <v>5</v>
      </c>
    </row>
    <row r="189" spans="1:16" ht="12.75">
      <c r="A189" t="s">
        <v>49</v>
      </c>
      <c s="34" t="s">
        <v>174</v>
      </c>
      <c s="34" t="s">
        <v>1750</v>
      </c>
      <c s="35" t="s">
        <v>5</v>
      </c>
      <c s="6" t="s">
        <v>1682</v>
      </c>
      <c s="36" t="s">
        <v>143</v>
      </c>
      <c s="37">
        <v>2</v>
      </c>
      <c s="36">
        <v>0.0002</v>
      </c>
      <c s="36">
        <f>ROUND(G189*H189,6)</f>
      </c>
      <c r="L189" s="38">
        <v>0</v>
      </c>
      <c s="32">
        <f>ROUND(ROUND(L189,2)*ROUND(G189,3),2)</f>
      </c>
      <c s="36" t="s">
        <v>55</v>
      </c>
      <c>
        <f>(M189*21)/100</f>
      </c>
      <c t="s">
        <v>27</v>
      </c>
    </row>
    <row r="190" spans="1:5" ht="12.75">
      <c r="A190" s="35" t="s">
        <v>56</v>
      </c>
      <c r="E190" s="39" t="s">
        <v>1682</v>
      </c>
    </row>
    <row r="191" spans="1:5" ht="12.75">
      <c r="A191" s="35" t="s">
        <v>57</v>
      </c>
      <c r="E191" s="40" t="s">
        <v>5</v>
      </c>
    </row>
    <row r="192" spans="1:5" ht="12.75">
      <c r="A192" t="s">
        <v>59</v>
      </c>
      <c r="E192" s="39" t="s">
        <v>5</v>
      </c>
    </row>
    <row r="193" spans="1:16" ht="25.5">
      <c r="A193" t="s">
        <v>49</v>
      </c>
      <c s="34" t="s">
        <v>274</v>
      </c>
      <c s="34" t="s">
        <v>1751</v>
      </c>
      <c s="35" t="s">
        <v>5</v>
      </c>
      <c s="6" t="s">
        <v>1752</v>
      </c>
      <c s="36" t="s">
        <v>143</v>
      </c>
      <c s="37">
        <v>3</v>
      </c>
      <c s="36">
        <v>0</v>
      </c>
      <c s="36">
        <f>ROUND(G193*H193,6)</f>
      </c>
      <c r="L193" s="38">
        <v>0</v>
      </c>
      <c s="32">
        <f>ROUND(ROUND(L193,2)*ROUND(G193,3),2)</f>
      </c>
      <c s="36" t="s">
        <v>55</v>
      </c>
      <c>
        <f>(M193*21)/100</f>
      </c>
      <c t="s">
        <v>27</v>
      </c>
    </row>
    <row r="194" spans="1:5" ht="25.5">
      <c r="A194" s="35" t="s">
        <v>56</v>
      </c>
      <c r="E194" s="39" t="s">
        <v>1752</v>
      </c>
    </row>
    <row r="195" spans="1:5" ht="12.75">
      <c r="A195" s="35" t="s">
        <v>57</v>
      </c>
      <c r="E195" s="40" t="s">
        <v>5</v>
      </c>
    </row>
    <row r="196" spans="1:5" ht="12.75">
      <c r="A196" t="s">
        <v>59</v>
      </c>
      <c r="E196" s="39" t="s">
        <v>5</v>
      </c>
    </row>
    <row r="197" spans="1:16" ht="25.5">
      <c r="A197" t="s">
        <v>49</v>
      </c>
      <c s="34" t="s">
        <v>177</v>
      </c>
      <c s="34" t="s">
        <v>1753</v>
      </c>
      <c s="35" t="s">
        <v>5</v>
      </c>
      <c s="6" t="s">
        <v>1754</v>
      </c>
      <c s="36" t="s">
        <v>143</v>
      </c>
      <c s="37">
        <v>3</v>
      </c>
      <c s="36">
        <v>0</v>
      </c>
      <c s="36">
        <f>ROUND(G197*H197,6)</f>
      </c>
      <c r="L197" s="38">
        <v>0</v>
      </c>
      <c s="32">
        <f>ROUND(ROUND(L197,2)*ROUND(G197,3),2)</f>
      </c>
      <c s="36" t="s">
        <v>55</v>
      </c>
      <c>
        <f>(M197*21)/100</f>
      </c>
      <c t="s">
        <v>27</v>
      </c>
    </row>
    <row r="198" spans="1:5" ht="25.5">
      <c r="A198" s="35" t="s">
        <v>56</v>
      </c>
      <c r="E198" s="39" t="s">
        <v>1754</v>
      </c>
    </row>
    <row r="199" spans="1:5" ht="12.75">
      <c r="A199" s="35" t="s">
        <v>57</v>
      </c>
      <c r="E199" s="40" t="s">
        <v>5</v>
      </c>
    </row>
    <row r="200" spans="1:5" ht="12.75">
      <c r="A200" t="s">
        <v>59</v>
      </c>
      <c r="E200" s="39" t="s">
        <v>5</v>
      </c>
    </row>
    <row r="201" spans="1:16" ht="25.5">
      <c r="A201" t="s">
        <v>49</v>
      </c>
      <c s="34" t="s">
        <v>182</v>
      </c>
      <c s="34" t="s">
        <v>1755</v>
      </c>
      <c s="35" t="s">
        <v>5</v>
      </c>
      <c s="6" t="s">
        <v>1684</v>
      </c>
      <c s="36" t="s">
        <v>153</v>
      </c>
      <c s="37">
        <v>4</v>
      </c>
      <c s="36">
        <v>0.00344</v>
      </c>
      <c s="36">
        <f>ROUND(G201*H201,6)</f>
      </c>
      <c r="L201" s="38">
        <v>0</v>
      </c>
      <c s="32">
        <f>ROUND(ROUND(L201,2)*ROUND(G201,3),2)</f>
      </c>
      <c s="36" t="s">
        <v>55</v>
      </c>
      <c>
        <f>(M201*21)/100</f>
      </c>
      <c t="s">
        <v>27</v>
      </c>
    </row>
    <row r="202" spans="1:5" ht="25.5">
      <c r="A202" s="35" t="s">
        <v>56</v>
      </c>
      <c r="E202" s="39" t="s">
        <v>1684</v>
      </c>
    </row>
    <row r="203" spans="1:5" ht="25.5">
      <c r="A203" s="35" t="s">
        <v>57</v>
      </c>
      <c r="E203" s="42" t="s">
        <v>1756</v>
      </c>
    </row>
    <row r="204" spans="1:5" ht="12.75">
      <c r="A204" t="s">
        <v>59</v>
      </c>
      <c r="E204" s="39" t="s">
        <v>5</v>
      </c>
    </row>
    <row r="205" spans="1:16" ht="25.5">
      <c r="A205" t="s">
        <v>49</v>
      </c>
      <c s="34" t="s">
        <v>186</v>
      </c>
      <c s="34" t="s">
        <v>1757</v>
      </c>
      <c s="35" t="s">
        <v>5</v>
      </c>
      <c s="6" t="s">
        <v>1687</v>
      </c>
      <c s="36" t="s">
        <v>153</v>
      </c>
      <c s="37">
        <v>12</v>
      </c>
      <c s="36">
        <v>0.00522</v>
      </c>
      <c s="36">
        <f>ROUND(G205*H205,6)</f>
      </c>
      <c r="L205" s="38">
        <v>0</v>
      </c>
      <c s="32">
        <f>ROUND(ROUND(L205,2)*ROUND(G205,3),2)</f>
      </c>
      <c s="36" t="s">
        <v>55</v>
      </c>
      <c>
        <f>(M205*21)/100</f>
      </c>
      <c t="s">
        <v>27</v>
      </c>
    </row>
    <row r="206" spans="1:5" ht="25.5">
      <c r="A206" s="35" t="s">
        <v>56</v>
      </c>
      <c r="E206" s="39" t="s">
        <v>1687</v>
      </c>
    </row>
    <row r="207" spans="1:5" ht="25.5">
      <c r="A207" s="35" t="s">
        <v>57</v>
      </c>
      <c r="E207" s="42" t="s">
        <v>1758</v>
      </c>
    </row>
    <row r="208" spans="1:5" ht="12.75">
      <c r="A208" t="s">
        <v>59</v>
      </c>
      <c r="E208" s="39" t="s">
        <v>5</v>
      </c>
    </row>
    <row r="209" spans="1:16" ht="25.5">
      <c r="A209" t="s">
        <v>49</v>
      </c>
      <c s="34" t="s">
        <v>191</v>
      </c>
      <c s="34" t="s">
        <v>1759</v>
      </c>
      <c s="35" t="s">
        <v>5</v>
      </c>
      <c s="6" t="s">
        <v>1731</v>
      </c>
      <c s="36" t="s">
        <v>153</v>
      </c>
      <c s="37">
        <v>2</v>
      </c>
      <c s="36">
        <v>0</v>
      </c>
      <c s="36">
        <f>ROUND(G209*H209,6)</f>
      </c>
      <c r="L209" s="38">
        <v>0</v>
      </c>
      <c s="32">
        <f>ROUND(ROUND(L209,2)*ROUND(G209,3),2)</f>
      </c>
      <c s="36" t="s">
        <v>55</v>
      </c>
      <c>
        <f>(M209*21)/100</f>
      </c>
      <c t="s">
        <v>27</v>
      </c>
    </row>
    <row r="210" spans="1:5" ht="25.5">
      <c r="A210" s="35" t="s">
        <v>56</v>
      </c>
      <c r="E210" s="39" t="s">
        <v>1731</v>
      </c>
    </row>
    <row r="211" spans="1:5" ht="12.75">
      <c r="A211" s="35" t="s">
        <v>57</v>
      </c>
      <c r="E211" s="40" t="s">
        <v>5</v>
      </c>
    </row>
    <row r="212" spans="1:5" ht="12.75">
      <c r="A212" t="s">
        <v>59</v>
      </c>
      <c r="E212" s="39" t="s">
        <v>5</v>
      </c>
    </row>
    <row r="213" spans="1:16" ht="25.5">
      <c r="A213" t="s">
        <v>49</v>
      </c>
      <c s="34" t="s">
        <v>195</v>
      </c>
      <c s="34" t="s">
        <v>1760</v>
      </c>
      <c s="35" t="s">
        <v>5</v>
      </c>
      <c s="6" t="s">
        <v>1697</v>
      </c>
      <c s="36" t="s">
        <v>153</v>
      </c>
      <c s="37">
        <v>2</v>
      </c>
      <c s="36">
        <v>0</v>
      </c>
      <c s="36">
        <f>ROUND(G213*H213,6)</f>
      </c>
      <c r="L213" s="38">
        <v>0</v>
      </c>
      <c s="32">
        <f>ROUND(ROUND(L213,2)*ROUND(G213,3),2)</f>
      </c>
      <c s="36" t="s">
        <v>55</v>
      </c>
      <c>
        <f>(M213*21)/100</f>
      </c>
      <c t="s">
        <v>27</v>
      </c>
    </row>
    <row r="214" spans="1:5" ht="25.5">
      <c r="A214" s="35" t="s">
        <v>56</v>
      </c>
      <c r="E214" s="39" t="s">
        <v>1697</v>
      </c>
    </row>
    <row r="215" spans="1:5" ht="12.75">
      <c r="A215" s="35" t="s">
        <v>57</v>
      </c>
      <c r="E215" s="40" t="s">
        <v>5</v>
      </c>
    </row>
    <row r="216" spans="1:5" ht="12.75">
      <c r="A216" t="s">
        <v>59</v>
      </c>
      <c r="E216" s="39" t="s">
        <v>5</v>
      </c>
    </row>
    <row r="217" spans="1:16" ht="12.75">
      <c r="A217" t="s">
        <v>49</v>
      </c>
      <c s="34" t="s">
        <v>199</v>
      </c>
      <c s="34" t="s">
        <v>1761</v>
      </c>
      <c s="35" t="s">
        <v>5</v>
      </c>
      <c s="6" t="s">
        <v>1700</v>
      </c>
      <c s="36" t="s">
        <v>143</v>
      </c>
      <c s="37">
        <v>0.2</v>
      </c>
      <c s="36">
        <v>0.0078</v>
      </c>
      <c s="36">
        <f>ROUND(G217*H217,6)</f>
      </c>
      <c r="L217" s="38">
        <v>0</v>
      </c>
      <c s="32">
        <f>ROUND(ROUND(L217,2)*ROUND(G217,3),2)</f>
      </c>
      <c s="36" t="s">
        <v>55</v>
      </c>
      <c>
        <f>(M217*21)/100</f>
      </c>
      <c t="s">
        <v>27</v>
      </c>
    </row>
    <row r="218" spans="1:5" ht="12.75">
      <c r="A218" s="35" t="s">
        <v>56</v>
      </c>
      <c r="E218" s="39" t="s">
        <v>1700</v>
      </c>
    </row>
    <row r="219" spans="1:5" ht="12.75">
      <c r="A219" s="35" t="s">
        <v>57</v>
      </c>
      <c r="E219" s="40" t="s">
        <v>5</v>
      </c>
    </row>
    <row r="220" spans="1:5" ht="12.75">
      <c r="A220" t="s">
        <v>59</v>
      </c>
      <c r="E220" s="39" t="s">
        <v>5</v>
      </c>
    </row>
    <row r="221" spans="1:16" ht="12.75">
      <c r="A221" t="s">
        <v>49</v>
      </c>
      <c s="34" t="s">
        <v>203</v>
      </c>
      <c s="34" t="s">
        <v>1762</v>
      </c>
      <c s="35" t="s">
        <v>5</v>
      </c>
      <c s="6" t="s">
        <v>1763</v>
      </c>
      <c s="36" t="s">
        <v>143</v>
      </c>
      <c s="37">
        <v>1</v>
      </c>
      <c s="36">
        <v>0</v>
      </c>
      <c s="36">
        <f>ROUND(G221*H221,6)</f>
      </c>
      <c r="L221" s="38">
        <v>0</v>
      </c>
      <c s="32">
        <f>ROUND(ROUND(L221,2)*ROUND(G221,3),2)</f>
      </c>
      <c s="36" t="s">
        <v>55</v>
      </c>
      <c>
        <f>(M221*21)/100</f>
      </c>
      <c t="s">
        <v>27</v>
      </c>
    </row>
    <row r="222" spans="1:5" ht="12.75">
      <c r="A222" s="35" t="s">
        <v>56</v>
      </c>
      <c r="E222" s="39" t="s">
        <v>1763</v>
      </c>
    </row>
    <row r="223" spans="1:5" ht="12.75">
      <c r="A223" s="35" t="s">
        <v>57</v>
      </c>
      <c r="E223" s="40" t="s">
        <v>5</v>
      </c>
    </row>
    <row r="224" spans="1:5" ht="12.75">
      <c r="A224" t="s">
        <v>59</v>
      </c>
      <c r="E224" s="39" t="s">
        <v>5</v>
      </c>
    </row>
    <row r="225" spans="1:16" ht="12.75">
      <c r="A225" t="s">
        <v>49</v>
      </c>
      <c s="34" t="s">
        <v>464</v>
      </c>
      <c s="34" t="s">
        <v>1764</v>
      </c>
      <c s="35" t="s">
        <v>5</v>
      </c>
      <c s="6" t="s">
        <v>1664</v>
      </c>
      <c s="36" t="s">
        <v>143</v>
      </c>
      <c s="37">
        <v>2</v>
      </c>
      <c s="36">
        <v>0</v>
      </c>
      <c s="36">
        <f>ROUND(G225*H225,6)</f>
      </c>
      <c r="L225" s="38">
        <v>0</v>
      </c>
      <c s="32">
        <f>ROUND(ROUND(L225,2)*ROUND(G225,3),2)</f>
      </c>
      <c s="36" t="s">
        <v>55</v>
      </c>
      <c>
        <f>(M225*21)/100</f>
      </c>
      <c t="s">
        <v>27</v>
      </c>
    </row>
    <row r="226" spans="1:5" ht="12.75">
      <c r="A226" s="35" t="s">
        <v>56</v>
      </c>
      <c r="E226" s="39" t="s">
        <v>1664</v>
      </c>
    </row>
    <row r="227" spans="1:5" ht="12.75">
      <c r="A227" s="35" t="s">
        <v>57</v>
      </c>
      <c r="E227" s="40" t="s">
        <v>5</v>
      </c>
    </row>
    <row r="228" spans="1:5" ht="12.75">
      <c r="A228" t="s">
        <v>59</v>
      </c>
      <c r="E228" s="39" t="s">
        <v>5</v>
      </c>
    </row>
    <row r="229" spans="1:16" ht="12.75">
      <c r="A229" t="s">
        <v>49</v>
      </c>
      <c s="34" t="s">
        <v>282</v>
      </c>
      <c s="34" t="s">
        <v>1765</v>
      </c>
      <c s="35" t="s">
        <v>5</v>
      </c>
      <c s="6" t="s">
        <v>1666</v>
      </c>
      <c s="36" t="s">
        <v>143</v>
      </c>
      <c s="37">
        <v>1</v>
      </c>
      <c s="36">
        <v>0</v>
      </c>
      <c s="36">
        <f>ROUND(G229*H229,6)</f>
      </c>
      <c r="L229" s="38">
        <v>0</v>
      </c>
      <c s="32">
        <f>ROUND(ROUND(L229,2)*ROUND(G229,3),2)</f>
      </c>
      <c s="36" t="s">
        <v>55</v>
      </c>
      <c>
        <f>(M229*21)/100</f>
      </c>
      <c t="s">
        <v>27</v>
      </c>
    </row>
    <row r="230" spans="1:5" ht="12.75">
      <c r="A230" s="35" t="s">
        <v>56</v>
      </c>
      <c r="E230" s="39" t="s">
        <v>1666</v>
      </c>
    </row>
    <row r="231" spans="1:5" ht="12.75">
      <c r="A231" s="35" t="s">
        <v>57</v>
      </c>
      <c r="E231" s="40" t="s">
        <v>5</v>
      </c>
    </row>
    <row r="232" spans="1:5" ht="12.75">
      <c r="A232" t="s">
        <v>59</v>
      </c>
      <c r="E232" s="39" t="s">
        <v>5</v>
      </c>
    </row>
    <row r="233" spans="1:16" ht="12.75">
      <c r="A233" t="s">
        <v>49</v>
      </c>
      <c s="34" t="s">
        <v>206</v>
      </c>
      <c s="34" t="s">
        <v>1766</v>
      </c>
      <c s="35" t="s">
        <v>5</v>
      </c>
      <c s="6" t="s">
        <v>1668</v>
      </c>
      <c s="36" t="s">
        <v>143</v>
      </c>
      <c s="37">
        <v>1</v>
      </c>
      <c s="36">
        <v>0</v>
      </c>
      <c s="36">
        <f>ROUND(G233*H233,6)</f>
      </c>
      <c r="L233" s="38">
        <v>0</v>
      </c>
      <c s="32">
        <f>ROUND(ROUND(L233,2)*ROUND(G233,3),2)</f>
      </c>
      <c s="36" t="s">
        <v>55</v>
      </c>
      <c>
        <f>(M233*21)/100</f>
      </c>
      <c t="s">
        <v>27</v>
      </c>
    </row>
    <row r="234" spans="1:5" ht="12.75">
      <c r="A234" s="35" t="s">
        <v>56</v>
      </c>
      <c r="E234" s="39" t="s">
        <v>1668</v>
      </c>
    </row>
    <row r="235" spans="1:5" ht="12.75">
      <c r="A235" s="35" t="s">
        <v>57</v>
      </c>
      <c r="E235" s="40" t="s">
        <v>5</v>
      </c>
    </row>
    <row r="236" spans="1:5" ht="12.75">
      <c r="A236" t="s">
        <v>59</v>
      </c>
      <c r="E236" s="39" t="s">
        <v>5</v>
      </c>
    </row>
    <row r="237" spans="1:16" ht="12.75">
      <c r="A237" t="s">
        <v>49</v>
      </c>
      <c s="34" t="s">
        <v>214</v>
      </c>
      <c s="34" t="s">
        <v>1767</v>
      </c>
      <c s="35" t="s">
        <v>5</v>
      </c>
      <c s="6" t="s">
        <v>1670</v>
      </c>
      <c s="36" t="s">
        <v>143</v>
      </c>
      <c s="37">
        <v>2</v>
      </c>
      <c s="36">
        <v>0</v>
      </c>
      <c s="36">
        <f>ROUND(G237*H237,6)</f>
      </c>
      <c r="L237" s="38">
        <v>0</v>
      </c>
      <c s="32">
        <f>ROUND(ROUND(L237,2)*ROUND(G237,3),2)</f>
      </c>
      <c s="36" t="s">
        <v>55</v>
      </c>
      <c>
        <f>(M237*21)/100</f>
      </c>
      <c t="s">
        <v>27</v>
      </c>
    </row>
    <row r="238" spans="1:5" ht="12.75">
      <c r="A238" s="35" t="s">
        <v>56</v>
      </c>
      <c r="E238" s="39" t="s">
        <v>1670</v>
      </c>
    </row>
    <row r="239" spans="1:5" ht="12.75">
      <c r="A239" s="35" t="s">
        <v>57</v>
      </c>
      <c r="E239" s="40" t="s">
        <v>5</v>
      </c>
    </row>
    <row r="240" spans="1:5" ht="12.75">
      <c r="A240" t="s">
        <v>59</v>
      </c>
      <c r="E240" s="39" t="s">
        <v>5</v>
      </c>
    </row>
    <row r="241" spans="1:16" ht="12.75">
      <c r="A241" t="s">
        <v>49</v>
      </c>
      <c s="34" t="s">
        <v>209</v>
      </c>
      <c s="34" t="s">
        <v>1768</v>
      </c>
      <c s="35" t="s">
        <v>5</v>
      </c>
      <c s="6" t="s">
        <v>1672</v>
      </c>
      <c s="36" t="s">
        <v>137</v>
      </c>
      <c s="37">
        <v>50</v>
      </c>
      <c s="36">
        <v>0</v>
      </c>
      <c s="36">
        <f>ROUND(G241*H241,6)</f>
      </c>
      <c r="L241" s="38">
        <v>0</v>
      </c>
      <c s="32">
        <f>ROUND(ROUND(L241,2)*ROUND(G241,3),2)</f>
      </c>
      <c s="36" t="s">
        <v>55</v>
      </c>
      <c>
        <f>(M241*21)/100</f>
      </c>
      <c t="s">
        <v>27</v>
      </c>
    </row>
    <row r="242" spans="1:5" ht="12.75">
      <c r="A242" s="35" t="s">
        <v>56</v>
      </c>
      <c r="E242" s="39" t="s">
        <v>1672</v>
      </c>
    </row>
    <row r="243" spans="1:5" ht="12.75">
      <c r="A243" s="35" t="s">
        <v>57</v>
      </c>
      <c r="E243" s="40" t="s">
        <v>5</v>
      </c>
    </row>
    <row r="244" spans="1:5" ht="12.75">
      <c r="A244" t="s">
        <v>59</v>
      </c>
      <c r="E244" s="39" t="s">
        <v>5</v>
      </c>
    </row>
    <row r="245" spans="1:16" ht="12.75">
      <c r="A245" t="s">
        <v>49</v>
      </c>
      <c s="34" t="s">
        <v>483</v>
      </c>
      <c s="34" t="s">
        <v>1769</v>
      </c>
      <c s="35" t="s">
        <v>5</v>
      </c>
      <c s="6" t="s">
        <v>1674</v>
      </c>
      <c s="36" t="s">
        <v>143</v>
      </c>
      <c s="37">
        <v>2</v>
      </c>
      <c s="36">
        <v>0</v>
      </c>
      <c s="36">
        <f>ROUND(G245*H245,6)</f>
      </c>
      <c r="L245" s="38">
        <v>0</v>
      </c>
      <c s="32">
        <f>ROUND(ROUND(L245,2)*ROUND(G245,3),2)</f>
      </c>
      <c s="36" t="s">
        <v>55</v>
      </c>
      <c>
        <f>(M245*21)/100</f>
      </c>
      <c t="s">
        <v>27</v>
      </c>
    </row>
    <row r="246" spans="1:5" ht="12.75">
      <c r="A246" s="35" t="s">
        <v>56</v>
      </c>
      <c r="E246" s="39" t="s">
        <v>1674</v>
      </c>
    </row>
    <row r="247" spans="1:5" ht="12.75">
      <c r="A247" s="35" t="s">
        <v>57</v>
      </c>
      <c r="E247" s="40" t="s">
        <v>5</v>
      </c>
    </row>
    <row r="248" spans="1:5" ht="12.75">
      <c r="A248" t="s">
        <v>59</v>
      </c>
      <c r="E248" s="39" t="s">
        <v>5</v>
      </c>
    </row>
    <row r="249" spans="1:16" ht="25.5">
      <c r="A249" t="s">
        <v>49</v>
      </c>
      <c s="34" t="s">
        <v>290</v>
      </c>
      <c s="34" t="s">
        <v>1770</v>
      </c>
      <c s="35" t="s">
        <v>5</v>
      </c>
      <c s="6" t="s">
        <v>1710</v>
      </c>
      <c s="36" t="s">
        <v>137</v>
      </c>
      <c s="37">
        <v>75</v>
      </c>
      <c s="36">
        <v>0.00026</v>
      </c>
      <c s="36">
        <f>ROUND(G249*H249,6)</f>
      </c>
      <c r="L249" s="38">
        <v>0</v>
      </c>
      <c s="32">
        <f>ROUND(ROUND(L249,2)*ROUND(G249,3),2)</f>
      </c>
      <c s="36" t="s">
        <v>55</v>
      </c>
      <c>
        <f>(M249*21)/100</f>
      </c>
      <c t="s">
        <v>27</v>
      </c>
    </row>
    <row r="250" spans="1:5" ht="25.5">
      <c r="A250" s="35" t="s">
        <v>56</v>
      </c>
      <c r="E250" s="39" t="s">
        <v>1710</v>
      </c>
    </row>
    <row r="251" spans="1:5" ht="12.75">
      <c r="A251" s="35" t="s">
        <v>57</v>
      </c>
      <c r="E251" s="40" t="s">
        <v>1771</v>
      </c>
    </row>
    <row r="252" spans="1:5" ht="12.75">
      <c r="A252" t="s">
        <v>59</v>
      </c>
      <c r="E252" s="39" t="s">
        <v>5</v>
      </c>
    </row>
    <row r="253" spans="1:16" ht="12.75">
      <c r="A253" t="s">
        <v>49</v>
      </c>
      <c s="34" t="s">
        <v>293</v>
      </c>
      <c s="34" t="s">
        <v>1772</v>
      </c>
      <c s="35" t="s">
        <v>5</v>
      </c>
      <c s="6" t="s">
        <v>1713</v>
      </c>
      <c s="36" t="s">
        <v>137</v>
      </c>
      <c s="37">
        <v>75</v>
      </c>
      <c s="36">
        <v>0.00017</v>
      </c>
      <c s="36">
        <f>ROUND(G253*H253,6)</f>
      </c>
      <c r="L253" s="38">
        <v>0</v>
      </c>
      <c s="32">
        <f>ROUND(ROUND(L253,2)*ROUND(G253,3),2)</f>
      </c>
      <c s="36" t="s">
        <v>55</v>
      </c>
      <c>
        <f>(M253*21)/100</f>
      </c>
      <c t="s">
        <v>27</v>
      </c>
    </row>
    <row r="254" spans="1:5" ht="12.75">
      <c r="A254" s="35" t="s">
        <v>56</v>
      </c>
      <c r="E254" s="39" t="s">
        <v>1713</v>
      </c>
    </row>
    <row r="255" spans="1:5" ht="12.75">
      <c r="A255" s="35" t="s">
        <v>57</v>
      </c>
      <c r="E255" s="40" t="s">
        <v>5</v>
      </c>
    </row>
    <row r="256" spans="1:5" ht="12.75">
      <c r="A256" t="s">
        <v>59</v>
      </c>
      <c r="E256" s="39" t="s">
        <v>5</v>
      </c>
    </row>
    <row r="257" spans="1:16" ht="12.75">
      <c r="A257" t="s">
        <v>49</v>
      </c>
      <c s="34" t="s">
        <v>491</v>
      </c>
      <c s="34" t="s">
        <v>1773</v>
      </c>
      <c s="35" t="s">
        <v>5</v>
      </c>
      <c s="6" t="s">
        <v>1702</v>
      </c>
      <c s="36" t="s">
        <v>137</v>
      </c>
      <c s="37">
        <v>20</v>
      </c>
      <c s="36">
        <v>0</v>
      </c>
      <c s="36">
        <f>ROUND(G257*H257,6)</f>
      </c>
      <c r="L257" s="38">
        <v>0</v>
      </c>
      <c s="32">
        <f>ROUND(ROUND(L257,2)*ROUND(G257,3),2)</f>
      </c>
      <c s="36" t="s">
        <v>55</v>
      </c>
      <c>
        <f>(M257*21)/100</f>
      </c>
      <c t="s">
        <v>27</v>
      </c>
    </row>
    <row r="258" spans="1:5" ht="12.75">
      <c r="A258" s="35" t="s">
        <v>56</v>
      </c>
      <c r="E258" s="39" t="s">
        <v>1702</v>
      </c>
    </row>
    <row r="259" spans="1:5" ht="12.75">
      <c r="A259" s="35" t="s">
        <v>57</v>
      </c>
      <c r="E259" s="40" t="s">
        <v>5</v>
      </c>
    </row>
    <row r="260" spans="1:5" ht="12.75">
      <c r="A260" t="s">
        <v>59</v>
      </c>
      <c r="E260" s="39" t="s">
        <v>5</v>
      </c>
    </row>
    <row r="261" spans="1:16" ht="25.5">
      <c r="A261" t="s">
        <v>49</v>
      </c>
      <c s="34" t="s">
        <v>296</v>
      </c>
      <c s="34" t="s">
        <v>1774</v>
      </c>
      <c s="35" t="s">
        <v>5</v>
      </c>
      <c s="6" t="s">
        <v>1704</v>
      </c>
      <c s="36" t="s">
        <v>137</v>
      </c>
      <c s="37">
        <v>20</v>
      </c>
      <c s="36">
        <v>0.006</v>
      </c>
      <c s="36">
        <f>ROUND(G261*H261,6)</f>
      </c>
      <c r="L261" s="38">
        <v>0</v>
      </c>
      <c s="32">
        <f>ROUND(ROUND(L261,2)*ROUND(G261,3),2)</f>
      </c>
      <c s="36" t="s">
        <v>55</v>
      </c>
      <c>
        <f>(M261*21)/100</f>
      </c>
      <c t="s">
        <v>27</v>
      </c>
    </row>
    <row r="262" spans="1:5" ht="25.5">
      <c r="A262" s="35" t="s">
        <v>56</v>
      </c>
      <c r="E262" s="39" t="s">
        <v>1704</v>
      </c>
    </row>
    <row r="263" spans="1:5" ht="12.75">
      <c r="A263" s="35" t="s">
        <v>57</v>
      </c>
      <c r="E263" s="40" t="s">
        <v>5</v>
      </c>
    </row>
    <row r="264" spans="1:5" ht="12.75">
      <c r="A264" t="s">
        <v>59</v>
      </c>
      <c r="E264" s="39" t="s">
        <v>5</v>
      </c>
    </row>
    <row r="265" spans="1:16" ht="12.75">
      <c r="A265" t="s">
        <v>49</v>
      </c>
      <c s="34" t="s">
        <v>300</v>
      </c>
      <c s="34" t="s">
        <v>1775</v>
      </c>
      <c s="35" t="s">
        <v>5</v>
      </c>
      <c s="6" t="s">
        <v>1706</v>
      </c>
      <c s="36" t="s">
        <v>137</v>
      </c>
      <c s="37">
        <v>55</v>
      </c>
      <c s="36">
        <v>0</v>
      </c>
      <c s="36">
        <f>ROUND(G265*H265,6)</f>
      </c>
      <c r="L265" s="38">
        <v>0</v>
      </c>
      <c s="32">
        <f>ROUND(ROUND(L265,2)*ROUND(G265,3),2)</f>
      </c>
      <c s="36" t="s">
        <v>55</v>
      </c>
      <c>
        <f>(M265*21)/100</f>
      </c>
      <c t="s">
        <v>27</v>
      </c>
    </row>
    <row r="266" spans="1:5" ht="12.75">
      <c r="A266" s="35" t="s">
        <v>56</v>
      </c>
      <c r="E266" s="39" t="s">
        <v>1706</v>
      </c>
    </row>
    <row r="267" spans="1:5" ht="12.75">
      <c r="A267" s="35" t="s">
        <v>57</v>
      </c>
      <c r="E267" s="40" t="s">
        <v>5</v>
      </c>
    </row>
    <row r="268" spans="1:5" ht="12.75">
      <c r="A268" t="s">
        <v>59</v>
      </c>
      <c r="E268" s="39" t="s">
        <v>5</v>
      </c>
    </row>
    <row r="269" spans="1:16" ht="12.75">
      <c r="A269" t="s">
        <v>49</v>
      </c>
      <c s="34" t="s">
        <v>304</v>
      </c>
      <c s="34" t="s">
        <v>1776</v>
      </c>
      <c s="35" t="s">
        <v>5</v>
      </c>
      <c s="6" t="s">
        <v>1708</v>
      </c>
      <c s="36" t="s">
        <v>137</v>
      </c>
      <c s="37">
        <v>55</v>
      </c>
      <c s="36">
        <v>0.0039</v>
      </c>
      <c s="36">
        <f>ROUND(G269*H269,6)</f>
      </c>
      <c r="L269" s="38">
        <v>0</v>
      </c>
      <c s="32">
        <f>ROUND(ROUND(L269,2)*ROUND(G269,3),2)</f>
      </c>
      <c s="36" t="s">
        <v>55</v>
      </c>
      <c>
        <f>(M269*21)/100</f>
      </c>
      <c t="s">
        <v>27</v>
      </c>
    </row>
    <row r="270" spans="1:5" ht="12.75">
      <c r="A270" s="35" t="s">
        <v>56</v>
      </c>
      <c r="E270" s="39" t="s">
        <v>1708</v>
      </c>
    </row>
    <row r="271" spans="1:5" ht="12.75">
      <c r="A271" s="35" t="s">
        <v>57</v>
      </c>
      <c r="E271" s="40" t="s">
        <v>5</v>
      </c>
    </row>
    <row r="272" spans="1:5" ht="12.75">
      <c r="A272" t="s">
        <v>59</v>
      </c>
      <c r="E272" s="39" t="s">
        <v>5</v>
      </c>
    </row>
    <row r="273" spans="1:16" ht="12.75">
      <c r="A273" t="s">
        <v>49</v>
      </c>
      <c s="34" t="s">
        <v>307</v>
      </c>
      <c s="34" t="s">
        <v>1777</v>
      </c>
      <c s="35" t="s">
        <v>5</v>
      </c>
      <c s="6" t="s">
        <v>1676</v>
      </c>
      <c s="36" t="s">
        <v>1657</v>
      </c>
      <c s="37">
        <v>1</v>
      </c>
      <c s="36">
        <v>0</v>
      </c>
      <c s="36">
        <f>ROUND(G273*H273,6)</f>
      </c>
      <c r="L273" s="38">
        <v>0</v>
      </c>
      <c s="32">
        <f>ROUND(ROUND(L273,2)*ROUND(G273,3),2)</f>
      </c>
      <c s="36" t="s">
        <v>55</v>
      </c>
      <c>
        <f>(M273*21)/100</f>
      </c>
      <c t="s">
        <v>27</v>
      </c>
    </row>
    <row r="274" spans="1:5" ht="12.75">
      <c r="A274" s="35" t="s">
        <v>56</v>
      </c>
      <c r="E274" s="39" t="s">
        <v>1676</v>
      </c>
    </row>
    <row r="275" spans="1:5" ht="12.75">
      <c r="A275" s="35" t="s">
        <v>57</v>
      </c>
      <c r="E275" s="40" t="s">
        <v>5</v>
      </c>
    </row>
    <row r="276" spans="1:5" ht="12.75">
      <c r="A276" t="s">
        <v>59</v>
      </c>
      <c r="E276" s="39" t="s">
        <v>5</v>
      </c>
    </row>
    <row r="277" spans="1:16" ht="12.75">
      <c r="A277" t="s">
        <v>49</v>
      </c>
      <c s="34" t="s">
        <v>310</v>
      </c>
      <c s="34" t="s">
        <v>1778</v>
      </c>
      <c s="35" t="s">
        <v>5</v>
      </c>
      <c s="6" t="s">
        <v>1678</v>
      </c>
      <c s="36" t="s">
        <v>1657</v>
      </c>
      <c s="37">
        <v>2</v>
      </c>
      <c s="36">
        <v>0</v>
      </c>
      <c s="36">
        <f>ROUND(G277*H277,6)</f>
      </c>
      <c r="L277" s="38">
        <v>0</v>
      </c>
      <c s="32">
        <f>ROUND(ROUND(L277,2)*ROUND(G277,3),2)</f>
      </c>
      <c s="36" t="s">
        <v>55</v>
      </c>
      <c>
        <f>(M277*21)/100</f>
      </c>
      <c t="s">
        <v>27</v>
      </c>
    </row>
    <row r="278" spans="1:5" ht="12.75">
      <c r="A278" s="35" t="s">
        <v>56</v>
      </c>
      <c r="E278" s="39" t="s">
        <v>1678</v>
      </c>
    </row>
    <row r="279" spans="1:5" ht="12.75">
      <c r="A279" s="35" t="s">
        <v>57</v>
      </c>
      <c r="E279" s="40" t="s">
        <v>5</v>
      </c>
    </row>
    <row r="280" spans="1:5" ht="12.75">
      <c r="A280" t="s">
        <v>59</v>
      </c>
      <c r="E280" s="39" t="s">
        <v>5</v>
      </c>
    </row>
    <row r="281" spans="1:13" ht="12.75">
      <c r="A281" t="s">
        <v>46</v>
      </c>
      <c r="C281" s="31" t="s">
        <v>1779</v>
      </c>
      <c r="E281" s="33" t="s">
        <v>1780</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314</v>
      </c>
      <c s="34" t="s">
        <v>1781</v>
      </c>
      <c s="35" t="s">
        <v>5</v>
      </c>
      <c s="6" t="s">
        <v>1782</v>
      </c>
      <c s="36" t="s">
        <v>1657</v>
      </c>
      <c s="37">
        <v>1</v>
      </c>
      <c s="36">
        <v>0</v>
      </c>
      <c s="36">
        <f>ROUND(G282*H282,6)</f>
      </c>
      <c r="L282" s="38">
        <v>0</v>
      </c>
      <c s="32">
        <f>ROUND(ROUND(L282,2)*ROUND(G282,3),2)</f>
      </c>
      <c s="36" t="s">
        <v>55</v>
      </c>
      <c>
        <f>(M282*21)/100</f>
      </c>
      <c t="s">
        <v>27</v>
      </c>
    </row>
    <row r="283" spans="1:5" ht="63.75">
      <c r="A283" s="35" t="s">
        <v>56</v>
      </c>
      <c r="E283" s="39" t="s">
        <v>1783</v>
      </c>
    </row>
    <row r="284" spans="1:5" ht="12.75">
      <c r="A284" s="35" t="s">
        <v>57</v>
      </c>
      <c r="E284" s="40" t="s">
        <v>5</v>
      </c>
    </row>
    <row r="285" spans="1:5" ht="12.75">
      <c r="A285" t="s">
        <v>59</v>
      </c>
      <c r="E285" s="39" t="s">
        <v>5</v>
      </c>
    </row>
    <row r="286" spans="1:16" ht="12.75">
      <c r="A286" t="s">
        <v>49</v>
      </c>
      <c s="34" t="s">
        <v>318</v>
      </c>
      <c s="34" t="s">
        <v>1784</v>
      </c>
      <c s="35" t="s">
        <v>5</v>
      </c>
      <c s="6" t="s">
        <v>1785</v>
      </c>
      <c s="36" t="s">
        <v>143</v>
      </c>
      <c s="37">
        <v>3</v>
      </c>
      <c s="36">
        <v>0</v>
      </c>
      <c s="36">
        <f>ROUND(G286*H286,6)</f>
      </c>
      <c r="L286" s="38">
        <v>0</v>
      </c>
      <c s="32">
        <f>ROUND(ROUND(L286,2)*ROUND(G286,3),2)</f>
      </c>
      <c s="36" t="s">
        <v>55</v>
      </c>
      <c>
        <f>(M286*21)/100</f>
      </c>
      <c t="s">
        <v>27</v>
      </c>
    </row>
    <row r="287" spans="1:5" ht="12.75">
      <c r="A287" s="35" t="s">
        <v>56</v>
      </c>
      <c r="E287" s="39" t="s">
        <v>1785</v>
      </c>
    </row>
    <row r="288" spans="1:5" ht="12.75">
      <c r="A288" s="35" t="s">
        <v>57</v>
      </c>
      <c r="E288" s="40" t="s">
        <v>5</v>
      </c>
    </row>
    <row r="289" spans="1:5" ht="12.75">
      <c r="A289" t="s">
        <v>59</v>
      </c>
      <c r="E289" s="39" t="s">
        <v>5</v>
      </c>
    </row>
    <row r="290" spans="1:16" ht="25.5">
      <c r="A290" t="s">
        <v>49</v>
      </c>
      <c s="34" t="s">
        <v>322</v>
      </c>
      <c s="34" t="s">
        <v>1786</v>
      </c>
      <c s="35" t="s">
        <v>5</v>
      </c>
      <c s="6" t="s">
        <v>1752</v>
      </c>
      <c s="36" t="s">
        <v>143</v>
      </c>
      <c s="37">
        <v>4</v>
      </c>
      <c s="36">
        <v>0</v>
      </c>
      <c s="36">
        <f>ROUND(G290*H290,6)</f>
      </c>
      <c r="L290" s="38">
        <v>0</v>
      </c>
      <c s="32">
        <f>ROUND(ROUND(L290,2)*ROUND(G290,3),2)</f>
      </c>
      <c s="36" t="s">
        <v>55</v>
      </c>
      <c>
        <f>(M290*21)/100</f>
      </c>
      <c t="s">
        <v>27</v>
      </c>
    </row>
    <row r="291" spans="1:5" ht="25.5">
      <c r="A291" s="35" t="s">
        <v>56</v>
      </c>
      <c r="E291" s="39" t="s">
        <v>1752</v>
      </c>
    </row>
    <row r="292" spans="1:5" ht="12.75">
      <c r="A292" s="35" t="s">
        <v>57</v>
      </c>
      <c r="E292" s="40" t="s">
        <v>5</v>
      </c>
    </row>
    <row r="293" spans="1:5" ht="12.75">
      <c r="A293" t="s">
        <v>59</v>
      </c>
      <c r="E293" s="39" t="s">
        <v>5</v>
      </c>
    </row>
    <row r="294" spans="1:16" ht="25.5">
      <c r="A294" t="s">
        <v>49</v>
      </c>
      <c s="34" t="s">
        <v>323</v>
      </c>
      <c s="34" t="s">
        <v>1787</v>
      </c>
      <c s="35" t="s">
        <v>5</v>
      </c>
      <c s="6" t="s">
        <v>1754</v>
      </c>
      <c s="36" t="s">
        <v>143</v>
      </c>
      <c s="37">
        <v>4</v>
      </c>
      <c s="36">
        <v>0</v>
      </c>
      <c s="36">
        <f>ROUND(G294*H294,6)</f>
      </c>
      <c r="L294" s="38">
        <v>0</v>
      </c>
      <c s="32">
        <f>ROUND(ROUND(L294,2)*ROUND(G294,3),2)</f>
      </c>
      <c s="36" t="s">
        <v>55</v>
      </c>
      <c>
        <f>(M294*21)/100</f>
      </c>
      <c t="s">
        <v>27</v>
      </c>
    </row>
    <row r="295" spans="1:5" ht="25.5">
      <c r="A295" s="35" t="s">
        <v>56</v>
      </c>
      <c r="E295" s="39" t="s">
        <v>1754</v>
      </c>
    </row>
    <row r="296" spans="1:5" ht="12.75">
      <c r="A296" s="35" t="s">
        <v>57</v>
      </c>
      <c r="E296" s="40" t="s">
        <v>5</v>
      </c>
    </row>
    <row r="297" spans="1:5" ht="12.75">
      <c r="A297" t="s">
        <v>59</v>
      </c>
      <c r="E297" s="39" t="s">
        <v>5</v>
      </c>
    </row>
    <row r="298" spans="1:16" ht="25.5">
      <c r="A298" t="s">
        <v>49</v>
      </c>
      <c s="34" t="s">
        <v>326</v>
      </c>
      <c s="34" t="s">
        <v>1788</v>
      </c>
      <c s="35" t="s">
        <v>5</v>
      </c>
      <c s="6" t="s">
        <v>1684</v>
      </c>
      <c s="36" t="s">
        <v>153</v>
      </c>
      <c s="37">
        <v>5</v>
      </c>
      <c s="36">
        <v>0.00344</v>
      </c>
      <c s="36">
        <f>ROUND(G298*H298,6)</f>
      </c>
      <c r="L298" s="38">
        <v>0</v>
      </c>
      <c s="32">
        <f>ROUND(ROUND(L298,2)*ROUND(G298,3),2)</f>
      </c>
      <c s="36" t="s">
        <v>55</v>
      </c>
      <c>
        <f>(M298*21)/100</f>
      </c>
      <c t="s">
        <v>27</v>
      </c>
    </row>
    <row r="299" spans="1:5" ht="25.5">
      <c r="A299" s="35" t="s">
        <v>56</v>
      </c>
      <c r="E299" s="39" t="s">
        <v>1684</v>
      </c>
    </row>
    <row r="300" spans="1:5" ht="25.5">
      <c r="A300" s="35" t="s">
        <v>57</v>
      </c>
      <c r="E300" s="42" t="s">
        <v>1789</v>
      </c>
    </row>
    <row r="301" spans="1:5" ht="12.75">
      <c r="A301" t="s">
        <v>59</v>
      </c>
      <c r="E301" s="39" t="s">
        <v>5</v>
      </c>
    </row>
    <row r="302" spans="1:16" ht="25.5">
      <c r="A302" t="s">
        <v>49</v>
      </c>
      <c s="34" t="s">
        <v>352</v>
      </c>
      <c s="34" t="s">
        <v>1790</v>
      </c>
      <c s="35" t="s">
        <v>5</v>
      </c>
      <c s="6" t="s">
        <v>1690</v>
      </c>
      <c s="36" t="s">
        <v>153</v>
      </c>
      <c s="37">
        <v>12</v>
      </c>
      <c s="36">
        <v>0.00817</v>
      </c>
      <c s="36">
        <f>ROUND(G302*H302,6)</f>
      </c>
      <c r="L302" s="38">
        <v>0</v>
      </c>
      <c s="32">
        <f>ROUND(ROUND(L302,2)*ROUND(G302,3),2)</f>
      </c>
      <c s="36" t="s">
        <v>55</v>
      </c>
      <c>
        <f>(M302*21)/100</f>
      </c>
      <c t="s">
        <v>27</v>
      </c>
    </row>
    <row r="303" spans="1:5" ht="25.5">
      <c r="A303" s="35" t="s">
        <v>56</v>
      </c>
      <c r="E303" s="39" t="s">
        <v>1690</v>
      </c>
    </row>
    <row r="304" spans="1:5" ht="25.5">
      <c r="A304" s="35" t="s">
        <v>57</v>
      </c>
      <c r="E304" s="42" t="s">
        <v>1791</v>
      </c>
    </row>
    <row r="305" spans="1:5" ht="12.75">
      <c r="A305" t="s">
        <v>59</v>
      </c>
      <c r="E305" s="39" t="s">
        <v>5</v>
      </c>
    </row>
    <row r="306" spans="1:16" ht="25.5">
      <c r="A306" t="s">
        <v>49</v>
      </c>
      <c s="34" t="s">
        <v>222</v>
      </c>
      <c s="34" t="s">
        <v>1792</v>
      </c>
      <c s="35" t="s">
        <v>5</v>
      </c>
      <c s="6" t="s">
        <v>1697</v>
      </c>
      <c s="36" t="s">
        <v>153</v>
      </c>
      <c s="37">
        <v>2</v>
      </c>
      <c s="36">
        <v>0</v>
      </c>
      <c s="36">
        <f>ROUND(G306*H306,6)</f>
      </c>
      <c r="L306" s="38">
        <v>0</v>
      </c>
      <c s="32">
        <f>ROUND(ROUND(L306,2)*ROUND(G306,3),2)</f>
      </c>
      <c s="36" t="s">
        <v>55</v>
      </c>
      <c>
        <f>(M306*21)/100</f>
      </c>
      <c t="s">
        <v>27</v>
      </c>
    </row>
    <row r="307" spans="1:5" ht="25.5">
      <c r="A307" s="35" t="s">
        <v>56</v>
      </c>
      <c r="E307" s="39" t="s">
        <v>1697</v>
      </c>
    </row>
    <row r="308" spans="1:5" ht="12.75">
      <c r="A308" s="35" t="s">
        <v>57</v>
      </c>
      <c r="E308" s="40" t="s">
        <v>5</v>
      </c>
    </row>
    <row r="309" spans="1:5" ht="12.75">
      <c r="A309" t="s">
        <v>59</v>
      </c>
      <c r="E309" s="39" t="s">
        <v>5</v>
      </c>
    </row>
    <row r="310" spans="1:16" ht="12.75">
      <c r="A310" t="s">
        <v>49</v>
      </c>
      <c s="34" t="s">
        <v>223</v>
      </c>
      <c s="34" t="s">
        <v>1793</v>
      </c>
      <c s="35" t="s">
        <v>5</v>
      </c>
      <c s="6" t="s">
        <v>1700</v>
      </c>
      <c s="36" t="s">
        <v>143</v>
      </c>
      <c s="37">
        <v>0.2</v>
      </c>
      <c s="36">
        <v>0.0078</v>
      </c>
      <c s="36">
        <f>ROUND(G310*H310,6)</f>
      </c>
      <c r="L310" s="38">
        <v>0</v>
      </c>
      <c s="32">
        <f>ROUND(ROUND(L310,2)*ROUND(G310,3),2)</f>
      </c>
      <c s="36" t="s">
        <v>55</v>
      </c>
      <c>
        <f>(M310*21)/100</f>
      </c>
      <c t="s">
        <v>27</v>
      </c>
    </row>
    <row r="311" spans="1:5" ht="12.75">
      <c r="A311" s="35" t="s">
        <v>56</v>
      </c>
      <c r="E311" s="39" t="s">
        <v>1700</v>
      </c>
    </row>
    <row r="312" spans="1:5" ht="12.75">
      <c r="A312" s="35" t="s">
        <v>57</v>
      </c>
      <c r="E312" s="40" t="s">
        <v>5</v>
      </c>
    </row>
    <row r="313" spans="1:5" ht="12.75">
      <c r="A313" t="s">
        <v>59</v>
      </c>
      <c r="E313" s="39" t="s">
        <v>5</v>
      </c>
    </row>
    <row r="314" spans="1:16" ht="12.75">
      <c r="A314" t="s">
        <v>49</v>
      </c>
      <c s="34" t="s">
        <v>224</v>
      </c>
      <c s="34" t="s">
        <v>1794</v>
      </c>
      <c s="35" t="s">
        <v>5</v>
      </c>
      <c s="6" t="s">
        <v>1763</v>
      </c>
      <c s="36" t="s">
        <v>143</v>
      </c>
      <c s="37">
        <v>1</v>
      </c>
      <c s="36">
        <v>0</v>
      </c>
      <c s="36">
        <f>ROUND(G314*H314,6)</f>
      </c>
      <c r="L314" s="38">
        <v>0</v>
      </c>
      <c s="32">
        <f>ROUND(ROUND(L314,2)*ROUND(G314,3),2)</f>
      </c>
      <c s="36" t="s">
        <v>55</v>
      </c>
      <c>
        <f>(M314*21)/100</f>
      </c>
      <c t="s">
        <v>27</v>
      </c>
    </row>
    <row r="315" spans="1:5" ht="12.75">
      <c r="A315" s="35" t="s">
        <v>56</v>
      </c>
      <c r="E315" s="39" t="s">
        <v>1763</v>
      </c>
    </row>
    <row r="316" spans="1:5" ht="12.75">
      <c r="A316" s="35" t="s">
        <v>57</v>
      </c>
      <c r="E316" s="40" t="s">
        <v>5</v>
      </c>
    </row>
    <row r="317" spans="1:5" ht="12.75">
      <c r="A317" t="s">
        <v>59</v>
      </c>
      <c r="E317" s="39" t="s">
        <v>5</v>
      </c>
    </row>
    <row r="318" spans="1:16" ht="12.75">
      <c r="A318" t="s">
        <v>49</v>
      </c>
      <c s="34" t="s">
        <v>225</v>
      </c>
      <c s="34" t="s">
        <v>1795</v>
      </c>
      <c s="35" t="s">
        <v>5</v>
      </c>
      <c s="6" t="s">
        <v>1664</v>
      </c>
      <c s="36" t="s">
        <v>143</v>
      </c>
      <c s="37">
        <v>2</v>
      </c>
      <c s="36">
        <v>0</v>
      </c>
      <c s="36">
        <f>ROUND(G318*H318,6)</f>
      </c>
      <c r="L318" s="38">
        <v>0</v>
      </c>
      <c s="32">
        <f>ROUND(ROUND(L318,2)*ROUND(G318,3),2)</f>
      </c>
      <c s="36" t="s">
        <v>55</v>
      </c>
      <c>
        <f>(M318*21)/100</f>
      </c>
      <c t="s">
        <v>27</v>
      </c>
    </row>
    <row r="319" spans="1:5" ht="12.75">
      <c r="A319" s="35" t="s">
        <v>56</v>
      </c>
      <c r="E319" s="39" t="s">
        <v>1664</v>
      </c>
    </row>
    <row r="320" spans="1:5" ht="12.75">
      <c r="A320" s="35" t="s">
        <v>57</v>
      </c>
      <c r="E320" s="40" t="s">
        <v>5</v>
      </c>
    </row>
    <row r="321" spans="1:5" ht="12.75">
      <c r="A321" t="s">
        <v>59</v>
      </c>
      <c r="E321" s="39" t="s">
        <v>5</v>
      </c>
    </row>
    <row r="322" spans="1:16" ht="12.75">
      <c r="A322" t="s">
        <v>49</v>
      </c>
      <c s="34" t="s">
        <v>327</v>
      </c>
      <c s="34" t="s">
        <v>1796</v>
      </c>
      <c s="35" t="s">
        <v>5</v>
      </c>
      <c s="6" t="s">
        <v>1666</v>
      </c>
      <c s="36" t="s">
        <v>143</v>
      </c>
      <c s="37">
        <v>1</v>
      </c>
      <c s="36">
        <v>0</v>
      </c>
      <c s="36">
        <f>ROUND(G322*H322,6)</f>
      </c>
      <c r="L322" s="38">
        <v>0</v>
      </c>
      <c s="32">
        <f>ROUND(ROUND(L322,2)*ROUND(G322,3),2)</f>
      </c>
      <c s="36" t="s">
        <v>55</v>
      </c>
      <c>
        <f>(M322*21)/100</f>
      </c>
      <c t="s">
        <v>27</v>
      </c>
    </row>
    <row r="323" spans="1:5" ht="12.75">
      <c r="A323" s="35" t="s">
        <v>56</v>
      </c>
      <c r="E323" s="39" t="s">
        <v>1666</v>
      </c>
    </row>
    <row r="324" spans="1:5" ht="12.75">
      <c r="A324" s="35" t="s">
        <v>57</v>
      </c>
      <c r="E324" s="40" t="s">
        <v>5</v>
      </c>
    </row>
    <row r="325" spans="1:5" ht="12.75">
      <c r="A325" t="s">
        <v>59</v>
      </c>
      <c r="E325" s="39" t="s">
        <v>5</v>
      </c>
    </row>
    <row r="326" spans="1:16" ht="12.75">
      <c r="A326" t="s">
        <v>49</v>
      </c>
      <c s="34" t="s">
        <v>331</v>
      </c>
      <c s="34" t="s">
        <v>1797</v>
      </c>
      <c s="35" t="s">
        <v>5</v>
      </c>
      <c s="6" t="s">
        <v>1668</v>
      </c>
      <c s="36" t="s">
        <v>143</v>
      </c>
      <c s="37">
        <v>1</v>
      </c>
      <c s="36">
        <v>0</v>
      </c>
      <c s="36">
        <f>ROUND(G326*H326,6)</f>
      </c>
      <c r="L326" s="38">
        <v>0</v>
      </c>
      <c s="32">
        <f>ROUND(ROUND(L326,2)*ROUND(G326,3),2)</f>
      </c>
      <c s="36" t="s">
        <v>55</v>
      </c>
      <c>
        <f>(M326*21)/100</f>
      </c>
      <c t="s">
        <v>27</v>
      </c>
    </row>
    <row r="327" spans="1:5" ht="12.75">
      <c r="A327" s="35" t="s">
        <v>56</v>
      </c>
      <c r="E327" s="39" t="s">
        <v>1668</v>
      </c>
    </row>
    <row r="328" spans="1:5" ht="12.75">
      <c r="A328" s="35" t="s">
        <v>57</v>
      </c>
      <c r="E328" s="40" t="s">
        <v>5</v>
      </c>
    </row>
    <row r="329" spans="1:5" ht="12.75">
      <c r="A329" t="s">
        <v>59</v>
      </c>
      <c r="E329" s="39" t="s">
        <v>5</v>
      </c>
    </row>
    <row r="330" spans="1:16" ht="12.75">
      <c r="A330" t="s">
        <v>49</v>
      </c>
      <c s="34" t="s">
        <v>335</v>
      </c>
      <c s="34" t="s">
        <v>1798</v>
      </c>
      <c s="35" t="s">
        <v>5</v>
      </c>
      <c s="6" t="s">
        <v>1670</v>
      </c>
      <c s="36" t="s">
        <v>143</v>
      </c>
      <c s="37">
        <v>2</v>
      </c>
      <c s="36">
        <v>0</v>
      </c>
      <c s="36">
        <f>ROUND(G330*H330,6)</f>
      </c>
      <c r="L330" s="38">
        <v>0</v>
      </c>
      <c s="32">
        <f>ROUND(ROUND(L330,2)*ROUND(G330,3),2)</f>
      </c>
      <c s="36" t="s">
        <v>55</v>
      </c>
      <c>
        <f>(M330*21)/100</f>
      </c>
      <c t="s">
        <v>27</v>
      </c>
    </row>
    <row r="331" spans="1:5" ht="12.75">
      <c r="A331" s="35" t="s">
        <v>56</v>
      </c>
      <c r="E331" s="39" t="s">
        <v>1670</v>
      </c>
    </row>
    <row r="332" spans="1:5" ht="12.75">
      <c r="A332" s="35" t="s">
        <v>57</v>
      </c>
      <c r="E332" s="40" t="s">
        <v>5</v>
      </c>
    </row>
    <row r="333" spans="1:5" ht="12.75">
      <c r="A333" t="s">
        <v>59</v>
      </c>
      <c r="E333" s="39" t="s">
        <v>5</v>
      </c>
    </row>
    <row r="334" spans="1:16" ht="12.75">
      <c r="A334" t="s">
        <v>49</v>
      </c>
      <c s="34" t="s">
        <v>339</v>
      </c>
      <c s="34" t="s">
        <v>1799</v>
      </c>
      <c s="35" t="s">
        <v>5</v>
      </c>
      <c s="6" t="s">
        <v>1672</v>
      </c>
      <c s="36" t="s">
        <v>137</v>
      </c>
      <c s="37">
        <v>50</v>
      </c>
      <c s="36">
        <v>0</v>
      </c>
      <c s="36">
        <f>ROUND(G334*H334,6)</f>
      </c>
      <c r="L334" s="38">
        <v>0</v>
      </c>
      <c s="32">
        <f>ROUND(ROUND(L334,2)*ROUND(G334,3),2)</f>
      </c>
      <c s="36" t="s">
        <v>55</v>
      </c>
      <c>
        <f>(M334*21)/100</f>
      </c>
      <c t="s">
        <v>27</v>
      </c>
    </row>
    <row r="335" spans="1:5" ht="12.75">
      <c r="A335" s="35" t="s">
        <v>56</v>
      </c>
      <c r="E335" s="39" t="s">
        <v>1672</v>
      </c>
    </row>
    <row r="336" spans="1:5" ht="12.75">
      <c r="A336" s="35" t="s">
        <v>57</v>
      </c>
      <c r="E336" s="40" t="s">
        <v>5</v>
      </c>
    </row>
    <row r="337" spans="1:5" ht="12.75">
      <c r="A337" t="s">
        <v>59</v>
      </c>
      <c r="E337" s="39" t="s">
        <v>5</v>
      </c>
    </row>
    <row r="338" spans="1:16" ht="12.75">
      <c r="A338" t="s">
        <v>49</v>
      </c>
      <c s="34" t="s">
        <v>808</v>
      </c>
      <c s="34" t="s">
        <v>1800</v>
      </c>
      <c s="35" t="s">
        <v>5</v>
      </c>
      <c s="6" t="s">
        <v>1674</v>
      </c>
      <c s="36" t="s">
        <v>143</v>
      </c>
      <c s="37">
        <v>2</v>
      </c>
      <c s="36">
        <v>0</v>
      </c>
      <c s="36">
        <f>ROUND(G338*H338,6)</f>
      </c>
      <c r="L338" s="38">
        <v>0</v>
      </c>
      <c s="32">
        <f>ROUND(ROUND(L338,2)*ROUND(G338,3),2)</f>
      </c>
      <c s="36" t="s">
        <v>55</v>
      </c>
      <c>
        <f>(M338*21)/100</f>
      </c>
      <c t="s">
        <v>27</v>
      </c>
    </row>
    <row r="339" spans="1:5" ht="12.75">
      <c r="A339" s="35" t="s">
        <v>56</v>
      </c>
      <c r="E339" s="39" t="s">
        <v>1674</v>
      </c>
    </row>
    <row r="340" spans="1:5" ht="12.75">
      <c r="A340" s="35" t="s">
        <v>57</v>
      </c>
      <c r="E340" s="40" t="s">
        <v>5</v>
      </c>
    </row>
    <row r="341" spans="1:5" ht="12.75">
      <c r="A341" t="s">
        <v>59</v>
      </c>
      <c r="E341" s="39" t="s">
        <v>5</v>
      </c>
    </row>
    <row r="342" spans="1:16" ht="25.5">
      <c r="A342" t="s">
        <v>49</v>
      </c>
      <c s="34" t="s">
        <v>343</v>
      </c>
      <c s="34" t="s">
        <v>1801</v>
      </c>
      <c s="35" t="s">
        <v>5</v>
      </c>
      <c s="6" t="s">
        <v>1710</v>
      </c>
      <c s="36" t="s">
        <v>137</v>
      </c>
      <c s="37">
        <v>75</v>
      </c>
      <c s="36">
        <v>0.00026</v>
      </c>
      <c s="36">
        <f>ROUND(G342*H342,6)</f>
      </c>
      <c r="L342" s="38">
        <v>0</v>
      </c>
      <c s="32">
        <f>ROUND(ROUND(L342,2)*ROUND(G342,3),2)</f>
      </c>
      <c s="36" t="s">
        <v>55</v>
      </c>
      <c>
        <f>(M342*21)/100</f>
      </c>
      <c t="s">
        <v>27</v>
      </c>
    </row>
    <row r="343" spans="1:5" ht="25.5">
      <c r="A343" s="35" t="s">
        <v>56</v>
      </c>
      <c r="E343" s="39" t="s">
        <v>1710</v>
      </c>
    </row>
    <row r="344" spans="1:5" ht="12.75">
      <c r="A344" s="35" t="s">
        <v>57</v>
      </c>
      <c r="E344" s="40" t="s">
        <v>1771</v>
      </c>
    </row>
    <row r="345" spans="1:5" ht="12.75">
      <c r="A345" t="s">
        <v>59</v>
      </c>
      <c r="E345" s="39" t="s">
        <v>5</v>
      </c>
    </row>
    <row r="346" spans="1:16" ht="12.75">
      <c r="A346" t="s">
        <v>49</v>
      </c>
      <c s="34" t="s">
        <v>813</v>
      </c>
      <c s="34" t="s">
        <v>1802</v>
      </c>
      <c s="35" t="s">
        <v>5</v>
      </c>
      <c s="6" t="s">
        <v>1713</v>
      </c>
      <c s="36" t="s">
        <v>137</v>
      </c>
      <c s="37">
        <v>75</v>
      </c>
      <c s="36">
        <v>0.00017</v>
      </c>
      <c s="36">
        <f>ROUND(G346*H346,6)</f>
      </c>
      <c r="L346" s="38">
        <v>0</v>
      </c>
      <c s="32">
        <f>ROUND(ROUND(L346,2)*ROUND(G346,3),2)</f>
      </c>
      <c s="36" t="s">
        <v>55</v>
      </c>
      <c>
        <f>(M346*21)/100</f>
      </c>
      <c t="s">
        <v>27</v>
      </c>
    </row>
    <row r="347" spans="1:5" ht="12.75">
      <c r="A347" s="35" t="s">
        <v>56</v>
      </c>
      <c r="E347" s="39" t="s">
        <v>1713</v>
      </c>
    </row>
    <row r="348" spans="1:5" ht="12.75">
      <c r="A348" s="35" t="s">
        <v>57</v>
      </c>
      <c r="E348" s="40" t="s">
        <v>5</v>
      </c>
    </row>
    <row r="349" spans="1:5" ht="12.75">
      <c r="A349" t="s">
        <v>59</v>
      </c>
      <c r="E349" s="39" t="s">
        <v>5</v>
      </c>
    </row>
    <row r="350" spans="1:16" ht="12.75">
      <c r="A350" t="s">
        <v>49</v>
      </c>
      <c s="34" t="s">
        <v>346</v>
      </c>
      <c s="34" t="s">
        <v>1741</v>
      </c>
      <c s="35" t="s">
        <v>5</v>
      </c>
      <c s="6" t="s">
        <v>1702</v>
      </c>
      <c s="36" t="s">
        <v>137</v>
      </c>
      <c s="37">
        <v>20</v>
      </c>
      <c s="36">
        <v>0</v>
      </c>
      <c s="36">
        <f>ROUND(G350*H350,6)</f>
      </c>
      <c r="L350" s="38">
        <v>0</v>
      </c>
      <c s="32">
        <f>ROUND(ROUND(L350,2)*ROUND(G350,3),2)</f>
      </c>
      <c s="36" t="s">
        <v>55</v>
      </c>
      <c>
        <f>(M350*21)/100</f>
      </c>
      <c t="s">
        <v>27</v>
      </c>
    </row>
    <row r="351" spans="1:5" ht="12.75">
      <c r="A351" s="35" t="s">
        <v>56</v>
      </c>
      <c r="E351" s="39" t="s">
        <v>1702</v>
      </c>
    </row>
    <row r="352" spans="1:5" ht="12.75">
      <c r="A352" s="35" t="s">
        <v>57</v>
      </c>
      <c r="E352" s="40" t="s">
        <v>5</v>
      </c>
    </row>
    <row r="353" spans="1:5" ht="12.75">
      <c r="A353" t="s">
        <v>59</v>
      </c>
      <c r="E353" s="39" t="s">
        <v>5</v>
      </c>
    </row>
    <row r="354" spans="1:16" ht="25.5">
      <c r="A354" t="s">
        <v>49</v>
      </c>
      <c s="34" t="s">
        <v>819</v>
      </c>
      <c s="34" t="s">
        <v>1803</v>
      </c>
      <c s="35" t="s">
        <v>5</v>
      </c>
      <c s="6" t="s">
        <v>1704</v>
      </c>
      <c s="36" t="s">
        <v>137</v>
      </c>
      <c s="37">
        <v>20</v>
      </c>
      <c s="36">
        <v>0.006</v>
      </c>
      <c s="36">
        <f>ROUND(G354*H354,6)</f>
      </c>
      <c r="L354" s="38">
        <v>0</v>
      </c>
      <c s="32">
        <f>ROUND(ROUND(L354,2)*ROUND(G354,3),2)</f>
      </c>
      <c s="36" t="s">
        <v>55</v>
      </c>
      <c>
        <f>(M354*21)/100</f>
      </c>
      <c t="s">
        <v>27</v>
      </c>
    </row>
    <row r="355" spans="1:5" ht="25.5">
      <c r="A355" s="35" t="s">
        <v>56</v>
      </c>
      <c r="E355" s="39" t="s">
        <v>1704</v>
      </c>
    </row>
    <row r="356" spans="1:5" ht="12.75">
      <c r="A356" s="35" t="s">
        <v>57</v>
      </c>
      <c r="E356" s="40" t="s">
        <v>5</v>
      </c>
    </row>
    <row r="357" spans="1:5" ht="12.75">
      <c r="A357" t="s">
        <v>59</v>
      </c>
      <c r="E357" s="39" t="s">
        <v>5</v>
      </c>
    </row>
    <row r="358" spans="1:16" ht="12.75">
      <c r="A358" t="s">
        <v>49</v>
      </c>
      <c s="34" t="s">
        <v>349</v>
      </c>
      <c s="34" t="s">
        <v>1804</v>
      </c>
      <c s="35" t="s">
        <v>5</v>
      </c>
      <c s="6" t="s">
        <v>1706</v>
      </c>
      <c s="36" t="s">
        <v>137</v>
      </c>
      <c s="37">
        <v>55</v>
      </c>
      <c s="36">
        <v>0</v>
      </c>
      <c s="36">
        <f>ROUND(G358*H358,6)</f>
      </c>
      <c r="L358" s="38">
        <v>0</v>
      </c>
      <c s="32">
        <f>ROUND(ROUND(L358,2)*ROUND(G358,3),2)</f>
      </c>
      <c s="36" t="s">
        <v>55</v>
      </c>
      <c>
        <f>(M358*21)/100</f>
      </c>
      <c t="s">
        <v>27</v>
      </c>
    </row>
    <row r="359" spans="1:5" ht="12.75">
      <c r="A359" s="35" t="s">
        <v>56</v>
      </c>
      <c r="E359" s="39" t="s">
        <v>1706</v>
      </c>
    </row>
    <row r="360" spans="1:5" ht="12.75">
      <c r="A360" s="35" t="s">
        <v>57</v>
      </c>
      <c r="E360" s="40" t="s">
        <v>5</v>
      </c>
    </row>
    <row r="361" spans="1:5" ht="12.75">
      <c r="A361" t="s">
        <v>59</v>
      </c>
      <c r="E361" s="39" t="s">
        <v>5</v>
      </c>
    </row>
    <row r="362" spans="1:16" ht="12.75">
      <c r="A362" t="s">
        <v>49</v>
      </c>
      <c s="34" t="s">
        <v>826</v>
      </c>
      <c s="34" t="s">
        <v>1805</v>
      </c>
      <c s="35" t="s">
        <v>5</v>
      </c>
      <c s="6" t="s">
        <v>1708</v>
      </c>
      <c s="36" t="s">
        <v>137</v>
      </c>
      <c s="37">
        <v>55</v>
      </c>
      <c s="36">
        <v>0.0039</v>
      </c>
      <c s="36">
        <f>ROUND(G362*H362,6)</f>
      </c>
      <c r="L362" s="38">
        <v>0</v>
      </c>
      <c s="32">
        <f>ROUND(ROUND(L362,2)*ROUND(G362,3),2)</f>
      </c>
      <c s="36" t="s">
        <v>55</v>
      </c>
      <c>
        <f>(M362*21)/100</f>
      </c>
      <c t="s">
        <v>27</v>
      </c>
    </row>
    <row r="363" spans="1:5" ht="12.75">
      <c r="A363" s="35" t="s">
        <v>56</v>
      </c>
      <c r="E363" s="39" t="s">
        <v>1708</v>
      </c>
    </row>
    <row r="364" spans="1:5" ht="12.75">
      <c r="A364" s="35" t="s">
        <v>57</v>
      </c>
      <c r="E364" s="40" t="s">
        <v>5</v>
      </c>
    </row>
    <row r="365" spans="1:5" ht="12.75">
      <c r="A365" t="s">
        <v>59</v>
      </c>
      <c r="E365" s="39" t="s">
        <v>5</v>
      </c>
    </row>
    <row r="366" spans="1:16" ht="12.75">
      <c r="A366" t="s">
        <v>49</v>
      </c>
      <c s="34" t="s">
        <v>828</v>
      </c>
      <c s="34" t="s">
        <v>1806</v>
      </c>
      <c s="35" t="s">
        <v>5</v>
      </c>
      <c s="6" t="s">
        <v>1676</v>
      </c>
      <c s="36" t="s">
        <v>1657</v>
      </c>
      <c s="37">
        <v>1</v>
      </c>
      <c s="36">
        <v>0</v>
      </c>
      <c s="36">
        <f>ROUND(G366*H366,6)</f>
      </c>
      <c r="L366" s="38">
        <v>0</v>
      </c>
      <c s="32">
        <f>ROUND(ROUND(L366,2)*ROUND(G366,3),2)</f>
      </c>
      <c s="36" t="s">
        <v>55</v>
      </c>
      <c>
        <f>(M366*21)/100</f>
      </c>
      <c t="s">
        <v>27</v>
      </c>
    </row>
    <row r="367" spans="1:5" ht="12.75">
      <c r="A367" s="35" t="s">
        <v>56</v>
      </c>
      <c r="E367" s="39" t="s">
        <v>1676</v>
      </c>
    </row>
    <row r="368" spans="1:5" ht="12.75">
      <c r="A368" s="35" t="s">
        <v>57</v>
      </c>
      <c r="E368" s="40" t="s">
        <v>5</v>
      </c>
    </row>
    <row r="369" spans="1:5" ht="12.75">
      <c r="A369" t="s">
        <v>59</v>
      </c>
      <c r="E369" s="39" t="s">
        <v>5</v>
      </c>
    </row>
    <row r="370" spans="1:16" ht="12.75">
      <c r="A370" t="s">
        <v>49</v>
      </c>
      <c s="34" t="s">
        <v>832</v>
      </c>
      <c s="34" t="s">
        <v>1807</v>
      </c>
      <c s="35" t="s">
        <v>5</v>
      </c>
      <c s="6" t="s">
        <v>1678</v>
      </c>
      <c s="36" t="s">
        <v>1657</v>
      </c>
      <c s="37">
        <v>2</v>
      </c>
      <c s="36">
        <v>0</v>
      </c>
      <c s="36">
        <f>ROUND(G370*H370,6)</f>
      </c>
      <c r="L370" s="38">
        <v>0</v>
      </c>
      <c s="32">
        <f>ROUND(ROUND(L370,2)*ROUND(G370,3),2)</f>
      </c>
      <c s="36" t="s">
        <v>55</v>
      </c>
      <c>
        <f>(M370*21)/100</f>
      </c>
      <c t="s">
        <v>27</v>
      </c>
    </row>
    <row r="371" spans="1:5" ht="12.75">
      <c r="A371" s="35" t="s">
        <v>56</v>
      </c>
      <c r="E371" s="39" t="s">
        <v>1678</v>
      </c>
    </row>
    <row r="372" spans="1:5" ht="12.75">
      <c r="A372" s="35" t="s">
        <v>57</v>
      </c>
      <c r="E372" s="40" t="s">
        <v>5</v>
      </c>
    </row>
    <row r="373" spans="1:5" ht="12.75">
      <c r="A373" t="s">
        <v>59</v>
      </c>
      <c r="E373" s="39" t="s">
        <v>5</v>
      </c>
    </row>
    <row r="374" spans="1:13" ht="12.75">
      <c r="A374" t="s">
        <v>46</v>
      </c>
      <c r="C374" s="31" t="s">
        <v>1808</v>
      </c>
      <c r="E374" s="33" t="s">
        <v>1715</v>
      </c>
      <c r="J374" s="32">
        <f>0</f>
      </c>
      <c s="32">
        <f>0</f>
      </c>
      <c s="32">
        <f>0+L375+L379+L383+L387+L391+L395+L399+L403+L407+L411+L415</f>
      </c>
      <c s="32">
        <f>0+M375+M379+M383+M387+M391+M395+M399+M403+M407+M411+M415</f>
      </c>
    </row>
    <row r="375" spans="1:16" ht="25.5">
      <c r="A375" t="s">
        <v>49</v>
      </c>
      <c s="34" t="s">
        <v>835</v>
      </c>
      <c s="34" t="s">
        <v>1809</v>
      </c>
      <c s="35" t="s">
        <v>5</v>
      </c>
      <c s="6" t="s">
        <v>1810</v>
      </c>
      <c s="36" t="s">
        <v>1657</v>
      </c>
      <c s="37">
        <v>2</v>
      </c>
      <c s="36">
        <v>0</v>
      </c>
      <c s="36">
        <f>ROUND(G375*H375,6)</f>
      </c>
      <c r="L375" s="38">
        <v>0</v>
      </c>
      <c s="32">
        <f>ROUND(ROUND(L375,2)*ROUND(G375,3),2)</f>
      </c>
      <c s="36" t="s">
        <v>55</v>
      </c>
      <c>
        <f>(M375*21)/100</f>
      </c>
      <c t="s">
        <v>27</v>
      </c>
    </row>
    <row r="376" spans="1:5" ht="25.5">
      <c r="A376" s="35" t="s">
        <v>56</v>
      </c>
      <c r="E376" s="39" t="s">
        <v>1810</v>
      </c>
    </row>
    <row r="377" spans="1:5" ht="12.75">
      <c r="A377" s="35" t="s">
        <v>57</v>
      </c>
      <c r="E377" s="40" t="s">
        <v>5</v>
      </c>
    </row>
    <row r="378" spans="1:5" ht="12.75">
      <c r="A378" t="s">
        <v>59</v>
      </c>
      <c r="E378" s="39" t="s">
        <v>5</v>
      </c>
    </row>
    <row r="379" spans="1:16" ht="12.75">
      <c r="A379" t="s">
        <v>49</v>
      </c>
      <c s="34" t="s">
        <v>837</v>
      </c>
      <c s="34" t="s">
        <v>1811</v>
      </c>
      <c s="35" t="s">
        <v>5</v>
      </c>
      <c s="6" t="s">
        <v>1812</v>
      </c>
      <c s="36" t="s">
        <v>1657</v>
      </c>
      <c s="37">
        <v>2</v>
      </c>
      <c s="36">
        <v>0</v>
      </c>
      <c s="36">
        <f>ROUND(G379*H379,6)</f>
      </c>
      <c r="L379" s="38">
        <v>0</v>
      </c>
      <c s="32">
        <f>ROUND(ROUND(L379,2)*ROUND(G379,3),2)</f>
      </c>
      <c s="36" t="s">
        <v>55</v>
      </c>
      <c>
        <f>(M379*21)/100</f>
      </c>
      <c t="s">
        <v>27</v>
      </c>
    </row>
    <row r="380" spans="1:5" ht="12.75">
      <c r="A380" s="35" t="s">
        <v>56</v>
      </c>
      <c r="E380" s="39" t="s">
        <v>1812</v>
      </c>
    </row>
    <row r="381" spans="1:5" ht="12.75">
      <c r="A381" s="35" t="s">
        <v>57</v>
      </c>
      <c r="E381" s="40" t="s">
        <v>5</v>
      </c>
    </row>
    <row r="382" spans="1:5" ht="12.75">
      <c r="A382" t="s">
        <v>59</v>
      </c>
      <c r="E382" s="39" t="s">
        <v>5</v>
      </c>
    </row>
    <row r="383" spans="1:16" ht="12.75">
      <c r="A383" t="s">
        <v>49</v>
      </c>
      <c s="34" t="s">
        <v>843</v>
      </c>
      <c s="34" t="s">
        <v>1813</v>
      </c>
      <c s="35" t="s">
        <v>5</v>
      </c>
      <c s="6" t="s">
        <v>1814</v>
      </c>
      <c s="36" t="s">
        <v>153</v>
      </c>
      <c s="37">
        <v>40</v>
      </c>
      <c s="36">
        <v>0</v>
      </c>
      <c s="36">
        <f>ROUND(G383*H383,6)</f>
      </c>
      <c r="L383" s="38">
        <v>0</v>
      </c>
      <c s="32">
        <f>ROUND(ROUND(L383,2)*ROUND(G383,3),2)</f>
      </c>
      <c s="36" t="s">
        <v>55</v>
      </c>
      <c>
        <f>(M383*21)/100</f>
      </c>
      <c t="s">
        <v>27</v>
      </c>
    </row>
    <row r="384" spans="1:5" ht="12.75">
      <c r="A384" s="35" t="s">
        <v>56</v>
      </c>
      <c r="E384" s="39" t="s">
        <v>1814</v>
      </c>
    </row>
    <row r="385" spans="1:5" ht="12.75">
      <c r="A385" s="35" t="s">
        <v>57</v>
      </c>
      <c r="E385" s="40" t="s">
        <v>5</v>
      </c>
    </row>
    <row r="386" spans="1:5" ht="12.75">
      <c r="A386" t="s">
        <v>59</v>
      </c>
      <c r="E386" s="39" t="s">
        <v>5</v>
      </c>
    </row>
    <row r="387" spans="1:16" ht="25.5">
      <c r="A387" t="s">
        <v>49</v>
      </c>
      <c s="34" t="s">
        <v>846</v>
      </c>
      <c s="34" t="s">
        <v>1815</v>
      </c>
      <c s="35" t="s">
        <v>5</v>
      </c>
      <c s="6" t="s">
        <v>1816</v>
      </c>
      <c s="36" t="s">
        <v>1657</v>
      </c>
      <c s="37">
        <v>2</v>
      </c>
      <c s="36">
        <v>0</v>
      </c>
      <c s="36">
        <f>ROUND(G387*H387,6)</f>
      </c>
      <c r="L387" s="38">
        <v>0</v>
      </c>
      <c s="32">
        <f>ROUND(ROUND(L387,2)*ROUND(G387,3),2)</f>
      </c>
      <c s="36" t="s">
        <v>55</v>
      </c>
      <c>
        <f>(M387*21)/100</f>
      </c>
      <c t="s">
        <v>27</v>
      </c>
    </row>
    <row r="388" spans="1:5" ht="25.5">
      <c r="A388" s="35" t="s">
        <v>56</v>
      </c>
      <c r="E388" s="39" t="s">
        <v>1816</v>
      </c>
    </row>
    <row r="389" spans="1:5" ht="12.75">
      <c r="A389" s="35" t="s">
        <v>57</v>
      </c>
      <c r="E389" s="40" t="s">
        <v>5</v>
      </c>
    </row>
    <row r="390" spans="1:5" ht="12.75">
      <c r="A390" t="s">
        <v>59</v>
      </c>
      <c r="E390" s="39" t="s">
        <v>5</v>
      </c>
    </row>
    <row r="391" spans="1:16" ht="12.75">
      <c r="A391" t="s">
        <v>49</v>
      </c>
      <c s="34" t="s">
        <v>849</v>
      </c>
      <c s="34" t="s">
        <v>1817</v>
      </c>
      <c s="35" t="s">
        <v>5</v>
      </c>
      <c s="6" t="s">
        <v>1818</v>
      </c>
      <c s="36" t="s">
        <v>1657</v>
      </c>
      <c s="37">
        <v>2</v>
      </c>
      <c s="36">
        <v>0</v>
      </c>
      <c s="36">
        <f>ROUND(G391*H391,6)</f>
      </c>
      <c r="L391" s="38">
        <v>0</v>
      </c>
      <c s="32">
        <f>ROUND(ROUND(L391,2)*ROUND(G391,3),2)</f>
      </c>
      <c s="36" t="s">
        <v>55</v>
      </c>
      <c>
        <f>(M391*21)/100</f>
      </c>
      <c t="s">
        <v>27</v>
      </c>
    </row>
    <row r="392" spans="1:5" ht="12.75">
      <c r="A392" s="35" t="s">
        <v>56</v>
      </c>
      <c r="E392" s="39" t="s">
        <v>1818</v>
      </c>
    </row>
    <row r="393" spans="1:5" ht="12.75">
      <c r="A393" s="35" t="s">
        <v>57</v>
      </c>
      <c r="E393" s="40" t="s">
        <v>5</v>
      </c>
    </row>
    <row r="394" spans="1:5" ht="12.75">
      <c r="A394" t="s">
        <v>59</v>
      </c>
      <c r="E394" s="39" t="s">
        <v>5</v>
      </c>
    </row>
    <row r="395" spans="1:16" ht="12.75">
      <c r="A395" t="s">
        <v>49</v>
      </c>
      <c s="34" t="s">
        <v>852</v>
      </c>
      <c s="34" t="s">
        <v>1819</v>
      </c>
      <c s="35" t="s">
        <v>5</v>
      </c>
      <c s="6" t="s">
        <v>1820</v>
      </c>
      <c s="36" t="s">
        <v>1657</v>
      </c>
      <c s="37">
        <v>2</v>
      </c>
      <c s="36">
        <v>0</v>
      </c>
      <c s="36">
        <f>ROUND(G395*H395,6)</f>
      </c>
      <c r="L395" s="38">
        <v>0</v>
      </c>
      <c s="32">
        <f>ROUND(ROUND(L395,2)*ROUND(G395,3),2)</f>
      </c>
      <c s="36" t="s">
        <v>55</v>
      </c>
      <c>
        <f>(M395*21)/100</f>
      </c>
      <c t="s">
        <v>27</v>
      </c>
    </row>
    <row r="396" spans="1:5" ht="12.75">
      <c r="A396" s="35" t="s">
        <v>56</v>
      </c>
      <c r="E396" s="39" t="s">
        <v>1820</v>
      </c>
    </row>
    <row r="397" spans="1:5" ht="12.75">
      <c r="A397" s="35" t="s">
        <v>57</v>
      </c>
      <c r="E397" s="40" t="s">
        <v>5</v>
      </c>
    </row>
    <row r="398" spans="1:5" ht="12.75">
      <c r="A398" t="s">
        <v>59</v>
      </c>
      <c r="E398" s="39" t="s">
        <v>5</v>
      </c>
    </row>
    <row r="399" spans="1:16" ht="12.75">
      <c r="A399" t="s">
        <v>49</v>
      </c>
      <c s="34" t="s">
        <v>855</v>
      </c>
      <c s="34" t="s">
        <v>1821</v>
      </c>
      <c s="35" t="s">
        <v>5</v>
      </c>
      <c s="6" t="s">
        <v>1822</v>
      </c>
      <c s="36" t="s">
        <v>153</v>
      </c>
      <c s="37">
        <v>5</v>
      </c>
      <c s="36">
        <v>0</v>
      </c>
      <c s="36">
        <f>ROUND(G399*H399,6)</f>
      </c>
      <c r="L399" s="38">
        <v>0</v>
      </c>
      <c s="32">
        <f>ROUND(ROUND(L399,2)*ROUND(G399,3),2)</f>
      </c>
      <c s="36" t="s">
        <v>55</v>
      </c>
      <c>
        <f>(M399*21)/100</f>
      </c>
      <c t="s">
        <v>27</v>
      </c>
    </row>
    <row r="400" spans="1:5" ht="12.75">
      <c r="A400" s="35" t="s">
        <v>56</v>
      </c>
      <c r="E400" s="39" t="s">
        <v>1822</v>
      </c>
    </row>
    <row r="401" spans="1:5" ht="12.75">
      <c r="A401" s="35" t="s">
        <v>57</v>
      </c>
      <c r="E401" s="40" t="s">
        <v>5</v>
      </c>
    </row>
    <row r="402" spans="1:5" ht="12.75">
      <c r="A402" t="s">
        <v>59</v>
      </c>
      <c r="E402" s="39" t="s">
        <v>5</v>
      </c>
    </row>
    <row r="403" spans="1:16" ht="12.75">
      <c r="A403" t="s">
        <v>49</v>
      </c>
      <c s="34" t="s">
        <v>858</v>
      </c>
      <c s="34" t="s">
        <v>1823</v>
      </c>
      <c s="35" t="s">
        <v>5</v>
      </c>
      <c s="6" t="s">
        <v>1824</v>
      </c>
      <c s="36" t="s">
        <v>153</v>
      </c>
      <c s="37">
        <v>15</v>
      </c>
      <c s="36">
        <v>0</v>
      </c>
      <c s="36">
        <f>ROUND(G403*H403,6)</f>
      </c>
      <c r="L403" s="38">
        <v>0</v>
      </c>
      <c s="32">
        <f>ROUND(ROUND(L403,2)*ROUND(G403,3),2)</f>
      </c>
      <c s="36" t="s">
        <v>55</v>
      </c>
      <c>
        <f>(M403*21)/100</f>
      </c>
      <c t="s">
        <v>27</v>
      </c>
    </row>
    <row r="404" spans="1:5" ht="12.75">
      <c r="A404" s="35" t="s">
        <v>56</v>
      </c>
      <c r="E404" s="39" t="s">
        <v>1824</v>
      </c>
    </row>
    <row r="405" spans="1:5" ht="12.75">
      <c r="A405" s="35" t="s">
        <v>57</v>
      </c>
      <c r="E405" s="40" t="s">
        <v>5</v>
      </c>
    </row>
    <row r="406" spans="1:5" ht="12.75">
      <c r="A406" t="s">
        <v>59</v>
      </c>
      <c r="E406" s="39" t="s">
        <v>5</v>
      </c>
    </row>
    <row r="407" spans="1:16" ht="12.75">
      <c r="A407" t="s">
        <v>49</v>
      </c>
      <c s="34" t="s">
        <v>861</v>
      </c>
      <c s="34" t="s">
        <v>1825</v>
      </c>
      <c s="35" t="s">
        <v>5</v>
      </c>
      <c s="6" t="s">
        <v>1826</v>
      </c>
      <c s="36" t="s">
        <v>1657</v>
      </c>
      <c s="37">
        <v>1</v>
      </c>
      <c s="36">
        <v>0</v>
      </c>
      <c s="36">
        <f>ROUND(G407*H407,6)</f>
      </c>
      <c r="L407" s="38">
        <v>0</v>
      </c>
      <c s="32">
        <f>ROUND(ROUND(L407,2)*ROUND(G407,3),2)</f>
      </c>
      <c s="36" t="s">
        <v>55</v>
      </c>
      <c>
        <f>(M407*21)/100</f>
      </c>
      <c t="s">
        <v>27</v>
      </c>
    </row>
    <row r="408" spans="1:5" ht="12.75">
      <c r="A408" s="35" t="s">
        <v>56</v>
      </c>
      <c r="E408" s="39" t="s">
        <v>1826</v>
      </c>
    </row>
    <row r="409" spans="1:5" ht="12.75">
      <c r="A409" s="35" t="s">
        <v>57</v>
      </c>
      <c r="E409" s="40" t="s">
        <v>5</v>
      </c>
    </row>
    <row r="410" spans="1:5" ht="12.75">
      <c r="A410" t="s">
        <v>59</v>
      </c>
      <c r="E410" s="39" t="s">
        <v>5</v>
      </c>
    </row>
    <row r="411" spans="1:16" ht="12.75">
      <c r="A411" t="s">
        <v>49</v>
      </c>
      <c s="34" t="s">
        <v>864</v>
      </c>
      <c s="34" t="s">
        <v>1827</v>
      </c>
      <c s="35" t="s">
        <v>5</v>
      </c>
      <c s="6" t="s">
        <v>1828</v>
      </c>
      <c s="36" t="s">
        <v>1657</v>
      </c>
      <c s="37">
        <v>4</v>
      </c>
      <c s="36">
        <v>0</v>
      </c>
      <c s="36">
        <f>ROUND(G411*H411,6)</f>
      </c>
      <c r="L411" s="38">
        <v>0</v>
      </c>
      <c s="32">
        <f>ROUND(ROUND(L411,2)*ROUND(G411,3),2)</f>
      </c>
      <c s="36" t="s">
        <v>55</v>
      </c>
      <c>
        <f>(M411*21)/100</f>
      </c>
      <c t="s">
        <v>27</v>
      </c>
    </row>
    <row r="412" spans="1:5" ht="12.75">
      <c r="A412" s="35" t="s">
        <v>56</v>
      </c>
      <c r="E412" s="39" t="s">
        <v>1828</v>
      </c>
    </row>
    <row r="413" spans="1:5" ht="12.75">
      <c r="A413" s="35" t="s">
        <v>57</v>
      </c>
      <c r="E413" s="40" t="s">
        <v>5</v>
      </c>
    </row>
    <row r="414" spans="1:5" ht="12.75">
      <c r="A414" t="s">
        <v>59</v>
      </c>
      <c r="E414" s="39" t="s">
        <v>5</v>
      </c>
    </row>
    <row r="415" spans="1:16" ht="25.5">
      <c r="A415" t="s">
        <v>49</v>
      </c>
      <c s="34" t="s">
        <v>867</v>
      </c>
      <c s="34" t="s">
        <v>1829</v>
      </c>
      <c s="35" t="s">
        <v>5</v>
      </c>
      <c s="6" t="s">
        <v>1830</v>
      </c>
      <c s="36" t="s">
        <v>143</v>
      </c>
      <c s="37">
        <v>1</v>
      </c>
      <c s="36">
        <v>0</v>
      </c>
      <c s="36">
        <f>ROUND(G415*H415,6)</f>
      </c>
      <c r="L415" s="38">
        <v>0</v>
      </c>
      <c s="32">
        <f>ROUND(ROUND(L415,2)*ROUND(G415,3),2)</f>
      </c>
      <c s="36" t="s">
        <v>55</v>
      </c>
      <c>
        <f>(M415*21)/100</f>
      </c>
      <c t="s">
        <v>27</v>
      </c>
    </row>
    <row r="416" spans="1:5" ht="25.5">
      <c r="A416" s="35" t="s">
        <v>56</v>
      </c>
      <c r="E416" s="39" t="s">
        <v>1830</v>
      </c>
    </row>
    <row r="417" spans="1:5" ht="12.75">
      <c r="A417" s="35" t="s">
        <v>57</v>
      </c>
      <c r="E417" s="40" t="s">
        <v>5</v>
      </c>
    </row>
    <row r="418" spans="1:5" ht="12.75">
      <c r="A418" t="s">
        <v>59</v>
      </c>
      <c r="E418" s="39" t="s">
        <v>5</v>
      </c>
    </row>
    <row r="419" spans="1:13" ht="12.75">
      <c r="A419" t="s">
        <v>46</v>
      </c>
      <c r="C419" s="31" t="s">
        <v>1831</v>
      </c>
      <c r="E419" s="33" t="s">
        <v>1832</v>
      </c>
      <c r="J419" s="32">
        <f>0</f>
      </c>
      <c s="32">
        <f>0</f>
      </c>
      <c s="32">
        <f>0+L420+L424+L428+L432+L436+L440+L444+L448+L452+L456+L460</f>
      </c>
      <c s="32">
        <f>0+M420+M424+M428+M432+M436+M440+M444+M448+M452+M456+M460</f>
      </c>
    </row>
    <row r="420" spans="1:16" ht="25.5">
      <c r="A420" t="s">
        <v>49</v>
      </c>
      <c s="34" t="s">
        <v>870</v>
      </c>
      <c s="34" t="s">
        <v>1833</v>
      </c>
      <c s="35" t="s">
        <v>5</v>
      </c>
      <c s="6" t="s">
        <v>1834</v>
      </c>
      <c s="36" t="s">
        <v>1657</v>
      </c>
      <c s="37">
        <v>1</v>
      </c>
      <c s="36">
        <v>0</v>
      </c>
      <c s="36">
        <f>ROUND(G420*H420,6)</f>
      </c>
      <c r="L420" s="38">
        <v>0</v>
      </c>
      <c s="32">
        <f>ROUND(ROUND(L420,2)*ROUND(G420,3),2)</f>
      </c>
      <c s="36" t="s">
        <v>55</v>
      </c>
      <c>
        <f>(M420*21)/100</f>
      </c>
      <c t="s">
        <v>27</v>
      </c>
    </row>
    <row r="421" spans="1:5" ht="25.5">
      <c r="A421" s="35" t="s">
        <v>56</v>
      </c>
      <c r="E421" s="39" t="s">
        <v>1834</v>
      </c>
    </row>
    <row r="422" spans="1:5" ht="12.75">
      <c r="A422" s="35" t="s">
        <v>57</v>
      </c>
      <c r="E422" s="40" t="s">
        <v>5</v>
      </c>
    </row>
    <row r="423" spans="1:5" ht="12.75">
      <c r="A423" t="s">
        <v>59</v>
      </c>
      <c r="E423" s="39" t="s">
        <v>5</v>
      </c>
    </row>
    <row r="424" spans="1:16" ht="12.75">
      <c r="A424" t="s">
        <v>49</v>
      </c>
      <c s="34" t="s">
        <v>875</v>
      </c>
      <c s="34" t="s">
        <v>1835</v>
      </c>
      <c s="35" t="s">
        <v>5</v>
      </c>
      <c s="6" t="s">
        <v>1812</v>
      </c>
      <c s="36" t="s">
        <v>1657</v>
      </c>
      <c s="37">
        <v>1</v>
      </c>
      <c s="36">
        <v>0</v>
      </c>
      <c s="36">
        <f>ROUND(G424*H424,6)</f>
      </c>
      <c r="L424" s="38">
        <v>0</v>
      </c>
      <c s="32">
        <f>ROUND(ROUND(L424,2)*ROUND(G424,3),2)</f>
      </c>
      <c s="36" t="s">
        <v>55</v>
      </c>
      <c>
        <f>(M424*21)/100</f>
      </c>
      <c t="s">
        <v>27</v>
      </c>
    </row>
    <row r="425" spans="1:5" ht="12.75">
      <c r="A425" s="35" t="s">
        <v>56</v>
      </c>
      <c r="E425" s="39" t="s">
        <v>1812</v>
      </c>
    </row>
    <row r="426" spans="1:5" ht="12.75">
      <c r="A426" s="35" t="s">
        <v>57</v>
      </c>
      <c r="E426" s="40" t="s">
        <v>5</v>
      </c>
    </row>
    <row r="427" spans="1:5" ht="12.75">
      <c r="A427" t="s">
        <v>59</v>
      </c>
      <c r="E427" s="39" t="s">
        <v>5</v>
      </c>
    </row>
    <row r="428" spans="1:16" ht="12.75">
      <c r="A428" t="s">
        <v>49</v>
      </c>
      <c s="34" t="s">
        <v>878</v>
      </c>
      <c s="34" t="s">
        <v>1836</v>
      </c>
      <c s="35" t="s">
        <v>5</v>
      </c>
      <c s="6" t="s">
        <v>1814</v>
      </c>
      <c s="36" t="s">
        <v>153</v>
      </c>
      <c s="37">
        <v>18</v>
      </c>
      <c s="36">
        <v>0</v>
      </c>
      <c s="36">
        <f>ROUND(G428*H428,6)</f>
      </c>
      <c r="L428" s="38">
        <v>0</v>
      </c>
      <c s="32">
        <f>ROUND(ROUND(L428,2)*ROUND(G428,3),2)</f>
      </c>
      <c s="36" t="s">
        <v>55</v>
      </c>
      <c>
        <f>(M428*21)/100</f>
      </c>
      <c t="s">
        <v>27</v>
      </c>
    </row>
    <row r="429" spans="1:5" ht="12.75">
      <c r="A429" s="35" t="s">
        <v>56</v>
      </c>
      <c r="E429" s="39" t="s">
        <v>1814</v>
      </c>
    </row>
    <row r="430" spans="1:5" ht="12.75">
      <c r="A430" s="35" t="s">
        <v>57</v>
      </c>
      <c r="E430" s="40" t="s">
        <v>5</v>
      </c>
    </row>
    <row r="431" spans="1:5" ht="12.75">
      <c r="A431" t="s">
        <v>59</v>
      </c>
      <c r="E431" s="39" t="s">
        <v>5</v>
      </c>
    </row>
    <row r="432" spans="1:16" ht="25.5">
      <c r="A432" t="s">
        <v>49</v>
      </c>
      <c s="34" t="s">
        <v>881</v>
      </c>
      <c s="34" t="s">
        <v>1837</v>
      </c>
      <c s="35" t="s">
        <v>5</v>
      </c>
      <c s="6" t="s">
        <v>1816</v>
      </c>
      <c s="36" t="s">
        <v>1657</v>
      </c>
      <c s="37">
        <v>1</v>
      </c>
      <c s="36">
        <v>0</v>
      </c>
      <c s="36">
        <f>ROUND(G432*H432,6)</f>
      </c>
      <c r="L432" s="38">
        <v>0</v>
      </c>
      <c s="32">
        <f>ROUND(ROUND(L432,2)*ROUND(G432,3),2)</f>
      </c>
      <c s="36" t="s">
        <v>55</v>
      </c>
      <c>
        <f>(M432*21)/100</f>
      </c>
      <c t="s">
        <v>27</v>
      </c>
    </row>
    <row r="433" spans="1:5" ht="25.5">
      <c r="A433" s="35" t="s">
        <v>56</v>
      </c>
      <c r="E433" s="39" t="s">
        <v>1816</v>
      </c>
    </row>
    <row r="434" spans="1:5" ht="12.75">
      <c r="A434" s="35" t="s">
        <v>57</v>
      </c>
      <c r="E434" s="40" t="s">
        <v>5</v>
      </c>
    </row>
    <row r="435" spans="1:5" ht="12.75">
      <c r="A435" t="s">
        <v>59</v>
      </c>
      <c r="E435" s="39" t="s">
        <v>5</v>
      </c>
    </row>
    <row r="436" spans="1:16" ht="12.75">
      <c r="A436" t="s">
        <v>49</v>
      </c>
      <c s="34" t="s">
        <v>884</v>
      </c>
      <c s="34" t="s">
        <v>1838</v>
      </c>
      <c s="35" t="s">
        <v>5</v>
      </c>
      <c s="6" t="s">
        <v>1818</v>
      </c>
      <c s="36" t="s">
        <v>1657</v>
      </c>
      <c s="37">
        <v>1</v>
      </c>
      <c s="36">
        <v>0</v>
      </c>
      <c s="36">
        <f>ROUND(G436*H436,6)</f>
      </c>
      <c r="L436" s="38">
        <v>0</v>
      </c>
      <c s="32">
        <f>ROUND(ROUND(L436,2)*ROUND(G436,3),2)</f>
      </c>
      <c s="36" t="s">
        <v>55</v>
      </c>
      <c>
        <f>(M436*21)/100</f>
      </c>
      <c t="s">
        <v>27</v>
      </c>
    </row>
    <row r="437" spans="1:5" ht="12.75">
      <c r="A437" s="35" t="s">
        <v>56</v>
      </c>
      <c r="E437" s="39" t="s">
        <v>1818</v>
      </c>
    </row>
    <row r="438" spans="1:5" ht="12.75">
      <c r="A438" s="35" t="s">
        <v>57</v>
      </c>
      <c r="E438" s="40" t="s">
        <v>5</v>
      </c>
    </row>
    <row r="439" spans="1:5" ht="12.75">
      <c r="A439" t="s">
        <v>59</v>
      </c>
      <c r="E439" s="39" t="s">
        <v>5</v>
      </c>
    </row>
    <row r="440" spans="1:16" ht="12.75">
      <c r="A440" t="s">
        <v>49</v>
      </c>
      <c s="34" t="s">
        <v>888</v>
      </c>
      <c s="34" t="s">
        <v>1839</v>
      </c>
      <c s="35" t="s">
        <v>5</v>
      </c>
      <c s="6" t="s">
        <v>1820</v>
      </c>
      <c s="36" t="s">
        <v>1657</v>
      </c>
      <c s="37">
        <v>1</v>
      </c>
      <c s="36">
        <v>0</v>
      </c>
      <c s="36">
        <f>ROUND(G440*H440,6)</f>
      </c>
      <c r="L440" s="38">
        <v>0</v>
      </c>
      <c s="32">
        <f>ROUND(ROUND(L440,2)*ROUND(G440,3),2)</f>
      </c>
      <c s="36" t="s">
        <v>55</v>
      </c>
      <c>
        <f>(M440*21)/100</f>
      </c>
      <c t="s">
        <v>27</v>
      </c>
    </row>
    <row r="441" spans="1:5" ht="12.75">
      <c r="A441" s="35" t="s">
        <v>56</v>
      </c>
      <c r="E441" s="39" t="s">
        <v>1820</v>
      </c>
    </row>
    <row r="442" spans="1:5" ht="12.75">
      <c r="A442" s="35" t="s">
        <v>57</v>
      </c>
      <c r="E442" s="40" t="s">
        <v>5</v>
      </c>
    </row>
    <row r="443" spans="1:5" ht="12.75">
      <c r="A443" t="s">
        <v>59</v>
      </c>
      <c r="E443" s="39" t="s">
        <v>5</v>
      </c>
    </row>
    <row r="444" spans="1:16" ht="12.75">
      <c r="A444" t="s">
        <v>49</v>
      </c>
      <c s="34" t="s">
        <v>891</v>
      </c>
      <c s="34" t="s">
        <v>1840</v>
      </c>
      <c s="35" t="s">
        <v>5</v>
      </c>
      <c s="6" t="s">
        <v>1822</v>
      </c>
      <c s="36" t="s">
        <v>153</v>
      </c>
      <c s="37">
        <v>3</v>
      </c>
      <c s="36">
        <v>0</v>
      </c>
      <c s="36">
        <f>ROUND(G444*H444,6)</f>
      </c>
      <c r="L444" s="38">
        <v>0</v>
      </c>
      <c s="32">
        <f>ROUND(ROUND(L444,2)*ROUND(G444,3),2)</f>
      </c>
      <c s="36" t="s">
        <v>55</v>
      </c>
      <c>
        <f>(M444*21)/100</f>
      </c>
      <c t="s">
        <v>27</v>
      </c>
    </row>
    <row r="445" spans="1:5" ht="12.75">
      <c r="A445" s="35" t="s">
        <v>56</v>
      </c>
      <c r="E445" s="39" t="s">
        <v>1822</v>
      </c>
    </row>
    <row r="446" spans="1:5" ht="12.75">
      <c r="A446" s="35" t="s">
        <v>57</v>
      </c>
      <c r="E446" s="40" t="s">
        <v>5</v>
      </c>
    </row>
    <row r="447" spans="1:5" ht="12.75">
      <c r="A447" t="s">
        <v>59</v>
      </c>
      <c r="E447" s="39" t="s">
        <v>5</v>
      </c>
    </row>
    <row r="448" spans="1:16" ht="12.75">
      <c r="A448" t="s">
        <v>49</v>
      </c>
      <c s="34" t="s">
        <v>895</v>
      </c>
      <c s="34" t="s">
        <v>1841</v>
      </c>
      <c s="35" t="s">
        <v>5</v>
      </c>
      <c s="6" t="s">
        <v>1824</v>
      </c>
      <c s="36" t="s">
        <v>153</v>
      </c>
      <c s="37">
        <v>5</v>
      </c>
      <c s="36">
        <v>0</v>
      </c>
      <c s="36">
        <f>ROUND(G448*H448,6)</f>
      </c>
      <c r="L448" s="38">
        <v>0</v>
      </c>
      <c s="32">
        <f>ROUND(ROUND(L448,2)*ROUND(G448,3),2)</f>
      </c>
      <c s="36" t="s">
        <v>55</v>
      </c>
      <c>
        <f>(M448*21)/100</f>
      </c>
      <c t="s">
        <v>27</v>
      </c>
    </row>
    <row r="449" spans="1:5" ht="12.75">
      <c r="A449" s="35" t="s">
        <v>56</v>
      </c>
      <c r="E449" s="39" t="s">
        <v>1824</v>
      </c>
    </row>
    <row r="450" spans="1:5" ht="12.75">
      <c r="A450" s="35" t="s">
        <v>57</v>
      </c>
      <c r="E450" s="40" t="s">
        <v>5</v>
      </c>
    </row>
    <row r="451" spans="1:5" ht="12.75">
      <c r="A451" t="s">
        <v>59</v>
      </c>
      <c r="E451" s="39" t="s">
        <v>5</v>
      </c>
    </row>
    <row r="452" spans="1:16" ht="12.75">
      <c r="A452" t="s">
        <v>49</v>
      </c>
      <c s="34" t="s">
        <v>899</v>
      </c>
      <c s="34" t="s">
        <v>1842</v>
      </c>
      <c s="35" t="s">
        <v>5</v>
      </c>
      <c s="6" t="s">
        <v>1826</v>
      </c>
      <c s="36" t="s">
        <v>1657</v>
      </c>
      <c s="37">
        <v>1</v>
      </c>
      <c s="36">
        <v>0</v>
      </c>
      <c s="36">
        <f>ROUND(G452*H452,6)</f>
      </c>
      <c r="L452" s="38">
        <v>0</v>
      </c>
      <c s="32">
        <f>ROUND(ROUND(L452,2)*ROUND(G452,3),2)</f>
      </c>
      <c s="36" t="s">
        <v>55</v>
      </c>
      <c>
        <f>(M452*21)/100</f>
      </c>
      <c t="s">
        <v>27</v>
      </c>
    </row>
    <row r="453" spans="1:5" ht="12.75">
      <c r="A453" s="35" t="s">
        <v>56</v>
      </c>
      <c r="E453" s="39" t="s">
        <v>1826</v>
      </c>
    </row>
    <row r="454" spans="1:5" ht="12.75">
      <c r="A454" s="35" t="s">
        <v>57</v>
      </c>
      <c r="E454" s="40" t="s">
        <v>5</v>
      </c>
    </row>
    <row r="455" spans="1:5" ht="12.75">
      <c r="A455" t="s">
        <v>59</v>
      </c>
      <c r="E455" s="39" t="s">
        <v>5</v>
      </c>
    </row>
    <row r="456" spans="1:16" ht="12.75">
      <c r="A456" t="s">
        <v>49</v>
      </c>
      <c s="34" t="s">
        <v>903</v>
      </c>
      <c s="34" t="s">
        <v>1843</v>
      </c>
      <c s="35" t="s">
        <v>5</v>
      </c>
      <c s="6" t="s">
        <v>1828</v>
      </c>
      <c s="36" t="s">
        <v>1657</v>
      </c>
      <c s="37">
        <v>2</v>
      </c>
      <c s="36">
        <v>0</v>
      </c>
      <c s="36">
        <f>ROUND(G456*H456,6)</f>
      </c>
      <c r="L456" s="38">
        <v>0</v>
      </c>
      <c s="32">
        <f>ROUND(ROUND(L456,2)*ROUND(G456,3),2)</f>
      </c>
      <c s="36" t="s">
        <v>55</v>
      </c>
      <c>
        <f>(M456*21)/100</f>
      </c>
      <c t="s">
        <v>27</v>
      </c>
    </row>
    <row r="457" spans="1:5" ht="12.75">
      <c r="A457" s="35" t="s">
        <v>56</v>
      </c>
      <c r="E457" s="39" t="s">
        <v>1828</v>
      </c>
    </row>
    <row r="458" spans="1:5" ht="12.75">
      <c r="A458" s="35" t="s">
        <v>57</v>
      </c>
      <c r="E458" s="40" t="s">
        <v>5</v>
      </c>
    </row>
    <row r="459" spans="1:5" ht="12.75">
      <c r="A459" t="s">
        <v>59</v>
      </c>
      <c r="E459" s="39" t="s">
        <v>5</v>
      </c>
    </row>
    <row r="460" spans="1:16" ht="25.5">
      <c r="A460" t="s">
        <v>49</v>
      </c>
      <c s="34" t="s">
        <v>906</v>
      </c>
      <c s="34" t="s">
        <v>1844</v>
      </c>
      <c s="35" t="s">
        <v>5</v>
      </c>
      <c s="6" t="s">
        <v>1830</v>
      </c>
      <c s="36" t="s">
        <v>143</v>
      </c>
      <c s="37">
        <v>1</v>
      </c>
      <c s="36">
        <v>0</v>
      </c>
      <c s="36">
        <f>ROUND(G460*H460,6)</f>
      </c>
      <c r="L460" s="38">
        <v>0</v>
      </c>
      <c s="32">
        <f>ROUND(ROUND(L460,2)*ROUND(G460,3),2)</f>
      </c>
      <c s="36" t="s">
        <v>55</v>
      </c>
      <c>
        <f>(M460*21)/100</f>
      </c>
      <c t="s">
        <v>27</v>
      </c>
    </row>
    <row r="461" spans="1:5" ht="25.5">
      <c r="A461" s="35" t="s">
        <v>56</v>
      </c>
      <c r="E461" s="39" t="s">
        <v>1830</v>
      </c>
    </row>
    <row r="462" spans="1:5" ht="12.75">
      <c r="A462" s="35" t="s">
        <v>57</v>
      </c>
      <c r="E462" s="40" t="s">
        <v>5</v>
      </c>
    </row>
    <row r="463" spans="1:5" ht="12.75">
      <c r="A463" t="s">
        <v>59</v>
      </c>
      <c r="E463" s="39" t="s">
        <v>5</v>
      </c>
    </row>
    <row r="464" spans="1:13" ht="12.75">
      <c r="A464" t="s">
        <v>46</v>
      </c>
      <c r="C464" s="31" t="s">
        <v>1845</v>
      </c>
      <c r="E464" s="33" t="s">
        <v>1846</v>
      </c>
      <c r="J464" s="32">
        <f>0</f>
      </c>
      <c s="32">
        <f>0</f>
      </c>
      <c s="32">
        <f>0+L465+L469+L473+L477+L481+L485+L489+L493+L497+L501+L505</f>
      </c>
      <c s="32">
        <f>0+M465+M469+M473+M477+M481+M485+M489+M493+M497+M501+M505</f>
      </c>
    </row>
    <row r="465" spans="1:16" ht="25.5">
      <c r="A465" t="s">
        <v>49</v>
      </c>
      <c s="34" t="s">
        <v>909</v>
      </c>
      <c s="34" t="s">
        <v>1833</v>
      </c>
      <c s="35" t="s">
        <v>5</v>
      </c>
      <c s="6" t="s">
        <v>1834</v>
      </c>
      <c s="36" t="s">
        <v>1657</v>
      </c>
      <c s="37">
        <v>2</v>
      </c>
      <c s="36">
        <v>0</v>
      </c>
      <c s="36">
        <f>ROUND(G465*H465,6)</f>
      </c>
      <c r="L465" s="38">
        <v>0</v>
      </c>
      <c s="32">
        <f>ROUND(ROUND(L465,2)*ROUND(G465,3),2)</f>
      </c>
      <c s="36" t="s">
        <v>55</v>
      </c>
      <c>
        <f>(M465*21)/100</f>
      </c>
      <c t="s">
        <v>27</v>
      </c>
    </row>
    <row r="466" spans="1:5" ht="25.5">
      <c r="A466" s="35" t="s">
        <v>56</v>
      </c>
      <c r="E466" s="39" t="s">
        <v>1834</v>
      </c>
    </row>
    <row r="467" spans="1:5" ht="12.75">
      <c r="A467" s="35" t="s">
        <v>57</v>
      </c>
      <c r="E467" s="40" t="s">
        <v>5</v>
      </c>
    </row>
    <row r="468" spans="1:5" ht="12.75">
      <c r="A468" t="s">
        <v>59</v>
      </c>
      <c r="E468" s="39" t="s">
        <v>5</v>
      </c>
    </row>
    <row r="469" spans="1:16" ht="12.75">
      <c r="A469" t="s">
        <v>49</v>
      </c>
      <c s="34" t="s">
        <v>912</v>
      </c>
      <c s="34" t="s">
        <v>1847</v>
      </c>
      <c s="35" t="s">
        <v>5</v>
      </c>
      <c s="6" t="s">
        <v>1812</v>
      </c>
      <c s="36" t="s">
        <v>1657</v>
      </c>
      <c s="37">
        <v>2</v>
      </c>
      <c s="36">
        <v>0</v>
      </c>
      <c s="36">
        <f>ROUND(G469*H469,6)</f>
      </c>
      <c r="L469" s="38">
        <v>0</v>
      </c>
      <c s="32">
        <f>ROUND(ROUND(L469,2)*ROUND(G469,3),2)</f>
      </c>
      <c s="36" t="s">
        <v>55</v>
      </c>
      <c>
        <f>(M469*21)/100</f>
      </c>
      <c t="s">
        <v>27</v>
      </c>
    </row>
    <row r="470" spans="1:5" ht="12.75">
      <c r="A470" s="35" t="s">
        <v>56</v>
      </c>
      <c r="E470" s="39" t="s">
        <v>1812</v>
      </c>
    </row>
    <row r="471" spans="1:5" ht="12.75">
      <c r="A471" s="35" t="s">
        <v>57</v>
      </c>
      <c r="E471" s="40" t="s">
        <v>5</v>
      </c>
    </row>
    <row r="472" spans="1:5" ht="12.75">
      <c r="A472" t="s">
        <v>59</v>
      </c>
      <c r="E472" s="39" t="s">
        <v>5</v>
      </c>
    </row>
    <row r="473" spans="1:16" ht="12.75">
      <c r="A473" t="s">
        <v>49</v>
      </c>
      <c s="34" t="s">
        <v>916</v>
      </c>
      <c s="34" t="s">
        <v>1848</v>
      </c>
      <c s="35" t="s">
        <v>5</v>
      </c>
      <c s="6" t="s">
        <v>1814</v>
      </c>
      <c s="36" t="s">
        <v>153</v>
      </c>
      <c s="37">
        <v>18</v>
      </c>
      <c s="36">
        <v>0</v>
      </c>
      <c s="36">
        <f>ROUND(G473*H473,6)</f>
      </c>
      <c r="L473" s="38">
        <v>0</v>
      </c>
      <c s="32">
        <f>ROUND(ROUND(L473,2)*ROUND(G473,3),2)</f>
      </c>
      <c s="36" t="s">
        <v>55</v>
      </c>
      <c>
        <f>(M473*21)/100</f>
      </c>
      <c t="s">
        <v>27</v>
      </c>
    </row>
    <row r="474" spans="1:5" ht="12.75">
      <c r="A474" s="35" t="s">
        <v>56</v>
      </c>
      <c r="E474" s="39" t="s">
        <v>1814</v>
      </c>
    </row>
    <row r="475" spans="1:5" ht="12.75">
      <c r="A475" s="35" t="s">
        <v>57</v>
      </c>
      <c r="E475" s="40" t="s">
        <v>5</v>
      </c>
    </row>
    <row r="476" spans="1:5" ht="12.75">
      <c r="A476" t="s">
        <v>59</v>
      </c>
      <c r="E476" s="39" t="s">
        <v>5</v>
      </c>
    </row>
    <row r="477" spans="1:16" ht="25.5">
      <c r="A477" t="s">
        <v>49</v>
      </c>
      <c s="34" t="s">
        <v>919</v>
      </c>
      <c s="34" t="s">
        <v>1849</v>
      </c>
      <c s="35" t="s">
        <v>5</v>
      </c>
      <c s="6" t="s">
        <v>1816</v>
      </c>
      <c s="36" t="s">
        <v>1657</v>
      </c>
      <c s="37">
        <v>2</v>
      </c>
      <c s="36">
        <v>0</v>
      </c>
      <c s="36">
        <f>ROUND(G477*H477,6)</f>
      </c>
      <c r="L477" s="38">
        <v>0</v>
      </c>
      <c s="32">
        <f>ROUND(ROUND(L477,2)*ROUND(G477,3),2)</f>
      </c>
      <c s="36" t="s">
        <v>55</v>
      </c>
      <c>
        <f>(M477*21)/100</f>
      </c>
      <c t="s">
        <v>27</v>
      </c>
    </row>
    <row r="478" spans="1:5" ht="25.5">
      <c r="A478" s="35" t="s">
        <v>56</v>
      </c>
      <c r="E478" s="39" t="s">
        <v>1816</v>
      </c>
    </row>
    <row r="479" spans="1:5" ht="12.75">
      <c r="A479" s="35" t="s">
        <v>57</v>
      </c>
      <c r="E479" s="40" t="s">
        <v>5</v>
      </c>
    </row>
    <row r="480" spans="1:5" ht="12.75">
      <c r="A480" t="s">
        <v>59</v>
      </c>
      <c r="E480" s="39" t="s">
        <v>5</v>
      </c>
    </row>
    <row r="481" spans="1:16" ht="12.75">
      <c r="A481" t="s">
        <v>49</v>
      </c>
      <c s="34" t="s">
        <v>924</v>
      </c>
      <c s="34" t="s">
        <v>1850</v>
      </c>
      <c s="35" t="s">
        <v>5</v>
      </c>
      <c s="6" t="s">
        <v>1818</v>
      </c>
      <c s="36" t="s">
        <v>1657</v>
      </c>
      <c s="37">
        <v>2</v>
      </c>
      <c s="36">
        <v>0</v>
      </c>
      <c s="36">
        <f>ROUND(G481*H481,6)</f>
      </c>
      <c r="L481" s="38">
        <v>0</v>
      </c>
      <c s="32">
        <f>ROUND(ROUND(L481,2)*ROUND(G481,3),2)</f>
      </c>
      <c s="36" t="s">
        <v>55</v>
      </c>
      <c>
        <f>(M481*21)/100</f>
      </c>
      <c t="s">
        <v>27</v>
      </c>
    </row>
    <row r="482" spans="1:5" ht="12.75">
      <c r="A482" s="35" t="s">
        <v>56</v>
      </c>
      <c r="E482" s="39" t="s">
        <v>1818</v>
      </c>
    </row>
    <row r="483" spans="1:5" ht="12.75">
      <c r="A483" s="35" t="s">
        <v>57</v>
      </c>
      <c r="E483" s="40" t="s">
        <v>5</v>
      </c>
    </row>
    <row r="484" spans="1:5" ht="12.75">
      <c r="A484" t="s">
        <v>59</v>
      </c>
      <c r="E484" s="39" t="s">
        <v>5</v>
      </c>
    </row>
    <row r="485" spans="1:16" ht="12.75">
      <c r="A485" t="s">
        <v>49</v>
      </c>
      <c s="34" t="s">
        <v>927</v>
      </c>
      <c s="34" t="s">
        <v>1851</v>
      </c>
      <c s="35" t="s">
        <v>5</v>
      </c>
      <c s="6" t="s">
        <v>1820</v>
      </c>
      <c s="36" t="s">
        <v>1657</v>
      </c>
      <c s="37">
        <v>2</v>
      </c>
      <c s="36">
        <v>0</v>
      </c>
      <c s="36">
        <f>ROUND(G485*H485,6)</f>
      </c>
      <c r="L485" s="38">
        <v>0</v>
      </c>
      <c s="32">
        <f>ROUND(ROUND(L485,2)*ROUND(G485,3),2)</f>
      </c>
      <c s="36" t="s">
        <v>55</v>
      </c>
      <c>
        <f>(M485*21)/100</f>
      </c>
      <c t="s">
        <v>27</v>
      </c>
    </row>
    <row r="486" spans="1:5" ht="12.75">
      <c r="A486" s="35" t="s">
        <v>56</v>
      </c>
      <c r="E486" s="39" t="s">
        <v>1820</v>
      </c>
    </row>
    <row r="487" spans="1:5" ht="12.75">
      <c r="A487" s="35" t="s">
        <v>57</v>
      </c>
      <c r="E487" s="40" t="s">
        <v>5</v>
      </c>
    </row>
    <row r="488" spans="1:5" ht="12.75">
      <c r="A488" t="s">
        <v>59</v>
      </c>
      <c r="E488" s="39" t="s">
        <v>5</v>
      </c>
    </row>
    <row r="489" spans="1:16" ht="12.75">
      <c r="A489" t="s">
        <v>49</v>
      </c>
      <c s="34" t="s">
        <v>930</v>
      </c>
      <c s="34" t="s">
        <v>1852</v>
      </c>
      <c s="35" t="s">
        <v>5</v>
      </c>
      <c s="6" t="s">
        <v>1822</v>
      </c>
      <c s="36" t="s">
        <v>153</v>
      </c>
      <c s="37">
        <v>6</v>
      </c>
      <c s="36">
        <v>0</v>
      </c>
      <c s="36">
        <f>ROUND(G489*H489,6)</f>
      </c>
      <c r="L489" s="38">
        <v>0</v>
      </c>
      <c s="32">
        <f>ROUND(ROUND(L489,2)*ROUND(G489,3),2)</f>
      </c>
      <c s="36" t="s">
        <v>55</v>
      </c>
      <c>
        <f>(M489*21)/100</f>
      </c>
      <c t="s">
        <v>27</v>
      </c>
    </row>
    <row r="490" spans="1:5" ht="12.75">
      <c r="A490" s="35" t="s">
        <v>56</v>
      </c>
      <c r="E490" s="39" t="s">
        <v>1822</v>
      </c>
    </row>
    <row r="491" spans="1:5" ht="12.75">
      <c r="A491" s="35" t="s">
        <v>57</v>
      </c>
      <c r="E491" s="40" t="s">
        <v>5</v>
      </c>
    </row>
    <row r="492" spans="1:5" ht="12.75">
      <c r="A492" t="s">
        <v>59</v>
      </c>
      <c r="E492" s="39" t="s">
        <v>5</v>
      </c>
    </row>
    <row r="493" spans="1:16" ht="12.75">
      <c r="A493" t="s">
        <v>49</v>
      </c>
      <c s="34" t="s">
        <v>933</v>
      </c>
      <c s="34" t="s">
        <v>1853</v>
      </c>
      <c s="35" t="s">
        <v>5</v>
      </c>
      <c s="6" t="s">
        <v>1824</v>
      </c>
      <c s="36" t="s">
        <v>153</v>
      </c>
      <c s="37">
        <v>8</v>
      </c>
      <c s="36">
        <v>0</v>
      </c>
      <c s="36">
        <f>ROUND(G493*H493,6)</f>
      </c>
      <c r="L493" s="38">
        <v>0</v>
      </c>
      <c s="32">
        <f>ROUND(ROUND(L493,2)*ROUND(G493,3),2)</f>
      </c>
      <c s="36" t="s">
        <v>55</v>
      </c>
      <c>
        <f>(M493*21)/100</f>
      </c>
      <c t="s">
        <v>27</v>
      </c>
    </row>
    <row r="494" spans="1:5" ht="12.75">
      <c r="A494" s="35" t="s">
        <v>56</v>
      </c>
      <c r="E494" s="39" t="s">
        <v>1824</v>
      </c>
    </row>
    <row r="495" spans="1:5" ht="12.75">
      <c r="A495" s="35" t="s">
        <v>57</v>
      </c>
      <c r="E495" s="40" t="s">
        <v>5</v>
      </c>
    </row>
    <row r="496" spans="1:5" ht="12.75">
      <c r="A496" t="s">
        <v>59</v>
      </c>
      <c r="E496" s="39" t="s">
        <v>5</v>
      </c>
    </row>
    <row r="497" spans="1:16" ht="12.75">
      <c r="A497" t="s">
        <v>49</v>
      </c>
      <c s="34" t="s">
        <v>938</v>
      </c>
      <c s="34" t="s">
        <v>1854</v>
      </c>
      <c s="35" t="s">
        <v>5</v>
      </c>
      <c s="6" t="s">
        <v>1826</v>
      </c>
      <c s="36" t="s">
        <v>1657</v>
      </c>
      <c s="37">
        <v>1</v>
      </c>
      <c s="36">
        <v>0</v>
      </c>
      <c s="36">
        <f>ROUND(G497*H497,6)</f>
      </c>
      <c r="L497" s="38">
        <v>0</v>
      </c>
      <c s="32">
        <f>ROUND(ROUND(L497,2)*ROUND(G497,3),2)</f>
      </c>
      <c s="36" t="s">
        <v>55</v>
      </c>
      <c>
        <f>(M497*21)/100</f>
      </c>
      <c t="s">
        <v>27</v>
      </c>
    </row>
    <row r="498" spans="1:5" ht="12.75">
      <c r="A498" s="35" t="s">
        <v>56</v>
      </c>
      <c r="E498" s="39" t="s">
        <v>1826</v>
      </c>
    </row>
    <row r="499" spans="1:5" ht="12.75">
      <c r="A499" s="35" t="s">
        <v>57</v>
      </c>
      <c r="E499" s="40" t="s">
        <v>5</v>
      </c>
    </row>
    <row r="500" spans="1:5" ht="12.75">
      <c r="A500" t="s">
        <v>59</v>
      </c>
      <c r="E500" s="39" t="s">
        <v>5</v>
      </c>
    </row>
    <row r="501" spans="1:16" ht="12.75">
      <c r="A501" t="s">
        <v>49</v>
      </c>
      <c s="34" t="s">
        <v>941</v>
      </c>
      <c s="34" t="s">
        <v>1855</v>
      </c>
      <c s="35" t="s">
        <v>5</v>
      </c>
      <c s="6" t="s">
        <v>1828</v>
      </c>
      <c s="36" t="s">
        <v>1657</v>
      </c>
      <c s="37">
        <v>4</v>
      </c>
      <c s="36">
        <v>0</v>
      </c>
      <c s="36">
        <f>ROUND(G501*H501,6)</f>
      </c>
      <c r="L501" s="38">
        <v>0</v>
      </c>
      <c s="32">
        <f>ROUND(ROUND(L501,2)*ROUND(G501,3),2)</f>
      </c>
      <c s="36" t="s">
        <v>55</v>
      </c>
      <c>
        <f>(M501*21)/100</f>
      </c>
      <c t="s">
        <v>27</v>
      </c>
    </row>
    <row r="502" spans="1:5" ht="12.75">
      <c r="A502" s="35" t="s">
        <v>56</v>
      </c>
      <c r="E502" s="39" t="s">
        <v>1828</v>
      </c>
    </row>
    <row r="503" spans="1:5" ht="12.75">
      <c r="A503" s="35" t="s">
        <v>57</v>
      </c>
      <c r="E503" s="40" t="s">
        <v>5</v>
      </c>
    </row>
    <row r="504" spans="1:5" ht="12.75">
      <c r="A504" t="s">
        <v>59</v>
      </c>
      <c r="E504" s="39" t="s">
        <v>5</v>
      </c>
    </row>
    <row r="505" spans="1:16" ht="25.5">
      <c r="A505" t="s">
        <v>49</v>
      </c>
      <c s="34" t="s">
        <v>946</v>
      </c>
      <c s="34" t="s">
        <v>1856</v>
      </c>
      <c s="35" t="s">
        <v>5</v>
      </c>
      <c s="6" t="s">
        <v>1830</v>
      </c>
      <c s="36" t="s">
        <v>143</v>
      </c>
      <c s="37">
        <v>1</v>
      </c>
      <c s="36">
        <v>0</v>
      </c>
      <c s="36">
        <f>ROUND(G505*H505,6)</f>
      </c>
      <c r="L505" s="38">
        <v>0</v>
      </c>
      <c s="32">
        <f>ROUND(ROUND(L505,2)*ROUND(G505,3),2)</f>
      </c>
      <c s="36" t="s">
        <v>55</v>
      </c>
      <c>
        <f>(M505*21)/100</f>
      </c>
      <c t="s">
        <v>27</v>
      </c>
    </row>
    <row r="506" spans="1:5" ht="25.5">
      <c r="A506" s="35" t="s">
        <v>56</v>
      </c>
      <c r="E506" s="39" t="s">
        <v>1830</v>
      </c>
    </row>
    <row r="507" spans="1:5" ht="12.75">
      <c r="A507" s="35" t="s">
        <v>57</v>
      </c>
      <c r="E507" s="40" t="s">
        <v>5</v>
      </c>
    </row>
    <row r="508" spans="1:5" ht="12.75">
      <c r="A508" t="s">
        <v>59</v>
      </c>
      <c r="E508" s="39" t="s">
        <v>5</v>
      </c>
    </row>
    <row r="509" spans="1:13" ht="12.75">
      <c r="A509" t="s">
        <v>46</v>
      </c>
      <c r="C509" s="31" t="s">
        <v>1857</v>
      </c>
      <c r="E509" s="33" t="s">
        <v>1858</v>
      </c>
      <c r="J509" s="32">
        <f>0</f>
      </c>
      <c s="32">
        <f>0</f>
      </c>
      <c s="32">
        <f>0+L510+L514+L518+L522+L526+L530+L534+L538+L542+L546</f>
      </c>
      <c s="32">
        <f>0+M510+M514+M518+M522+M526+M530+M534+M538+M542+M546</f>
      </c>
    </row>
    <row r="510" spans="1:16" ht="25.5">
      <c r="A510" t="s">
        <v>49</v>
      </c>
      <c s="34" t="s">
        <v>949</v>
      </c>
      <c s="34" t="s">
        <v>1859</v>
      </c>
      <c s="35" t="s">
        <v>5</v>
      </c>
      <c s="6" t="s">
        <v>1860</v>
      </c>
      <c s="36" t="s">
        <v>1657</v>
      </c>
      <c s="37">
        <v>1</v>
      </c>
      <c s="36">
        <v>0</v>
      </c>
      <c s="36">
        <f>ROUND(G510*H510,6)</f>
      </c>
      <c r="L510" s="38">
        <v>0</v>
      </c>
      <c s="32">
        <f>ROUND(ROUND(L510,2)*ROUND(G510,3),2)</f>
      </c>
      <c s="36" t="s">
        <v>55</v>
      </c>
      <c>
        <f>(M510*21)/100</f>
      </c>
      <c t="s">
        <v>27</v>
      </c>
    </row>
    <row r="511" spans="1:5" ht="25.5">
      <c r="A511" s="35" t="s">
        <v>56</v>
      </c>
      <c r="E511" s="39" t="s">
        <v>1860</v>
      </c>
    </row>
    <row r="512" spans="1:5" ht="12.75">
      <c r="A512" s="35" t="s">
        <v>57</v>
      </c>
      <c r="E512" s="40" t="s">
        <v>5</v>
      </c>
    </row>
    <row r="513" spans="1:5" ht="12.75">
      <c r="A513" t="s">
        <v>59</v>
      </c>
      <c r="E513" s="39" t="s">
        <v>5</v>
      </c>
    </row>
    <row r="514" spans="1:16" ht="12.75">
      <c r="A514" t="s">
        <v>49</v>
      </c>
      <c s="34" t="s">
        <v>954</v>
      </c>
      <c s="34" t="s">
        <v>1835</v>
      </c>
      <c s="35" t="s">
        <v>5</v>
      </c>
      <c s="6" t="s">
        <v>1812</v>
      </c>
      <c s="36" t="s">
        <v>1657</v>
      </c>
      <c s="37">
        <v>1</v>
      </c>
      <c s="36">
        <v>0</v>
      </c>
      <c s="36">
        <f>ROUND(G514*H514,6)</f>
      </c>
      <c r="L514" s="38">
        <v>0</v>
      </c>
      <c s="32">
        <f>ROUND(ROUND(L514,2)*ROUND(G514,3),2)</f>
      </c>
      <c s="36" t="s">
        <v>55</v>
      </c>
      <c>
        <f>(M514*21)/100</f>
      </c>
      <c t="s">
        <v>27</v>
      </c>
    </row>
    <row r="515" spans="1:5" ht="12.75">
      <c r="A515" s="35" t="s">
        <v>56</v>
      </c>
      <c r="E515" s="39" t="s">
        <v>1812</v>
      </c>
    </row>
    <row r="516" spans="1:5" ht="12.75">
      <c r="A516" s="35" t="s">
        <v>57</v>
      </c>
      <c r="E516" s="40" t="s">
        <v>5</v>
      </c>
    </row>
    <row r="517" spans="1:5" ht="12.75">
      <c r="A517" t="s">
        <v>59</v>
      </c>
      <c r="E517" s="39" t="s">
        <v>5</v>
      </c>
    </row>
    <row r="518" spans="1:16" ht="12.75">
      <c r="A518" t="s">
        <v>49</v>
      </c>
      <c s="34" t="s">
        <v>958</v>
      </c>
      <c s="34" t="s">
        <v>1861</v>
      </c>
      <c s="35" t="s">
        <v>5</v>
      </c>
      <c s="6" t="s">
        <v>1814</v>
      </c>
      <c s="36" t="s">
        <v>153</v>
      </c>
      <c s="37">
        <v>20</v>
      </c>
      <c s="36">
        <v>0</v>
      </c>
      <c s="36">
        <f>ROUND(G518*H518,6)</f>
      </c>
      <c r="L518" s="38">
        <v>0</v>
      </c>
      <c s="32">
        <f>ROUND(ROUND(L518,2)*ROUND(G518,3),2)</f>
      </c>
      <c s="36" t="s">
        <v>55</v>
      </c>
      <c>
        <f>(M518*21)/100</f>
      </c>
      <c t="s">
        <v>27</v>
      </c>
    </row>
    <row r="519" spans="1:5" ht="12.75">
      <c r="A519" s="35" t="s">
        <v>56</v>
      </c>
      <c r="E519" s="39" t="s">
        <v>1814</v>
      </c>
    </row>
    <row r="520" spans="1:5" ht="12.75">
      <c r="A520" s="35" t="s">
        <v>57</v>
      </c>
      <c r="E520" s="40" t="s">
        <v>5</v>
      </c>
    </row>
    <row r="521" spans="1:5" ht="12.75">
      <c r="A521" t="s">
        <v>59</v>
      </c>
      <c r="E521" s="39" t="s">
        <v>5</v>
      </c>
    </row>
    <row r="522" spans="1:16" ht="25.5">
      <c r="A522" t="s">
        <v>49</v>
      </c>
      <c s="34" t="s">
        <v>962</v>
      </c>
      <c s="34" t="s">
        <v>1862</v>
      </c>
      <c s="35" t="s">
        <v>5</v>
      </c>
      <c s="6" t="s">
        <v>1816</v>
      </c>
      <c s="36" t="s">
        <v>1657</v>
      </c>
      <c s="37">
        <v>1</v>
      </c>
      <c s="36">
        <v>0</v>
      </c>
      <c s="36">
        <f>ROUND(G522*H522,6)</f>
      </c>
      <c r="L522" s="38">
        <v>0</v>
      </c>
      <c s="32">
        <f>ROUND(ROUND(L522,2)*ROUND(G522,3),2)</f>
      </c>
      <c s="36" t="s">
        <v>55</v>
      </c>
      <c>
        <f>(M522*21)/100</f>
      </c>
      <c t="s">
        <v>27</v>
      </c>
    </row>
    <row r="523" spans="1:5" ht="25.5">
      <c r="A523" s="35" t="s">
        <v>56</v>
      </c>
      <c r="E523" s="39" t="s">
        <v>1816</v>
      </c>
    </row>
    <row r="524" spans="1:5" ht="12.75">
      <c r="A524" s="35" t="s">
        <v>57</v>
      </c>
      <c r="E524" s="40" t="s">
        <v>5</v>
      </c>
    </row>
    <row r="525" spans="1:5" ht="12.75">
      <c r="A525" t="s">
        <v>59</v>
      </c>
      <c r="E525" s="39" t="s">
        <v>5</v>
      </c>
    </row>
    <row r="526" spans="1:16" ht="12.75">
      <c r="A526" t="s">
        <v>49</v>
      </c>
      <c s="34" t="s">
        <v>966</v>
      </c>
      <c s="34" t="s">
        <v>1863</v>
      </c>
      <c s="35" t="s">
        <v>5</v>
      </c>
      <c s="6" t="s">
        <v>1818</v>
      </c>
      <c s="36" t="s">
        <v>1657</v>
      </c>
      <c s="37">
        <v>1</v>
      </c>
      <c s="36">
        <v>0</v>
      </c>
      <c s="36">
        <f>ROUND(G526*H526,6)</f>
      </c>
      <c r="L526" s="38">
        <v>0</v>
      </c>
      <c s="32">
        <f>ROUND(ROUND(L526,2)*ROUND(G526,3),2)</f>
      </c>
      <c s="36" t="s">
        <v>55</v>
      </c>
      <c>
        <f>(M526*21)/100</f>
      </c>
      <c t="s">
        <v>27</v>
      </c>
    </row>
    <row r="527" spans="1:5" ht="12.75">
      <c r="A527" s="35" t="s">
        <v>56</v>
      </c>
      <c r="E527" s="39" t="s">
        <v>1818</v>
      </c>
    </row>
    <row r="528" spans="1:5" ht="12.75">
      <c r="A528" s="35" t="s">
        <v>57</v>
      </c>
      <c r="E528" s="40" t="s">
        <v>5</v>
      </c>
    </row>
    <row r="529" spans="1:5" ht="12.75">
      <c r="A529" t="s">
        <v>59</v>
      </c>
      <c r="E529" s="39" t="s">
        <v>5</v>
      </c>
    </row>
    <row r="530" spans="1:16" ht="12.75">
      <c r="A530" t="s">
        <v>49</v>
      </c>
      <c s="34" t="s">
        <v>969</v>
      </c>
      <c s="34" t="s">
        <v>1864</v>
      </c>
      <c s="35" t="s">
        <v>5</v>
      </c>
      <c s="6" t="s">
        <v>1820</v>
      </c>
      <c s="36" t="s">
        <v>1657</v>
      </c>
      <c s="37">
        <v>1</v>
      </c>
      <c s="36">
        <v>0</v>
      </c>
      <c s="36">
        <f>ROUND(G530*H530,6)</f>
      </c>
      <c r="L530" s="38">
        <v>0</v>
      </c>
      <c s="32">
        <f>ROUND(ROUND(L530,2)*ROUND(G530,3),2)</f>
      </c>
      <c s="36" t="s">
        <v>55</v>
      </c>
      <c>
        <f>(M530*21)/100</f>
      </c>
      <c t="s">
        <v>27</v>
      </c>
    </row>
    <row r="531" spans="1:5" ht="12.75">
      <c r="A531" s="35" t="s">
        <v>56</v>
      </c>
      <c r="E531" s="39" t="s">
        <v>1820</v>
      </c>
    </row>
    <row r="532" spans="1:5" ht="12.75">
      <c r="A532" s="35" t="s">
        <v>57</v>
      </c>
      <c r="E532" s="40" t="s">
        <v>5</v>
      </c>
    </row>
    <row r="533" spans="1:5" ht="12.75">
      <c r="A533" t="s">
        <v>59</v>
      </c>
      <c r="E533" s="39" t="s">
        <v>5</v>
      </c>
    </row>
    <row r="534" spans="1:16" ht="12.75">
      <c r="A534" t="s">
        <v>49</v>
      </c>
      <c s="34" t="s">
        <v>973</v>
      </c>
      <c s="34" t="s">
        <v>1865</v>
      </c>
      <c s="35" t="s">
        <v>5</v>
      </c>
      <c s="6" t="s">
        <v>1822</v>
      </c>
      <c s="36" t="s">
        <v>153</v>
      </c>
      <c s="37">
        <v>6</v>
      </c>
      <c s="36">
        <v>0</v>
      </c>
      <c s="36">
        <f>ROUND(G534*H534,6)</f>
      </c>
      <c r="L534" s="38">
        <v>0</v>
      </c>
      <c s="32">
        <f>ROUND(ROUND(L534,2)*ROUND(G534,3),2)</f>
      </c>
      <c s="36" t="s">
        <v>55</v>
      </c>
      <c>
        <f>(M534*21)/100</f>
      </c>
      <c t="s">
        <v>27</v>
      </c>
    </row>
    <row r="535" spans="1:5" ht="12.75">
      <c r="A535" s="35" t="s">
        <v>56</v>
      </c>
      <c r="E535" s="39" t="s">
        <v>1822</v>
      </c>
    </row>
    <row r="536" spans="1:5" ht="12.75">
      <c r="A536" s="35" t="s">
        <v>57</v>
      </c>
      <c r="E536" s="40" t="s">
        <v>5</v>
      </c>
    </row>
    <row r="537" spans="1:5" ht="12.75">
      <c r="A537" t="s">
        <v>59</v>
      </c>
      <c r="E537" s="39" t="s">
        <v>5</v>
      </c>
    </row>
    <row r="538" spans="1:16" ht="12.75">
      <c r="A538" t="s">
        <v>49</v>
      </c>
      <c s="34" t="s">
        <v>976</v>
      </c>
      <c s="34" t="s">
        <v>1866</v>
      </c>
      <c s="35" t="s">
        <v>5</v>
      </c>
      <c s="6" t="s">
        <v>1824</v>
      </c>
      <c s="36" t="s">
        <v>153</v>
      </c>
      <c s="37">
        <v>4</v>
      </c>
      <c s="36">
        <v>0</v>
      </c>
      <c s="36">
        <f>ROUND(G538*H538,6)</f>
      </c>
      <c r="L538" s="38">
        <v>0</v>
      </c>
      <c s="32">
        <f>ROUND(ROUND(L538,2)*ROUND(G538,3),2)</f>
      </c>
      <c s="36" t="s">
        <v>55</v>
      </c>
      <c>
        <f>(M538*21)/100</f>
      </c>
      <c t="s">
        <v>27</v>
      </c>
    </row>
    <row r="539" spans="1:5" ht="12.75">
      <c r="A539" s="35" t="s">
        <v>56</v>
      </c>
      <c r="E539" s="39" t="s">
        <v>1824</v>
      </c>
    </row>
    <row r="540" spans="1:5" ht="12.75">
      <c r="A540" s="35" t="s">
        <v>57</v>
      </c>
      <c r="E540" s="40" t="s">
        <v>5</v>
      </c>
    </row>
    <row r="541" spans="1:5" ht="12.75">
      <c r="A541" t="s">
        <v>59</v>
      </c>
      <c r="E541" s="39" t="s">
        <v>5</v>
      </c>
    </row>
    <row r="542" spans="1:16" ht="12.75">
      <c r="A542" t="s">
        <v>49</v>
      </c>
      <c s="34" t="s">
        <v>979</v>
      </c>
      <c s="34" t="s">
        <v>1867</v>
      </c>
      <c s="35" t="s">
        <v>5</v>
      </c>
      <c s="6" t="s">
        <v>1826</v>
      </c>
      <c s="36" t="s">
        <v>1657</v>
      </c>
      <c s="37">
        <v>1</v>
      </c>
      <c s="36">
        <v>0</v>
      </c>
      <c s="36">
        <f>ROUND(G542*H542,6)</f>
      </c>
      <c r="L542" s="38">
        <v>0</v>
      </c>
      <c s="32">
        <f>ROUND(ROUND(L542,2)*ROUND(G542,3),2)</f>
      </c>
      <c s="36" t="s">
        <v>55</v>
      </c>
      <c>
        <f>(M542*21)/100</f>
      </c>
      <c t="s">
        <v>27</v>
      </c>
    </row>
    <row r="543" spans="1:5" ht="12.75">
      <c r="A543" s="35" t="s">
        <v>56</v>
      </c>
      <c r="E543" s="39" t="s">
        <v>1826</v>
      </c>
    </row>
    <row r="544" spans="1:5" ht="12.75">
      <c r="A544" s="35" t="s">
        <v>57</v>
      </c>
      <c r="E544" s="40" t="s">
        <v>5</v>
      </c>
    </row>
    <row r="545" spans="1:5" ht="12.75">
      <c r="A545" t="s">
        <v>59</v>
      </c>
      <c r="E545" s="39" t="s">
        <v>5</v>
      </c>
    </row>
    <row r="546" spans="1:16" ht="12.75">
      <c r="A546" t="s">
        <v>49</v>
      </c>
      <c s="34" t="s">
        <v>983</v>
      </c>
      <c s="34" t="s">
        <v>1868</v>
      </c>
      <c s="35" t="s">
        <v>5</v>
      </c>
      <c s="6" t="s">
        <v>1828</v>
      </c>
      <c s="36" t="s">
        <v>1657</v>
      </c>
      <c s="37">
        <v>4</v>
      </c>
      <c s="36">
        <v>0</v>
      </c>
      <c s="36">
        <f>ROUND(G546*H546,6)</f>
      </c>
      <c r="L546" s="38">
        <v>0</v>
      </c>
      <c s="32">
        <f>ROUND(ROUND(L546,2)*ROUND(G546,3),2)</f>
      </c>
      <c s="36" t="s">
        <v>55</v>
      </c>
      <c>
        <f>(M546*21)/100</f>
      </c>
      <c t="s">
        <v>27</v>
      </c>
    </row>
    <row r="547" spans="1:5" ht="12.75">
      <c r="A547" s="35" t="s">
        <v>56</v>
      </c>
      <c r="E547" s="39" t="s">
        <v>1828</v>
      </c>
    </row>
    <row r="548" spans="1:5" ht="12.75">
      <c r="A548" s="35" t="s">
        <v>57</v>
      </c>
      <c r="E548" s="40" t="s">
        <v>5</v>
      </c>
    </row>
    <row r="549" spans="1:5" ht="12.75">
      <c r="A549" t="s">
        <v>59</v>
      </c>
      <c r="E549" s="39" t="s">
        <v>5</v>
      </c>
    </row>
    <row r="550" spans="1:13" ht="12.75">
      <c r="A550" t="s">
        <v>46</v>
      </c>
      <c r="C550" s="31" t="s">
        <v>1869</v>
      </c>
      <c r="E550" s="33" t="s">
        <v>1870</v>
      </c>
      <c r="J550" s="32">
        <f>0</f>
      </c>
      <c s="32">
        <f>0</f>
      </c>
      <c s="32">
        <f>0+L551+L555+L559+L563+L567+L571+L575+L579+L583</f>
      </c>
      <c s="32">
        <f>0+M551+M555+M559+M563+M567+M571+M575+M579+M583</f>
      </c>
    </row>
    <row r="551" spans="1:16" ht="25.5">
      <c r="A551" t="s">
        <v>49</v>
      </c>
      <c s="34" t="s">
        <v>989</v>
      </c>
      <c s="34" t="s">
        <v>1871</v>
      </c>
      <c s="35" t="s">
        <v>5</v>
      </c>
      <c s="6" t="s">
        <v>1872</v>
      </c>
      <c s="36" t="s">
        <v>1657</v>
      </c>
      <c s="37">
        <v>1</v>
      </c>
      <c s="36">
        <v>0</v>
      </c>
      <c s="36">
        <f>ROUND(G551*H551,6)</f>
      </c>
      <c r="L551" s="38">
        <v>0</v>
      </c>
      <c s="32">
        <f>ROUND(ROUND(L551,2)*ROUND(G551,3),2)</f>
      </c>
      <c s="36" t="s">
        <v>55</v>
      </c>
      <c>
        <f>(M551*21)/100</f>
      </c>
      <c t="s">
        <v>27</v>
      </c>
    </row>
    <row r="552" spans="1:5" ht="25.5">
      <c r="A552" s="35" t="s">
        <v>56</v>
      </c>
      <c r="E552" s="39" t="s">
        <v>1872</v>
      </c>
    </row>
    <row r="553" spans="1:5" ht="12.75">
      <c r="A553" s="35" t="s">
        <v>57</v>
      </c>
      <c r="E553" s="40" t="s">
        <v>5</v>
      </c>
    </row>
    <row r="554" spans="1:5" ht="12.75">
      <c r="A554" t="s">
        <v>59</v>
      </c>
      <c r="E554" s="39" t="s">
        <v>5</v>
      </c>
    </row>
    <row r="555" spans="1:16" ht="12.75">
      <c r="A555" t="s">
        <v>49</v>
      </c>
      <c s="34" t="s">
        <v>993</v>
      </c>
      <c s="34" t="s">
        <v>1873</v>
      </c>
      <c s="35" t="s">
        <v>5</v>
      </c>
      <c s="6" t="s">
        <v>1812</v>
      </c>
      <c s="36" t="s">
        <v>1657</v>
      </c>
      <c s="37">
        <v>1</v>
      </c>
      <c s="36">
        <v>0</v>
      </c>
      <c s="36">
        <f>ROUND(G555*H555,6)</f>
      </c>
      <c r="L555" s="38">
        <v>0</v>
      </c>
      <c s="32">
        <f>ROUND(ROUND(L555,2)*ROUND(G555,3),2)</f>
      </c>
      <c s="36" t="s">
        <v>55</v>
      </c>
      <c>
        <f>(M555*21)/100</f>
      </c>
      <c t="s">
        <v>27</v>
      </c>
    </row>
    <row r="556" spans="1:5" ht="12.75">
      <c r="A556" s="35" t="s">
        <v>56</v>
      </c>
      <c r="E556" s="39" t="s">
        <v>1812</v>
      </c>
    </row>
    <row r="557" spans="1:5" ht="12.75">
      <c r="A557" s="35" t="s">
        <v>57</v>
      </c>
      <c r="E557" s="40" t="s">
        <v>5</v>
      </c>
    </row>
    <row r="558" spans="1:5" ht="12.75">
      <c r="A558" t="s">
        <v>59</v>
      </c>
      <c r="E558" s="39" t="s">
        <v>5</v>
      </c>
    </row>
    <row r="559" spans="1:16" ht="12.75">
      <c r="A559" t="s">
        <v>49</v>
      </c>
      <c s="34" t="s">
        <v>996</v>
      </c>
      <c s="34" t="s">
        <v>1874</v>
      </c>
      <c s="35" t="s">
        <v>5</v>
      </c>
      <c s="6" t="s">
        <v>1814</v>
      </c>
      <c s="36" t="s">
        <v>1445</v>
      </c>
      <c s="37">
        <v>12</v>
      </c>
      <c s="36">
        <v>0</v>
      </c>
      <c s="36">
        <f>ROUND(G559*H559,6)</f>
      </c>
      <c r="L559" s="38">
        <v>0</v>
      </c>
      <c s="32">
        <f>ROUND(ROUND(L559,2)*ROUND(G559,3),2)</f>
      </c>
      <c s="36" t="s">
        <v>55</v>
      </c>
      <c>
        <f>(M559*21)/100</f>
      </c>
      <c t="s">
        <v>27</v>
      </c>
    </row>
    <row r="560" spans="1:5" ht="12.75">
      <c r="A560" s="35" t="s">
        <v>56</v>
      </c>
      <c r="E560" s="39" t="s">
        <v>1814</v>
      </c>
    </row>
    <row r="561" spans="1:5" ht="12.75">
      <c r="A561" s="35" t="s">
        <v>57</v>
      </c>
      <c r="E561" s="40" t="s">
        <v>5</v>
      </c>
    </row>
    <row r="562" spans="1:5" ht="12.75">
      <c r="A562" t="s">
        <v>59</v>
      </c>
      <c r="E562" s="39" t="s">
        <v>5</v>
      </c>
    </row>
    <row r="563" spans="1:16" ht="25.5">
      <c r="A563" t="s">
        <v>49</v>
      </c>
      <c s="34" t="s">
        <v>1001</v>
      </c>
      <c s="34" t="s">
        <v>1875</v>
      </c>
      <c s="35" t="s">
        <v>5</v>
      </c>
      <c s="6" t="s">
        <v>1816</v>
      </c>
      <c s="36" t="s">
        <v>1657</v>
      </c>
      <c s="37">
        <v>1</v>
      </c>
      <c s="36">
        <v>0</v>
      </c>
      <c s="36">
        <f>ROUND(G563*H563,6)</f>
      </c>
      <c r="L563" s="38">
        <v>0</v>
      </c>
      <c s="32">
        <f>ROUND(ROUND(L563,2)*ROUND(G563,3),2)</f>
      </c>
      <c s="36" t="s">
        <v>55</v>
      </c>
      <c>
        <f>(M563*21)/100</f>
      </c>
      <c t="s">
        <v>27</v>
      </c>
    </row>
    <row r="564" spans="1:5" ht="25.5">
      <c r="A564" s="35" t="s">
        <v>56</v>
      </c>
      <c r="E564" s="39" t="s">
        <v>1816</v>
      </c>
    </row>
    <row r="565" spans="1:5" ht="12.75">
      <c r="A565" s="35" t="s">
        <v>57</v>
      </c>
      <c r="E565" s="40" t="s">
        <v>5</v>
      </c>
    </row>
    <row r="566" spans="1:5" ht="12.75">
      <c r="A566" t="s">
        <v>59</v>
      </c>
      <c r="E566" s="39" t="s">
        <v>5</v>
      </c>
    </row>
    <row r="567" spans="1:16" ht="12.75">
      <c r="A567" t="s">
        <v>49</v>
      </c>
      <c s="34" t="s">
        <v>1004</v>
      </c>
      <c s="34" t="s">
        <v>1876</v>
      </c>
      <c s="35" t="s">
        <v>5</v>
      </c>
      <c s="6" t="s">
        <v>1818</v>
      </c>
      <c s="36" t="s">
        <v>1657</v>
      </c>
      <c s="37">
        <v>1</v>
      </c>
      <c s="36">
        <v>0</v>
      </c>
      <c s="36">
        <f>ROUND(G567*H567,6)</f>
      </c>
      <c r="L567" s="38">
        <v>0</v>
      </c>
      <c s="32">
        <f>ROUND(ROUND(L567,2)*ROUND(G567,3),2)</f>
      </c>
      <c s="36" t="s">
        <v>55</v>
      </c>
      <c>
        <f>(M567*21)/100</f>
      </c>
      <c t="s">
        <v>27</v>
      </c>
    </row>
    <row r="568" spans="1:5" ht="12.75">
      <c r="A568" s="35" t="s">
        <v>56</v>
      </c>
      <c r="E568" s="39" t="s">
        <v>1818</v>
      </c>
    </row>
    <row r="569" spans="1:5" ht="12.75">
      <c r="A569" s="35" t="s">
        <v>57</v>
      </c>
      <c r="E569" s="40" t="s">
        <v>5</v>
      </c>
    </row>
    <row r="570" spans="1:5" ht="12.75">
      <c r="A570" t="s">
        <v>59</v>
      </c>
      <c r="E570" s="39" t="s">
        <v>5</v>
      </c>
    </row>
    <row r="571" spans="1:16" ht="12.75">
      <c r="A571" t="s">
        <v>49</v>
      </c>
      <c s="34" t="s">
        <v>1007</v>
      </c>
      <c s="34" t="s">
        <v>1877</v>
      </c>
      <c s="35" t="s">
        <v>5</v>
      </c>
      <c s="6" t="s">
        <v>1820</v>
      </c>
      <c s="36" t="s">
        <v>1657</v>
      </c>
      <c s="37">
        <v>1</v>
      </c>
      <c s="36">
        <v>0</v>
      </c>
      <c s="36">
        <f>ROUND(G571*H571,6)</f>
      </c>
      <c r="L571" s="38">
        <v>0</v>
      </c>
      <c s="32">
        <f>ROUND(ROUND(L571,2)*ROUND(G571,3),2)</f>
      </c>
      <c s="36" t="s">
        <v>55</v>
      </c>
      <c>
        <f>(M571*21)/100</f>
      </c>
      <c t="s">
        <v>27</v>
      </c>
    </row>
    <row r="572" spans="1:5" ht="12.75">
      <c r="A572" s="35" t="s">
        <v>56</v>
      </c>
      <c r="E572" s="39" t="s">
        <v>1820</v>
      </c>
    </row>
    <row r="573" spans="1:5" ht="12.75">
      <c r="A573" s="35" t="s">
        <v>57</v>
      </c>
      <c r="E573" s="40" t="s">
        <v>5</v>
      </c>
    </row>
    <row r="574" spans="1:5" ht="12.75">
      <c r="A574" t="s">
        <v>59</v>
      </c>
      <c r="E574" s="39" t="s">
        <v>5</v>
      </c>
    </row>
    <row r="575" spans="1:16" ht="12.75">
      <c r="A575" t="s">
        <v>49</v>
      </c>
      <c s="34" t="s">
        <v>1012</v>
      </c>
      <c s="34" t="s">
        <v>1878</v>
      </c>
      <c s="35" t="s">
        <v>5</v>
      </c>
      <c s="6" t="s">
        <v>1822</v>
      </c>
      <c s="36" t="s">
        <v>1445</v>
      </c>
      <c s="37">
        <v>4</v>
      </c>
      <c s="36">
        <v>0</v>
      </c>
      <c s="36">
        <f>ROUND(G575*H575,6)</f>
      </c>
      <c r="L575" s="38">
        <v>0</v>
      </c>
      <c s="32">
        <f>ROUND(ROUND(L575,2)*ROUND(G575,3),2)</f>
      </c>
      <c s="36" t="s">
        <v>55</v>
      </c>
      <c>
        <f>(M575*21)/100</f>
      </c>
      <c t="s">
        <v>27</v>
      </c>
    </row>
    <row r="576" spans="1:5" ht="12.75">
      <c r="A576" s="35" t="s">
        <v>56</v>
      </c>
      <c r="E576" s="39" t="s">
        <v>1822</v>
      </c>
    </row>
    <row r="577" spans="1:5" ht="12.75">
      <c r="A577" s="35" t="s">
        <v>57</v>
      </c>
      <c r="E577" s="40" t="s">
        <v>5</v>
      </c>
    </row>
    <row r="578" spans="1:5" ht="12.75">
      <c r="A578" t="s">
        <v>59</v>
      </c>
      <c r="E578" s="39" t="s">
        <v>5</v>
      </c>
    </row>
    <row r="579" spans="1:16" ht="12.75">
      <c r="A579" t="s">
        <v>49</v>
      </c>
      <c s="34" t="s">
        <v>1015</v>
      </c>
      <c s="34" t="s">
        <v>1879</v>
      </c>
      <c s="35" t="s">
        <v>5</v>
      </c>
      <c s="6" t="s">
        <v>1826</v>
      </c>
      <c s="36" t="s">
        <v>1657</v>
      </c>
      <c s="37">
        <v>1</v>
      </c>
      <c s="36">
        <v>0</v>
      </c>
      <c s="36">
        <f>ROUND(G579*H579,6)</f>
      </c>
      <c r="L579" s="38">
        <v>0</v>
      </c>
      <c s="32">
        <f>ROUND(ROUND(L579,2)*ROUND(G579,3),2)</f>
      </c>
      <c s="36" t="s">
        <v>55</v>
      </c>
      <c>
        <f>(M579*21)/100</f>
      </c>
      <c t="s">
        <v>27</v>
      </c>
    </row>
    <row r="580" spans="1:5" ht="12.75">
      <c r="A580" s="35" t="s">
        <v>56</v>
      </c>
      <c r="E580" s="39" t="s">
        <v>1826</v>
      </c>
    </row>
    <row r="581" spans="1:5" ht="12.75">
      <c r="A581" s="35" t="s">
        <v>57</v>
      </c>
      <c r="E581" s="40" t="s">
        <v>5</v>
      </c>
    </row>
    <row r="582" spans="1:5" ht="12.75">
      <c r="A582" t="s">
        <v>59</v>
      </c>
      <c r="E582" s="39" t="s">
        <v>5</v>
      </c>
    </row>
    <row r="583" spans="1:16" ht="12.75">
      <c r="A583" t="s">
        <v>49</v>
      </c>
      <c s="34" t="s">
        <v>1019</v>
      </c>
      <c s="34" t="s">
        <v>1880</v>
      </c>
      <c s="35" t="s">
        <v>5</v>
      </c>
      <c s="6" t="s">
        <v>1828</v>
      </c>
      <c s="36" t="s">
        <v>1657</v>
      </c>
      <c s="37">
        <v>2</v>
      </c>
      <c s="36">
        <v>0</v>
      </c>
      <c s="36">
        <f>ROUND(G583*H583,6)</f>
      </c>
      <c r="L583" s="38">
        <v>0</v>
      </c>
      <c s="32">
        <f>ROUND(ROUND(L583,2)*ROUND(G583,3),2)</f>
      </c>
      <c s="36" t="s">
        <v>55</v>
      </c>
      <c>
        <f>(M583*21)/100</f>
      </c>
      <c t="s">
        <v>27</v>
      </c>
    </row>
    <row r="584" spans="1:5" ht="12.75">
      <c r="A584" s="35" t="s">
        <v>56</v>
      </c>
      <c r="E584" s="39" t="s">
        <v>1828</v>
      </c>
    </row>
    <row r="585" spans="1:5" ht="12.75">
      <c r="A585" s="35" t="s">
        <v>57</v>
      </c>
      <c r="E585" s="40" t="s">
        <v>5</v>
      </c>
    </row>
    <row r="586" spans="1:5" ht="12.75">
      <c r="A586" t="s">
        <v>59</v>
      </c>
      <c r="E586" s="39" t="s">
        <v>5</v>
      </c>
    </row>
    <row r="587" spans="1:13" ht="12.75">
      <c r="A587" t="s">
        <v>46</v>
      </c>
      <c r="C587" s="31" t="s">
        <v>1881</v>
      </c>
      <c r="E587" s="33" t="s">
        <v>1882</v>
      </c>
      <c r="J587" s="32">
        <f>0</f>
      </c>
      <c s="32">
        <f>0</f>
      </c>
      <c s="32">
        <f>0+L588+L592+L596+L600+L604+L608+L612+L616</f>
      </c>
      <c s="32">
        <f>0+M588+M592+M596+M600+M604+M608+M612+M616</f>
      </c>
    </row>
    <row r="588" spans="1:16" ht="12.75">
      <c r="A588" t="s">
        <v>49</v>
      </c>
      <c s="34" t="s">
        <v>1023</v>
      </c>
      <c s="34" t="s">
        <v>1883</v>
      </c>
      <c s="35" t="s">
        <v>5</v>
      </c>
      <c s="6" t="s">
        <v>1884</v>
      </c>
      <c s="36" t="s">
        <v>143</v>
      </c>
      <c s="37">
        <v>3</v>
      </c>
      <c s="36">
        <v>0</v>
      </c>
      <c s="36">
        <f>ROUND(G588*H588,6)</f>
      </c>
      <c r="L588" s="38">
        <v>0</v>
      </c>
      <c s="32">
        <f>ROUND(ROUND(L588,2)*ROUND(G588,3),2)</f>
      </c>
      <c s="36" t="s">
        <v>55</v>
      </c>
      <c>
        <f>(M588*21)/100</f>
      </c>
      <c t="s">
        <v>27</v>
      </c>
    </row>
    <row r="589" spans="1:5" ht="12.75">
      <c r="A589" s="35" t="s">
        <v>56</v>
      </c>
      <c r="E589" s="39" t="s">
        <v>1884</v>
      </c>
    </row>
    <row r="590" spans="1:5" ht="12.75">
      <c r="A590" s="35" t="s">
        <v>57</v>
      </c>
      <c r="E590" s="40" t="s">
        <v>5</v>
      </c>
    </row>
    <row r="591" spans="1:5" ht="12.75">
      <c r="A591" t="s">
        <v>59</v>
      </c>
      <c r="E591" s="39" t="s">
        <v>5</v>
      </c>
    </row>
    <row r="592" spans="1:16" ht="25.5">
      <c r="A592" t="s">
        <v>49</v>
      </c>
      <c s="34" t="s">
        <v>1026</v>
      </c>
      <c s="34" t="s">
        <v>1885</v>
      </c>
      <c s="35" t="s">
        <v>5</v>
      </c>
      <c s="6" t="s">
        <v>1684</v>
      </c>
      <c s="36" t="s">
        <v>153</v>
      </c>
      <c s="37">
        <v>4</v>
      </c>
      <c s="36">
        <v>0.00344</v>
      </c>
      <c s="36">
        <f>ROUND(G592*H592,6)</f>
      </c>
      <c r="L592" s="38">
        <v>0</v>
      </c>
      <c s="32">
        <f>ROUND(ROUND(L592,2)*ROUND(G592,3),2)</f>
      </c>
      <c s="36" t="s">
        <v>55</v>
      </c>
      <c>
        <f>(M592*21)/100</f>
      </c>
      <c t="s">
        <v>27</v>
      </c>
    </row>
    <row r="593" spans="1:5" ht="25.5">
      <c r="A593" s="35" t="s">
        <v>56</v>
      </c>
      <c r="E593" s="39" t="s">
        <v>1684</v>
      </c>
    </row>
    <row r="594" spans="1:5" ht="25.5">
      <c r="A594" s="35" t="s">
        <v>57</v>
      </c>
      <c r="E594" s="42" t="s">
        <v>1756</v>
      </c>
    </row>
    <row r="595" spans="1:5" ht="12.75">
      <c r="A595" t="s">
        <v>59</v>
      </c>
      <c r="E595" s="39" t="s">
        <v>5</v>
      </c>
    </row>
    <row r="596" spans="1:16" ht="12.75">
      <c r="A596" t="s">
        <v>49</v>
      </c>
      <c s="34" t="s">
        <v>1030</v>
      </c>
      <c s="34" t="s">
        <v>1886</v>
      </c>
      <c s="35" t="s">
        <v>5</v>
      </c>
      <c s="6" t="s">
        <v>1887</v>
      </c>
      <c s="36" t="s">
        <v>143</v>
      </c>
      <c s="37">
        <v>3</v>
      </c>
      <c s="36">
        <v>0</v>
      </c>
      <c s="36">
        <f>ROUND(G596*H596,6)</f>
      </c>
      <c r="L596" s="38">
        <v>0</v>
      </c>
      <c s="32">
        <f>ROUND(ROUND(L596,2)*ROUND(G596,3),2)</f>
      </c>
      <c s="36" t="s">
        <v>55</v>
      </c>
      <c>
        <f>(M596*21)/100</f>
      </c>
      <c t="s">
        <v>27</v>
      </c>
    </row>
    <row r="597" spans="1:5" ht="12.75">
      <c r="A597" s="35" t="s">
        <v>56</v>
      </c>
      <c r="E597" s="39" t="s">
        <v>1887</v>
      </c>
    </row>
    <row r="598" spans="1:5" ht="12.75">
      <c r="A598" s="35" t="s">
        <v>57</v>
      </c>
      <c r="E598" s="40" t="s">
        <v>5</v>
      </c>
    </row>
    <row r="599" spans="1:5" ht="12.75">
      <c r="A599" t="s">
        <v>59</v>
      </c>
      <c r="E599" s="39" t="s">
        <v>5</v>
      </c>
    </row>
    <row r="600" spans="1:16" ht="12.75">
      <c r="A600" t="s">
        <v>49</v>
      </c>
      <c s="34" t="s">
        <v>1034</v>
      </c>
      <c s="34" t="s">
        <v>1888</v>
      </c>
      <c s="35" t="s">
        <v>5</v>
      </c>
      <c s="6" t="s">
        <v>1889</v>
      </c>
      <c s="36" t="s">
        <v>143</v>
      </c>
      <c s="37">
        <v>3</v>
      </c>
      <c s="36">
        <v>0</v>
      </c>
      <c s="36">
        <f>ROUND(G600*H600,6)</f>
      </c>
      <c r="L600" s="38">
        <v>0</v>
      </c>
      <c s="32">
        <f>ROUND(ROUND(L600,2)*ROUND(G600,3),2)</f>
      </c>
      <c s="36" t="s">
        <v>55</v>
      </c>
      <c>
        <f>(M600*21)/100</f>
      </c>
      <c t="s">
        <v>27</v>
      </c>
    </row>
    <row r="601" spans="1:5" ht="12.75">
      <c r="A601" s="35" t="s">
        <v>56</v>
      </c>
      <c r="E601" s="39" t="s">
        <v>1889</v>
      </c>
    </row>
    <row r="602" spans="1:5" ht="12.75">
      <c r="A602" s="35" t="s">
        <v>57</v>
      </c>
      <c r="E602" s="40" t="s">
        <v>5</v>
      </c>
    </row>
    <row r="603" spans="1:5" ht="12.75">
      <c r="A603" t="s">
        <v>59</v>
      </c>
      <c r="E603" s="39" t="s">
        <v>5</v>
      </c>
    </row>
    <row r="604" spans="1:16" ht="25.5">
      <c r="A604" t="s">
        <v>49</v>
      </c>
      <c s="34" t="s">
        <v>1038</v>
      </c>
      <c s="34" t="s">
        <v>1890</v>
      </c>
      <c s="35" t="s">
        <v>5</v>
      </c>
      <c s="6" t="s">
        <v>1710</v>
      </c>
      <c s="36" t="s">
        <v>137</v>
      </c>
      <c s="37">
        <v>3</v>
      </c>
      <c s="36">
        <v>0.00026</v>
      </c>
      <c s="36">
        <f>ROUND(G604*H604,6)</f>
      </c>
      <c r="L604" s="38">
        <v>0</v>
      </c>
      <c s="32">
        <f>ROUND(ROUND(L604,2)*ROUND(G604,3),2)</f>
      </c>
      <c s="36" t="s">
        <v>55</v>
      </c>
      <c>
        <f>(M604*21)/100</f>
      </c>
      <c t="s">
        <v>27</v>
      </c>
    </row>
    <row r="605" spans="1:5" ht="25.5">
      <c r="A605" s="35" t="s">
        <v>56</v>
      </c>
      <c r="E605" s="39" t="s">
        <v>1710</v>
      </c>
    </row>
    <row r="606" spans="1:5" ht="12.75">
      <c r="A606" s="35" t="s">
        <v>57</v>
      </c>
      <c r="E606" s="40" t="s">
        <v>5</v>
      </c>
    </row>
    <row r="607" spans="1:5" ht="12.75">
      <c r="A607" t="s">
        <v>59</v>
      </c>
      <c r="E607" s="39" t="s">
        <v>5</v>
      </c>
    </row>
    <row r="608" spans="1:16" ht="12.75">
      <c r="A608" t="s">
        <v>49</v>
      </c>
      <c s="34" t="s">
        <v>1041</v>
      </c>
      <c s="34" t="s">
        <v>1891</v>
      </c>
      <c s="35" t="s">
        <v>5</v>
      </c>
      <c s="6" t="s">
        <v>1713</v>
      </c>
      <c s="36" t="s">
        <v>137</v>
      </c>
      <c s="37">
        <v>3</v>
      </c>
      <c s="36">
        <v>0.00017</v>
      </c>
      <c s="36">
        <f>ROUND(G608*H608,6)</f>
      </c>
      <c r="L608" s="38">
        <v>0</v>
      </c>
      <c s="32">
        <f>ROUND(ROUND(L608,2)*ROUND(G608,3),2)</f>
      </c>
      <c s="36" t="s">
        <v>55</v>
      </c>
      <c>
        <f>(M608*21)/100</f>
      </c>
      <c t="s">
        <v>27</v>
      </c>
    </row>
    <row r="609" spans="1:5" ht="12.75">
      <c r="A609" s="35" t="s">
        <v>56</v>
      </c>
      <c r="E609" s="39" t="s">
        <v>1713</v>
      </c>
    </row>
    <row r="610" spans="1:5" ht="12.75">
      <c r="A610" s="35" t="s">
        <v>57</v>
      </c>
      <c r="E610" s="40" t="s">
        <v>5</v>
      </c>
    </row>
    <row r="611" spans="1:5" ht="12.75">
      <c r="A611" t="s">
        <v>59</v>
      </c>
      <c r="E611" s="39" t="s">
        <v>5</v>
      </c>
    </row>
    <row r="612" spans="1:16" ht="12.75">
      <c r="A612" t="s">
        <v>49</v>
      </c>
      <c s="34" t="s">
        <v>1045</v>
      </c>
      <c s="34" t="s">
        <v>1892</v>
      </c>
      <c s="35" t="s">
        <v>5</v>
      </c>
      <c s="6" t="s">
        <v>1706</v>
      </c>
      <c s="36" t="s">
        <v>137</v>
      </c>
      <c s="37">
        <v>3</v>
      </c>
      <c s="36">
        <v>0</v>
      </c>
      <c s="36">
        <f>ROUND(G612*H612,6)</f>
      </c>
      <c r="L612" s="38">
        <v>0</v>
      </c>
      <c s="32">
        <f>ROUND(ROUND(L612,2)*ROUND(G612,3),2)</f>
      </c>
      <c s="36" t="s">
        <v>55</v>
      </c>
      <c>
        <f>(M612*21)/100</f>
      </c>
      <c t="s">
        <v>27</v>
      </c>
    </row>
    <row r="613" spans="1:5" ht="12.75">
      <c r="A613" s="35" t="s">
        <v>56</v>
      </c>
      <c r="E613" s="39" t="s">
        <v>1706</v>
      </c>
    </row>
    <row r="614" spans="1:5" ht="12.75">
      <c r="A614" s="35" t="s">
        <v>57</v>
      </c>
      <c r="E614" s="40" t="s">
        <v>5</v>
      </c>
    </row>
    <row r="615" spans="1:5" ht="12.75">
      <c r="A615" t="s">
        <v>59</v>
      </c>
      <c r="E615" s="39" t="s">
        <v>5</v>
      </c>
    </row>
    <row r="616" spans="1:16" ht="12.75">
      <c r="A616" t="s">
        <v>49</v>
      </c>
      <c s="34" t="s">
        <v>1048</v>
      </c>
      <c s="34" t="s">
        <v>1893</v>
      </c>
      <c s="35" t="s">
        <v>5</v>
      </c>
      <c s="6" t="s">
        <v>1708</v>
      </c>
      <c s="36" t="s">
        <v>137</v>
      </c>
      <c s="37">
        <v>3</v>
      </c>
      <c s="36">
        <v>0.0039</v>
      </c>
      <c s="36">
        <f>ROUND(G616*H616,6)</f>
      </c>
      <c r="L616" s="38">
        <v>0</v>
      </c>
      <c s="32">
        <f>ROUND(ROUND(L616,2)*ROUND(G616,3),2)</f>
      </c>
      <c s="36" t="s">
        <v>55</v>
      </c>
      <c>
        <f>(M616*21)/100</f>
      </c>
      <c t="s">
        <v>27</v>
      </c>
    </row>
    <row r="617" spans="1:5" ht="12.75">
      <c r="A617" s="35" t="s">
        <v>56</v>
      </c>
      <c r="E617" s="39" t="s">
        <v>1708</v>
      </c>
    </row>
    <row r="618" spans="1:5" ht="12.75">
      <c r="A618" s="35" t="s">
        <v>57</v>
      </c>
      <c r="E618" s="40" t="s">
        <v>5</v>
      </c>
    </row>
    <row r="619" spans="1:5" ht="12.75">
      <c r="A619" t="s">
        <v>59</v>
      </c>
      <c r="E619" s="39" t="s">
        <v>5</v>
      </c>
    </row>
    <row r="620" spans="1:13" ht="12.75">
      <c r="A620" t="s">
        <v>46</v>
      </c>
      <c r="C620" s="31" t="s">
        <v>1894</v>
      </c>
      <c r="E620" s="33" t="s">
        <v>1895</v>
      </c>
      <c r="J620" s="32">
        <f>0</f>
      </c>
      <c s="32">
        <f>0</f>
      </c>
      <c s="32">
        <f>0+L621+L625+L629+L633+L637+L641+L645+L649+L653+L657+L661+L665+L669+L673</f>
      </c>
      <c s="32">
        <f>0+M621+M625+M629+M633+M637+M641+M645+M649+M653+M657+M661+M665+M669+M673</f>
      </c>
    </row>
    <row r="621" spans="1:16" ht="12.75">
      <c r="A621" t="s">
        <v>49</v>
      </c>
      <c s="34" t="s">
        <v>1051</v>
      </c>
      <c s="34" t="s">
        <v>1896</v>
      </c>
      <c s="35" t="s">
        <v>5</v>
      </c>
      <c s="6" t="s">
        <v>1897</v>
      </c>
      <c s="36" t="s">
        <v>1440</v>
      </c>
      <c s="37">
        <v>1</v>
      </c>
      <c s="36">
        <v>0</v>
      </c>
      <c s="36">
        <f>ROUND(G621*H621,6)</f>
      </c>
      <c r="L621" s="38">
        <v>0</v>
      </c>
      <c s="32">
        <f>ROUND(ROUND(L621,2)*ROUND(G621,3),2)</f>
      </c>
      <c s="36" t="s">
        <v>55</v>
      </c>
      <c>
        <f>(M621*21)/100</f>
      </c>
      <c t="s">
        <v>27</v>
      </c>
    </row>
    <row r="622" spans="1:5" ht="12.75">
      <c r="A622" s="35" t="s">
        <v>56</v>
      </c>
      <c r="E622" s="39" t="s">
        <v>1897</v>
      </c>
    </row>
    <row r="623" spans="1:5" ht="12.75">
      <c r="A623" s="35" t="s">
        <v>57</v>
      </c>
      <c r="E623" s="40" t="s">
        <v>5</v>
      </c>
    </row>
    <row r="624" spans="1:5" ht="12.75">
      <c r="A624" t="s">
        <v>59</v>
      </c>
      <c r="E624" s="39" t="s">
        <v>5</v>
      </c>
    </row>
    <row r="625" spans="1:16" ht="12.75">
      <c r="A625" t="s">
        <v>49</v>
      </c>
      <c s="34" t="s">
        <v>1054</v>
      </c>
      <c s="34" t="s">
        <v>1898</v>
      </c>
      <c s="35" t="s">
        <v>5</v>
      </c>
      <c s="6" t="s">
        <v>1899</v>
      </c>
      <c s="36" t="s">
        <v>1440</v>
      </c>
      <c s="37">
        <v>1</v>
      </c>
      <c s="36">
        <v>0</v>
      </c>
      <c s="36">
        <f>ROUND(G625*H625,6)</f>
      </c>
      <c r="L625" s="38">
        <v>0</v>
      </c>
      <c s="32">
        <f>ROUND(ROUND(L625,2)*ROUND(G625,3),2)</f>
      </c>
      <c s="36" t="s">
        <v>55</v>
      </c>
      <c>
        <f>(M625*21)/100</f>
      </c>
      <c t="s">
        <v>27</v>
      </c>
    </row>
    <row r="626" spans="1:5" ht="12.75">
      <c r="A626" s="35" t="s">
        <v>56</v>
      </c>
      <c r="E626" s="39" t="s">
        <v>1899</v>
      </c>
    </row>
    <row r="627" spans="1:5" ht="12.75">
      <c r="A627" s="35" t="s">
        <v>57</v>
      </c>
      <c r="E627" s="40" t="s">
        <v>5</v>
      </c>
    </row>
    <row r="628" spans="1:5" ht="12.75">
      <c r="A628" t="s">
        <v>59</v>
      </c>
      <c r="E628" s="39" t="s">
        <v>5</v>
      </c>
    </row>
    <row r="629" spans="1:16" ht="12.75">
      <c r="A629" t="s">
        <v>49</v>
      </c>
      <c s="34" t="s">
        <v>1057</v>
      </c>
      <c s="34" t="s">
        <v>1900</v>
      </c>
      <c s="35" t="s">
        <v>5</v>
      </c>
      <c s="6" t="s">
        <v>1901</v>
      </c>
      <c s="36" t="s">
        <v>1440</v>
      </c>
      <c s="37">
        <v>1</v>
      </c>
      <c s="36">
        <v>0</v>
      </c>
      <c s="36">
        <f>ROUND(G629*H629,6)</f>
      </c>
      <c r="L629" s="38">
        <v>0</v>
      </c>
      <c s="32">
        <f>ROUND(ROUND(L629,2)*ROUND(G629,3),2)</f>
      </c>
      <c s="36" t="s">
        <v>55</v>
      </c>
      <c>
        <f>(M629*21)/100</f>
      </c>
      <c t="s">
        <v>27</v>
      </c>
    </row>
    <row r="630" spans="1:5" ht="12.75">
      <c r="A630" s="35" t="s">
        <v>56</v>
      </c>
      <c r="E630" s="39" t="s">
        <v>1901</v>
      </c>
    </row>
    <row r="631" spans="1:5" ht="12.75">
      <c r="A631" s="35" t="s">
        <v>57</v>
      </c>
      <c r="E631" s="40" t="s">
        <v>5</v>
      </c>
    </row>
    <row r="632" spans="1:5" ht="12.75">
      <c r="A632" t="s">
        <v>59</v>
      </c>
      <c r="E632" s="39" t="s">
        <v>5</v>
      </c>
    </row>
    <row r="633" spans="1:16" ht="12.75">
      <c r="A633" t="s">
        <v>49</v>
      </c>
      <c s="34" t="s">
        <v>1060</v>
      </c>
      <c s="34" t="s">
        <v>1902</v>
      </c>
      <c s="35" t="s">
        <v>5</v>
      </c>
      <c s="6" t="s">
        <v>1903</v>
      </c>
      <c s="36" t="s">
        <v>1440</v>
      </c>
      <c s="37">
        <v>1</v>
      </c>
      <c s="36">
        <v>0</v>
      </c>
      <c s="36">
        <f>ROUND(G633*H633,6)</f>
      </c>
      <c r="L633" s="38">
        <v>0</v>
      </c>
      <c s="32">
        <f>ROUND(ROUND(L633,2)*ROUND(G633,3),2)</f>
      </c>
      <c s="36" t="s">
        <v>55</v>
      </c>
      <c>
        <f>(M633*21)/100</f>
      </c>
      <c t="s">
        <v>27</v>
      </c>
    </row>
    <row r="634" spans="1:5" ht="12.75">
      <c r="A634" s="35" t="s">
        <v>56</v>
      </c>
      <c r="E634" s="39" t="s">
        <v>1903</v>
      </c>
    </row>
    <row r="635" spans="1:5" ht="12.75">
      <c r="A635" s="35" t="s">
        <v>57</v>
      </c>
      <c r="E635" s="40" t="s">
        <v>5</v>
      </c>
    </row>
    <row r="636" spans="1:5" ht="12.75">
      <c r="A636" t="s">
        <v>59</v>
      </c>
      <c r="E636" s="39" t="s">
        <v>5</v>
      </c>
    </row>
    <row r="637" spans="1:16" ht="25.5">
      <c r="A637" t="s">
        <v>49</v>
      </c>
      <c s="34" t="s">
        <v>1063</v>
      </c>
      <c s="34" t="s">
        <v>1904</v>
      </c>
      <c s="35" t="s">
        <v>5</v>
      </c>
      <c s="6" t="s">
        <v>1905</v>
      </c>
      <c s="36" t="s">
        <v>1440</v>
      </c>
      <c s="37">
        <v>1</v>
      </c>
      <c s="36">
        <v>0</v>
      </c>
      <c s="36">
        <f>ROUND(G637*H637,6)</f>
      </c>
      <c r="L637" s="38">
        <v>0</v>
      </c>
      <c s="32">
        <f>ROUND(ROUND(L637,2)*ROUND(G637,3),2)</f>
      </c>
      <c s="36" t="s">
        <v>55</v>
      </c>
      <c>
        <f>(M637*21)/100</f>
      </c>
      <c t="s">
        <v>27</v>
      </c>
    </row>
    <row r="638" spans="1:5" ht="25.5">
      <c r="A638" s="35" t="s">
        <v>56</v>
      </c>
      <c r="E638" s="39" t="s">
        <v>1905</v>
      </c>
    </row>
    <row r="639" spans="1:5" ht="12.75">
      <c r="A639" s="35" t="s">
        <v>57</v>
      </c>
      <c r="E639" s="40" t="s">
        <v>5</v>
      </c>
    </row>
    <row r="640" spans="1:5" ht="12.75">
      <c r="A640" t="s">
        <v>59</v>
      </c>
      <c r="E640" s="39" t="s">
        <v>5</v>
      </c>
    </row>
    <row r="641" spans="1:16" ht="25.5">
      <c r="A641" t="s">
        <v>49</v>
      </c>
      <c s="34" t="s">
        <v>1066</v>
      </c>
      <c s="34" t="s">
        <v>1906</v>
      </c>
      <c s="35" t="s">
        <v>5</v>
      </c>
      <c s="6" t="s">
        <v>1907</v>
      </c>
      <c s="36" t="s">
        <v>143</v>
      </c>
      <c s="37">
        <v>1</v>
      </c>
      <c s="36">
        <v>0</v>
      </c>
      <c s="36">
        <f>ROUND(G641*H641,6)</f>
      </c>
      <c r="L641" s="38">
        <v>0</v>
      </c>
      <c s="32">
        <f>ROUND(ROUND(L641,2)*ROUND(G641,3),2)</f>
      </c>
      <c s="36" t="s">
        <v>108</v>
      </c>
      <c>
        <f>(M641*21)/100</f>
      </c>
      <c t="s">
        <v>27</v>
      </c>
    </row>
    <row r="642" spans="1:5" ht="25.5">
      <c r="A642" s="35" t="s">
        <v>56</v>
      </c>
      <c r="E642" s="39" t="s">
        <v>1907</v>
      </c>
    </row>
    <row r="643" spans="1:5" ht="12.75">
      <c r="A643" s="35" t="s">
        <v>57</v>
      </c>
      <c r="E643" s="40" t="s">
        <v>5</v>
      </c>
    </row>
    <row r="644" spans="1:5" ht="12.75">
      <c r="A644" t="s">
        <v>59</v>
      </c>
      <c r="E644" s="39" t="s">
        <v>5</v>
      </c>
    </row>
    <row r="645" spans="1:16" ht="25.5">
      <c r="A645" t="s">
        <v>49</v>
      </c>
      <c s="34" t="s">
        <v>1068</v>
      </c>
      <c s="34" t="s">
        <v>1908</v>
      </c>
      <c s="35" t="s">
        <v>5</v>
      </c>
      <c s="6" t="s">
        <v>1909</v>
      </c>
      <c s="36" t="s">
        <v>143</v>
      </c>
      <c s="37">
        <v>30</v>
      </c>
      <c s="36">
        <v>0</v>
      </c>
      <c s="36">
        <f>ROUND(G645*H645,6)</f>
      </c>
      <c r="L645" s="38">
        <v>0</v>
      </c>
      <c s="32">
        <f>ROUND(ROUND(L645,2)*ROUND(G645,3),2)</f>
      </c>
      <c s="36" t="s">
        <v>108</v>
      </c>
      <c>
        <f>(M645*21)/100</f>
      </c>
      <c t="s">
        <v>27</v>
      </c>
    </row>
    <row r="646" spans="1:5" ht="38.25">
      <c r="A646" s="35" t="s">
        <v>56</v>
      </c>
      <c r="E646" s="39" t="s">
        <v>1910</v>
      </c>
    </row>
    <row r="647" spans="1:5" ht="12.75">
      <c r="A647" s="35" t="s">
        <v>57</v>
      </c>
      <c r="E647" s="40" t="s">
        <v>5</v>
      </c>
    </row>
    <row r="648" spans="1:5" ht="12.75">
      <c r="A648" t="s">
        <v>59</v>
      </c>
      <c r="E648" s="39" t="s">
        <v>5</v>
      </c>
    </row>
    <row r="649" spans="1:16" ht="12.75">
      <c r="A649" t="s">
        <v>49</v>
      </c>
      <c s="34" t="s">
        <v>1071</v>
      </c>
      <c s="34" t="s">
        <v>1911</v>
      </c>
      <c s="35" t="s">
        <v>5</v>
      </c>
      <c s="6" t="s">
        <v>644</v>
      </c>
      <c s="36" t="s">
        <v>1440</v>
      </c>
      <c s="37">
        <v>1</v>
      </c>
      <c s="36">
        <v>0</v>
      </c>
      <c s="36">
        <f>ROUND(G649*H649,6)</f>
      </c>
      <c r="L649" s="38">
        <v>0</v>
      </c>
      <c s="32">
        <f>ROUND(ROUND(L649,2)*ROUND(G649,3),2)</f>
      </c>
      <c s="36" t="s">
        <v>55</v>
      </c>
      <c>
        <f>(M649*21)/100</f>
      </c>
      <c t="s">
        <v>27</v>
      </c>
    </row>
    <row r="650" spans="1:5" ht="12.75">
      <c r="A650" s="35" t="s">
        <v>56</v>
      </c>
      <c r="E650" s="39" t="s">
        <v>644</v>
      </c>
    </row>
    <row r="651" spans="1:5" ht="12.75">
      <c r="A651" s="35" t="s">
        <v>57</v>
      </c>
      <c r="E651" s="40" t="s">
        <v>5</v>
      </c>
    </row>
    <row r="652" spans="1:5" ht="12.75">
      <c r="A652" t="s">
        <v>59</v>
      </c>
      <c r="E652" s="39" t="s">
        <v>5</v>
      </c>
    </row>
    <row r="653" spans="1:16" ht="12.75">
      <c r="A653" t="s">
        <v>49</v>
      </c>
      <c s="34" t="s">
        <v>1074</v>
      </c>
      <c s="34" t="s">
        <v>1912</v>
      </c>
      <c s="35" t="s">
        <v>5</v>
      </c>
      <c s="6" t="s">
        <v>1913</v>
      </c>
      <c s="36" t="s">
        <v>1440</v>
      </c>
      <c s="37">
        <v>1</v>
      </c>
      <c s="36">
        <v>0</v>
      </c>
      <c s="36">
        <f>ROUND(G653*H653,6)</f>
      </c>
      <c r="L653" s="38">
        <v>0</v>
      </c>
      <c s="32">
        <f>ROUND(ROUND(L653,2)*ROUND(G653,3),2)</f>
      </c>
      <c s="36" t="s">
        <v>55</v>
      </c>
      <c>
        <f>(M653*21)/100</f>
      </c>
      <c t="s">
        <v>27</v>
      </c>
    </row>
    <row r="654" spans="1:5" ht="12.75">
      <c r="A654" s="35" t="s">
        <v>56</v>
      </c>
      <c r="E654" s="39" t="s">
        <v>1913</v>
      </c>
    </row>
    <row r="655" spans="1:5" ht="12.75">
      <c r="A655" s="35" t="s">
        <v>57</v>
      </c>
      <c r="E655" s="40" t="s">
        <v>5</v>
      </c>
    </row>
    <row r="656" spans="1:5" ht="12.75">
      <c r="A656" t="s">
        <v>59</v>
      </c>
      <c r="E656" s="39" t="s">
        <v>5</v>
      </c>
    </row>
    <row r="657" spans="1:16" ht="12.75">
      <c r="A657" t="s">
        <v>49</v>
      </c>
      <c s="34" t="s">
        <v>1077</v>
      </c>
      <c s="34" t="s">
        <v>1914</v>
      </c>
      <c s="35" t="s">
        <v>5</v>
      </c>
      <c s="6" t="s">
        <v>1915</v>
      </c>
      <c s="36" t="s">
        <v>1440</v>
      </c>
      <c s="37">
        <v>1</v>
      </c>
      <c s="36">
        <v>0</v>
      </c>
      <c s="36">
        <f>ROUND(G657*H657,6)</f>
      </c>
      <c r="L657" s="38">
        <v>0</v>
      </c>
      <c s="32">
        <f>ROUND(ROUND(L657,2)*ROUND(G657,3),2)</f>
      </c>
      <c s="36" t="s">
        <v>55</v>
      </c>
      <c>
        <f>(M657*21)/100</f>
      </c>
      <c t="s">
        <v>27</v>
      </c>
    </row>
    <row r="658" spans="1:5" ht="12.75">
      <c r="A658" s="35" t="s">
        <v>56</v>
      </c>
      <c r="E658" s="39" t="s">
        <v>1915</v>
      </c>
    </row>
    <row r="659" spans="1:5" ht="12.75">
      <c r="A659" s="35" t="s">
        <v>57</v>
      </c>
      <c r="E659" s="40" t="s">
        <v>5</v>
      </c>
    </row>
    <row r="660" spans="1:5" ht="12.75">
      <c r="A660" t="s">
        <v>59</v>
      </c>
      <c r="E660" s="39" t="s">
        <v>5</v>
      </c>
    </row>
    <row r="661" spans="1:16" ht="12.75">
      <c r="A661" t="s">
        <v>49</v>
      </c>
      <c s="34" t="s">
        <v>1080</v>
      </c>
      <c s="34" t="s">
        <v>1916</v>
      </c>
      <c s="35" t="s">
        <v>5</v>
      </c>
      <c s="6" t="s">
        <v>1917</v>
      </c>
      <c s="36" t="s">
        <v>1440</v>
      </c>
      <c s="37">
        <v>1</v>
      </c>
      <c s="36">
        <v>0</v>
      </c>
      <c s="36">
        <f>ROUND(G661*H661,6)</f>
      </c>
      <c r="L661" s="38">
        <v>0</v>
      </c>
      <c s="32">
        <f>ROUND(ROUND(L661,2)*ROUND(G661,3),2)</f>
      </c>
      <c s="36" t="s">
        <v>55</v>
      </c>
      <c>
        <f>(M661*21)/100</f>
      </c>
      <c t="s">
        <v>27</v>
      </c>
    </row>
    <row r="662" spans="1:5" ht="12.75">
      <c r="A662" s="35" t="s">
        <v>56</v>
      </c>
      <c r="E662" s="39" t="s">
        <v>1917</v>
      </c>
    </row>
    <row r="663" spans="1:5" ht="12.75">
      <c r="A663" s="35" t="s">
        <v>57</v>
      </c>
      <c r="E663" s="40" t="s">
        <v>5</v>
      </c>
    </row>
    <row r="664" spans="1:5" ht="12.75">
      <c r="A664" t="s">
        <v>59</v>
      </c>
      <c r="E664" s="39" t="s">
        <v>5</v>
      </c>
    </row>
    <row r="665" spans="1:16" ht="12.75">
      <c r="A665" t="s">
        <v>49</v>
      </c>
      <c s="34" t="s">
        <v>1083</v>
      </c>
      <c s="34" t="s">
        <v>1918</v>
      </c>
      <c s="35" t="s">
        <v>5</v>
      </c>
      <c s="6" t="s">
        <v>1919</v>
      </c>
      <c s="36" t="s">
        <v>1440</v>
      </c>
      <c s="37">
        <v>1</v>
      </c>
      <c s="36">
        <v>0</v>
      </c>
      <c s="36">
        <f>ROUND(G665*H665,6)</f>
      </c>
      <c r="L665" s="38">
        <v>0</v>
      </c>
      <c s="32">
        <f>ROUND(ROUND(L665,2)*ROUND(G665,3),2)</f>
      </c>
      <c s="36" t="s">
        <v>55</v>
      </c>
      <c>
        <f>(M665*21)/100</f>
      </c>
      <c t="s">
        <v>27</v>
      </c>
    </row>
    <row r="666" spans="1:5" ht="12.75">
      <c r="A666" s="35" t="s">
        <v>56</v>
      </c>
      <c r="E666" s="39" t="s">
        <v>1919</v>
      </c>
    </row>
    <row r="667" spans="1:5" ht="12.75">
      <c r="A667" s="35" t="s">
        <v>57</v>
      </c>
      <c r="E667" s="40" t="s">
        <v>5</v>
      </c>
    </row>
    <row r="668" spans="1:5" ht="12.75">
      <c r="A668" t="s">
        <v>59</v>
      </c>
      <c r="E668" s="39" t="s">
        <v>5</v>
      </c>
    </row>
    <row r="669" spans="1:16" ht="12.75">
      <c r="A669" t="s">
        <v>49</v>
      </c>
      <c s="34" t="s">
        <v>1086</v>
      </c>
      <c s="34" t="s">
        <v>1920</v>
      </c>
      <c s="35" t="s">
        <v>5</v>
      </c>
      <c s="6" t="s">
        <v>1921</v>
      </c>
      <c s="36" t="s">
        <v>1440</v>
      </c>
      <c s="37">
        <v>1</v>
      </c>
      <c s="36">
        <v>0</v>
      </c>
      <c s="36">
        <f>ROUND(G669*H669,6)</f>
      </c>
      <c r="L669" s="38">
        <v>0</v>
      </c>
      <c s="32">
        <f>ROUND(ROUND(L669,2)*ROUND(G669,3),2)</f>
      </c>
      <c s="36" t="s">
        <v>55</v>
      </c>
      <c>
        <f>(M669*21)/100</f>
      </c>
      <c t="s">
        <v>27</v>
      </c>
    </row>
    <row r="670" spans="1:5" ht="12.75">
      <c r="A670" s="35" t="s">
        <v>56</v>
      </c>
      <c r="E670" s="39" t="s">
        <v>1921</v>
      </c>
    </row>
    <row r="671" spans="1:5" ht="12.75">
      <c r="A671" s="35" t="s">
        <v>57</v>
      </c>
      <c r="E671" s="40" t="s">
        <v>5</v>
      </c>
    </row>
    <row r="672" spans="1:5" ht="12.75">
      <c r="A672" t="s">
        <v>59</v>
      </c>
      <c r="E672" s="39" t="s">
        <v>5</v>
      </c>
    </row>
    <row r="673" spans="1:16" ht="12.75">
      <c r="A673" t="s">
        <v>49</v>
      </c>
      <c s="34" t="s">
        <v>1094</v>
      </c>
      <c s="34" t="s">
        <v>1922</v>
      </c>
      <c s="35" t="s">
        <v>5</v>
      </c>
      <c s="6" t="s">
        <v>1923</v>
      </c>
      <c s="36" t="s">
        <v>1440</v>
      </c>
      <c s="37">
        <v>1</v>
      </c>
      <c s="36">
        <v>0</v>
      </c>
      <c s="36">
        <f>ROUND(G673*H673,6)</f>
      </c>
      <c r="L673" s="38">
        <v>0</v>
      </c>
      <c s="32">
        <f>ROUND(ROUND(L673,2)*ROUND(G673,3),2)</f>
      </c>
      <c s="36" t="s">
        <v>55</v>
      </c>
      <c>
        <f>(M673*21)/100</f>
      </c>
      <c t="s">
        <v>27</v>
      </c>
    </row>
    <row r="674" spans="1:5" ht="12.75">
      <c r="A674" s="35" t="s">
        <v>56</v>
      </c>
      <c r="E674" s="39" t="s">
        <v>1923</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1926</v>
      </c>
      <c r="E8" s="30" t="s">
        <v>1925</v>
      </c>
      <c r="J8" s="29">
        <f>0+J9+J186+J251+J308+J353</f>
      </c>
      <c s="29">
        <f>0+K9+K186+K251+K308+K353</f>
      </c>
      <c s="29">
        <f>0+L9+L186+L251+L308+L353</f>
      </c>
      <c s="29">
        <f>0+M9+M186+M251+M308+M353</f>
      </c>
    </row>
    <row r="9" spans="1:13" ht="12.75">
      <c r="A9" t="s">
        <v>46</v>
      </c>
      <c r="C9" s="31" t="s">
        <v>1653</v>
      </c>
      <c r="E9" s="33" t="s">
        <v>1927</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1928</v>
      </c>
      <c s="35" t="s">
        <v>5</v>
      </c>
      <c s="6" t="s">
        <v>1929</v>
      </c>
      <c s="36" t="s">
        <v>1657</v>
      </c>
      <c s="37">
        <v>2</v>
      </c>
      <c s="36">
        <v>0</v>
      </c>
      <c s="36">
        <f>ROUND(G10*H10,6)</f>
      </c>
      <c r="L10" s="38">
        <v>0</v>
      </c>
      <c s="32">
        <f>ROUND(ROUND(L10,2)*ROUND(G10,3),2)</f>
      </c>
      <c s="36" t="s">
        <v>55</v>
      </c>
      <c>
        <f>(M10*21)/100</f>
      </c>
      <c t="s">
        <v>27</v>
      </c>
    </row>
    <row r="11" spans="1:5" ht="51">
      <c r="A11" s="35" t="s">
        <v>56</v>
      </c>
      <c r="E11" s="39" t="s">
        <v>1930</v>
      </c>
    </row>
    <row r="12" spans="1:5" ht="12.75">
      <c r="A12" s="35" t="s">
        <v>57</v>
      </c>
      <c r="E12" s="40" t="s">
        <v>5</v>
      </c>
    </row>
    <row r="13" spans="1:5" ht="12.75">
      <c r="A13" t="s">
        <v>59</v>
      </c>
      <c r="E13" s="39" t="s">
        <v>5</v>
      </c>
    </row>
    <row r="14" spans="1:16" ht="12.75">
      <c r="A14" t="s">
        <v>49</v>
      </c>
      <c s="34" t="s">
        <v>27</v>
      </c>
      <c s="34" t="s">
        <v>1931</v>
      </c>
      <c s="35" t="s">
        <v>5</v>
      </c>
      <c s="6" t="s">
        <v>1932</v>
      </c>
      <c s="36" t="s">
        <v>1657</v>
      </c>
      <c s="37">
        <v>2</v>
      </c>
      <c s="36">
        <v>0</v>
      </c>
      <c s="36">
        <f>ROUND(G14*H14,6)</f>
      </c>
      <c r="L14" s="38">
        <v>0</v>
      </c>
      <c s="32">
        <f>ROUND(ROUND(L14,2)*ROUND(G14,3),2)</f>
      </c>
      <c s="36" t="s">
        <v>55</v>
      </c>
      <c>
        <f>(M14*21)/100</f>
      </c>
      <c t="s">
        <v>27</v>
      </c>
    </row>
    <row r="15" spans="1:5" ht="12.75">
      <c r="A15" s="35" t="s">
        <v>56</v>
      </c>
      <c r="E15" s="39" t="s">
        <v>1932</v>
      </c>
    </row>
    <row r="16" spans="1:5" ht="12.75">
      <c r="A16" s="35" t="s">
        <v>57</v>
      </c>
      <c r="E16" s="40" t="s">
        <v>5</v>
      </c>
    </row>
    <row r="17" spans="1:5" ht="12.75">
      <c r="A17" t="s">
        <v>59</v>
      </c>
      <c r="E17" s="39" t="s">
        <v>5</v>
      </c>
    </row>
    <row r="18" spans="1:16" ht="12.75">
      <c r="A18" t="s">
        <v>49</v>
      </c>
      <c s="34" t="s">
        <v>25</v>
      </c>
      <c s="34" t="s">
        <v>1933</v>
      </c>
      <c s="35" t="s">
        <v>5</v>
      </c>
      <c s="6" t="s">
        <v>1934</v>
      </c>
      <c s="36" t="s">
        <v>1657</v>
      </c>
      <c s="37">
        <v>2</v>
      </c>
      <c s="36">
        <v>0</v>
      </c>
      <c s="36">
        <f>ROUND(G18*H18,6)</f>
      </c>
      <c r="L18" s="38">
        <v>0</v>
      </c>
      <c s="32">
        <f>ROUND(ROUND(L18,2)*ROUND(G18,3),2)</f>
      </c>
      <c s="36" t="s">
        <v>55</v>
      </c>
      <c>
        <f>(M18*21)/100</f>
      </c>
      <c t="s">
        <v>27</v>
      </c>
    </row>
    <row r="19" spans="1:5" ht="12.75">
      <c r="A19" s="35" t="s">
        <v>56</v>
      </c>
      <c r="E19" s="39" t="s">
        <v>1934</v>
      </c>
    </row>
    <row r="20" spans="1:5" ht="12.75">
      <c r="A20" s="35" t="s">
        <v>57</v>
      </c>
      <c r="E20" s="40" t="s">
        <v>5</v>
      </c>
    </row>
    <row r="21" spans="1:5" ht="12.75">
      <c r="A21" t="s">
        <v>59</v>
      </c>
      <c r="E21" s="39" t="s">
        <v>5</v>
      </c>
    </row>
    <row r="22" spans="1:16" ht="25.5">
      <c r="A22" t="s">
        <v>49</v>
      </c>
      <c s="34" t="s">
        <v>68</v>
      </c>
      <c s="34" t="s">
        <v>1935</v>
      </c>
      <c s="35" t="s">
        <v>5</v>
      </c>
      <c s="6" t="s">
        <v>1936</v>
      </c>
      <c s="36" t="s">
        <v>1657</v>
      </c>
      <c s="37">
        <v>2</v>
      </c>
      <c s="36">
        <v>0</v>
      </c>
      <c s="36">
        <f>ROUND(G22*H22,6)</f>
      </c>
      <c r="L22" s="38">
        <v>0</v>
      </c>
      <c s="32">
        <f>ROUND(ROUND(L22,2)*ROUND(G22,3),2)</f>
      </c>
      <c s="36" t="s">
        <v>55</v>
      </c>
      <c>
        <f>(M22*21)/100</f>
      </c>
      <c t="s">
        <v>27</v>
      </c>
    </row>
    <row r="23" spans="1:5" ht="25.5">
      <c r="A23" s="35" t="s">
        <v>56</v>
      </c>
      <c r="E23" s="39" t="s">
        <v>1936</v>
      </c>
    </row>
    <row r="24" spans="1:5" ht="12.75">
      <c r="A24" s="35" t="s">
        <v>57</v>
      </c>
      <c r="E24" s="40" t="s">
        <v>5</v>
      </c>
    </row>
    <row r="25" spans="1:5" ht="12.75">
      <c r="A25" t="s">
        <v>59</v>
      </c>
      <c r="E25" s="39" t="s">
        <v>5</v>
      </c>
    </row>
    <row r="26" spans="1:16" ht="25.5">
      <c r="A26" t="s">
        <v>49</v>
      </c>
      <c s="34" t="s">
        <v>73</v>
      </c>
      <c s="34" t="s">
        <v>1937</v>
      </c>
      <c s="35" t="s">
        <v>5</v>
      </c>
      <c s="6" t="s">
        <v>1938</v>
      </c>
      <c s="36" t="s">
        <v>1657</v>
      </c>
      <c s="37">
        <v>2</v>
      </c>
      <c s="36">
        <v>0</v>
      </c>
      <c s="36">
        <f>ROUND(G26*H26,6)</f>
      </c>
      <c r="L26" s="38">
        <v>0</v>
      </c>
      <c s="32">
        <f>ROUND(ROUND(L26,2)*ROUND(G26,3),2)</f>
      </c>
      <c s="36" t="s">
        <v>55</v>
      </c>
      <c>
        <f>(M26*21)/100</f>
      </c>
      <c t="s">
        <v>27</v>
      </c>
    </row>
    <row r="27" spans="1:5" ht="25.5">
      <c r="A27" s="35" t="s">
        <v>56</v>
      </c>
      <c r="E27" s="39" t="s">
        <v>1938</v>
      </c>
    </row>
    <row r="28" spans="1:5" ht="12.75">
      <c r="A28" s="35" t="s">
        <v>57</v>
      </c>
      <c r="E28" s="40" t="s">
        <v>5</v>
      </c>
    </row>
    <row r="29" spans="1:5" ht="12.75">
      <c r="A29" t="s">
        <v>59</v>
      </c>
      <c r="E29" s="39" t="s">
        <v>5</v>
      </c>
    </row>
    <row r="30" spans="1:16" ht="12.75">
      <c r="A30" t="s">
        <v>49</v>
      </c>
      <c s="34" t="s">
        <v>26</v>
      </c>
      <c s="34" t="s">
        <v>1939</v>
      </c>
      <c s="35" t="s">
        <v>5</v>
      </c>
      <c s="6" t="s">
        <v>1940</v>
      </c>
      <c s="36" t="s">
        <v>1657</v>
      </c>
      <c s="37">
        <v>2</v>
      </c>
      <c s="36">
        <v>0</v>
      </c>
      <c s="36">
        <f>ROUND(G30*H30,6)</f>
      </c>
      <c r="L30" s="38">
        <v>0</v>
      </c>
      <c s="32">
        <f>ROUND(ROUND(L30,2)*ROUND(G30,3),2)</f>
      </c>
      <c s="36" t="s">
        <v>55</v>
      </c>
      <c>
        <f>(M30*21)/100</f>
      </c>
      <c t="s">
        <v>27</v>
      </c>
    </row>
    <row r="31" spans="1:5" ht="12.75">
      <c r="A31" s="35" t="s">
        <v>56</v>
      </c>
      <c r="E31" s="39" t="s">
        <v>1940</v>
      </c>
    </row>
    <row r="32" spans="1:5" ht="12.75">
      <c r="A32" s="35" t="s">
        <v>57</v>
      </c>
      <c r="E32" s="40" t="s">
        <v>5</v>
      </c>
    </row>
    <row r="33" spans="1:5" ht="12.75">
      <c r="A33" t="s">
        <v>59</v>
      </c>
      <c r="E33" s="39" t="s">
        <v>5</v>
      </c>
    </row>
    <row r="34" spans="1:16" ht="12.75">
      <c r="A34" t="s">
        <v>49</v>
      </c>
      <c s="34" t="s">
        <v>82</v>
      </c>
      <c s="34" t="s">
        <v>1941</v>
      </c>
      <c s="35" t="s">
        <v>5</v>
      </c>
      <c s="6" t="s">
        <v>1942</v>
      </c>
      <c s="36" t="s">
        <v>1657</v>
      </c>
      <c s="37">
        <v>2</v>
      </c>
      <c s="36">
        <v>0</v>
      </c>
      <c s="36">
        <f>ROUND(G34*H34,6)</f>
      </c>
      <c r="L34" s="38">
        <v>0</v>
      </c>
      <c s="32">
        <f>ROUND(ROUND(L34,2)*ROUND(G34,3),2)</f>
      </c>
      <c s="36" t="s">
        <v>55</v>
      </c>
      <c>
        <f>(M34*21)/100</f>
      </c>
      <c t="s">
        <v>27</v>
      </c>
    </row>
    <row r="35" spans="1:5" ht="12.75">
      <c r="A35" s="35" t="s">
        <v>56</v>
      </c>
      <c r="E35" s="39" t="s">
        <v>1942</v>
      </c>
    </row>
    <row r="36" spans="1:5" ht="12.75">
      <c r="A36" s="35" t="s">
        <v>57</v>
      </c>
      <c r="E36" s="40" t="s">
        <v>5</v>
      </c>
    </row>
    <row r="37" spans="1:5" ht="12.75">
      <c r="A37" t="s">
        <v>59</v>
      </c>
      <c r="E37" s="39" t="s">
        <v>5</v>
      </c>
    </row>
    <row r="38" spans="1:16" ht="12.75">
      <c r="A38" t="s">
        <v>49</v>
      </c>
      <c s="34" t="s">
        <v>87</v>
      </c>
      <c s="34" t="s">
        <v>1943</v>
      </c>
      <c s="35" t="s">
        <v>5</v>
      </c>
      <c s="6" t="s">
        <v>1944</v>
      </c>
      <c s="36" t="s">
        <v>137</v>
      </c>
      <c s="37">
        <v>3</v>
      </c>
      <c s="36">
        <v>0</v>
      </c>
      <c s="36">
        <f>ROUND(G38*H38,6)</f>
      </c>
      <c r="L38" s="38">
        <v>0</v>
      </c>
      <c s="32">
        <f>ROUND(ROUND(L38,2)*ROUND(G38,3),2)</f>
      </c>
      <c s="36" t="s">
        <v>55</v>
      </c>
      <c>
        <f>(M38*21)/100</f>
      </c>
      <c t="s">
        <v>27</v>
      </c>
    </row>
    <row r="39" spans="1:5" ht="12.75">
      <c r="A39" s="35" t="s">
        <v>56</v>
      </c>
      <c r="E39" s="39" t="s">
        <v>1944</v>
      </c>
    </row>
    <row r="40" spans="1:5" ht="12.75">
      <c r="A40" s="35" t="s">
        <v>57</v>
      </c>
      <c r="E40" s="40" t="s">
        <v>5</v>
      </c>
    </row>
    <row r="41" spans="1:5" ht="12.75">
      <c r="A41" t="s">
        <v>59</v>
      </c>
      <c r="E41" s="39" t="s">
        <v>5</v>
      </c>
    </row>
    <row r="42" spans="1:16" ht="25.5">
      <c r="A42" t="s">
        <v>49</v>
      </c>
      <c s="34" t="s">
        <v>98</v>
      </c>
      <c s="34" t="s">
        <v>1945</v>
      </c>
      <c s="35" t="s">
        <v>5</v>
      </c>
      <c s="6" t="s">
        <v>1946</v>
      </c>
      <c s="36" t="s">
        <v>1657</v>
      </c>
      <c s="37">
        <v>1</v>
      </c>
      <c s="36">
        <v>0</v>
      </c>
      <c s="36">
        <f>ROUND(G42*H42,6)</f>
      </c>
      <c r="L42" s="38">
        <v>0</v>
      </c>
      <c s="32">
        <f>ROUND(ROUND(L42,2)*ROUND(G42,3),2)</f>
      </c>
      <c s="36" t="s">
        <v>55</v>
      </c>
      <c>
        <f>(M42*21)/100</f>
      </c>
      <c t="s">
        <v>27</v>
      </c>
    </row>
    <row r="43" spans="1:5" ht="25.5">
      <c r="A43" s="35" t="s">
        <v>56</v>
      </c>
      <c r="E43" s="39" t="s">
        <v>1946</v>
      </c>
    </row>
    <row r="44" spans="1:5" ht="12.75">
      <c r="A44" s="35" t="s">
        <v>57</v>
      </c>
      <c r="E44" s="40" t="s">
        <v>5</v>
      </c>
    </row>
    <row r="45" spans="1:5" ht="12.75">
      <c r="A45" t="s">
        <v>59</v>
      </c>
      <c r="E45" s="39" t="s">
        <v>5</v>
      </c>
    </row>
    <row r="46" spans="1:16" ht="12.75">
      <c r="A46" t="s">
        <v>49</v>
      </c>
      <c s="34" t="s">
        <v>102</v>
      </c>
      <c s="34" t="s">
        <v>1947</v>
      </c>
      <c s="35" t="s">
        <v>5</v>
      </c>
      <c s="6" t="s">
        <v>1948</v>
      </c>
      <c s="36" t="s">
        <v>1657</v>
      </c>
      <c s="37">
        <v>1</v>
      </c>
      <c s="36">
        <v>0</v>
      </c>
      <c s="36">
        <f>ROUND(G46*H46,6)</f>
      </c>
      <c r="L46" s="38">
        <v>0</v>
      </c>
      <c s="32">
        <f>ROUND(ROUND(L46,2)*ROUND(G46,3),2)</f>
      </c>
      <c s="36" t="s">
        <v>55</v>
      </c>
      <c>
        <f>(M46*21)/100</f>
      </c>
      <c t="s">
        <v>27</v>
      </c>
    </row>
    <row r="47" spans="1:5" ht="12.75">
      <c r="A47" s="35" t="s">
        <v>56</v>
      </c>
      <c r="E47" s="39" t="s">
        <v>1948</v>
      </c>
    </row>
    <row r="48" spans="1:5" ht="12.75">
      <c r="A48" s="35" t="s">
        <v>57</v>
      </c>
      <c r="E48" s="40" t="s">
        <v>5</v>
      </c>
    </row>
    <row r="49" spans="1:5" ht="12.75">
      <c r="A49" t="s">
        <v>59</v>
      </c>
      <c r="E49" s="39" t="s">
        <v>5</v>
      </c>
    </row>
    <row r="50" spans="1:16" ht="12.75">
      <c r="A50" t="s">
        <v>49</v>
      </c>
      <c s="34" t="s">
        <v>147</v>
      </c>
      <c s="34" t="s">
        <v>1949</v>
      </c>
      <c s="35" t="s">
        <v>5</v>
      </c>
      <c s="6" t="s">
        <v>1950</v>
      </c>
      <c s="36" t="s">
        <v>1657</v>
      </c>
      <c s="37">
        <v>1</v>
      </c>
      <c s="36">
        <v>0</v>
      </c>
      <c s="36">
        <f>ROUND(G50*H50,6)</f>
      </c>
      <c r="L50" s="38">
        <v>0</v>
      </c>
      <c s="32">
        <f>ROUND(ROUND(L50,2)*ROUND(G50,3),2)</f>
      </c>
      <c s="36" t="s">
        <v>55</v>
      </c>
      <c>
        <f>(M50*21)/100</f>
      </c>
      <c t="s">
        <v>27</v>
      </c>
    </row>
    <row r="51" spans="1:5" ht="12.75">
      <c r="A51" s="35" t="s">
        <v>56</v>
      </c>
      <c r="E51" s="39" t="s">
        <v>1950</v>
      </c>
    </row>
    <row r="52" spans="1:5" ht="12.75">
      <c r="A52" s="35" t="s">
        <v>57</v>
      </c>
      <c r="E52" s="40" t="s">
        <v>5</v>
      </c>
    </row>
    <row r="53" spans="1:5" ht="12.75">
      <c r="A53" t="s">
        <v>59</v>
      </c>
      <c r="E53" s="39" t="s">
        <v>5</v>
      </c>
    </row>
    <row r="54" spans="1:16" ht="12.75">
      <c r="A54" t="s">
        <v>49</v>
      </c>
      <c s="34" t="s">
        <v>150</v>
      </c>
      <c s="34" t="s">
        <v>1951</v>
      </c>
      <c s="35" t="s">
        <v>5</v>
      </c>
      <c s="6" t="s">
        <v>1952</v>
      </c>
      <c s="36" t="s">
        <v>1657</v>
      </c>
      <c s="37">
        <v>1</v>
      </c>
      <c s="36">
        <v>0</v>
      </c>
      <c s="36">
        <f>ROUND(G54*H54,6)</f>
      </c>
      <c r="L54" s="38">
        <v>0</v>
      </c>
      <c s="32">
        <f>ROUND(ROUND(L54,2)*ROUND(G54,3),2)</f>
      </c>
      <c s="36" t="s">
        <v>55</v>
      </c>
      <c>
        <f>(M54*21)/100</f>
      </c>
      <c t="s">
        <v>27</v>
      </c>
    </row>
    <row r="55" spans="1:5" ht="12.75">
      <c r="A55" s="35" t="s">
        <v>56</v>
      </c>
      <c r="E55" s="39" t="s">
        <v>1952</v>
      </c>
    </row>
    <row r="56" spans="1:5" ht="12.75">
      <c r="A56" s="35" t="s">
        <v>57</v>
      </c>
      <c r="E56" s="40" t="s">
        <v>5</v>
      </c>
    </row>
    <row r="57" spans="1:5" ht="12.75">
      <c r="A57" t="s">
        <v>59</v>
      </c>
      <c r="E57" s="39" t="s">
        <v>5</v>
      </c>
    </row>
    <row r="58" spans="1:16" ht="12.75">
      <c r="A58" t="s">
        <v>49</v>
      </c>
      <c s="34" t="s">
        <v>155</v>
      </c>
      <c s="34" t="s">
        <v>1953</v>
      </c>
      <c s="35" t="s">
        <v>5</v>
      </c>
      <c s="6" t="s">
        <v>1954</v>
      </c>
      <c s="36" t="s">
        <v>1657</v>
      </c>
      <c s="37">
        <v>1</v>
      </c>
      <c s="36">
        <v>0</v>
      </c>
      <c s="36">
        <f>ROUND(G58*H58,6)</f>
      </c>
      <c r="L58" s="38">
        <v>0</v>
      </c>
      <c s="32">
        <f>ROUND(ROUND(L58,2)*ROUND(G58,3),2)</f>
      </c>
      <c s="36" t="s">
        <v>55</v>
      </c>
      <c>
        <f>(M58*21)/100</f>
      </c>
      <c t="s">
        <v>27</v>
      </c>
    </row>
    <row r="59" spans="1:5" ht="12.75">
      <c r="A59" s="35" t="s">
        <v>56</v>
      </c>
      <c r="E59" s="39" t="s">
        <v>1954</v>
      </c>
    </row>
    <row r="60" spans="1:5" ht="12.75">
      <c r="A60" s="35" t="s">
        <v>57</v>
      </c>
      <c r="E60" s="40" t="s">
        <v>5</v>
      </c>
    </row>
    <row r="61" spans="1:5" ht="12.75">
      <c r="A61" t="s">
        <v>59</v>
      </c>
      <c r="E61" s="39" t="s">
        <v>5</v>
      </c>
    </row>
    <row r="62" spans="1:16" ht="25.5">
      <c r="A62" t="s">
        <v>49</v>
      </c>
      <c s="34" t="s">
        <v>159</v>
      </c>
      <c s="34" t="s">
        <v>1955</v>
      </c>
      <c s="35" t="s">
        <v>5</v>
      </c>
      <c s="6" t="s">
        <v>1956</v>
      </c>
      <c s="36" t="s">
        <v>143</v>
      </c>
      <c s="37">
        <v>18</v>
      </c>
      <c s="36">
        <v>0.00052</v>
      </c>
      <c s="36">
        <f>ROUND(G62*H62,6)</f>
      </c>
      <c r="L62" s="38">
        <v>0</v>
      </c>
      <c s="32">
        <f>ROUND(ROUND(L62,2)*ROUND(G62,3),2)</f>
      </c>
      <c s="36" t="s">
        <v>108</v>
      </c>
      <c>
        <f>(M62*21)/100</f>
      </c>
      <c t="s">
        <v>27</v>
      </c>
    </row>
    <row r="63" spans="1:5" ht="25.5">
      <c r="A63" s="35" t="s">
        <v>56</v>
      </c>
      <c r="E63" s="39" t="s">
        <v>1956</v>
      </c>
    </row>
    <row r="64" spans="1:5" ht="12.75">
      <c r="A64" s="35" t="s">
        <v>57</v>
      </c>
      <c r="E64" s="40" t="s">
        <v>5</v>
      </c>
    </row>
    <row r="65" spans="1:5" ht="12.75">
      <c r="A65" t="s">
        <v>59</v>
      </c>
      <c r="E65" s="39" t="s">
        <v>5</v>
      </c>
    </row>
    <row r="66" spans="1:16" ht="12.75">
      <c r="A66" t="s">
        <v>49</v>
      </c>
      <c s="34" t="s">
        <v>233</v>
      </c>
      <c s="34" t="s">
        <v>1957</v>
      </c>
      <c s="35" t="s">
        <v>5</v>
      </c>
      <c s="6" t="s">
        <v>1958</v>
      </c>
      <c s="36" t="s">
        <v>143</v>
      </c>
      <c s="37">
        <v>5</v>
      </c>
      <c s="36">
        <v>0.00062</v>
      </c>
      <c s="36">
        <f>ROUND(G66*H66,6)</f>
      </c>
      <c r="L66" s="38">
        <v>0</v>
      </c>
      <c s="32">
        <f>ROUND(ROUND(L66,2)*ROUND(G66,3),2)</f>
      </c>
      <c s="36" t="s">
        <v>108</v>
      </c>
      <c>
        <f>(M66*21)/100</f>
      </c>
      <c t="s">
        <v>27</v>
      </c>
    </row>
    <row r="67" spans="1:5" ht="12.75">
      <c r="A67" s="35" t="s">
        <v>56</v>
      </c>
      <c r="E67" s="39" t="s">
        <v>1958</v>
      </c>
    </row>
    <row r="68" spans="1:5" ht="12.75">
      <c r="A68" s="35" t="s">
        <v>57</v>
      </c>
      <c r="E68" s="40" t="s">
        <v>5</v>
      </c>
    </row>
    <row r="69" spans="1:5" ht="12.75">
      <c r="A69" t="s">
        <v>59</v>
      </c>
      <c r="E69" s="39" t="s">
        <v>5</v>
      </c>
    </row>
    <row r="70" spans="1:16" ht="12.75">
      <c r="A70" t="s">
        <v>49</v>
      </c>
      <c s="34" t="s">
        <v>235</v>
      </c>
      <c s="34" t="s">
        <v>1959</v>
      </c>
      <c s="35" t="s">
        <v>5</v>
      </c>
      <c s="6" t="s">
        <v>1960</v>
      </c>
      <c s="36" t="s">
        <v>143</v>
      </c>
      <c s="37">
        <v>1</v>
      </c>
      <c s="36">
        <v>0.00092</v>
      </c>
      <c s="36">
        <f>ROUND(G70*H70,6)</f>
      </c>
      <c r="L70" s="38">
        <v>0</v>
      </c>
      <c s="32">
        <f>ROUND(ROUND(L70,2)*ROUND(G70,3),2)</f>
      </c>
      <c s="36" t="s">
        <v>108</v>
      </c>
      <c>
        <f>(M70*21)/100</f>
      </c>
      <c t="s">
        <v>27</v>
      </c>
    </row>
    <row r="71" spans="1:5" ht="12.75">
      <c r="A71" s="35" t="s">
        <v>56</v>
      </c>
      <c r="E71" s="39" t="s">
        <v>1960</v>
      </c>
    </row>
    <row r="72" spans="1:5" ht="12.75">
      <c r="A72" s="35" t="s">
        <v>57</v>
      </c>
      <c r="E72" s="40" t="s">
        <v>5</v>
      </c>
    </row>
    <row r="73" spans="1:5" ht="12.75">
      <c r="A73" t="s">
        <v>59</v>
      </c>
      <c r="E73" s="39" t="s">
        <v>5</v>
      </c>
    </row>
    <row r="74" spans="1:16" ht="12.75">
      <c r="A74" t="s">
        <v>49</v>
      </c>
      <c s="34" t="s">
        <v>240</v>
      </c>
      <c s="34" t="s">
        <v>1961</v>
      </c>
      <c s="35" t="s">
        <v>5</v>
      </c>
      <c s="6" t="s">
        <v>1962</v>
      </c>
      <c s="36" t="s">
        <v>143</v>
      </c>
      <c s="37">
        <v>2</v>
      </c>
      <c s="36">
        <v>0.00114</v>
      </c>
      <c s="36">
        <f>ROUND(G74*H74,6)</f>
      </c>
      <c r="L74" s="38">
        <v>0</v>
      </c>
      <c s="32">
        <f>ROUND(ROUND(L74,2)*ROUND(G74,3),2)</f>
      </c>
      <c s="36" t="s">
        <v>108</v>
      </c>
      <c>
        <f>(M74*21)/100</f>
      </c>
      <c t="s">
        <v>27</v>
      </c>
    </row>
    <row r="75" spans="1:5" ht="12.75">
      <c r="A75" s="35" t="s">
        <v>56</v>
      </c>
      <c r="E75" s="39" t="s">
        <v>1962</v>
      </c>
    </row>
    <row r="76" spans="1:5" ht="12.75">
      <c r="A76" s="35" t="s">
        <v>57</v>
      </c>
      <c r="E76" s="40" t="s">
        <v>5</v>
      </c>
    </row>
    <row r="77" spans="1:5" ht="12.75">
      <c r="A77" t="s">
        <v>59</v>
      </c>
      <c r="E77" s="39" t="s">
        <v>5</v>
      </c>
    </row>
    <row r="78" spans="1:16" ht="12.75">
      <c r="A78" t="s">
        <v>49</v>
      </c>
      <c s="34" t="s">
        <v>245</v>
      </c>
      <c s="34" t="s">
        <v>1963</v>
      </c>
      <c s="35" t="s">
        <v>5</v>
      </c>
      <c s="6" t="s">
        <v>1964</v>
      </c>
      <c s="36" t="s">
        <v>143</v>
      </c>
      <c s="37">
        <v>5</v>
      </c>
      <c s="36">
        <v>0.00053</v>
      </c>
      <c s="36">
        <f>ROUND(G78*H78,6)</f>
      </c>
      <c r="L78" s="38">
        <v>0</v>
      </c>
      <c s="32">
        <f>ROUND(ROUND(L78,2)*ROUND(G78,3),2)</f>
      </c>
      <c s="36" t="s">
        <v>108</v>
      </c>
      <c>
        <f>(M78*21)/100</f>
      </c>
      <c t="s">
        <v>27</v>
      </c>
    </row>
    <row r="79" spans="1:5" ht="12.75">
      <c r="A79" s="35" t="s">
        <v>56</v>
      </c>
      <c r="E79" s="39" t="s">
        <v>1964</v>
      </c>
    </row>
    <row r="80" spans="1:5" ht="12.75">
      <c r="A80" s="35" t="s">
        <v>57</v>
      </c>
      <c r="E80" s="40" t="s">
        <v>5</v>
      </c>
    </row>
    <row r="81" spans="1:5" ht="12.75">
      <c r="A81" t="s">
        <v>59</v>
      </c>
      <c r="E81" s="39" t="s">
        <v>5</v>
      </c>
    </row>
    <row r="82" spans="1:16" ht="12.75">
      <c r="A82" t="s">
        <v>49</v>
      </c>
      <c s="34" t="s">
        <v>248</v>
      </c>
      <c s="34" t="s">
        <v>1965</v>
      </c>
      <c s="35" t="s">
        <v>5</v>
      </c>
      <c s="6" t="s">
        <v>1966</v>
      </c>
      <c s="36" t="s">
        <v>143</v>
      </c>
      <c s="37">
        <v>3</v>
      </c>
      <c s="36">
        <v>0.00052</v>
      </c>
      <c s="36">
        <f>ROUND(G82*H82,6)</f>
      </c>
      <c r="L82" s="38">
        <v>0</v>
      </c>
      <c s="32">
        <f>ROUND(ROUND(L82,2)*ROUND(G82,3),2)</f>
      </c>
      <c s="36" t="s">
        <v>108</v>
      </c>
      <c>
        <f>(M82*21)/100</f>
      </c>
      <c t="s">
        <v>27</v>
      </c>
    </row>
    <row r="83" spans="1:5" ht="12.75">
      <c r="A83" s="35" t="s">
        <v>56</v>
      </c>
      <c r="E83" s="39" t="s">
        <v>1966</v>
      </c>
    </row>
    <row r="84" spans="1:5" ht="12.75">
      <c r="A84" s="35" t="s">
        <v>57</v>
      </c>
      <c r="E84" s="40" t="s">
        <v>5</v>
      </c>
    </row>
    <row r="85" spans="1:5" ht="12.75">
      <c r="A85" t="s">
        <v>59</v>
      </c>
      <c r="E85" s="39" t="s">
        <v>5</v>
      </c>
    </row>
    <row r="86" spans="1:16" ht="12.75">
      <c r="A86" t="s">
        <v>49</v>
      </c>
      <c s="34" t="s">
        <v>252</v>
      </c>
      <c s="34" t="s">
        <v>1967</v>
      </c>
      <c s="35" t="s">
        <v>5</v>
      </c>
      <c s="6" t="s">
        <v>1968</v>
      </c>
      <c s="36" t="s">
        <v>143</v>
      </c>
      <c s="37">
        <v>1</v>
      </c>
      <c s="36">
        <v>0.00034</v>
      </c>
      <c s="36">
        <f>ROUND(G86*H86,6)</f>
      </c>
      <c r="L86" s="38">
        <v>0</v>
      </c>
      <c s="32">
        <f>ROUND(ROUND(L86,2)*ROUND(G86,3),2)</f>
      </c>
      <c s="36" t="s">
        <v>108</v>
      </c>
      <c>
        <f>(M86*21)/100</f>
      </c>
      <c t="s">
        <v>27</v>
      </c>
    </row>
    <row r="87" spans="1:5" ht="12.75">
      <c r="A87" s="35" t="s">
        <v>56</v>
      </c>
      <c r="E87" s="39" t="s">
        <v>1968</v>
      </c>
    </row>
    <row r="88" spans="1:5" ht="12.75">
      <c r="A88" s="35" t="s">
        <v>57</v>
      </c>
      <c r="E88" s="40" t="s">
        <v>5</v>
      </c>
    </row>
    <row r="89" spans="1:5" ht="12.75">
      <c r="A89" t="s">
        <v>59</v>
      </c>
      <c r="E89" s="39" t="s">
        <v>5</v>
      </c>
    </row>
    <row r="90" spans="1:16" ht="12.75">
      <c r="A90" t="s">
        <v>49</v>
      </c>
      <c s="34" t="s">
        <v>256</v>
      </c>
      <c s="34" t="s">
        <v>1969</v>
      </c>
      <c s="35" t="s">
        <v>5</v>
      </c>
      <c s="6" t="s">
        <v>1970</v>
      </c>
      <c s="36" t="s">
        <v>143</v>
      </c>
      <c s="37">
        <v>13</v>
      </c>
      <c s="36">
        <v>0.0005</v>
      </c>
      <c s="36">
        <f>ROUND(G90*H90,6)</f>
      </c>
      <c r="L90" s="38">
        <v>0</v>
      </c>
      <c s="32">
        <f>ROUND(ROUND(L90,2)*ROUND(G90,3),2)</f>
      </c>
      <c s="36" t="s">
        <v>108</v>
      </c>
      <c>
        <f>(M90*21)/100</f>
      </c>
      <c t="s">
        <v>27</v>
      </c>
    </row>
    <row r="91" spans="1:5" ht="12.75">
      <c r="A91" s="35" t="s">
        <v>56</v>
      </c>
      <c r="E91" s="39" t="s">
        <v>1970</v>
      </c>
    </row>
    <row r="92" spans="1:5" ht="12.75">
      <c r="A92" s="35" t="s">
        <v>57</v>
      </c>
      <c r="E92" s="40" t="s">
        <v>5</v>
      </c>
    </row>
    <row r="93" spans="1:5" ht="12.75">
      <c r="A93" t="s">
        <v>59</v>
      </c>
      <c r="E93" s="39" t="s">
        <v>5</v>
      </c>
    </row>
    <row r="94" spans="1:16" ht="12.75">
      <c r="A94" t="s">
        <v>49</v>
      </c>
      <c s="34" t="s">
        <v>259</v>
      </c>
      <c s="34" t="s">
        <v>1971</v>
      </c>
      <c s="35" t="s">
        <v>5</v>
      </c>
      <c s="6" t="s">
        <v>1972</v>
      </c>
      <c s="36" t="s">
        <v>143</v>
      </c>
      <c s="37">
        <v>6</v>
      </c>
      <c s="36">
        <v>0.00107</v>
      </c>
      <c s="36">
        <f>ROUND(G94*H94,6)</f>
      </c>
      <c r="L94" s="38">
        <v>0</v>
      </c>
      <c s="32">
        <f>ROUND(ROUND(L94,2)*ROUND(G94,3),2)</f>
      </c>
      <c s="36" t="s">
        <v>108</v>
      </c>
      <c>
        <f>(M94*21)/100</f>
      </c>
      <c t="s">
        <v>27</v>
      </c>
    </row>
    <row r="95" spans="1:5" ht="12.75">
      <c r="A95" s="35" t="s">
        <v>56</v>
      </c>
      <c r="E95" s="39" t="s">
        <v>1972</v>
      </c>
    </row>
    <row r="96" spans="1:5" ht="12.75">
      <c r="A96" s="35" t="s">
        <v>57</v>
      </c>
      <c r="E96" s="40" t="s">
        <v>5</v>
      </c>
    </row>
    <row r="97" spans="1:5" ht="12.75">
      <c r="A97" t="s">
        <v>59</v>
      </c>
      <c r="E97" s="39" t="s">
        <v>5</v>
      </c>
    </row>
    <row r="98" spans="1:16" ht="12.75">
      <c r="A98" t="s">
        <v>49</v>
      </c>
      <c s="34" t="s">
        <v>263</v>
      </c>
      <c s="34" t="s">
        <v>1973</v>
      </c>
      <c s="35" t="s">
        <v>5</v>
      </c>
      <c s="6" t="s">
        <v>1974</v>
      </c>
      <c s="36" t="s">
        <v>143</v>
      </c>
      <c s="37">
        <v>1</v>
      </c>
      <c s="36">
        <v>0</v>
      </c>
      <c s="36">
        <f>ROUND(G98*H98,6)</f>
      </c>
      <c r="L98" s="38">
        <v>0</v>
      </c>
      <c s="32">
        <f>ROUND(ROUND(L98,2)*ROUND(G98,3),2)</f>
      </c>
      <c s="36" t="s">
        <v>55</v>
      </c>
      <c>
        <f>(M98*21)/100</f>
      </c>
      <c t="s">
        <v>27</v>
      </c>
    </row>
    <row r="99" spans="1:5" ht="12.75">
      <c r="A99" s="35" t="s">
        <v>56</v>
      </c>
      <c r="E99" s="39" t="s">
        <v>1974</v>
      </c>
    </row>
    <row r="100" spans="1:5" ht="12.75">
      <c r="A100" s="35" t="s">
        <v>57</v>
      </c>
      <c r="E100" s="40" t="s">
        <v>5</v>
      </c>
    </row>
    <row r="101" spans="1:5" ht="12.75">
      <c r="A101" t="s">
        <v>59</v>
      </c>
      <c r="E101" s="39" t="s">
        <v>5</v>
      </c>
    </row>
    <row r="102" spans="1:16" ht="12.75">
      <c r="A102" t="s">
        <v>49</v>
      </c>
      <c s="34" t="s">
        <v>438</v>
      </c>
      <c s="34" t="s">
        <v>1975</v>
      </c>
      <c s="35" t="s">
        <v>5</v>
      </c>
      <c s="6" t="s">
        <v>1976</v>
      </c>
      <c s="36" t="s">
        <v>143</v>
      </c>
      <c s="37">
        <v>1</v>
      </c>
      <c s="36">
        <v>0</v>
      </c>
      <c s="36">
        <f>ROUND(G102*H102,6)</f>
      </c>
      <c r="L102" s="38">
        <v>0</v>
      </c>
      <c s="32">
        <f>ROUND(ROUND(L102,2)*ROUND(G102,3),2)</f>
      </c>
      <c s="36" t="s">
        <v>55</v>
      </c>
      <c>
        <f>(M102*21)/100</f>
      </c>
      <c t="s">
        <v>27</v>
      </c>
    </row>
    <row r="103" spans="1:5" ht="12.75">
      <c r="A103" s="35" t="s">
        <v>56</v>
      </c>
      <c r="E103" s="39" t="s">
        <v>1976</v>
      </c>
    </row>
    <row r="104" spans="1:5" ht="12.75">
      <c r="A104" s="35" t="s">
        <v>57</v>
      </c>
      <c r="E104" s="40" t="s">
        <v>5</v>
      </c>
    </row>
    <row r="105" spans="1:5" ht="12.75">
      <c r="A105" t="s">
        <v>59</v>
      </c>
      <c r="E105" s="39" t="s">
        <v>5</v>
      </c>
    </row>
    <row r="106" spans="1:16" ht="25.5">
      <c r="A106" t="s">
        <v>49</v>
      </c>
      <c s="34" t="s">
        <v>267</v>
      </c>
      <c s="34" t="s">
        <v>1977</v>
      </c>
      <c s="35" t="s">
        <v>5</v>
      </c>
      <c s="6" t="s">
        <v>1978</v>
      </c>
      <c s="36" t="s">
        <v>143</v>
      </c>
      <c s="37">
        <v>1</v>
      </c>
      <c s="36">
        <v>0</v>
      </c>
      <c s="36">
        <f>ROUND(G106*H106,6)</f>
      </c>
      <c r="L106" s="38">
        <v>0</v>
      </c>
      <c s="32">
        <f>ROUND(ROUND(L106,2)*ROUND(G106,3),2)</f>
      </c>
      <c s="36" t="s">
        <v>55</v>
      </c>
      <c>
        <f>(M106*21)/100</f>
      </c>
      <c t="s">
        <v>27</v>
      </c>
    </row>
    <row r="107" spans="1:5" ht="25.5">
      <c r="A107" s="35" t="s">
        <v>56</v>
      </c>
      <c r="E107" s="39" t="s">
        <v>1978</v>
      </c>
    </row>
    <row r="108" spans="1:5" ht="12.75">
      <c r="A108" s="35" t="s">
        <v>57</v>
      </c>
      <c r="E108" s="40" t="s">
        <v>5</v>
      </c>
    </row>
    <row r="109" spans="1:5" ht="12.75">
      <c r="A109" t="s">
        <v>59</v>
      </c>
      <c r="E109" s="39" t="s">
        <v>5</v>
      </c>
    </row>
    <row r="110" spans="1:16" ht="12.75">
      <c r="A110" t="s">
        <v>49</v>
      </c>
      <c s="34" t="s">
        <v>166</v>
      </c>
      <c s="34" t="s">
        <v>1979</v>
      </c>
      <c s="35" t="s">
        <v>5</v>
      </c>
      <c s="6" t="s">
        <v>1980</v>
      </c>
      <c s="36" t="s">
        <v>143</v>
      </c>
      <c s="37">
        <v>1</v>
      </c>
      <c s="36">
        <v>0</v>
      </c>
      <c s="36">
        <f>ROUND(G110*H110,6)</f>
      </c>
      <c r="L110" s="38">
        <v>0</v>
      </c>
      <c s="32">
        <f>ROUND(ROUND(L110,2)*ROUND(G110,3),2)</f>
      </c>
      <c s="36" t="s">
        <v>55</v>
      </c>
      <c>
        <f>(M110*21)/100</f>
      </c>
      <c t="s">
        <v>27</v>
      </c>
    </row>
    <row r="111" spans="1:5" ht="12.75">
      <c r="A111" s="35" t="s">
        <v>56</v>
      </c>
      <c r="E111" s="39" t="s">
        <v>1980</v>
      </c>
    </row>
    <row r="112" spans="1:5" ht="12.75">
      <c r="A112" s="35" t="s">
        <v>57</v>
      </c>
      <c r="E112" s="40" t="s">
        <v>5</v>
      </c>
    </row>
    <row r="113" spans="1:5" ht="12.75">
      <c r="A113" t="s">
        <v>59</v>
      </c>
      <c r="E113" s="39" t="s">
        <v>5</v>
      </c>
    </row>
    <row r="114" spans="1:16" ht="12.75">
      <c r="A114" t="s">
        <v>49</v>
      </c>
      <c s="34" t="s">
        <v>170</v>
      </c>
      <c s="34" t="s">
        <v>1981</v>
      </c>
      <c s="35" t="s">
        <v>5</v>
      </c>
      <c s="6" t="s">
        <v>1982</v>
      </c>
      <c s="36" t="s">
        <v>143</v>
      </c>
      <c s="37">
        <v>14</v>
      </c>
      <c s="36">
        <v>0.00023</v>
      </c>
      <c s="36">
        <f>ROUND(G114*H114,6)</f>
      </c>
      <c r="L114" s="38">
        <v>0</v>
      </c>
      <c s="32">
        <f>ROUND(ROUND(L114,2)*ROUND(G114,3),2)</f>
      </c>
      <c s="36" t="s">
        <v>108</v>
      </c>
      <c>
        <f>(M114*21)/100</f>
      </c>
      <c t="s">
        <v>27</v>
      </c>
    </row>
    <row r="115" spans="1:5" ht="12.75">
      <c r="A115" s="35" t="s">
        <v>56</v>
      </c>
      <c r="E115" s="39" t="s">
        <v>1982</v>
      </c>
    </row>
    <row r="116" spans="1:5" ht="12.75">
      <c r="A116" s="35" t="s">
        <v>57</v>
      </c>
      <c r="E116" s="40" t="s">
        <v>5</v>
      </c>
    </row>
    <row r="117" spans="1:5" ht="12.75">
      <c r="A117" t="s">
        <v>59</v>
      </c>
      <c r="E117" s="39" t="s">
        <v>5</v>
      </c>
    </row>
    <row r="118" spans="1:16" ht="25.5">
      <c r="A118" t="s">
        <v>49</v>
      </c>
      <c s="34" t="s">
        <v>174</v>
      </c>
      <c s="34" t="s">
        <v>1983</v>
      </c>
      <c s="35" t="s">
        <v>5</v>
      </c>
      <c s="6" t="s">
        <v>1984</v>
      </c>
      <c s="36" t="s">
        <v>143</v>
      </c>
      <c s="37">
        <v>20</v>
      </c>
      <c s="36">
        <v>0.0004</v>
      </c>
      <c s="36">
        <f>ROUND(G118*H118,6)</f>
      </c>
      <c r="L118" s="38">
        <v>0</v>
      </c>
      <c s="32">
        <f>ROUND(ROUND(L118,2)*ROUND(G118,3),2)</f>
      </c>
      <c s="36" t="s">
        <v>108</v>
      </c>
      <c>
        <f>(M118*21)/100</f>
      </c>
      <c t="s">
        <v>27</v>
      </c>
    </row>
    <row r="119" spans="1:5" ht="25.5">
      <c r="A119" s="35" t="s">
        <v>56</v>
      </c>
      <c r="E119" s="39" t="s">
        <v>1984</v>
      </c>
    </row>
    <row r="120" spans="1:5" ht="12.75">
      <c r="A120" s="35" t="s">
        <v>57</v>
      </c>
      <c r="E120" s="40" t="s">
        <v>5</v>
      </c>
    </row>
    <row r="121" spans="1:5" ht="12.75">
      <c r="A121" t="s">
        <v>59</v>
      </c>
      <c r="E121" s="39" t="s">
        <v>5</v>
      </c>
    </row>
    <row r="122" spans="1:16" ht="12.75">
      <c r="A122" t="s">
        <v>49</v>
      </c>
      <c s="34" t="s">
        <v>274</v>
      </c>
      <c s="34" t="s">
        <v>1985</v>
      </c>
      <c s="35" t="s">
        <v>5</v>
      </c>
      <c s="6" t="s">
        <v>1986</v>
      </c>
      <c s="36" t="s">
        <v>1657</v>
      </c>
      <c s="37">
        <v>1</v>
      </c>
      <c s="36">
        <v>0</v>
      </c>
      <c s="36">
        <f>ROUND(G122*H122,6)</f>
      </c>
      <c r="L122" s="38">
        <v>0</v>
      </c>
      <c s="32">
        <f>ROUND(ROUND(L122,2)*ROUND(G122,3),2)</f>
      </c>
      <c s="36" t="s">
        <v>55</v>
      </c>
      <c>
        <f>(M122*21)/100</f>
      </c>
      <c t="s">
        <v>27</v>
      </c>
    </row>
    <row r="123" spans="1:5" ht="12.75">
      <c r="A123" s="35" t="s">
        <v>56</v>
      </c>
      <c r="E123" s="39" t="s">
        <v>1986</v>
      </c>
    </row>
    <row r="124" spans="1:5" ht="12.75">
      <c r="A124" s="35" t="s">
        <v>57</v>
      </c>
      <c r="E124" s="40" t="s">
        <v>5</v>
      </c>
    </row>
    <row r="125" spans="1:5" ht="12.75">
      <c r="A125" t="s">
        <v>59</v>
      </c>
      <c r="E125" s="39" t="s">
        <v>5</v>
      </c>
    </row>
    <row r="126" spans="1:16" ht="12.75">
      <c r="A126" t="s">
        <v>49</v>
      </c>
      <c s="34" t="s">
        <v>177</v>
      </c>
      <c s="34" t="s">
        <v>1987</v>
      </c>
      <c s="35" t="s">
        <v>5</v>
      </c>
      <c s="6" t="s">
        <v>1988</v>
      </c>
      <c s="36" t="s">
        <v>143</v>
      </c>
      <c s="37">
        <v>4</v>
      </c>
      <c s="36">
        <v>0</v>
      </c>
      <c s="36">
        <f>ROUND(G126*H126,6)</f>
      </c>
      <c r="L126" s="38">
        <v>0</v>
      </c>
      <c s="32">
        <f>ROUND(ROUND(L126,2)*ROUND(G126,3),2)</f>
      </c>
      <c s="36" t="s">
        <v>55</v>
      </c>
      <c>
        <f>(M126*21)/100</f>
      </c>
      <c t="s">
        <v>27</v>
      </c>
    </row>
    <row r="127" spans="1:5" ht="12.75">
      <c r="A127" s="35" t="s">
        <v>56</v>
      </c>
      <c r="E127" s="39" t="s">
        <v>1988</v>
      </c>
    </row>
    <row r="128" spans="1:5" ht="12.75">
      <c r="A128" s="35" t="s">
        <v>57</v>
      </c>
      <c r="E128" s="40" t="s">
        <v>5</v>
      </c>
    </row>
    <row r="129" spans="1:5" ht="12.75">
      <c r="A129" t="s">
        <v>59</v>
      </c>
      <c r="E129" s="39" t="s">
        <v>5</v>
      </c>
    </row>
    <row r="130" spans="1:16" ht="12.75">
      <c r="A130" t="s">
        <v>49</v>
      </c>
      <c s="34" t="s">
        <v>182</v>
      </c>
      <c s="34" t="s">
        <v>1989</v>
      </c>
      <c s="35" t="s">
        <v>5</v>
      </c>
      <c s="6" t="s">
        <v>1990</v>
      </c>
      <c s="36" t="s">
        <v>143</v>
      </c>
      <c s="37">
        <v>1</v>
      </c>
      <c s="36">
        <v>0</v>
      </c>
      <c s="36">
        <f>ROUND(G130*H130,6)</f>
      </c>
      <c r="L130" s="38">
        <v>0</v>
      </c>
      <c s="32">
        <f>ROUND(ROUND(L130,2)*ROUND(G130,3),2)</f>
      </c>
      <c s="36" t="s">
        <v>55</v>
      </c>
      <c>
        <f>(M130*21)/100</f>
      </c>
      <c t="s">
        <v>27</v>
      </c>
    </row>
    <row r="131" spans="1:5" ht="12.75">
      <c r="A131" s="35" t="s">
        <v>56</v>
      </c>
      <c r="E131" s="39" t="s">
        <v>1990</v>
      </c>
    </row>
    <row r="132" spans="1:5" ht="12.75">
      <c r="A132" s="35" t="s">
        <v>57</v>
      </c>
      <c r="E132" s="40" t="s">
        <v>5</v>
      </c>
    </row>
    <row r="133" spans="1:5" ht="12.75">
      <c r="A133" t="s">
        <v>59</v>
      </c>
      <c r="E133" s="39" t="s">
        <v>5</v>
      </c>
    </row>
    <row r="134" spans="1:16" ht="12.75">
      <c r="A134" t="s">
        <v>49</v>
      </c>
      <c s="34" t="s">
        <v>186</v>
      </c>
      <c s="34" t="s">
        <v>1991</v>
      </c>
      <c s="35" t="s">
        <v>5</v>
      </c>
      <c s="6" t="s">
        <v>1992</v>
      </c>
      <c s="36" t="s">
        <v>143</v>
      </c>
      <c s="37">
        <v>1</v>
      </c>
      <c s="36">
        <v>0</v>
      </c>
      <c s="36">
        <f>ROUND(G134*H134,6)</f>
      </c>
      <c r="L134" s="38">
        <v>0</v>
      </c>
      <c s="32">
        <f>ROUND(ROUND(L134,2)*ROUND(G134,3),2)</f>
      </c>
      <c s="36" t="s">
        <v>55</v>
      </c>
      <c>
        <f>(M134*21)/100</f>
      </c>
      <c t="s">
        <v>27</v>
      </c>
    </row>
    <row r="135" spans="1:5" ht="12.75">
      <c r="A135" s="35" t="s">
        <v>56</v>
      </c>
      <c r="E135" s="39" t="s">
        <v>1992</v>
      </c>
    </row>
    <row r="136" spans="1:5" ht="12.75">
      <c r="A136" s="35" t="s">
        <v>57</v>
      </c>
      <c r="E136" s="40" t="s">
        <v>5</v>
      </c>
    </row>
    <row r="137" spans="1:5" ht="12.75">
      <c r="A137" t="s">
        <v>59</v>
      </c>
      <c r="E137" s="39" t="s">
        <v>5</v>
      </c>
    </row>
    <row r="138" spans="1:16" ht="12.75">
      <c r="A138" t="s">
        <v>49</v>
      </c>
      <c s="34" t="s">
        <v>191</v>
      </c>
      <c s="34" t="s">
        <v>1993</v>
      </c>
      <c s="35" t="s">
        <v>5</v>
      </c>
      <c s="6" t="s">
        <v>1994</v>
      </c>
      <c s="36" t="s">
        <v>1657</v>
      </c>
      <c s="37">
        <v>5</v>
      </c>
      <c s="36">
        <v>0</v>
      </c>
      <c s="36">
        <f>ROUND(G138*H138,6)</f>
      </c>
      <c r="L138" s="38">
        <v>0</v>
      </c>
      <c s="32">
        <f>ROUND(ROUND(L138,2)*ROUND(G138,3),2)</f>
      </c>
      <c s="36" t="s">
        <v>55</v>
      </c>
      <c>
        <f>(M138*21)/100</f>
      </c>
      <c t="s">
        <v>27</v>
      </c>
    </row>
    <row r="139" spans="1:5" ht="12.75">
      <c r="A139" s="35" t="s">
        <v>56</v>
      </c>
      <c r="E139" s="39" t="s">
        <v>1994</v>
      </c>
    </row>
    <row r="140" spans="1:5" ht="12.75">
      <c r="A140" s="35" t="s">
        <v>57</v>
      </c>
      <c r="E140" s="40" t="s">
        <v>5</v>
      </c>
    </row>
    <row r="141" spans="1:5" ht="12.75">
      <c r="A141" t="s">
        <v>59</v>
      </c>
      <c r="E141" s="39" t="s">
        <v>5</v>
      </c>
    </row>
    <row r="142" spans="1:16" ht="12.75">
      <c r="A142" t="s">
        <v>49</v>
      </c>
      <c s="34" t="s">
        <v>195</v>
      </c>
      <c s="34" t="s">
        <v>1995</v>
      </c>
      <c s="35" t="s">
        <v>5</v>
      </c>
      <c s="6" t="s">
        <v>1996</v>
      </c>
      <c s="36" t="s">
        <v>1657</v>
      </c>
      <c s="37">
        <v>3</v>
      </c>
      <c s="36">
        <v>0</v>
      </c>
      <c s="36">
        <f>ROUND(G142*H142,6)</f>
      </c>
      <c r="L142" s="38">
        <v>0</v>
      </c>
      <c s="32">
        <f>ROUND(ROUND(L142,2)*ROUND(G142,3),2)</f>
      </c>
      <c s="36" t="s">
        <v>55</v>
      </c>
      <c>
        <f>(M142*21)/100</f>
      </c>
      <c t="s">
        <v>27</v>
      </c>
    </row>
    <row r="143" spans="1:5" ht="12.75">
      <c r="A143" s="35" t="s">
        <v>56</v>
      </c>
      <c r="E143" s="39" t="s">
        <v>1996</v>
      </c>
    </row>
    <row r="144" spans="1:5" ht="12.75">
      <c r="A144" s="35" t="s">
        <v>57</v>
      </c>
      <c r="E144" s="40" t="s">
        <v>5</v>
      </c>
    </row>
    <row r="145" spans="1:5" ht="12.75">
      <c r="A145" t="s">
        <v>59</v>
      </c>
      <c r="E145" s="39" t="s">
        <v>5</v>
      </c>
    </row>
    <row r="146" spans="1:16" ht="25.5">
      <c r="A146" t="s">
        <v>49</v>
      </c>
      <c s="34" t="s">
        <v>199</v>
      </c>
      <c s="34" t="s">
        <v>1997</v>
      </c>
      <c s="35" t="s">
        <v>5</v>
      </c>
      <c s="6" t="s">
        <v>1998</v>
      </c>
      <c s="36" t="s">
        <v>153</v>
      </c>
      <c s="37">
        <v>80</v>
      </c>
      <c s="36">
        <v>0.00125</v>
      </c>
      <c s="36">
        <f>ROUND(G146*H146,6)</f>
      </c>
      <c r="L146" s="38">
        <v>0</v>
      </c>
      <c s="32">
        <f>ROUND(ROUND(L146,2)*ROUND(G146,3),2)</f>
      </c>
      <c s="36" t="s">
        <v>108</v>
      </c>
      <c>
        <f>(M146*21)/100</f>
      </c>
      <c t="s">
        <v>27</v>
      </c>
    </row>
    <row r="147" spans="1:5" ht="25.5">
      <c r="A147" s="35" t="s">
        <v>56</v>
      </c>
      <c r="E147" s="39" t="s">
        <v>1998</v>
      </c>
    </row>
    <row r="148" spans="1:5" ht="12.75">
      <c r="A148" s="35" t="s">
        <v>57</v>
      </c>
      <c r="E148" s="40" t="s">
        <v>5</v>
      </c>
    </row>
    <row r="149" spans="1:5" ht="12.75">
      <c r="A149" t="s">
        <v>59</v>
      </c>
      <c r="E149" s="39" t="s">
        <v>5</v>
      </c>
    </row>
    <row r="150" spans="1:16" ht="25.5">
      <c r="A150" t="s">
        <v>49</v>
      </c>
      <c s="34" t="s">
        <v>203</v>
      </c>
      <c s="34" t="s">
        <v>1999</v>
      </c>
      <c s="35" t="s">
        <v>5</v>
      </c>
      <c s="6" t="s">
        <v>2000</v>
      </c>
      <c s="36" t="s">
        <v>153</v>
      </c>
      <c s="37">
        <v>12</v>
      </c>
      <c s="36">
        <v>0.00197</v>
      </c>
      <c s="36">
        <f>ROUND(G150*H150,6)</f>
      </c>
      <c r="L150" s="38">
        <v>0</v>
      </c>
      <c s="32">
        <f>ROUND(ROUND(L150,2)*ROUND(G150,3),2)</f>
      </c>
      <c s="36" t="s">
        <v>108</v>
      </c>
      <c>
        <f>(M150*21)/100</f>
      </c>
      <c t="s">
        <v>27</v>
      </c>
    </row>
    <row r="151" spans="1:5" ht="25.5">
      <c r="A151" s="35" t="s">
        <v>56</v>
      </c>
      <c r="E151" s="39" t="s">
        <v>2000</v>
      </c>
    </row>
    <row r="152" spans="1:5" ht="12.75">
      <c r="A152" s="35" t="s">
        <v>57</v>
      </c>
      <c r="E152" s="40" t="s">
        <v>5</v>
      </c>
    </row>
    <row r="153" spans="1:5" ht="12.75">
      <c r="A153" t="s">
        <v>59</v>
      </c>
      <c r="E153" s="39" t="s">
        <v>5</v>
      </c>
    </row>
    <row r="154" spans="1:16" ht="12.75">
      <c r="A154" t="s">
        <v>49</v>
      </c>
      <c s="34" t="s">
        <v>464</v>
      </c>
      <c s="34" t="s">
        <v>2001</v>
      </c>
      <c s="35" t="s">
        <v>5</v>
      </c>
      <c s="6" t="s">
        <v>2002</v>
      </c>
      <c s="36" t="s">
        <v>153</v>
      </c>
      <c s="37">
        <v>6</v>
      </c>
      <c s="36">
        <v>0.00345</v>
      </c>
      <c s="36">
        <f>ROUND(G154*H154,6)</f>
      </c>
      <c r="L154" s="38">
        <v>0</v>
      </c>
      <c s="32">
        <f>ROUND(ROUND(L154,2)*ROUND(G154,3),2)</f>
      </c>
      <c s="36" t="s">
        <v>108</v>
      </c>
      <c>
        <f>(M154*21)/100</f>
      </c>
      <c t="s">
        <v>27</v>
      </c>
    </row>
    <row r="155" spans="1:5" ht="12.75">
      <c r="A155" s="35" t="s">
        <v>56</v>
      </c>
      <c r="E155" s="39" t="s">
        <v>2002</v>
      </c>
    </row>
    <row r="156" spans="1:5" ht="12.75">
      <c r="A156" s="35" t="s">
        <v>57</v>
      </c>
      <c r="E156" s="40" t="s">
        <v>5</v>
      </c>
    </row>
    <row r="157" spans="1:5" ht="12.75">
      <c r="A157" t="s">
        <v>59</v>
      </c>
      <c r="E157" s="39" t="s">
        <v>5</v>
      </c>
    </row>
    <row r="158" spans="1:16" ht="25.5">
      <c r="A158" t="s">
        <v>49</v>
      </c>
      <c s="34" t="s">
        <v>282</v>
      </c>
      <c s="34" t="s">
        <v>2003</v>
      </c>
      <c s="35" t="s">
        <v>5</v>
      </c>
      <c s="6" t="s">
        <v>2004</v>
      </c>
      <c s="36" t="s">
        <v>153</v>
      </c>
      <c s="37">
        <v>80</v>
      </c>
      <c s="36">
        <v>5E-05</v>
      </c>
      <c s="36">
        <f>ROUND(G158*H158,6)</f>
      </c>
      <c r="L158" s="38">
        <v>0</v>
      </c>
      <c s="32">
        <f>ROUND(ROUND(L158,2)*ROUND(G158,3),2)</f>
      </c>
      <c s="36" t="s">
        <v>108</v>
      </c>
      <c>
        <f>(M158*21)/100</f>
      </c>
      <c t="s">
        <v>27</v>
      </c>
    </row>
    <row r="159" spans="1:5" ht="25.5">
      <c r="A159" s="35" t="s">
        <v>56</v>
      </c>
      <c r="E159" s="39" t="s">
        <v>2004</v>
      </c>
    </row>
    <row r="160" spans="1:5" ht="12.75">
      <c r="A160" s="35" t="s">
        <v>57</v>
      </c>
      <c r="E160" s="40" t="s">
        <v>5</v>
      </c>
    </row>
    <row r="161" spans="1:5" ht="12.75">
      <c r="A161" t="s">
        <v>59</v>
      </c>
      <c r="E161" s="39" t="s">
        <v>5</v>
      </c>
    </row>
    <row r="162" spans="1:16" ht="25.5">
      <c r="A162" t="s">
        <v>49</v>
      </c>
      <c s="34" t="s">
        <v>206</v>
      </c>
      <c s="34" t="s">
        <v>2005</v>
      </c>
      <c s="35" t="s">
        <v>5</v>
      </c>
      <c s="6" t="s">
        <v>2006</v>
      </c>
      <c s="36" t="s">
        <v>153</v>
      </c>
      <c s="37">
        <v>12</v>
      </c>
      <c s="36">
        <v>0.00014</v>
      </c>
      <c s="36">
        <f>ROUND(G162*H162,6)</f>
      </c>
      <c r="L162" s="38">
        <v>0</v>
      </c>
      <c s="32">
        <f>ROUND(ROUND(L162,2)*ROUND(G162,3),2)</f>
      </c>
      <c s="36" t="s">
        <v>108</v>
      </c>
      <c>
        <f>(M162*21)/100</f>
      </c>
      <c t="s">
        <v>27</v>
      </c>
    </row>
    <row r="163" spans="1:5" ht="25.5">
      <c r="A163" s="35" t="s">
        <v>56</v>
      </c>
      <c r="E163" s="39" t="s">
        <v>2006</v>
      </c>
    </row>
    <row r="164" spans="1:5" ht="12.75">
      <c r="A164" s="35" t="s">
        <v>57</v>
      </c>
      <c r="E164" s="40" t="s">
        <v>5</v>
      </c>
    </row>
    <row r="165" spans="1:5" ht="12.75">
      <c r="A165" t="s">
        <v>59</v>
      </c>
      <c r="E165" s="39" t="s">
        <v>5</v>
      </c>
    </row>
    <row r="166" spans="1:16" ht="25.5">
      <c r="A166" t="s">
        <v>49</v>
      </c>
      <c s="34" t="s">
        <v>214</v>
      </c>
      <c s="34" t="s">
        <v>2007</v>
      </c>
      <c s="35" t="s">
        <v>5</v>
      </c>
      <c s="6" t="s">
        <v>2008</v>
      </c>
      <c s="36" t="s">
        <v>153</v>
      </c>
      <c s="37">
        <v>6</v>
      </c>
      <c s="36">
        <v>0.00024</v>
      </c>
      <c s="36">
        <f>ROUND(G166*H166,6)</f>
      </c>
      <c r="L166" s="38">
        <v>0</v>
      </c>
      <c s="32">
        <f>ROUND(ROUND(L166,2)*ROUND(G166,3),2)</f>
      </c>
      <c s="36" t="s">
        <v>108</v>
      </c>
      <c>
        <f>(M166*21)/100</f>
      </c>
      <c t="s">
        <v>27</v>
      </c>
    </row>
    <row r="167" spans="1:5" ht="25.5">
      <c r="A167" s="35" t="s">
        <v>56</v>
      </c>
      <c r="E167" s="39" t="s">
        <v>2008</v>
      </c>
    </row>
    <row r="168" spans="1:5" ht="12.75">
      <c r="A168" s="35" t="s">
        <v>57</v>
      </c>
      <c r="E168" s="40" t="s">
        <v>5</v>
      </c>
    </row>
    <row r="169" spans="1:5" ht="12.75">
      <c r="A169" t="s">
        <v>59</v>
      </c>
      <c r="E169" s="39" t="s">
        <v>5</v>
      </c>
    </row>
    <row r="170" spans="1:16" ht="25.5">
      <c r="A170" t="s">
        <v>49</v>
      </c>
      <c s="34" t="s">
        <v>209</v>
      </c>
      <c s="34" t="s">
        <v>2009</v>
      </c>
      <c s="35" t="s">
        <v>5</v>
      </c>
      <c s="6" t="s">
        <v>2010</v>
      </c>
      <c s="36" t="s">
        <v>153</v>
      </c>
      <c s="37">
        <v>98</v>
      </c>
      <c s="36">
        <v>0</v>
      </c>
      <c s="36">
        <f>ROUND(G170*H170,6)</f>
      </c>
      <c r="L170" s="38">
        <v>0</v>
      </c>
      <c s="32">
        <f>ROUND(ROUND(L170,2)*ROUND(G170,3),2)</f>
      </c>
      <c s="36" t="s">
        <v>108</v>
      </c>
      <c>
        <f>(M170*21)/100</f>
      </c>
      <c t="s">
        <v>27</v>
      </c>
    </row>
    <row r="171" spans="1:5" ht="25.5">
      <c r="A171" s="35" t="s">
        <v>56</v>
      </c>
      <c r="E171" s="39" t="s">
        <v>2010</v>
      </c>
    </row>
    <row r="172" spans="1:5" ht="12.75">
      <c r="A172" s="35" t="s">
        <v>57</v>
      </c>
      <c r="E172" s="40" t="s">
        <v>2011</v>
      </c>
    </row>
    <row r="173" spans="1:5" ht="12.75">
      <c r="A173" t="s">
        <v>59</v>
      </c>
      <c r="E173" s="39" t="s">
        <v>5</v>
      </c>
    </row>
    <row r="174" spans="1:16" ht="12.75">
      <c r="A174" t="s">
        <v>49</v>
      </c>
      <c s="34" t="s">
        <v>483</v>
      </c>
      <c s="34" t="s">
        <v>2012</v>
      </c>
      <c s="35" t="s">
        <v>5</v>
      </c>
      <c s="6" t="s">
        <v>2013</v>
      </c>
      <c s="36" t="s">
        <v>153</v>
      </c>
      <c s="37">
        <v>81.6</v>
      </c>
      <c s="36">
        <v>0.00029</v>
      </c>
      <c s="36">
        <f>ROUND(G174*H174,6)</f>
      </c>
      <c r="L174" s="38">
        <v>0</v>
      </c>
      <c s="32">
        <f>ROUND(ROUND(L174,2)*ROUND(G174,3),2)</f>
      </c>
      <c s="36" t="s">
        <v>108</v>
      </c>
      <c>
        <f>(M174*21)/100</f>
      </c>
      <c t="s">
        <v>27</v>
      </c>
    </row>
    <row r="175" spans="1:5" ht="12.75">
      <c r="A175" s="35" t="s">
        <v>56</v>
      </c>
      <c r="E175" s="39" t="s">
        <v>2013</v>
      </c>
    </row>
    <row r="176" spans="1:5" ht="12.75">
      <c r="A176" s="35" t="s">
        <v>57</v>
      </c>
      <c r="E176" s="40" t="s">
        <v>5</v>
      </c>
    </row>
    <row r="177" spans="1:5" ht="12.75">
      <c r="A177" t="s">
        <v>59</v>
      </c>
      <c r="E177" s="39" t="s">
        <v>5</v>
      </c>
    </row>
    <row r="178" spans="1:16" ht="12.75">
      <c r="A178" t="s">
        <v>49</v>
      </c>
      <c s="34" t="s">
        <v>290</v>
      </c>
      <c s="34" t="s">
        <v>2014</v>
      </c>
      <c s="35" t="s">
        <v>5</v>
      </c>
      <c s="6" t="s">
        <v>2015</v>
      </c>
      <c s="36" t="s">
        <v>153</v>
      </c>
      <c s="37">
        <v>12.24</v>
      </c>
      <c s="36">
        <v>0.00037</v>
      </c>
      <c s="36">
        <f>ROUND(G178*H178,6)</f>
      </c>
      <c r="L178" s="38">
        <v>0</v>
      </c>
      <c s="32">
        <f>ROUND(ROUND(L178,2)*ROUND(G178,3),2)</f>
      </c>
      <c s="36" t="s">
        <v>108</v>
      </c>
      <c>
        <f>(M178*21)/100</f>
      </c>
      <c t="s">
        <v>27</v>
      </c>
    </row>
    <row r="179" spans="1:5" ht="12.75">
      <c r="A179" s="35" t="s">
        <v>56</v>
      </c>
      <c r="E179" s="39" t="s">
        <v>2015</v>
      </c>
    </row>
    <row r="180" spans="1:5" ht="12.75">
      <c r="A180" s="35" t="s">
        <v>57</v>
      </c>
      <c r="E180" s="40" t="s">
        <v>5</v>
      </c>
    </row>
    <row r="181" spans="1:5" ht="12.75">
      <c r="A181" t="s">
        <v>59</v>
      </c>
      <c r="E181" s="39" t="s">
        <v>5</v>
      </c>
    </row>
    <row r="182" spans="1:16" ht="12.75">
      <c r="A182" t="s">
        <v>49</v>
      </c>
      <c s="34" t="s">
        <v>293</v>
      </c>
      <c s="34" t="s">
        <v>2016</v>
      </c>
      <c s="35" t="s">
        <v>5</v>
      </c>
      <c s="6" t="s">
        <v>2017</v>
      </c>
      <c s="36" t="s">
        <v>153</v>
      </c>
      <c s="37">
        <v>6.12</v>
      </c>
      <c s="36">
        <v>0.00045</v>
      </c>
      <c s="36">
        <f>ROUND(G182*H182,6)</f>
      </c>
      <c r="L182" s="38">
        <v>0</v>
      </c>
      <c s="32">
        <f>ROUND(ROUND(L182,2)*ROUND(G182,3),2)</f>
      </c>
      <c s="36" t="s">
        <v>108</v>
      </c>
      <c>
        <f>(M182*21)/100</f>
      </c>
      <c t="s">
        <v>27</v>
      </c>
    </row>
    <row r="183" spans="1:5" ht="12.75">
      <c r="A183" s="35" t="s">
        <v>56</v>
      </c>
      <c r="E183" s="39" t="s">
        <v>2017</v>
      </c>
    </row>
    <row r="184" spans="1:5" ht="12.75">
      <c r="A184" s="35" t="s">
        <v>57</v>
      </c>
      <c r="E184" s="40" t="s">
        <v>5</v>
      </c>
    </row>
    <row r="185" spans="1:5" ht="12.75">
      <c r="A185" t="s">
        <v>59</v>
      </c>
      <c r="E185" s="39" t="s">
        <v>5</v>
      </c>
    </row>
    <row r="186" spans="1:13" ht="12.75">
      <c r="A186" t="s">
        <v>46</v>
      </c>
      <c r="C186" s="31" t="s">
        <v>1744</v>
      </c>
      <c r="E186" s="33" t="s">
        <v>2018</v>
      </c>
      <c r="J186" s="32">
        <f>0</f>
      </c>
      <c s="32">
        <f>0</f>
      </c>
      <c s="32">
        <f>0+L187+L191+L195+L199+L203+L207+L211+L215+L219+L223+L227+L231+L235+L239+L243+L247</f>
      </c>
      <c s="32">
        <f>0+M187+M191+M195+M199+M203+M207+M211+M215+M219+M223+M227+M231+M235+M239+M243+M247</f>
      </c>
    </row>
    <row r="187" spans="1:16" ht="25.5">
      <c r="A187" t="s">
        <v>49</v>
      </c>
      <c s="34" t="s">
        <v>491</v>
      </c>
      <c s="34" t="s">
        <v>2019</v>
      </c>
      <c s="35" t="s">
        <v>5</v>
      </c>
      <c s="6" t="s">
        <v>2020</v>
      </c>
      <c s="36" t="s">
        <v>143</v>
      </c>
      <c s="37">
        <v>3</v>
      </c>
      <c s="36">
        <v>0</v>
      </c>
      <c s="36">
        <f>ROUND(G187*H187,6)</f>
      </c>
      <c r="L187" s="38">
        <v>0</v>
      </c>
      <c s="32">
        <f>ROUND(ROUND(L187,2)*ROUND(G187,3),2)</f>
      </c>
      <c s="36" t="s">
        <v>55</v>
      </c>
      <c>
        <f>(M187*21)/100</f>
      </c>
      <c t="s">
        <v>27</v>
      </c>
    </row>
    <row r="188" spans="1:5" ht="25.5">
      <c r="A188" s="35" t="s">
        <v>56</v>
      </c>
      <c r="E188" s="39" t="s">
        <v>2020</v>
      </c>
    </row>
    <row r="189" spans="1:5" ht="12.75">
      <c r="A189" s="35" t="s">
        <v>57</v>
      </c>
      <c r="E189" s="40" t="s">
        <v>5</v>
      </c>
    </row>
    <row r="190" spans="1:5" ht="12.75">
      <c r="A190" t="s">
        <v>59</v>
      </c>
      <c r="E190" s="39" t="s">
        <v>5</v>
      </c>
    </row>
    <row r="191" spans="1:16" ht="25.5">
      <c r="A191" t="s">
        <v>49</v>
      </c>
      <c s="34" t="s">
        <v>296</v>
      </c>
      <c s="34" t="s">
        <v>2021</v>
      </c>
      <c s="35" t="s">
        <v>5</v>
      </c>
      <c s="6" t="s">
        <v>2022</v>
      </c>
      <c s="36" t="s">
        <v>1657</v>
      </c>
      <c s="37">
        <v>3</v>
      </c>
      <c s="36">
        <v>0</v>
      </c>
      <c s="36">
        <f>ROUND(G191*H191,6)</f>
      </c>
      <c r="L191" s="38">
        <v>0</v>
      </c>
      <c s="32">
        <f>ROUND(ROUND(L191,2)*ROUND(G191,3),2)</f>
      </c>
      <c s="36" t="s">
        <v>55</v>
      </c>
      <c>
        <f>(M191*21)/100</f>
      </c>
      <c t="s">
        <v>27</v>
      </c>
    </row>
    <row r="192" spans="1:5" ht="25.5">
      <c r="A192" s="35" t="s">
        <v>56</v>
      </c>
      <c r="E192" s="39" t="s">
        <v>2022</v>
      </c>
    </row>
    <row r="193" spans="1:5" ht="12.75">
      <c r="A193" s="35" t="s">
        <v>57</v>
      </c>
      <c r="E193" s="40" t="s">
        <v>5</v>
      </c>
    </row>
    <row r="194" spans="1:5" ht="12.75">
      <c r="A194" t="s">
        <v>59</v>
      </c>
      <c r="E194" s="39" t="s">
        <v>5</v>
      </c>
    </row>
    <row r="195" spans="1:16" ht="25.5">
      <c r="A195" t="s">
        <v>49</v>
      </c>
      <c s="34" t="s">
        <v>300</v>
      </c>
      <c s="34" t="s">
        <v>2023</v>
      </c>
      <c s="35" t="s">
        <v>5</v>
      </c>
      <c s="6" t="s">
        <v>2024</v>
      </c>
      <c s="36" t="s">
        <v>1657</v>
      </c>
      <c s="37">
        <v>4</v>
      </c>
      <c s="36">
        <v>0</v>
      </c>
      <c s="36">
        <f>ROUND(G195*H195,6)</f>
      </c>
      <c r="L195" s="38">
        <v>0</v>
      </c>
      <c s="32">
        <f>ROUND(ROUND(L195,2)*ROUND(G195,3),2)</f>
      </c>
      <c s="36" t="s">
        <v>55</v>
      </c>
      <c>
        <f>(M195*21)/100</f>
      </c>
      <c t="s">
        <v>27</v>
      </c>
    </row>
    <row r="196" spans="1:5" ht="38.25">
      <c r="A196" s="35" t="s">
        <v>56</v>
      </c>
      <c r="E196" s="39" t="s">
        <v>2025</v>
      </c>
    </row>
    <row r="197" spans="1:5" ht="12.75">
      <c r="A197" s="35" t="s">
        <v>57</v>
      </c>
      <c r="E197" s="40" t="s">
        <v>5</v>
      </c>
    </row>
    <row r="198" spans="1:5" ht="12.75">
      <c r="A198" t="s">
        <v>59</v>
      </c>
      <c r="E198" s="39" t="s">
        <v>5</v>
      </c>
    </row>
    <row r="199" spans="1:16" ht="12.75">
      <c r="A199" t="s">
        <v>49</v>
      </c>
      <c s="34" t="s">
        <v>304</v>
      </c>
      <c s="34" t="s">
        <v>2026</v>
      </c>
      <c s="35" t="s">
        <v>5</v>
      </c>
      <c s="6" t="s">
        <v>2027</v>
      </c>
      <c s="36" t="s">
        <v>1657</v>
      </c>
      <c s="37">
        <v>4</v>
      </c>
      <c s="36">
        <v>0</v>
      </c>
      <c s="36">
        <f>ROUND(G199*H199,6)</f>
      </c>
      <c r="L199" s="38">
        <v>0</v>
      </c>
      <c s="32">
        <f>ROUND(ROUND(L199,2)*ROUND(G199,3),2)</f>
      </c>
      <c s="36" t="s">
        <v>55</v>
      </c>
      <c>
        <f>(M199*21)/100</f>
      </c>
      <c t="s">
        <v>27</v>
      </c>
    </row>
    <row r="200" spans="1:5" ht="12.75">
      <c r="A200" s="35" t="s">
        <v>56</v>
      </c>
      <c r="E200" s="39" t="s">
        <v>2027</v>
      </c>
    </row>
    <row r="201" spans="1:5" ht="12.75">
      <c r="A201" s="35" t="s">
        <v>57</v>
      </c>
      <c r="E201" s="40" t="s">
        <v>5</v>
      </c>
    </row>
    <row r="202" spans="1:5" ht="12.75">
      <c r="A202" t="s">
        <v>59</v>
      </c>
      <c r="E202" s="39" t="s">
        <v>5</v>
      </c>
    </row>
    <row r="203" spans="1:16" ht="25.5">
      <c r="A203" t="s">
        <v>49</v>
      </c>
      <c s="34" t="s">
        <v>307</v>
      </c>
      <c s="34" t="s">
        <v>2028</v>
      </c>
      <c s="35" t="s">
        <v>5</v>
      </c>
      <c s="6" t="s">
        <v>2029</v>
      </c>
      <c s="36" t="s">
        <v>1657</v>
      </c>
      <c s="37">
        <v>5</v>
      </c>
      <c s="36">
        <v>0</v>
      </c>
      <c s="36">
        <f>ROUND(G203*H203,6)</f>
      </c>
      <c r="L203" s="38">
        <v>0</v>
      </c>
      <c s="32">
        <f>ROUND(ROUND(L203,2)*ROUND(G203,3),2)</f>
      </c>
      <c s="36" t="s">
        <v>55</v>
      </c>
      <c>
        <f>(M203*21)/100</f>
      </c>
      <c t="s">
        <v>27</v>
      </c>
    </row>
    <row r="204" spans="1:5" ht="25.5">
      <c r="A204" s="35" t="s">
        <v>56</v>
      </c>
      <c r="E204" s="39" t="s">
        <v>2029</v>
      </c>
    </row>
    <row r="205" spans="1:5" ht="12.75">
      <c r="A205" s="35" t="s">
        <v>57</v>
      </c>
      <c r="E205" s="40" t="s">
        <v>5</v>
      </c>
    </row>
    <row r="206" spans="1:5" ht="12.75">
      <c r="A206" t="s">
        <v>59</v>
      </c>
      <c r="E206" s="39" t="s">
        <v>5</v>
      </c>
    </row>
    <row r="207" spans="1:16" ht="12.75">
      <c r="A207" t="s">
        <v>49</v>
      </c>
      <c s="34" t="s">
        <v>310</v>
      </c>
      <c s="34" t="s">
        <v>2030</v>
      </c>
      <c s="35" t="s">
        <v>5</v>
      </c>
      <c s="6" t="s">
        <v>2031</v>
      </c>
      <c s="36" t="s">
        <v>1657</v>
      </c>
      <c s="37">
        <v>5</v>
      </c>
      <c s="36">
        <v>0</v>
      </c>
      <c s="36">
        <f>ROUND(G207*H207,6)</f>
      </c>
      <c r="L207" s="38">
        <v>0</v>
      </c>
      <c s="32">
        <f>ROUND(ROUND(L207,2)*ROUND(G207,3),2)</f>
      </c>
      <c s="36" t="s">
        <v>55</v>
      </c>
      <c>
        <f>(M207*21)/100</f>
      </c>
      <c t="s">
        <v>27</v>
      </c>
    </row>
    <row r="208" spans="1:5" ht="12.75">
      <c r="A208" s="35" t="s">
        <v>56</v>
      </c>
      <c r="E208" s="39" t="s">
        <v>2031</v>
      </c>
    </row>
    <row r="209" spans="1:5" ht="12.75">
      <c r="A209" s="35" t="s">
        <v>57</v>
      </c>
      <c r="E209" s="40" t="s">
        <v>5</v>
      </c>
    </row>
    <row r="210" spans="1:5" ht="12.75">
      <c r="A210" t="s">
        <v>59</v>
      </c>
      <c r="E210" s="39" t="s">
        <v>5</v>
      </c>
    </row>
    <row r="211" spans="1:16" ht="12.75">
      <c r="A211" t="s">
        <v>49</v>
      </c>
      <c s="34" t="s">
        <v>314</v>
      </c>
      <c s="34" t="s">
        <v>2032</v>
      </c>
      <c s="35" t="s">
        <v>5</v>
      </c>
      <c s="6" t="s">
        <v>2033</v>
      </c>
      <c s="36" t="s">
        <v>1657</v>
      </c>
      <c s="37">
        <v>2</v>
      </c>
      <c s="36">
        <v>0</v>
      </c>
      <c s="36">
        <f>ROUND(G211*H211,6)</f>
      </c>
      <c r="L211" s="38">
        <v>0</v>
      </c>
      <c s="32">
        <f>ROUND(ROUND(L211,2)*ROUND(G211,3),2)</f>
      </c>
      <c s="36" t="s">
        <v>55</v>
      </c>
      <c>
        <f>(M211*21)/100</f>
      </c>
      <c t="s">
        <v>27</v>
      </c>
    </row>
    <row r="212" spans="1:5" ht="12.75">
      <c r="A212" s="35" t="s">
        <v>56</v>
      </c>
      <c r="E212" s="39" t="s">
        <v>2033</v>
      </c>
    </row>
    <row r="213" spans="1:5" ht="12.75">
      <c r="A213" s="35" t="s">
        <v>57</v>
      </c>
      <c r="E213" s="40" t="s">
        <v>5</v>
      </c>
    </row>
    <row r="214" spans="1:5" ht="12.75">
      <c r="A214" t="s">
        <v>59</v>
      </c>
      <c r="E214" s="39" t="s">
        <v>5</v>
      </c>
    </row>
    <row r="215" spans="1:16" ht="12.75">
      <c r="A215" t="s">
        <v>49</v>
      </c>
      <c s="34" t="s">
        <v>318</v>
      </c>
      <c s="34" t="s">
        <v>2034</v>
      </c>
      <c s="35" t="s">
        <v>5</v>
      </c>
      <c s="6" t="s">
        <v>2035</v>
      </c>
      <c s="36" t="s">
        <v>143</v>
      </c>
      <c s="37">
        <v>22</v>
      </c>
      <c s="36">
        <v>0</v>
      </c>
      <c s="36">
        <f>ROUND(G215*H215,6)</f>
      </c>
      <c r="L215" s="38">
        <v>0</v>
      </c>
      <c s="32">
        <f>ROUND(ROUND(L215,2)*ROUND(G215,3),2)</f>
      </c>
      <c s="36" t="s">
        <v>55</v>
      </c>
      <c>
        <f>(M215*21)/100</f>
      </c>
      <c t="s">
        <v>27</v>
      </c>
    </row>
    <row r="216" spans="1:5" ht="12.75">
      <c r="A216" s="35" t="s">
        <v>56</v>
      </c>
      <c r="E216" s="39" t="s">
        <v>2035</v>
      </c>
    </row>
    <row r="217" spans="1:5" ht="12.75">
      <c r="A217" s="35" t="s">
        <v>57</v>
      </c>
      <c r="E217" s="40" t="s">
        <v>5</v>
      </c>
    </row>
    <row r="218" spans="1:5" ht="12.75">
      <c r="A218" t="s">
        <v>59</v>
      </c>
      <c r="E218" s="39" t="s">
        <v>5</v>
      </c>
    </row>
    <row r="219" spans="1:16" ht="12.75">
      <c r="A219" t="s">
        <v>49</v>
      </c>
      <c s="34" t="s">
        <v>322</v>
      </c>
      <c s="34" t="s">
        <v>2036</v>
      </c>
      <c s="35" t="s">
        <v>5</v>
      </c>
      <c s="6" t="s">
        <v>2037</v>
      </c>
      <c s="36" t="s">
        <v>143</v>
      </c>
      <c s="37">
        <v>11</v>
      </c>
      <c s="36">
        <v>0.00018</v>
      </c>
      <c s="36">
        <f>ROUND(G219*H219,6)</f>
      </c>
      <c r="L219" s="38">
        <v>0</v>
      </c>
      <c s="32">
        <f>ROUND(ROUND(L219,2)*ROUND(G219,3),2)</f>
      </c>
      <c s="36" t="s">
        <v>108</v>
      </c>
      <c>
        <f>(M219*21)/100</f>
      </c>
      <c t="s">
        <v>27</v>
      </c>
    </row>
    <row r="220" spans="1:5" ht="12.75">
      <c r="A220" s="35" t="s">
        <v>56</v>
      </c>
      <c r="E220" s="39" t="s">
        <v>2037</v>
      </c>
    </row>
    <row r="221" spans="1:5" ht="12.75">
      <c r="A221" s="35" t="s">
        <v>57</v>
      </c>
      <c r="E221" s="40" t="s">
        <v>5</v>
      </c>
    </row>
    <row r="222" spans="1:5" ht="12.75">
      <c r="A222" t="s">
        <v>59</v>
      </c>
      <c r="E222" s="39" t="s">
        <v>5</v>
      </c>
    </row>
    <row r="223" spans="1:16" ht="12.75">
      <c r="A223" t="s">
        <v>49</v>
      </c>
      <c s="34" t="s">
        <v>323</v>
      </c>
      <c s="34" t="s">
        <v>2038</v>
      </c>
      <c s="35" t="s">
        <v>5</v>
      </c>
      <c s="6" t="s">
        <v>1982</v>
      </c>
      <c s="36" t="s">
        <v>143</v>
      </c>
      <c s="37">
        <v>11</v>
      </c>
      <c s="36">
        <v>0.00023</v>
      </c>
      <c s="36">
        <f>ROUND(G223*H223,6)</f>
      </c>
      <c r="L223" s="38">
        <v>0</v>
      </c>
      <c s="32">
        <f>ROUND(ROUND(L223,2)*ROUND(G223,3),2)</f>
      </c>
      <c s="36" t="s">
        <v>55</v>
      </c>
      <c>
        <f>(M223*21)/100</f>
      </c>
      <c t="s">
        <v>27</v>
      </c>
    </row>
    <row r="224" spans="1:5" ht="12.75">
      <c r="A224" s="35" t="s">
        <v>56</v>
      </c>
      <c r="E224" s="39" t="s">
        <v>1982</v>
      </c>
    </row>
    <row r="225" spans="1:5" ht="12.75">
      <c r="A225" s="35" t="s">
        <v>57</v>
      </c>
      <c r="E225" s="40" t="s">
        <v>5</v>
      </c>
    </row>
    <row r="226" spans="1:5" ht="12.75">
      <c r="A226" t="s">
        <v>59</v>
      </c>
      <c r="E226" s="39" t="s">
        <v>5</v>
      </c>
    </row>
    <row r="227" spans="1:16" ht="25.5">
      <c r="A227" t="s">
        <v>49</v>
      </c>
      <c s="34" t="s">
        <v>326</v>
      </c>
      <c s="34" t="s">
        <v>2039</v>
      </c>
      <c s="35" t="s">
        <v>5</v>
      </c>
      <c s="6" t="s">
        <v>1956</v>
      </c>
      <c s="36" t="s">
        <v>143</v>
      </c>
      <c s="37">
        <v>11</v>
      </c>
      <c s="36">
        <v>0.00052</v>
      </c>
      <c s="36">
        <f>ROUND(G227*H227,6)</f>
      </c>
      <c r="L227" s="38">
        <v>0</v>
      </c>
      <c s="32">
        <f>ROUND(ROUND(L227,2)*ROUND(G227,3),2)</f>
      </c>
      <c s="36" t="s">
        <v>55</v>
      </c>
      <c>
        <f>(M227*21)/100</f>
      </c>
      <c t="s">
        <v>27</v>
      </c>
    </row>
    <row r="228" spans="1:5" ht="25.5">
      <c r="A228" s="35" t="s">
        <v>56</v>
      </c>
      <c r="E228" s="39" t="s">
        <v>1956</v>
      </c>
    </row>
    <row r="229" spans="1:5" ht="12.75">
      <c r="A229" s="35" t="s">
        <v>57</v>
      </c>
      <c r="E229" s="40" t="s">
        <v>5</v>
      </c>
    </row>
    <row r="230" spans="1:5" ht="12.75">
      <c r="A230" t="s">
        <v>59</v>
      </c>
      <c r="E230" s="39" t="s">
        <v>5</v>
      </c>
    </row>
    <row r="231" spans="1:16" ht="12.75">
      <c r="A231" t="s">
        <v>49</v>
      </c>
      <c s="34" t="s">
        <v>352</v>
      </c>
      <c s="34" t="s">
        <v>2040</v>
      </c>
      <c s="35" t="s">
        <v>5</v>
      </c>
      <c s="6" t="s">
        <v>2041</v>
      </c>
      <c s="36" t="s">
        <v>143</v>
      </c>
      <c s="37">
        <v>7</v>
      </c>
      <c s="36">
        <v>0.00047</v>
      </c>
      <c s="36">
        <f>ROUND(G231*H231,6)</f>
      </c>
      <c r="L231" s="38">
        <v>0</v>
      </c>
      <c s="32">
        <f>ROUND(ROUND(L231,2)*ROUND(G231,3),2)</f>
      </c>
      <c s="36" t="s">
        <v>108</v>
      </c>
      <c>
        <f>(M231*21)/100</f>
      </c>
      <c t="s">
        <v>27</v>
      </c>
    </row>
    <row r="232" spans="1:5" ht="12.75">
      <c r="A232" s="35" t="s">
        <v>56</v>
      </c>
      <c r="E232" s="39" t="s">
        <v>2041</v>
      </c>
    </row>
    <row r="233" spans="1:5" ht="12.75">
      <c r="A233" s="35" t="s">
        <v>57</v>
      </c>
      <c r="E233" s="40" t="s">
        <v>5</v>
      </c>
    </row>
    <row r="234" spans="1:5" ht="12.75">
      <c r="A234" t="s">
        <v>59</v>
      </c>
      <c r="E234" s="39" t="s">
        <v>5</v>
      </c>
    </row>
    <row r="235" spans="1:16" ht="12.75">
      <c r="A235" t="s">
        <v>49</v>
      </c>
      <c s="34" t="s">
        <v>222</v>
      </c>
      <c s="34" t="s">
        <v>2042</v>
      </c>
      <c s="35" t="s">
        <v>5</v>
      </c>
      <c s="6" t="s">
        <v>2043</v>
      </c>
      <c s="36" t="s">
        <v>143</v>
      </c>
      <c s="37">
        <v>4</v>
      </c>
      <c s="36">
        <v>0.00052</v>
      </c>
      <c s="36">
        <f>ROUND(G235*H235,6)</f>
      </c>
      <c r="L235" s="38">
        <v>0</v>
      </c>
      <c s="32">
        <f>ROUND(ROUND(L235,2)*ROUND(G235,3),2)</f>
      </c>
      <c s="36" t="s">
        <v>55</v>
      </c>
      <c>
        <f>(M235*21)/100</f>
      </c>
      <c t="s">
        <v>27</v>
      </c>
    </row>
    <row r="236" spans="1:5" ht="12.75">
      <c r="A236" s="35" t="s">
        <v>56</v>
      </c>
      <c r="E236" s="39" t="s">
        <v>2043</v>
      </c>
    </row>
    <row r="237" spans="1:5" ht="12.75">
      <c r="A237" s="35" t="s">
        <v>57</v>
      </c>
      <c r="E237" s="40" t="s">
        <v>5</v>
      </c>
    </row>
    <row r="238" spans="1:5" ht="12.75">
      <c r="A238" t="s">
        <v>59</v>
      </c>
      <c r="E238" s="39" t="s">
        <v>5</v>
      </c>
    </row>
    <row r="239" spans="1:16" ht="12.75">
      <c r="A239" t="s">
        <v>49</v>
      </c>
      <c s="34" t="s">
        <v>223</v>
      </c>
      <c s="34" t="s">
        <v>2044</v>
      </c>
      <c s="35" t="s">
        <v>5</v>
      </c>
      <c s="6" t="s">
        <v>1968</v>
      </c>
      <c s="36" t="s">
        <v>143</v>
      </c>
      <c s="37">
        <v>20</v>
      </c>
      <c s="36">
        <v>0.00034</v>
      </c>
      <c s="36">
        <f>ROUND(G239*H239,6)</f>
      </c>
      <c r="L239" s="38">
        <v>0</v>
      </c>
      <c s="32">
        <f>ROUND(ROUND(L239,2)*ROUND(G239,3),2)</f>
      </c>
      <c s="36" t="s">
        <v>55</v>
      </c>
      <c>
        <f>(M239*21)/100</f>
      </c>
      <c t="s">
        <v>27</v>
      </c>
    </row>
    <row r="240" spans="1:5" ht="12.75">
      <c r="A240" s="35" t="s">
        <v>56</v>
      </c>
      <c r="E240" s="39" t="s">
        <v>1968</v>
      </c>
    </row>
    <row r="241" spans="1:5" ht="12.75">
      <c r="A241" s="35" t="s">
        <v>57</v>
      </c>
      <c r="E241" s="40" t="s">
        <v>5</v>
      </c>
    </row>
    <row r="242" spans="1:5" ht="12.75">
      <c r="A242" t="s">
        <v>59</v>
      </c>
      <c r="E242" s="39" t="s">
        <v>5</v>
      </c>
    </row>
    <row r="243" spans="1:16" ht="12.75">
      <c r="A243" t="s">
        <v>49</v>
      </c>
      <c s="34" t="s">
        <v>224</v>
      </c>
      <c s="34" t="s">
        <v>2045</v>
      </c>
      <c s="35" t="s">
        <v>5</v>
      </c>
      <c s="6" t="s">
        <v>1970</v>
      </c>
      <c s="36" t="s">
        <v>143</v>
      </c>
      <c s="37">
        <v>12</v>
      </c>
      <c s="36">
        <v>0.0005</v>
      </c>
      <c s="36">
        <f>ROUND(G243*H243,6)</f>
      </c>
      <c r="L243" s="38">
        <v>0</v>
      </c>
      <c s="32">
        <f>ROUND(ROUND(L243,2)*ROUND(G243,3),2)</f>
      </c>
      <c s="36" t="s">
        <v>55</v>
      </c>
      <c>
        <f>(M243*21)/100</f>
      </c>
      <c t="s">
        <v>27</v>
      </c>
    </row>
    <row r="244" spans="1:5" ht="12.75">
      <c r="A244" s="35" t="s">
        <v>56</v>
      </c>
      <c r="E244" s="39" t="s">
        <v>1970</v>
      </c>
    </row>
    <row r="245" spans="1:5" ht="12.75">
      <c r="A245" s="35" t="s">
        <v>57</v>
      </c>
      <c r="E245" s="40" t="s">
        <v>5</v>
      </c>
    </row>
    <row r="246" spans="1:5" ht="12.75">
      <c r="A246" t="s">
        <v>59</v>
      </c>
      <c r="E246" s="39" t="s">
        <v>5</v>
      </c>
    </row>
    <row r="247" spans="1:16" ht="12.75">
      <c r="A247" t="s">
        <v>49</v>
      </c>
      <c s="34" t="s">
        <v>916</v>
      </c>
      <c s="34" t="s">
        <v>2046</v>
      </c>
      <c s="35" t="s">
        <v>5</v>
      </c>
      <c s="6" t="s">
        <v>2047</v>
      </c>
      <c s="36" t="s">
        <v>143</v>
      </c>
      <c s="37">
        <v>4</v>
      </c>
      <c s="36">
        <v>0</v>
      </c>
      <c s="36">
        <f>ROUND(G247*H247,6)</f>
      </c>
      <c r="L247" s="38">
        <v>0</v>
      </c>
      <c s="32">
        <f>ROUND(ROUND(L247,2)*ROUND(G247,3),2)</f>
      </c>
      <c s="36" t="s">
        <v>55</v>
      </c>
      <c>
        <f>(M247*21)/100</f>
      </c>
      <c t="s">
        <v>27</v>
      </c>
    </row>
    <row r="248" spans="1:5" ht="12.75">
      <c r="A248" s="35" t="s">
        <v>56</v>
      </c>
      <c r="E248" s="39" t="s">
        <v>2047</v>
      </c>
    </row>
    <row r="249" spans="1:5" ht="12.75">
      <c r="A249" s="35" t="s">
        <v>57</v>
      </c>
      <c r="E249" s="40" t="s">
        <v>5</v>
      </c>
    </row>
    <row r="250" spans="1:5" ht="12.75">
      <c r="A250" t="s">
        <v>59</v>
      </c>
      <c r="E250" s="39" t="s">
        <v>5</v>
      </c>
    </row>
    <row r="251" spans="1:13" ht="12.75">
      <c r="A251" t="s">
        <v>46</v>
      </c>
      <c r="C251" s="31" t="s">
        <v>1779</v>
      </c>
      <c r="E251" s="33" t="s">
        <v>2048</v>
      </c>
      <c r="J251" s="32">
        <f>0</f>
      </c>
      <c s="32">
        <f>0</f>
      </c>
      <c s="32">
        <f>0+L252+L256+L260+L264+L268+L272+L276+L280+L284+L288+L292+L296+L300+L304</f>
      </c>
      <c s="32">
        <f>0+M252+M256+M260+M264+M268+M272+M276+M280+M284+M288+M292+M296+M300+M304</f>
      </c>
    </row>
    <row r="252" spans="1:16" ht="12.75">
      <c r="A252" t="s">
        <v>49</v>
      </c>
      <c s="34" t="s">
        <v>225</v>
      </c>
      <c s="34" t="s">
        <v>2049</v>
      </c>
      <c s="35" t="s">
        <v>5</v>
      </c>
      <c s="6" t="s">
        <v>2050</v>
      </c>
      <c s="36" t="s">
        <v>143</v>
      </c>
      <c s="37">
        <v>1</v>
      </c>
      <c s="36">
        <v>0.00036</v>
      </c>
      <c s="36">
        <f>ROUND(G252*H252,6)</f>
      </c>
      <c r="L252" s="38">
        <v>0</v>
      </c>
      <c s="32">
        <f>ROUND(ROUND(L252,2)*ROUND(G252,3),2)</f>
      </c>
      <c s="36" t="s">
        <v>108</v>
      </c>
      <c>
        <f>(M252*21)/100</f>
      </c>
      <c t="s">
        <v>27</v>
      </c>
    </row>
    <row r="253" spans="1:5" ht="12.75">
      <c r="A253" s="35" t="s">
        <v>56</v>
      </c>
      <c r="E253" s="39" t="s">
        <v>2050</v>
      </c>
    </row>
    <row r="254" spans="1:5" ht="12.75">
      <c r="A254" s="35" t="s">
        <v>57</v>
      </c>
      <c r="E254" s="40" t="s">
        <v>5</v>
      </c>
    </row>
    <row r="255" spans="1:5" ht="12.75">
      <c r="A255" t="s">
        <v>59</v>
      </c>
      <c r="E255" s="39" t="s">
        <v>5</v>
      </c>
    </row>
    <row r="256" spans="1:16" ht="12.75">
      <c r="A256" t="s">
        <v>49</v>
      </c>
      <c s="34" t="s">
        <v>327</v>
      </c>
      <c s="34" t="s">
        <v>2051</v>
      </c>
      <c s="35" t="s">
        <v>5</v>
      </c>
      <c s="6" t="s">
        <v>2052</v>
      </c>
      <c s="36" t="s">
        <v>1657</v>
      </c>
      <c s="37">
        <v>2</v>
      </c>
      <c s="36">
        <v>0</v>
      </c>
      <c s="36">
        <f>ROUND(G256*H256,6)</f>
      </c>
      <c r="L256" s="38">
        <v>0</v>
      </c>
      <c s="32">
        <f>ROUND(ROUND(L256,2)*ROUND(G256,3),2)</f>
      </c>
      <c s="36" t="s">
        <v>55</v>
      </c>
      <c>
        <f>(M256*21)/100</f>
      </c>
      <c t="s">
        <v>27</v>
      </c>
    </row>
    <row r="257" spans="1:5" ht="12.75">
      <c r="A257" s="35" t="s">
        <v>56</v>
      </c>
      <c r="E257" s="39" t="s">
        <v>2052</v>
      </c>
    </row>
    <row r="258" spans="1:5" ht="12.75">
      <c r="A258" s="35" t="s">
        <v>57</v>
      </c>
      <c r="E258" s="40" t="s">
        <v>5</v>
      </c>
    </row>
    <row r="259" spans="1:5" ht="12.75">
      <c r="A259" t="s">
        <v>59</v>
      </c>
      <c r="E259" s="39" t="s">
        <v>5</v>
      </c>
    </row>
    <row r="260" spans="1:16" ht="12.75">
      <c r="A260" t="s">
        <v>49</v>
      </c>
      <c s="34" t="s">
        <v>331</v>
      </c>
      <c s="34" t="s">
        <v>2053</v>
      </c>
      <c s="35" t="s">
        <v>5</v>
      </c>
      <c s="6" t="s">
        <v>1970</v>
      </c>
      <c s="36" t="s">
        <v>143</v>
      </c>
      <c s="37">
        <v>8</v>
      </c>
      <c s="36">
        <v>0.0005</v>
      </c>
      <c s="36">
        <f>ROUND(G260*H260,6)</f>
      </c>
      <c r="L260" s="38">
        <v>0</v>
      </c>
      <c s="32">
        <f>ROUND(ROUND(L260,2)*ROUND(G260,3),2)</f>
      </c>
      <c s="36" t="s">
        <v>55</v>
      </c>
      <c>
        <f>(M260*21)/100</f>
      </c>
      <c t="s">
        <v>27</v>
      </c>
    </row>
    <row r="261" spans="1:5" ht="12.75">
      <c r="A261" s="35" t="s">
        <v>56</v>
      </c>
      <c r="E261" s="39" t="s">
        <v>1970</v>
      </c>
    </row>
    <row r="262" spans="1:5" ht="12.75">
      <c r="A262" s="35" t="s">
        <v>57</v>
      </c>
      <c r="E262" s="40" t="s">
        <v>5</v>
      </c>
    </row>
    <row r="263" spans="1:5" ht="12.75">
      <c r="A263" t="s">
        <v>59</v>
      </c>
      <c r="E263" s="39" t="s">
        <v>5</v>
      </c>
    </row>
    <row r="264" spans="1:16" ht="25.5">
      <c r="A264" t="s">
        <v>49</v>
      </c>
      <c s="34" t="s">
        <v>335</v>
      </c>
      <c s="34" t="s">
        <v>2054</v>
      </c>
      <c s="35" t="s">
        <v>5</v>
      </c>
      <c s="6" t="s">
        <v>2055</v>
      </c>
      <c s="36" t="s">
        <v>1657</v>
      </c>
      <c s="37">
        <v>1</v>
      </c>
      <c s="36">
        <v>0</v>
      </c>
      <c s="36">
        <f>ROUND(G264*H264,6)</f>
      </c>
      <c r="L264" s="38">
        <v>0</v>
      </c>
      <c s="32">
        <f>ROUND(ROUND(L264,2)*ROUND(G264,3),2)</f>
      </c>
      <c s="36" t="s">
        <v>55</v>
      </c>
      <c>
        <f>(M264*21)/100</f>
      </c>
      <c t="s">
        <v>27</v>
      </c>
    </row>
    <row r="265" spans="1:5" ht="25.5">
      <c r="A265" s="35" t="s">
        <v>56</v>
      </c>
      <c r="E265" s="39" t="s">
        <v>2055</v>
      </c>
    </row>
    <row r="266" spans="1:5" ht="12.75">
      <c r="A266" s="35" t="s">
        <v>57</v>
      </c>
      <c r="E266" s="40" t="s">
        <v>5</v>
      </c>
    </row>
    <row r="267" spans="1:5" ht="12.75">
      <c r="A267" t="s">
        <v>59</v>
      </c>
      <c r="E267" s="39" t="s">
        <v>5</v>
      </c>
    </row>
    <row r="268" spans="1:16" ht="12.75">
      <c r="A268" t="s">
        <v>49</v>
      </c>
      <c s="34" t="s">
        <v>339</v>
      </c>
      <c s="34" t="s">
        <v>2056</v>
      </c>
      <c s="35" t="s">
        <v>5</v>
      </c>
      <c s="6" t="s">
        <v>2057</v>
      </c>
      <c s="36" t="s">
        <v>143</v>
      </c>
      <c s="37">
        <v>1</v>
      </c>
      <c s="36">
        <v>0</v>
      </c>
      <c s="36">
        <f>ROUND(G268*H268,6)</f>
      </c>
      <c r="L268" s="38">
        <v>0</v>
      </c>
      <c s="32">
        <f>ROUND(ROUND(L268,2)*ROUND(G268,3),2)</f>
      </c>
      <c s="36" t="s">
        <v>55</v>
      </c>
      <c>
        <f>(M268*21)/100</f>
      </c>
      <c t="s">
        <v>27</v>
      </c>
    </row>
    <row r="269" spans="1:5" ht="12.75">
      <c r="A269" s="35" t="s">
        <v>56</v>
      </c>
      <c r="E269" s="39" t="s">
        <v>2057</v>
      </c>
    </row>
    <row r="270" spans="1:5" ht="12.75">
      <c r="A270" s="35" t="s">
        <v>57</v>
      </c>
      <c r="E270" s="40" t="s">
        <v>5</v>
      </c>
    </row>
    <row r="271" spans="1:5" ht="12.75">
      <c r="A271" t="s">
        <v>59</v>
      </c>
      <c r="E271" s="39" t="s">
        <v>5</v>
      </c>
    </row>
    <row r="272" spans="1:16" ht="25.5">
      <c r="A272" t="s">
        <v>49</v>
      </c>
      <c s="34" t="s">
        <v>808</v>
      </c>
      <c s="34" t="s">
        <v>2058</v>
      </c>
      <c s="35" t="s">
        <v>5</v>
      </c>
      <c s="6" t="s">
        <v>2059</v>
      </c>
      <c s="36" t="s">
        <v>143</v>
      </c>
      <c s="37">
        <v>7</v>
      </c>
      <c s="36">
        <v>0.00079</v>
      </c>
      <c s="36">
        <f>ROUND(G272*H272,6)</f>
      </c>
      <c r="L272" s="38">
        <v>0</v>
      </c>
      <c s="32">
        <f>ROUND(ROUND(L272,2)*ROUND(G272,3),2)</f>
      </c>
      <c s="36" t="s">
        <v>108</v>
      </c>
      <c>
        <f>(M272*21)/100</f>
      </c>
      <c t="s">
        <v>27</v>
      </c>
    </row>
    <row r="273" spans="1:5" ht="25.5">
      <c r="A273" s="35" t="s">
        <v>56</v>
      </c>
      <c r="E273" s="39" t="s">
        <v>2059</v>
      </c>
    </row>
    <row r="274" spans="1:5" ht="12.75">
      <c r="A274" s="35" t="s">
        <v>57</v>
      </c>
      <c r="E274" s="40" t="s">
        <v>5</v>
      </c>
    </row>
    <row r="275" spans="1:5" ht="12.75">
      <c r="A275" t="s">
        <v>59</v>
      </c>
      <c r="E275" s="39" t="s">
        <v>5</v>
      </c>
    </row>
    <row r="276" spans="1:16" ht="12.75">
      <c r="A276" t="s">
        <v>49</v>
      </c>
      <c s="34" t="s">
        <v>343</v>
      </c>
      <c s="34" t="s">
        <v>2060</v>
      </c>
      <c s="35" t="s">
        <v>5</v>
      </c>
      <c s="6" t="s">
        <v>2061</v>
      </c>
      <c s="36" t="s">
        <v>143</v>
      </c>
      <c s="37">
        <v>14</v>
      </c>
      <c s="36">
        <v>0</v>
      </c>
      <c s="36">
        <f>ROUND(G276*H276,6)</f>
      </c>
      <c r="L276" s="38">
        <v>0</v>
      </c>
      <c s="32">
        <f>ROUND(ROUND(L276,2)*ROUND(G276,3),2)</f>
      </c>
      <c s="36" t="s">
        <v>55</v>
      </c>
      <c>
        <f>(M276*21)/100</f>
      </c>
      <c t="s">
        <v>27</v>
      </c>
    </row>
    <row r="277" spans="1:5" ht="12.75">
      <c r="A277" s="35" t="s">
        <v>56</v>
      </c>
      <c r="E277" s="39" t="s">
        <v>2061</v>
      </c>
    </row>
    <row r="278" spans="1:5" ht="12.75">
      <c r="A278" s="35" t="s">
        <v>57</v>
      </c>
      <c r="E278" s="40" t="s">
        <v>5</v>
      </c>
    </row>
    <row r="279" spans="1:5" ht="12.75">
      <c r="A279" t="s">
        <v>59</v>
      </c>
      <c r="E279" s="39" t="s">
        <v>5</v>
      </c>
    </row>
    <row r="280" spans="1:16" ht="12.75">
      <c r="A280" t="s">
        <v>49</v>
      </c>
      <c s="34" t="s">
        <v>813</v>
      </c>
      <c s="34" t="s">
        <v>2062</v>
      </c>
      <c s="35" t="s">
        <v>5</v>
      </c>
      <c s="6" t="s">
        <v>2063</v>
      </c>
      <c s="36" t="s">
        <v>143</v>
      </c>
      <c s="37">
        <v>1</v>
      </c>
      <c s="36">
        <v>0</v>
      </c>
      <c s="36">
        <f>ROUND(G280*H280,6)</f>
      </c>
      <c r="L280" s="38">
        <v>0</v>
      </c>
      <c s="32">
        <f>ROUND(ROUND(L280,2)*ROUND(G280,3),2)</f>
      </c>
      <c s="36" t="s">
        <v>55</v>
      </c>
      <c>
        <f>(M280*21)/100</f>
      </c>
      <c t="s">
        <v>27</v>
      </c>
    </row>
    <row r="281" spans="1:5" ht="12.75">
      <c r="A281" s="35" t="s">
        <v>56</v>
      </c>
      <c r="E281" s="39" t="s">
        <v>2063</v>
      </c>
    </row>
    <row r="282" spans="1:5" ht="12.75">
      <c r="A282" s="35" t="s">
        <v>57</v>
      </c>
      <c r="E282" s="40" t="s">
        <v>5</v>
      </c>
    </row>
    <row r="283" spans="1:5" ht="12.75">
      <c r="A283" t="s">
        <v>59</v>
      </c>
      <c r="E283" s="39" t="s">
        <v>5</v>
      </c>
    </row>
    <row r="284" spans="1:16" ht="25.5">
      <c r="A284" t="s">
        <v>49</v>
      </c>
      <c s="34" t="s">
        <v>346</v>
      </c>
      <c s="34" t="s">
        <v>2064</v>
      </c>
      <c s="35" t="s">
        <v>5</v>
      </c>
      <c s="6" t="s">
        <v>2065</v>
      </c>
      <c s="36" t="s">
        <v>153</v>
      </c>
      <c s="37">
        <v>300</v>
      </c>
      <c s="36">
        <v>0.00011</v>
      </c>
      <c s="36">
        <f>ROUND(G284*H284,6)</f>
      </c>
      <c r="L284" s="38">
        <v>0</v>
      </c>
      <c s="32">
        <f>ROUND(ROUND(L284,2)*ROUND(G284,3),2)</f>
      </c>
      <c s="36" t="s">
        <v>108</v>
      </c>
      <c>
        <f>(M284*21)/100</f>
      </c>
      <c t="s">
        <v>27</v>
      </c>
    </row>
    <row r="285" spans="1:5" ht="25.5">
      <c r="A285" s="35" t="s">
        <v>56</v>
      </c>
      <c r="E285" s="39" t="s">
        <v>2065</v>
      </c>
    </row>
    <row r="286" spans="1:5" ht="12.75">
      <c r="A286" s="35" t="s">
        <v>57</v>
      </c>
      <c r="E286" s="40" t="s">
        <v>5</v>
      </c>
    </row>
    <row r="287" spans="1:5" ht="12.75">
      <c r="A287" t="s">
        <v>59</v>
      </c>
      <c r="E287" s="39" t="s">
        <v>5</v>
      </c>
    </row>
    <row r="288" spans="1:16" ht="25.5">
      <c r="A288" t="s">
        <v>49</v>
      </c>
      <c s="34" t="s">
        <v>819</v>
      </c>
      <c s="34" t="s">
        <v>2066</v>
      </c>
      <c s="35" t="s">
        <v>5</v>
      </c>
      <c s="6" t="s">
        <v>2067</v>
      </c>
      <c s="36" t="s">
        <v>143</v>
      </c>
      <c s="37">
        <v>60</v>
      </c>
      <c s="36">
        <v>0.00014</v>
      </c>
      <c s="36">
        <f>ROUND(G288*H288,6)</f>
      </c>
      <c r="L288" s="38">
        <v>0</v>
      </c>
      <c s="32">
        <f>ROUND(ROUND(L288,2)*ROUND(G288,3),2)</f>
      </c>
      <c s="36" t="s">
        <v>108</v>
      </c>
      <c>
        <f>(M288*21)/100</f>
      </c>
      <c t="s">
        <v>27</v>
      </c>
    </row>
    <row r="289" spans="1:5" ht="25.5">
      <c r="A289" s="35" t="s">
        <v>56</v>
      </c>
      <c r="E289" s="39" t="s">
        <v>2067</v>
      </c>
    </row>
    <row r="290" spans="1:5" ht="12.75">
      <c r="A290" s="35" t="s">
        <v>57</v>
      </c>
      <c r="E290" s="40" t="s">
        <v>5</v>
      </c>
    </row>
    <row r="291" spans="1:5" ht="12.75">
      <c r="A291" t="s">
        <v>59</v>
      </c>
      <c r="E291" s="39" t="s">
        <v>5</v>
      </c>
    </row>
    <row r="292" spans="1:16" ht="25.5">
      <c r="A292" t="s">
        <v>49</v>
      </c>
      <c s="34" t="s">
        <v>349</v>
      </c>
      <c s="34" t="s">
        <v>2068</v>
      </c>
      <c s="35" t="s">
        <v>5</v>
      </c>
      <c s="6" t="s">
        <v>2069</v>
      </c>
      <c s="36" t="s">
        <v>137</v>
      </c>
      <c s="37">
        <v>65</v>
      </c>
      <c s="36">
        <v>0.00174</v>
      </c>
      <c s="36">
        <f>ROUND(G292*H292,6)</f>
      </c>
      <c r="L292" s="38">
        <v>0</v>
      </c>
      <c s="32">
        <f>ROUND(ROUND(L292,2)*ROUND(G292,3),2)</f>
      </c>
      <c s="36" t="s">
        <v>108</v>
      </c>
      <c>
        <f>(M292*21)/100</f>
      </c>
      <c t="s">
        <v>27</v>
      </c>
    </row>
    <row r="293" spans="1:5" ht="25.5">
      <c r="A293" s="35" t="s">
        <v>56</v>
      </c>
      <c r="E293" s="39" t="s">
        <v>2069</v>
      </c>
    </row>
    <row r="294" spans="1:5" ht="12.75">
      <c r="A294" s="35" t="s">
        <v>57</v>
      </c>
      <c r="E294" s="40" t="s">
        <v>5</v>
      </c>
    </row>
    <row r="295" spans="1:5" ht="12.75">
      <c r="A295" t="s">
        <v>59</v>
      </c>
      <c r="E295" s="39" t="s">
        <v>5</v>
      </c>
    </row>
    <row r="296" spans="1:16" ht="12.75">
      <c r="A296" t="s">
        <v>49</v>
      </c>
      <c s="34" t="s">
        <v>826</v>
      </c>
      <c s="34" t="s">
        <v>2070</v>
      </c>
      <c s="35" t="s">
        <v>5</v>
      </c>
      <c s="6" t="s">
        <v>2071</v>
      </c>
      <c s="36" t="s">
        <v>153</v>
      </c>
      <c s="37">
        <v>100</v>
      </c>
      <c s="36">
        <v>6E-05</v>
      </c>
      <c s="36">
        <f>ROUND(G296*H296,6)</f>
      </c>
      <c r="L296" s="38">
        <v>0</v>
      </c>
      <c s="32">
        <f>ROUND(ROUND(L296,2)*ROUND(G296,3),2)</f>
      </c>
      <c s="36" t="s">
        <v>108</v>
      </c>
      <c>
        <f>(M296*21)/100</f>
      </c>
      <c t="s">
        <v>27</v>
      </c>
    </row>
    <row r="297" spans="1:5" ht="12.75">
      <c r="A297" s="35" t="s">
        <v>56</v>
      </c>
      <c r="E297" s="39" t="s">
        <v>2071</v>
      </c>
    </row>
    <row r="298" spans="1:5" ht="12.75">
      <c r="A298" s="35" t="s">
        <v>57</v>
      </c>
      <c r="E298" s="40" t="s">
        <v>5</v>
      </c>
    </row>
    <row r="299" spans="1:5" ht="12.75">
      <c r="A299" t="s">
        <v>59</v>
      </c>
      <c r="E299" s="39" t="s">
        <v>5</v>
      </c>
    </row>
    <row r="300" spans="1:16" ht="25.5">
      <c r="A300" t="s">
        <v>49</v>
      </c>
      <c s="34" t="s">
        <v>828</v>
      </c>
      <c s="34" t="s">
        <v>2072</v>
      </c>
      <c s="35" t="s">
        <v>5</v>
      </c>
      <c s="6" t="s">
        <v>2073</v>
      </c>
      <c s="36" t="s">
        <v>153</v>
      </c>
      <c s="37">
        <v>20</v>
      </c>
      <c s="36">
        <v>0</v>
      </c>
      <c s="36">
        <f>ROUND(G300*H300,6)</f>
      </c>
      <c r="L300" s="38">
        <v>0</v>
      </c>
      <c s="32">
        <f>ROUND(ROUND(L300,2)*ROUND(G300,3),2)</f>
      </c>
      <c s="36" t="s">
        <v>108</v>
      </c>
      <c>
        <f>(M300*21)/100</f>
      </c>
      <c t="s">
        <v>27</v>
      </c>
    </row>
    <row r="301" spans="1:5" ht="25.5">
      <c r="A301" s="35" t="s">
        <v>56</v>
      </c>
      <c r="E301" s="39" t="s">
        <v>2073</v>
      </c>
    </row>
    <row r="302" spans="1:5" ht="12.75">
      <c r="A302" s="35" t="s">
        <v>57</v>
      </c>
      <c r="E302" s="40" t="s">
        <v>5</v>
      </c>
    </row>
    <row r="303" spans="1:5" ht="12.75">
      <c r="A303" t="s">
        <v>59</v>
      </c>
      <c r="E303" s="39" t="s">
        <v>5</v>
      </c>
    </row>
    <row r="304" spans="1:16" ht="12.75">
      <c r="A304" t="s">
        <v>49</v>
      </c>
      <c s="34" t="s">
        <v>832</v>
      </c>
      <c s="34" t="s">
        <v>2074</v>
      </c>
      <c s="35" t="s">
        <v>5</v>
      </c>
      <c s="6" t="s">
        <v>2075</v>
      </c>
      <c s="36" t="s">
        <v>153</v>
      </c>
      <c s="37">
        <v>21</v>
      </c>
      <c s="36">
        <v>7E-05</v>
      </c>
      <c s="36">
        <f>ROUND(G304*H304,6)</f>
      </c>
      <c r="L304" s="38">
        <v>0</v>
      </c>
      <c s="32">
        <f>ROUND(ROUND(L304,2)*ROUND(G304,3),2)</f>
      </c>
      <c s="36" t="s">
        <v>108</v>
      </c>
      <c>
        <f>(M304*21)/100</f>
      </c>
      <c t="s">
        <v>27</v>
      </c>
    </row>
    <row r="305" spans="1:5" ht="12.75">
      <c r="A305" s="35" t="s">
        <v>56</v>
      </c>
      <c r="E305" s="39" t="s">
        <v>2075</v>
      </c>
    </row>
    <row r="306" spans="1:5" ht="12.75">
      <c r="A306" s="35" t="s">
        <v>57</v>
      </c>
      <c r="E306" s="40" t="s">
        <v>5</v>
      </c>
    </row>
    <row r="307" spans="1:5" ht="12.75">
      <c r="A307" t="s">
        <v>59</v>
      </c>
      <c r="E307" s="39" t="s">
        <v>5</v>
      </c>
    </row>
    <row r="308" spans="1:13" ht="12.75">
      <c r="A308" t="s">
        <v>46</v>
      </c>
      <c r="C308" s="31" t="s">
        <v>1808</v>
      </c>
      <c r="E308" s="33" t="s">
        <v>2076</v>
      </c>
      <c r="J308" s="32">
        <f>0</f>
      </c>
      <c s="32">
        <f>0</f>
      </c>
      <c s="32">
        <f>0+L309+L313+L317+L321+L325+L329+L333+L337+L341+L345+L349</f>
      </c>
      <c s="32">
        <f>0+M309+M313+M317+M321+M325+M329+M333+M337+M341+M345+M349</f>
      </c>
    </row>
    <row r="309" spans="1:16" ht="12.75">
      <c r="A309" t="s">
        <v>49</v>
      </c>
      <c s="34" t="s">
        <v>835</v>
      </c>
      <c s="34" t="s">
        <v>2077</v>
      </c>
      <c s="35" t="s">
        <v>5</v>
      </c>
      <c s="6" t="s">
        <v>2078</v>
      </c>
      <c s="36" t="s">
        <v>153</v>
      </c>
      <c s="37">
        <v>40</v>
      </c>
      <c s="36">
        <v>0.00046</v>
      </c>
      <c s="36">
        <f>ROUND(G309*H309,6)</f>
      </c>
      <c r="L309" s="38">
        <v>0</v>
      </c>
      <c s="32">
        <f>ROUND(ROUND(L309,2)*ROUND(G309,3),2)</f>
      </c>
      <c s="36" t="s">
        <v>108</v>
      </c>
      <c>
        <f>(M309*21)/100</f>
      </c>
      <c t="s">
        <v>27</v>
      </c>
    </row>
    <row r="310" spans="1:5" ht="12.75">
      <c r="A310" s="35" t="s">
        <v>56</v>
      </c>
      <c r="E310" s="39" t="s">
        <v>2078</v>
      </c>
    </row>
    <row r="311" spans="1:5" ht="12.75">
      <c r="A311" s="35" t="s">
        <v>57</v>
      </c>
      <c r="E311" s="40" t="s">
        <v>5</v>
      </c>
    </row>
    <row r="312" spans="1:5" ht="12.75">
      <c r="A312" t="s">
        <v>59</v>
      </c>
      <c r="E312" s="39" t="s">
        <v>5</v>
      </c>
    </row>
    <row r="313" spans="1:16" ht="12.75">
      <c r="A313" t="s">
        <v>49</v>
      </c>
      <c s="34" t="s">
        <v>837</v>
      </c>
      <c s="34" t="s">
        <v>2079</v>
      </c>
      <c s="35" t="s">
        <v>5</v>
      </c>
      <c s="6" t="s">
        <v>2080</v>
      </c>
      <c s="36" t="s">
        <v>153</v>
      </c>
      <c s="37">
        <v>80</v>
      </c>
      <c s="36">
        <v>0.00071</v>
      </c>
      <c s="36">
        <f>ROUND(G313*H313,6)</f>
      </c>
      <c r="L313" s="38">
        <v>0</v>
      </c>
      <c s="32">
        <f>ROUND(ROUND(L313,2)*ROUND(G313,3),2)</f>
      </c>
      <c s="36" t="s">
        <v>108</v>
      </c>
      <c>
        <f>(M313*21)/100</f>
      </c>
      <c t="s">
        <v>27</v>
      </c>
    </row>
    <row r="314" spans="1:5" ht="12.75">
      <c r="A314" s="35" t="s">
        <v>56</v>
      </c>
      <c r="E314" s="39" t="s">
        <v>2080</v>
      </c>
    </row>
    <row r="315" spans="1:5" ht="12.75">
      <c r="A315" s="35" t="s">
        <v>57</v>
      </c>
      <c r="E315" s="40" t="s">
        <v>5</v>
      </c>
    </row>
    <row r="316" spans="1:5" ht="12.75">
      <c r="A316" t="s">
        <v>59</v>
      </c>
      <c r="E316" s="39" t="s">
        <v>5</v>
      </c>
    </row>
    <row r="317" spans="1:16" ht="25.5">
      <c r="A317" t="s">
        <v>49</v>
      </c>
      <c s="34" t="s">
        <v>843</v>
      </c>
      <c s="34" t="s">
        <v>2081</v>
      </c>
      <c s="35" t="s">
        <v>5</v>
      </c>
      <c s="6" t="s">
        <v>1998</v>
      </c>
      <c s="36" t="s">
        <v>153</v>
      </c>
      <c s="37">
        <v>40</v>
      </c>
      <c s="36">
        <v>0.00125</v>
      </c>
      <c s="36">
        <f>ROUND(G317*H317,6)</f>
      </c>
      <c r="L317" s="38">
        <v>0</v>
      </c>
      <c s="32">
        <f>ROUND(ROUND(L317,2)*ROUND(G317,3),2)</f>
      </c>
      <c s="36" t="s">
        <v>55</v>
      </c>
      <c>
        <f>(M317*21)/100</f>
      </c>
      <c t="s">
        <v>27</v>
      </c>
    </row>
    <row r="318" spans="1:5" ht="25.5">
      <c r="A318" s="35" t="s">
        <v>56</v>
      </c>
      <c r="E318" s="39" t="s">
        <v>1998</v>
      </c>
    </row>
    <row r="319" spans="1:5" ht="12.75">
      <c r="A319" s="35" t="s">
        <v>57</v>
      </c>
      <c r="E319" s="40" t="s">
        <v>5</v>
      </c>
    </row>
    <row r="320" spans="1:5" ht="12.75">
      <c r="A320" t="s">
        <v>59</v>
      </c>
      <c r="E320" s="39" t="s">
        <v>5</v>
      </c>
    </row>
    <row r="321" spans="1:16" ht="25.5">
      <c r="A321" t="s">
        <v>49</v>
      </c>
      <c s="34" t="s">
        <v>846</v>
      </c>
      <c s="34" t="s">
        <v>2082</v>
      </c>
      <c s="35" t="s">
        <v>5</v>
      </c>
      <c s="6" t="s">
        <v>2083</v>
      </c>
      <c s="36" t="s">
        <v>153</v>
      </c>
      <c s="37">
        <v>86</v>
      </c>
      <c s="36">
        <v>0.00162</v>
      </c>
      <c s="36">
        <f>ROUND(G321*H321,6)</f>
      </c>
      <c r="L321" s="38">
        <v>0</v>
      </c>
      <c s="32">
        <f>ROUND(ROUND(L321,2)*ROUND(G321,3),2)</f>
      </c>
      <c s="36" t="s">
        <v>108</v>
      </c>
      <c>
        <f>(M321*21)/100</f>
      </c>
      <c t="s">
        <v>27</v>
      </c>
    </row>
    <row r="322" spans="1:5" ht="25.5">
      <c r="A322" s="35" t="s">
        <v>56</v>
      </c>
      <c r="E322" s="39" t="s">
        <v>2083</v>
      </c>
    </row>
    <row r="323" spans="1:5" ht="12.75">
      <c r="A323" s="35" t="s">
        <v>57</v>
      </c>
      <c r="E323" s="40" t="s">
        <v>5</v>
      </c>
    </row>
    <row r="324" spans="1:5" ht="12.75">
      <c r="A324" t="s">
        <v>59</v>
      </c>
      <c r="E324" s="39" t="s">
        <v>5</v>
      </c>
    </row>
    <row r="325" spans="1:16" ht="25.5">
      <c r="A325" t="s">
        <v>49</v>
      </c>
      <c s="34" t="s">
        <v>849</v>
      </c>
      <c s="34" t="s">
        <v>2084</v>
      </c>
      <c s="35" t="s">
        <v>5</v>
      </c>
      <c s="6" t="s">
        <v>2000</v>
      </c>
      <c s="36" t="s">
        <v>153</v>
      </c>
      <c s="37">
        <v>3</v>
      </c>
      <c s="36">
        <v>0.00197</v>
      </c>
      <c s="36">
        <f>ROUND(G325*H325,6)</f>
      </c>
      <c r="L325" s="38">
        <v>0</v>
      </c>
      <c s="32">
        <f>ROUND(ROUND(L325,2)*ROUND(G325,3),2)</f>
      </c>
      <c s="36" t="s">
        <v>55</v>
      </c>
      <c>
        <f>(M325*21)/100</f>
      </c>
      <c t="s">
        <v>27</v>
      </c>
    </row>
    <row r="326" spans="1:5" ht="25.5">
      <c r="A326" s="35" t="s">
        <v>56</v>
      </c>
      <c r="E326" s="39" t="s">
        <v>2000</v>
      </c>
    </row>
    <row r="327" spans="1:5" ht="12.75">
      <c r="A327" s="35" t="s">
        <v>57</v>
      </c>
      <c r="E327" s="40" t="s">
        <v>5</v>
      </c>
    </row>
    <row r="328" spans="1:5" ht="12.75">
      <c r="A328" t="s">
        <v>59</v>
      </c>
      <c r="E328" s="39" t="s">
        <v>5</v>
      </c>
    </row>
    <row r="329" spans="1:16" ht="25.5">
      <c r="A329" t="s">
        <v>49</v>
      </c>
      <c s="34" t="s">
        <v>852</v>
      </c>
      <c s="34" t="s">
        <v>2085</v>
      </c>
      <c s="35" t="s">
        <v>5</v>
      </c>
      <c s="6" t="s">
        <v>2010</v>
      </c>
      <c s="36" t="s">
        <v>153</v>
      </c>
      <c s="37">
        <v>249</v>
      </c>
      <c s="36">
        <v>0</v>
      </c>
      <c s="36">
        <f>ROUND(G329*H329,6)</f>
      </c>
      <c r="L329" s="38">
        <v>0</v>
      </c>
      <c s="32">
        <f>ROUND(ROUND(L329,2)*ROUND(G329,3),2)</f>
      </c>
      <c s="36" t="s">
        <v>55</v>
      </c>
      <c>
        <f>(M329*21)/100</f>
      </c>
      <c t="s">
        <v>27</v>
      </c>
    </row>
    <row r="330" spans="1:5" ht="25.5">
      <c r="A330" s="35" t="s">
        <v>56</v>
      </c>
      <c r="E330" s="39" t="s">
        <v>2010</v>
      </c>
    </row>
    <row r="331" spans="1:5" ht="12.75">
      <c r="A331" s="35" t="s">
        <v>57</v>
      </c>
      <c r="E331" s="40" t="s">
        <v>2086</v>
      </c>
    </row>
    <row r="332" spans="1:5" ht="12.75">
      <c r="A332" t="s">
        <v>59</v>
      </c>
      <c r="E332" s="39" t="s">
        <v>5</v>
      </c>
    </row>
    <row r="333" spans="1:16" ht="12.75">
      <c r="A333" t="s">
        <v>49</v>
      </c>
      <c s="34" t="s">
        <v>855</v>
      </c>
      <c s="34" t="s">
        <v>2087</v>
      </c>
      <c s="35" t="s">
        <v>5</v>
      </c>
      <c s="6" t="s">
        <v>2088</v>
      </c>
      <c s="36" t="s">
        <v>153</v>
      </c>
      <c s="37">
        <v>40.8</v>
      </c>
      <c s="36">
        <v>0.00023</v>
      </c>
      <c s="36">
        <f>ROUND(G333*H333,6)</f>
      </c>
      <c r="L333" s="38">
        <v>0</v>
      </c>
      <c s="32">
        <f>ROUND(ROUND(L333,2)*ROUND(G333,3),2)</f>
      </c>
      <c s="36" t="s">
        <v>108</v>
      </c>
      <c>
        <f>(M333*21)/100</f>
      </c>
      <c t="s">
        <v>27</v>
      </c>
    </row>
    <row r="334" spans="1:5" ht="12.75">
      <c r="A334" s="35" t="s">
        <v>56</v>
      </c>
      <c r="E334" s="39" t="s">
        <v>2088</v>
      </c>
    </row>
    <row r="335" spans="1:5" ht="12.75">
      <c r="A335" s="35" t="s">
        <v>57</v>
      </c>
      <c r="E335" s="40" t="s">
        <v>5</v>
      </c>
    </row>
    <row r="336" spans="1:5" ht="12.75">
      <c r="A336" t="s">
        <v>59</v>
      </c>
      <c r="E336" s="39" t="s">
        <v>5</v>
      </c>
    </row>
    <row r="337" spans="1:16" ht="12.75">
      <c r="A337" t="s">
        <v>49</v>
      </c>
      <c s="34" t="s">
        <v>858</v>
      </c>
      <c s="34" t="s">
        <v>2089</v>
      </c>
      <c s="35" t="s">
        <v>5</v>
      </c>
      <c s="6" t="s">
        <v>2090</v>
      </c>
      <c s="36" t="s">
        <v>153</v>
      </c>
      <c s="37">
        <v>81.6</v>
      </c>
      <c s="36">
        <v>0.00027</v>
      </c>
      <c s="36">
        <f>ROUND(G337*H337,6)</f>
      </c>
      <c r="L337" s="38">
        <v>0</v>
      </c>
      <c s="32">
        <f>ROUND(ROUND(L337,2)*ROUND(G337,3),2)</f>
      </c>
      <c s="36" t="s">
        <v>108</v>
      </c>
      <c>
        <f>(M337*21)/100</f>
      </c>
      <c t="s">
        <v>27</v>
      </c>
    </row>
    <row r="338" spans="1:5" ht="12.75">
      <c r="A338" s="35" t="s">
        <v>56</v>
      </c>
      <c r="E338" s="39" t="s">
        <v>2090</v>
      </c>
    </row>
    <row r="339" spans="1:5" ht="12.75">
      <c r="A339" s="35" t="s">
        <v>57</v>
      </c>
      <c r="E339" s="40" t="s">
        <v>5</v>
      </c>
    </row>
    <row r="340" spans="1:5" ht="12.75">
      <c r="A340" t="s">
        <v>59</v>
      </c>
      <c r="E340" s="39" t="s">
        <v>5</v>
      </c>
    </row>
    <row r="341" spans="1:16" ht="12.75">
      <c r="A341" t="s">
        <v>49</v>
      </c>
      <c s="34" t="s">
        <v>861</v>
      </c>
      <c s="34" t="s">
        <v>2091</v>
      </c>
      <c s="35" t="s">
        <v>5</v>
      </c>
      <c s="6" t="s">
        <v>2013</v>
      </c>
      <c s="36" t="s">
        <v>153</v>
      </c>
      <c s="37">
        <v>40.8</v>
      </c>
      <c s="36">
        <v>0.00029</v>
      </c>
      <c s="36">
        <f>ROUND(G341*H341,6)</f>
      </c>
      <c r="L341" s="38">
        <v>0</v>
      </c>
      <c s="32">
        <f>ROUND(ROUND(L341,2)*ROUND(G341,3),2)</f>
      </c>
      <c s="36" t="s">
        <v>55</v>
      </c>
      <c>
        <f>(M341*21)/100</f>
      </c>
      <c t="s">
        <v>27</v>
      </c>
    </row>
    <row r="342" spans="1:5" ht="12.75">
      <c r="A342" s="35" t="s">
        <v>56</v>
      </c>
      <c r="E342" s="39" t="s">
        <v>2013</v>
      </c>
    </row>
    <row r="343" spans="1:5" ht="12.75">
      <c r="A343" s="35" t="s">
        <v>57</v>
      </c>
      <c r="E343" s="40" t="s">
        <v>5</v>
      </c>
    </row>
    <row r="344" spans="1:5" ht="12.75">
      <c r="A344" t="s">
        <v>59</v>
      </c>
      <c r="E344" s="39" t="s">
        <v>5</v>
      </c>
    </row>
    <row r="345" spans="1:16" ht="12.75">
      <c r="A345" t="s">
        <v>49</v>
      </c>
      <c s="34" t="s">
        <v>864</v>
      </c>
      <c s="34" t="s">
        <v>2092</v>
      </c>
      <c s="35" t="s">
        <v>5</v>
      </c>
      <c s="6" t="s">
        <v>2093</v>
      </c>
      <c s="36" t="s">
        <v>153</v>
      </c>
      <c s="37">
        <v>87.72</v>
      </c>
      <c s="36">
        <v>0.00032</v>
      </c>
      <c s="36">
        <f>ROUND(G345*H345,6)</f>
      </c>
      <c r="L345" s="38">
        <v>0</v>
      </c>
      <c s="32">
        <f>ROUND(ROUND(L345,2)*ROUND(G345,3),2)</f>
      </c>
      <c s="36" t="s">
        <v>108</v>
      </c>
      <c>
        <f>(M345*21)/100</f>
      </c>
      <c t="s">
        <v>27</v>
      </c>
    </row>
    <row r="346" spans="1:5" ht="12.75">
      <c r="A346" s="35" t="s">
        <v>56</v>
      </c>
      <c r="E346" s="39" t="s">
        <v>2093</v>
      </c>
    </row>
    <row r="347" spans="1:5" ht="12.75">
      <c r="A347" s="35" t="s">
        <v>57</v>
      </c>
      <c r="E347" s="40" t="s">
        <v>5</v>
      </c>
    </row>
    <row r="348" spans="1:5" ht="12.75">
      <c r="A348" t="s">
        <v>59</v>
      </c>
      <c r="E348" s="39" t="s">
        <v>5</v>
      </c>
    </row>
    <row r="349" spans="1:16" ht="12.75">
      <c r="A349" t="s">
        <v>49</v>
      </c>
      <c s="34" t="s">
        <v>867</v>
      </c>
      <c s="34" t="s">
        <v>2094</v>
      </c>
      <c s="35" t="s">
        <v>5</v>
      </c>
      <c s="6" t="s">
        <v>2015</v>
      </c>
      <c s="36" t="s">
        <v>153</v>
      </c>
      <c s="37">
        <v>3.06</v>
      </c>
      <c s="36">
        <v>0.00037</v>
      </c>
      <c s="36">
        <f>ROUND(G349*H349,6)</f>
      </c>
      <c r="L349" s="38">
        <v>0</v>
      </c>
      <c s="32">
        <f>ROUND(ROUND(L349,2)*ROUND(G349,3),2)</f>
      </c>
      <c s="36" t="s">
        <v>55</v>
      </c>
      <c>
        <f>(M349*21)/100</f>
      </c>
      <c t="s">
        <v>27</v>
      </c>
    </row>
    <row r="350" spans="1:5" ht="12.75">
      <c r="A350" s="35" t="s">
        <v>56</v>
      </c>
      <c r="E350" s="39" t="s">
        <v>2015</v>
      </c>
    </row>
    <row r="351" spans="1:5" ht="12.75">
      <c r="A351" s="35" t="s">
        <v>57</v>
      </c>
      <c r="E351" s="40" t="s">
        <v>5</v>
      </c>
    </row>
    <row r="352" spans="1:5" ht="12.75">
      <c r="A352" t="s">
        <v>59</v>
      </c>
      <c r="E352" s="39" t="s">
        <v>5</v>
      </c>
    </row>
    <row r="353" spans="1:13" ht="12.75">
      <c r="A353" t="s">
        <v>46</v>
      </c>
      <c r="C353" s="31" t="s">
        <v>1831</v>
      </c>
      <c r="E353" s="33" t="s">
        <v>1832</v>
      </c>
      <c r="J353" s="32">
        <f>0</f>
      </c>
      <c s="32">
        <f>0</f>
      </c>
      <c s="32">
        <f>0+L354+L358+L362+L366+L370+L374+L378+L382+L386+L390+L394+L398+L402</f>
      </c>
      <c s="32">
        <f>0+M354+M358+M362+M366+M370+M374+M378+M382+M386+M390+M394+M398+M402</f>
      </c>
    </row>
    <row r="354" spans="1:16" ht="12.75">
      <c r="A354" t="s">
        <v>49</v>
      </c>
      <c s="34" t="s">
        <v>870</v>
      </c>
      <c s="34" t="s">
        <v>2095</v>
      </c>
      <c s="35" t="s">
        <v>5</v>
      </c>
      <c s="6" t="s">
        <v>2096</v>
      </c>
      <c s="36" t="s">
        <v>1440</v>
      </c>
      <c s="37">
        <v>1</v>
      </c>
      <c s="36">
        <v>0</v>
      </c>
      <c s="36">
        <f>ROUND(G354*H354,6)</f>
      </c>
      <c r="L354" s="38">
        <v>0</v>
      </c>
      <c s="32">
        <f>ROUND(ROUND(L354,2)*ROUND(G354,3),2)</f>
      </c>
      <c s="36" t="s">
        <v>55</v>
      </c>
      <c>
        <f>(M354*21)/100</f>
      </c>
      <c t="s">
        <v>27</v>
      </c>
    </row>
    <row r="355" spans="1:5" ht="12.75">
      <c r="A355" s="35" t="s">
        <v>56</v>
      </c>
      <c r="E355" s="39" t="s">
        <v>2096</v>
      </c>
    </row>
    <row r="356" spans="1:5" ht="12.75">
      <c r="A356" s="35" t="s">
        <v>57</v>
      </c>
      <c r="E356" s="40" t="s">
        <v>5</v>
      </c>
    </row>
    <row r="357" spans="1:5" ht="12.75">
      <c r="A357" t="s">
        <v>59</v>
      </c>
      <c r="E357" s="39" t="s">
        <v>5</v>
      </c>
    </row>
    <row r="358" spans="1:16" ht="12.75">
      <c r="A358" t="s">
        <v>49</v>
      </c>
      <c s="34" t="s">
        <v>875</v>
      </c>
      <c s="34" t="s">
        <v>2097</v>
      </c>
      <c s="35" t="s">
        <v>5</v>
      </c>
      <c s="6" t="s">
        <v>2098</v>
      </c>
      <c s="36" t="s">
        <v>1440</v>
      </c>
      <c s="37">
        <v>1</v>
      </c>
      <c s="36">
        <v>0</v>
      </c>
      <c s="36">
        <f>ROUND(G358*H358,6)</f>
      </c>
      <c r="L358" s="38">
        <v>0</v>
      </c>
      <c s="32">
        <f>ROUND(ROUND(L358,2)*ROUND(G358,3),2)</f>
      </c>
      <c s="36" t="s">
        <v>55</v>
      </c>
      <c>
        <f>(M358*21)/100</f>
      </c>
      <c t="s">
        <v>27</v>
      </c>
    </row>
    <row r="359" spans="1:5" ht="12.75">
      <c r="A359" s="35" t="s">
        <v>56</v>
      </c>
      <c r="E359" s="39" t="s">
        <v>2098</v>
      </c>
    </row>
    <row r="360" spans="1:5" ht="12.75">
      <c r="A360" s="35" t="s">
        <v>57</v>
      </c>
      <c r="E360" s="40" t="s">
        <v>5</v>
      </c>
    </row>
    <row r="361" spans="1:5" ht="12.75">
      <c r="A361" t="s">
        <v>59</v>
      </c>
      <c r="E361" s="39" t="s">
        <v>5</v>
      </c>
    </row>
    <row r="362" spans="1:16" ht="12.75">
      <c r="A362" t="s">
        <v>49</v>
      </c>
      <c s="34" t="s">
        <v>878</v>
      </c>
      <c s="34" t="s">
        <v>2099</v>
      </c>
      <c s="35" t="s">
        <v>5</v>
      </c>
      <c s="6" t="s">
        <v>1899</v>
      </c>
      <c s="36" t="s">
        <v>1440</v>
      </c>
      <c s="37">
        <v>1</v>
      </c>
      <c s="36">
        <v>0</v>
      </c>
      <c s="36">
        <f>ROUND(G362*H362,6)</f>
      </c>
      <c r="L362" s="38">
        <v>0</v>
      </c>
      <c s="32">
        <f>ROUND(ROUND(L362,2)*ROUND(G362,3),2)</f>
      </c>
      <c s="36" t="s">
        <v>55</v>
      </c>
      <c>
        <f>(M362*21)/100</f>
      </c>
      <c t="s">
        <v>27</v>
      </c>
    </row>
    <row r="363" spans="1:5" ht="12.75">
      <c r="A363" s="35" t="s">
        <v>56</v>
      </c>
      <c r="E363" s="39" t="s">
        <v>1899</v>
      </c>
    </row>
    <row r="364" spans="1:5" ht="12.75">
      <c r="A364" s="35" t="s">
        <v>57</v>
      </c>
      <c r="E364" s="40" t="s">
        <v>5</v>
      </c>
    </row>
    <row r="365" spans="1:5" ht="12.75">
      <c r="A365" t="s">
        <v>59</v>
      </c>
      <c r="E365" s="39" t="s">
        <v>5</v>
      </c>
    </row>
    <row r="366" spans="1:16" ht="25.5">
      <c r="A366" t="s">
        <v>49</v>
      </c>
      <c s="34" t="s">
        <v>881</v>
      </c>
      <c s="34" t="s">
        <v>2100</v>
      </c>
      <c s="35" t="s">
        <v>5</v>
      </c>
      <c s="6" t="s">
        <v>2101</v>
      </c>
      <c s="36" t="s">
        <v>1440</v>
      </c>
      <c s="37">
        <v>1</v>
      </c>
      <c s="36">
        <v>0</v>
      </c>
      <c s="36">
        <f>ROUND(G366*H366,6)</f>
      </c>
      <c r="L366" s="38">
        <v>0</v>
      </c>
      <c s="32">
        <f>ROUND(ROUND(L366,2)*ROUND(G366,3),2)</f>
      </c>
      <c s="36" t="s">
        <v>55</v>
      </c>
      <c>
        <f>(M366*21)/100</f>
      </c>
      <c t="s">
        <v>27</v>
      </c>
    </row>
    <row r="367" spans="1:5" ht="25.5">
      <c r="A367" s="35" t="s">
        <v>56</v>
      </c>
      <c r="E367" s="39" t="s">
        <v>2101</v>
      </c>
    </row>
    <row r="368" spans="1:5" ht="12.75">
      <c r="A368" s="35" t="s">
        <v>57</v>
      </c>
      <c r="E368" s="40" t="s">
        <v>5</v>
      </c>
    </row>
    <row r="369" spans="1:5" ht="12.75">
      <c r="A369" t="s">
        <v>59</v>
      </c>
      <c r="E369" s="39" t="s">
        <v>5</v>
      </c>
    </row>
    <row r="370" spans="1:16" ht="25.5">
      <c r="A370" t="s">
        <v>49</v>
      </c>
      <c s="34" t="s">
        <v>884</v>
      </c>
      <c s="34" t="s">
        <v>1906</v>
      </c>
      <c s="35" t="s">
        <v>5</v>
      </c>
      <c s="6" t="s">
        <v>1907</v>
      </c>
      <c s="36" t="s">
        <v>143</v>
      </c>
      <c s="37">
        <v>1</v>
      </c>
      <c s="36">
        <v>0</v>
      </c>
      <c s="36">
        <f>ROUND(G370*H370,6)</f>
      </c>
      <c r="L370" s="38">
        <v>0</v>
      </c>
      <c s="32">
        <f>ROUND(ROUND(L370,2)*ROUND(G370,3),2)</f>
      </c>
      <c s="36" t="s">
        <v>108</v>
      </c>
      <c>
        <f>(M370*21)/100</f>
      </c>
      <c t="s">
        <v>27</v>
      </c>
    </row>
    <row r="371" spans="1:5" ht="25.5">
      <c r="A371" s="35" t="s">
        <v>56</v>
      </c>
      <c r="E371" s="39" t="s">
        <v>1907</v>
      </c>
    </row>
    <row r="372" spans="1:5" ht="12.75">
      <c r="A372" s="35" t="s">
        <v>57</v>
      </c>
      <c r="E372" s="40" t="s">
        <v>5</v>
      </c>
    </row>
    <row r="373" spans="1:5" ht="12.75">
      <c r="A373" t="s">
        <v>59</v>
      </c>
      <c r="E373" s="39" t="s">
        <v>5</v>
      </c>
    </row>
    <row r="374" spans="1:16" ht="25.5">
      <c r="A374" t="s">
        <v>49</v>
      </c>
      <c s="34" t="s">
        <v>888</v>
      </c>
      <c s="34" t="s">
        <v>1908</v>
      </c>
      <c s="35" t="s">
        <v>5</v>
      </c>
      <c s="6" t="s">
        <v>1909</v>
      </c>
      <c s="36" t="s">
        <v>143</v>
      </c>
      <c s="37">
        <v>30</v>
      </c>
      <c s="36">
        <v>0</v>
      </c>
      <c s="36">
        <f>ROUND(G374*H374,6)</f>
      </c>
      <c r="L374" s="38">
        <v>0</v>
      </c>
      <c s="32">
        <f>ROUND(ROUND(L374,2)*ROUND(G374,3),2)</f>
      </c>
      <c s="36" t="s">
        <v>108</v>
      </c>
      <c>
        <f>(M374*21)/100</f>
      </c>
      <c t="s">
        <v>27</v>
      </c>
    </row>
    <row r="375" spans="1:5" ht="38.25">
      <c r="A375" s="35" t="s">
        <v>56</v>
      </c>
      <c r="E375" s="39" t="s">
        <v>1910</v>
      </c>
    </row>
    <row r="376" spans="1:5" ht="12.75">
      <c r="A376" s="35" t="s">
        <v>57</v>
      </c>
      <c r="E376" s="40" t="s">
        <v>5</v>
      </c>
    </row>
    <row r="377" spans="1:5" ht="12.75">
      <c r="A377" t="s">
        <v>59</v>
      </c>
      <c r="E377" s="39" t="s">
        <v>5</v>
      </c>
    </row>
    <row r="378" spans="1:16" ht="12.75">
      <c r="A378" t="s">
        <v>49</v>
      </c>
      <c s="34" t="s">
        <v>891</v>
      </c>
      <c s="34" t="s">
        <v>2102</v>
      </c>
      <c s="35" t="s">
        <v>5</v>
      </c>
      <c s="6" t="s">
        <v>644</v>
      </c>
      <c s="36" t="s">
        <v>1440</v>
      </c>
      <c s="37">
        <v>1</v>
      </c>
      <c s="36">
        <v>0</v>
      </c>
      <c s="36">
        <f>ROUND(G378*H378,6)</f>
      </c>
      <c r="L378" s="38">
        <v>0</v>
      </c>
      <c s="32">
        <f>ROUND(ROUND(L378,2)*ROUND(G378,3),2)</f>
      </c>
      <c s="36" t="s">
        <v>55</v>
      </c>
      <c>
        <f>(M378*21)/100</f>
      </c>
      <c t="s">
        <v>27</v>
      </c>
    </row>
    <row r="379" spans="1:5" ht="12.75">
      <c r="A379" s="35" t="s">
        <v>56</v>
      </c>
      <c r="E379" s="39" t="s">
        <v>644</v>
      </c>
    </row>
    <row r="380" spans="1:5" ht="12.75">
      <c r="A380" s="35" t="s">
        <v>57</v>
      </c>
      <c r="E380" s="40" t="s">
        <v>5</v>
      </c>
    </row>
    <row r="381" spans="1:5" ht="12.75">
      <c r="A381" t="s">
        <v>59</v>
      </c>
      <c r="E381" s="39" t="s">
        <v>5</v>
      </c>
    </row>
    <row r="382" spans="1:16" ht="25.5">
      <c r="A382" t="s">
        <v>49</v>
      </c>
      <c s="34" t="s">
        <v>895</v>
      </c>
      <c s="34" t="s">
        <v>2103</v>
      </c>
      <c s="35" t="s">
        <v>5</v>
      </c>
      <c s="6" t="s">
        <v>2104</v>
      </c>
      <c s="36" t="s">
        <v>1440</v>
      </c>
      <c s="37">
        <v>1</v>
      </c>
      <c s="36">
        <v>0</v>
      </c>
      <c s="36">
        <f>ROUND(G382*H382,6)</f>
      </c>
      <c r="L382" s="38">
        <v>0</v>
      </c>
      <c s="32">
        <f>ROUND(ROUND(L382,2)*ROUND(G382,3),2)</f>
      </c>
      <c s="36" t="s">
        <v>55</v>
      </c>
      <c>
        <f>(M382*21)/100</f>
      </c>
      <c t="s">
        <v>27</v>
      </c>
    </row>
    <row r="383" spans="1:5" ht="25.5">
      <c r="A383" s="35" t="s">
        <v>56</v>
      </c>
      <c r="E383" s="39" t="s">
        <v>2104</v>
      </c>
    </row>
    <row r="384" spans="1:5" ht="12.75">
      <c r="A384" s="35" t="s">
        <v>57</v>
      </c>
      <c r="E384" s="40" t="s">
        <v>5</v>
      </c>
    </row>
    <row r="385" spans="1:5" ht="12.75">
      <c r="A385" t="s">
        <v>59</v>
      </c>
      <c r="E385" s="39" t="s">
        <v>5</v>
      </c>
    </row>
    <row r="386" spans="1:16" ht="12.75">
      <c r="A386" t="s">
        <v>49</v>
      </c>
      <c s="34" t="s">
        <v>899</v>
      </c>
      <c s="34" t="s">
        <v>2105</v>
      </c>
      <c s="35" t="s">
        <v>5</v>
      </c>
      <c s="6" t="s">
        <v>2106</v>
      </c>
      <c s="36" t="s">
        <v>1440</v>
      </c>
      <c s="37">
        <v>1</v>
      </c>
      <c s="36">
        <v>0</v>
      </c>
      <c s="36">
        <f>ROUND(G386*H386,6)</f>
      </c>
      <c r="L386" s="38">
        <v>0</v>
      </c>
      <c s="32">
        <f>ROUND(ROUND(L386,2)*ROUND(G386,3),2)</f>
      </c>
      <c s="36" t="s">
        <v>55</v>
      </c>
      <c>
        <f>(M386*21)/100</f>
      </c>
      <c t="s">
        <v>27</v>
      </c>
    </row>
    <row r="387" spans="1:5" ht="12.75">
      <c r="A387" s="35" t="s">
        <v>56</v>
      </c>
      <c r="E387" s="39" t="s">
        <v>2106</v>
      </c>
    </row>
    <row r="388" spans="1:5" ht="12.75">
      <c r="A388" s="35" t="s">
        <v>57</v>
      </c>
      <c r="E388" s="40" t="s">
        <v>5</v>
      </c>
    </row>
    <row r="389" spans="1:5" ht="12.75">
      <c r="A389" t="s">
        <v>59</v>
      </c>
      <c r="E389" s="39" t="s">
        <v>5</v>
      </c>
    </row>
    <row r="390" spans="1:16" ht="12.75">
      <c r="A390" t="s">
        <v>49</v>
      </c>
      <c s="34" t="s">
        <v>903</v>
      </c>
      <c s="34" t="s">
        <v>2107</v>
      </c>
      <c s="35" t="s">
        <v>5</v>
      </c>
      <c s="6" t="s">
        <v>1917</v>
      </c>
      <c s="36" t="s">
        <v>1440</v>
      </c>
      <c s="37">
        <v>1</v>
      </c>
      <c s="36">
        <v>0</v>
      </c>
      <c s="36">
        <f>ROUND(G390*H390,6)</f>
      </c>
      <c r="L390" s="38">
        <v>0</v>
      </c>
      <c s="32">
        <f>ROUND(ROUND(L390,2)*ROUND(G390,3),2)</f>
      </c>
      <c s="36" t="s">
        <v>55</v>
      </c>
      <c>
        <f>(M390*21)/100</f>
      </c>
      <c t="s">
        <v>27</v>
      </c>
    </row>
    <row r="391" spans="1:5" ht="12.75">
      <c r="A391" s="35" t="s">
        <v>56</v>
      </c>
      <c r="E391" s="39" t="s">
        <v>1917</v>
      </c>
    </row>
    <row r="392" spans="1:5" ht="12.75">
      <c r="A392" s="35" t="s">
        <v>57</v>
      </c>
      <c r="E392" s="40" t="s">
        <v>5</v>
      </c>
    </row>
    <row r="393" spans="1:5" ht="12.75">
      <c r="A393" t="s">
        <v>59</v>
      </c>
      <c r="E393" s="39" t="s">
        <v>5</v>
      </c>
    </row>
    <row r="394" spans="1:16" ht="12.75">
      <c r="A394" t="s">
        <v>49</v>
      </c>
      <c s="34" t="s">
        <v>906</v>
      </c>
      <c s="34" t="s">
        <v>2108</v>
      </c>
      <c s="35" t="s">
        <v>5</v>
      </c>
      <c s="6" t="s">
        <v>2109</v>
      </c>
      <c s="36" t="s">
        <v>1440</v>
      </c>
      <c s="37">
        <v>1</v>
      </c>
      <c s="36">
        <v>0</v>
      </c>
      <c s="36">
        <f>ROUND(G394*H394,6)</f>
      </c>
      <c r="L394" s="38">
        <v>0</v>
      </c>
      <c s="32">
        <f>ROUND(ROUND(L394,2)*ROUND(G394,3),2)</f>
      </c>
      <c s="36" t="s">
        <v>55</v>
      </c>
      <c>
        <f>(M394*21)/100</f>
      </c>
      <c t="s">
        <v>27</v>
      </c>
    </row>
    <row r="395" spans="1:5" ht="12.75">
      <c r="A395" s="35" t="s">
        <v>56</v>
      </c>
      <c r="E395" s="39" t="s">
        <v>2109</v>
      </c>
    </row>
    <row r="396" spans="1:5" ht="12.75">
      <c r="A396" s="35" t="s">
        <v>57</v>
      </c>
      <c r="E396" s="40" t="s">
        <v>5</v>
      </c>
    </row>
    <row r="397" spans="1:5" ht="12.75">
      <c r="A397" t="s">
        <v>59</v>
      </c>
      <c r="E397" s="39" t="s">
        <v>5</v>
      </c>
    </row>
    <row r="398" spans="1:16" ht="12.75">
      <c r="A398" t="s">
        <v>49</v>
      </c>
      <c s="34" t="s">
        <v>909</v>
      </c>
      <c s="34" t="s">
        <v>1920</v>
      </c>
      <c s="35" t="s">
        <v>5</v>
      </c>
      <c s="6" t="s">
        <v>1921</v>
      </c>
      <c s="36" t="s">
        <v>1440</v>
      </c>
      <c s="37">
        <v>1</v>
      </c>
      <c s="36">
        <v>0</v>
      </c>
      <c s="36">
        <f>ROUND(G398*H398,6)</f>
      </c>
      <c r="L398" s="38">
        <v>0</v>
      </c>
      <c s="32">
        <f>ROUND(ROUND(L398,2)*ROUND(G398,3),2)</f>
      </c>
      <c s="36" t="s">
        <v>55</v>
      </c>
      <c>
        <f>(M398*21)/100</f>
      </c>
      <c t="s">
        <v>27</v>
      </c>
    </row>
    <row r="399" spans="1:5" ht="12.75">
      <c r="A399" s="35" t="s">
        <v>56</v>
      </c>
      <c r="E399" s="39" t="s">
        <v>1921</v>
      </c>
    </row>
    <row r="400" spans="1:5" ht="12.75">
      <c r="A400" s="35" t="s">
        <v>57</v>
      </c>
      <c r="E400" s="40" t="s">
        <v>5</v>
      </c>
    </row>
    <row r="401" spans="1:5" ht="12.75">
      <c r="A401" t="s">
        <v>59</v>
      </c>
      <c r="E401" s="39" t="s">
        <v>5</v>
      </c>
    </row>
    <row r="402" spans="1:16" ht="12.75">
      <c r="A402" t="s">
        <v>49</v>
      </c>
      <c s="34" t="s">
        <v>912</v>
      </c>
      <c s="34" t="s">
        <v>2110</v>
      </c>
      <c s="35" t="s">
        <v>5</v>
      </c>
      <c s="6" t="s">
        <v>2111</v>
      </c>
      <c s="36" t="s">
        <v>1440</v>
      </c>
      <c s="37">
        <v>1</v>
      </c>
      <c s="36">
        <v>0</v>
      </c>
      <c s="36">
        <f>ROUND(G402*H402,6)</f>
      </c>
      <c r="L402" s="38">
        <v>0</v>
      </c>
      <c s="32">
        <f>ROUND(ROUND(L402,2)*ROUND(G402,3),2)</f>
      </c>
      <c s="36" t="s">
        <v>55</v>
      </c>
      <c>
        <f>(M402*21)/100</f>
      </c>
      <c t="s">
        <v>27</v>
      </c>
    </row>
    <row r="403" spans="1:5" ht="12.75">
      <c r="A403" s="35" t="s">
        <v>56</v>
      </c>
      <c r="E403" s="39" t="s">
        <v>2111</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2114</v>
      </c>
      <c r="E8" s="30" t="s">
        <v>2113</v>
      </c>
      <c r="J8" s="29">
        <f>0+J9+J158+J219+J240+J253</f>
      </c>
      <c s="29">
        <f>0+K9+K158+K219+K240+K253</f>
      </c>
      <c s="29">
        <f>0+L9+L158+L219+L240+L253</f>
      </c>
      <c s="29">
        <f>0+M9+M158+M219+M240+M253</f>
      </c>
    </row>
    <row r="9" spans="1:13" ht="12.75">
      <c r="A9" t="s">
        <v>46</v>
      </c>
      <c r="C9" s="31" t="s">
        <v>2115</v>
      </c>
      <c r="E9" s="33" t="s">
        <v>2116</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2117</v>
      </c>
      <c s="35" t="s">
        <v>5</v>
      </c>
      <c s="6" t="s">
        <v>2118</v>
      </c>
      <c s="36" t="s">
        <v>1657</v>
      </c>
      <c s="37">
        <v>1</v>
      </c>
      <c s="36">
        <v>0</v>
      </c>
      <c s="36">
        <f>ROUND(G10*H10,6)</f>
      </c>
      <c r="L10" s="38">
        <v>0</v>
      </c>
      <c s="32">
        <f>ROUND(ROUND(L10,2)*ROUND(G10,3),2)</f>
      </c>
      <c s="36" t="s">
        <v>55</v>
      </c>
      <c>
        <f>(M10*21)/100</f>
      </c>
      <c t="s">
        <v>27</v>
      </c>
    </row>
    <row r="11" spans="1:5" ht="12.75">
      <c r="A11" s="35" t="s">
        <v>56</v>
      </c>
      <c r="E11" s="39" t="s">
        <v>2118</v>
      </c>
    </row>
    <row r="12" spans="1:5" ht="12.75">
      <c r="A12" s="35" t="s">
        <v>57</v>
      </c>
      <c r="E12" s="40" t="s">
        <v>5</v>
      </c>
    </row>
    <row r="13" spans="1:5" ht="12.75">
      <c r="A13" t="s">
        <v>59</v>
      </c>
      <c r="E13" s="39" t="s">
        <v>5</v>
      </c>
    </row>
    <row r="14" spans="1:16" ht="25.5">
      <c r="A14" t="s">
        <v>49</v>
      </c>
      <c s="34" t="s">
        <v>27</v>
      </c>
      <c s="34" t="s">
        <v>2119</v>
      </c>
      <c s="35" t="s">
        <v>5</v>
      </c>
      <c s="6" t="s">
        <v>2120</v>
      </c>
      <c s="36" t="s">
        <v>1657</v>
      </c>
      <c s="37">
        <v>1</v>
      </c>
      <c s="36">
        <v>0</v>
      </c>
      <c s="36">
        <f>ROUND(G14*H14,6)</f>
      </c>
      <c r="L14" s="38">
        <v>0</v>
      </c>
      <c s="32">
        <f>ROUND(ROUND(L14,2)*ROUND(G14,3),2)</f>
      </c>
      <c s="36" t="s">
        <v>55</v>
      </c>
      <c>
        <f>(M14*21)/100</f>
      </c>
      <c t="s">
        <v>27</v>
      </c>
    </row>
    <row r="15" spans="1:5" ht="25.5">
      <c r="A15" s="35" t="s">
        <v>56</v>
      </c>
      <c r="E15" s="39" t="s">
        <v>2120</v>
      </c>
    </row>
    <row r="16" spans="1:5" ht="12.75">
      <c r="A16" s="35" t="s">
        <v>57</v>
      </c>
      <c r="E16" s="40" t="s">
        <v>5</v>
      </c>
    </row>
    <row r="17" spans="1:5" ht="12.75">
      <c r="A17" t="s">
        <v>59</v>
      </c>
      <c r="E17" s="39" t="s">
        <v>5</v>
      </c>
    </row>
    <row r="18" spans="1:16" ht="25.5">
      <c r="A18" t="s">
        <v>49</v>
      </c>
      <c s="34" t="s">
        <v>25</v>
      </c>
      <c s="34" t="s">
        <v>2121</v>
      </c>
      <c s="35" t="s">
        <v>5</v>
      </c>
      <c s="6" t="s">
        <v>2122</v>
      </c>
      <c s="36" t="s">
        <v>153</v>
      </c>
      <c s="37">
        <v>17</v>
      </c>
      <c s="36">
        <v>0.00038</v>
      </c>
      <c s="36">
        <f>ROUND(G18*H18,6)</f>
      </c>
      <c r="L18" s="38">
        <v>0</v>
      </c>
      <c s="32">
        <f>ROUND(ROUND(L18,2)*ROUND(G18,3),2)</f>
      </c>
      <c s="36" t="s">
        <v>108</v>
      </c>
      <c>
        <f>(M18*21)/100</f>
      </c>
      <c t="s">
        <v>27</v>
      </c>
    </row>
    <row r="19" spans="1:5" ht="25.5">
      <c r="A19" s="35" t="s">
        <v>56</v>
      </c>
      <c r="E19" s="39" t="s">
        <v>2122</v>
      </c>
    </row>
    <row r="20" spans="1:5" ht="12.75">
      <c r="A20" s="35" t="s">
        <v>57</v>
      </c>
      <c r="E20" s="40" t="s">
        <v>5</v>
      </c>
    </row>
    <row r="21" spans="1:5" ht="12.75">
      <c r="A21" t="s">
        <v>59</v>
      </c>
      <c r="E21" s="39" t="s">
        <v>5</v>
      </c>
    </row>
    <row r="22" spans="1:16" ht="12.75">
      <c r="A22" t="s">
        <v>49</v>
      </c>
      <c s="34" t="s">
        <v>68</v>
      </c>
      <c s="34" t="s">
        <v>2123</v>
      </c>
      <c s="35" t="s">
        <v>5</v>
      </c>
      <c s="6" t="s">
        <v>2124</v>
      </c>
      <c s="36" t="s">
        <v>153</v>
      </c>
      <c s="37">
        <v>16</v>
      </c>
      <c s="36">
        <v>3E-05</v>
      </c>
      <c s="36">
        <f>ROUND(G22*H22,6)</f>
      </c>
      <c r="L22" s="38">
        <v>0</v>
      </c>
      <c s="32">
        <f>ROUND(ROUND(L22,2)*ROUND(G22,3),2)</f>
      </c>
      <c s="36" t="s">
        <v>108</v>
      </c>
      <c>
        <f>(M22*21)/100</f>
      </c>
      <c t="s">
        <v>27</v>
      </c>
    </row>
    <row r="23" spans="1:5" ht="12.75">
      <c r="A23" s="35" t="s">
        <v>56</v>
      </c>
      <c r="E23" s="39" t="s">
        <v>2124</v>
      </c>
    </row>
    <row r="24" spans="1:5" ht="12.75">
      <c r="A24" s="35" t="s">
        <v>57</v>
      </c>
      <c r="E24" s="40" t="s">
        <v>5</v>
      </c>
    </row>
    <row r="25" spans="1:5" ht="12.75">
      <c r="A25" t="s">
        <v>59</v>
      </c>
      <c r="E25" s="39" t="s">
        <v>5</v>
      </c>
    </row>
    <row r="26" spans="1:16" ht="12.75">
      <c r="A26" t="s">
        <v>49</v>
      </c>
      <c s="34" t="s">
        <v>73</v>
      </c>
      <c s="34" t="s">
        <v>2125</v>
      </c>
      <c s="35" t="s">
        <v>5</v>
      </c>
      <c s="6" t="s">
        <v>2126</v>
      </c>
      <c s="36" t="s">
        <v>153</v>
      </c>
      <c s="37">
        <v>18</v>
      </c>
      <c s="36">
        <v>0.00449</v>
      </c>
      <c s="36">
        <f>ROUND(G26*H26,6)</f>
      </c>
      <c r="L26" s="38">
        <v>0</v>
      </c>
      <c s="32">
        <f>ROUND(ROUND(L26,2)*ROUND(G26,3),2)</f>
      </c>
      <c s="36" t="s">
        <v>55</v>
      </c>
      <c>
        <f>(M26*21)/100</f>
      </c>
      <c t="s">
        <v>27</v>
      </c>
    </row>
    <row r="27" spans="1:5" ht="12.75">
      <c r="A27" s="35" t="s">
        <v>56</v>
      </c>
      <c r="E27" s="39" t="s">
        <v>2126</v>
      </c>
    </row>
    <row r="28" spans="1:5" ht="12.75">
      <c r="A28" s="35" t="s">
        <v>57</v>
      </c>
      <c r="E28" s="40" t="s">
        <v>5</v>
      </c>
    </row>
    <row r="29" spans="1:5" ht="12.75">
      <c r="A29" t="s">
        <v>59</v>
      </c>
      <c r="E29" s="39" t="s">
        <v>5</v>
      </c>
    </row>
    <row r="30" spans="1:16" ht="25.5">
      <c r="A30" t="s">
        <v>49</v>
      </c>
      <c s="34" t="s">
        <v>26</v>
      </c>
      <c s="34" t="s">
        <v>2127</v>
      </c>
      <c s="35" t="s">
        <v>5</v>
      </c>
      <c s="6" t="s">
        <v>2128</v>
      </c>
      <c s="36" t="s">
        <v>153</v>
      </c>
      <c s="37">
        <v>10</v>
      </c>
      <c s="36">
        <v>0.00137</v>
      </c>
      <c s="36">
        <f>ROUND(G30*H30,6)</f>
      </c>
      <c r="L30" s="38">
        <v>0</v>
      </c>
      <c s="32">
        <f>ROUND(ROUND(L30,2)*ROUND(G30,3),2)</f>
      </c>
      <c s="36" t="s">
        <v>108</v>
      </c>
      <c>
        <f>(M30*21)/100</f>
      </c>
      <c t="s">
        <v>27</v>
      </c>
    </row>
    <row r="31" spans="1:5" ht="25.5">
      <c r="A31" s="35" t="s">
        <v>56</v>
      </c>
      <c r="E31" s="39" t="s">
        <v>2128</v>
      </c>
    </row>
    <row r="32" spans="1:5" ht="12.75">
      <c r="A32" s="35" t="s">
        <v>57</v>
      </c>
      <c r="E32" s="40" t="s">
        <v>5</v>
      </c>
    </row>
    <row r="33" spans="1:5" ht="12.75">
      <c r="A33" t="s">
        <v>59</v>
      </c>
      <c r="E33" s="39" t="s">
        <v>5</v>
      </c>
    </row>
    <row r="34" spans="1:16" ht="25.5">
      <c r="A34" t="s">
        <v>49</v>
      </c>
      <c s="34" t="s">
        <v>82</v>
      </c>
      <c s="34" t="s">
        <v>2129</v>
      </c>
      <c s="35" t="s">
        <v>5</v>
      </c>
      <c s="6" t="s">
        <v>2130</v>
      </c>
      <c s="36" t="s">
        <v>143</v>
      </c>
      <c s="37">
        <v>2</v>
      </c>
      <c s="36">
        <v>0.00088</v>
      </c>
      <c s="36">
        <f>ROUND(G34*H34,6)</f>
      </c>
      <c r="L34" s="38">
        <v>0</v>
      </c>
      <c s="32">
        <f>ROUND(ROUND(L34,2)*ROUND(G34,3),2)</f>
      </c>
      <c s="36" t="s">
        <v>108</v>
      </c>
      <c>
        <f>(M34*21)/100</f>
      </c>
      <c t="s">
        <v>27</v>
      </c>
    </row>
    <row r="35" spans="1:5" ht="25.5">
      <c r="A35" s="35" t="s">
        <v>56</v>
      </c>
      <c r="E35" s="39" t="s">
        <v>2130</v>
      </c>
    </row>
    <row r="36" spans="1:5" ht="12.75">
      <c r="A36" s="35" t="s">
        <v>57</v>
      </c>
      <c r="E36" s="40" t="s">
        <v>5</v>
      </c>
    </row>
    <row r="37" spans="1:5" ht="12.75">
      <c r="A37" t="s">
        <v>59</v>
      </c>
      <c r="E37" s="39" t="s">
        <v>5</v>
      </c>
    </row>
    <row r="38" spans="1:16" ht="12.75">
      <c r="A38" t="s">
        <v>49</v>
      </c>
      <c s="34" t="s">
        <v>87</v>
      </c>
      <c s="34" t="s">
        <v>2131</v>
      </c>
      <c s="35" t="s">
        <v>5</v>
      </c>
      <c s="6" t="s">
        <v>2132</v>
      </c>
      <c s="36" t="s">
        <v>143</v>
      </c>
      <c s="37">
        <v>1</v>
      </c>
      <c s="36">
        <v>0</v>
      </c>
      <c s="36">
        <f>ROUND(G38*H38,6)</f>
      </c>
      <c r="L38" s="38">
        <v>0</v>
      </c>
      <c s="32">
        <f>ROUND(ROUND(L38,2)*ROUND(G38,3),2)</f>
      </c>
      <c s="36" t="s">
        <v>55</v>
      </c>
      <c>
        <f>(M38*21)/100</f>
      </c>
      <c t="s">
        <v>27</v>
      </c>
    </row>
    <row r="39" spans="1:5" ht="12.75">
      <c r="A39" s="35" t="s">
        <v>56</v>
      </c>
      <c r="E39" s="39" t="s">
        <v>2132</v>
      </c>
    </row>
    <row r="40" spans="1:5" ht="12.75">
      <c r="A40" s="35" t="s">
        <v>57</v>
      </c>
      <c r="E40" s="40" t="s">
        <v>5</v>
      </c>
    </row>
    <row r="41" spans="1:5" ht="12.75">
      <c r="A41" t="s">
        <v>59</v>
      </c>
      <c r="E41" s="39" t="s">
        <v>5</v>
      </c>
    </row>
    <row r="42" spans="1:16" ht="12.75">
      <c r="A42" t="s">
        <v>49</v>
      </c>
      <c s="34" t="s">
        <v>98</v>
      </c>
      <c s="34" t="s">
        <v>2133</v>
      </c>
      <c s="35" t="s">
        <v>5</v>
      </c>
      <c s="6" t="s">
        <v>2134</v>
      </c>
      <c s="36" t="s">
        <v>1657</v>
      </c>
      <c s="37">
        <v>1</v>
      </c>
      <c s="36">
        <v>0</v>
      </c>
      <c s="36">
        <f>ROUND(G42*H42,6)</f>
      </c>
      <c r="L42" s="38">
        <v>0</v>
      </c>
      <c s="32">
        <f>ROUND(ROUND(L42,2)*ROUND(G42,3),2)</f>
      </c>
      <c s="36" t="s">
        <v>55</v>
      </c>
      <c>
        <f>(M42*21)/100</f>
      </c>
      <c t="s">
        <v>27</v>
      </c>
    </row>
    <row r="43" spans="1:5" ht="12.75">
      <c r="A43" s="35" t="s">
        <v>56</v>
      </c>
      <c r="E43" s="39" t="s">
        <v>2134</v>
      </c>
    </row>
    <row r="44" spans="1:5" ht="12.75">
      <c r="A44" s="35" t="s">
        <v>57</v>
      </c>
      <c r="E44" s="40" t="s">
        <v>5</v>
      </c>
    </row>
    <row r="45" spans="1:5" ht="12.75">
      <c r="A45" t="s">
        <v>59</v>
      </c>
      <c r="E45" s="39" t="s">
        <v>5</v>
      </c>
    </row>
    <row r="46" spans="1:16" ht="12.75">
      <c r="A46" t="s">
        <v>49</v>
      </c>
      <c s="34" t="s">
        <v>102</v>
      </c>
      <c s="34" t="s">
        <v>2135</v>
      </c>
      <c s="35" t="s">
        <v>5</v>
      </c>
      <c s="6" t="s">
        <v>2136</v>
      </c>
      <c s="36" t="s">
        <v>143</v>
      </c>
      <c s="37">
        <v>2</v>
      </c>
      <c s="36">
        <v>0</v>
      </c>
      <c s="36">
        <f>ROUND(G46*H46,6)</f>
      </c>
      <c r="L46" s="38">
        <v>0</v>
      </c>
      <c s="32">
        <f>ROUND(ROUND(L46,2)*ROUND(G46,3),2)</f>
      </c>
      <c s="36" t="s">
        <v>55</v>
      </c>
      <c>
        <f>(M46*21)/100</f>
      </c>
      <c t="s">
        <v>27</v>
      </c>
    </row>
    <row r="47" spans="1:5" ht="12.75">
      <c r="A47" s="35" t="s">
        <v>56</v>
      </c>
      <c r="E47" s="39" t="s">
        <v>2136</v>
      </c>
    </row>
    <row r="48" spans="1:5" ht="12.75">
      <c r="A48" s="35" t="s">
        <v>57</v>
      </c>
      <c r="E48" s="40" t="s">
        <v>5</v>
      </c>
    </row>
    <row r="49" spans="1:5" ht="12.75">
      <c r="A49" t="s">
        <v>59</v>
      </c>
      <c r="E49" s="39" t="s">
        <v>5</v>
      </c>
    </row>
    <row r="50" spans="1:16" ht="25.5">
      <c r="A50" t="s">
        <v>49</v>
      </c>
      <c s="34" t="s">
        <v>147</v>
      </c>
      <c s="34" t="s">
        <v>2137</v>
      </c>
      <c s="35" t="s">
        <v>5</v>
      </c>
      <c s="6" t="s">
        <v>2138</v>
      </c>
      <c s="36" t="s">
        <v>143</v>
      </c>
      <c s="37">
        <v>1</v>
      </c>
      <c s="36">
        <v>0</v>
      </c>
      <c s="36">
        <f>ROUND(G50*H50,6)</f>
      </c>
      <c r="L50" s="38">
        <v>0</v>
      </c>
      <c s="32">
        <f>ROUND(ROUND(L50,2)*ROUND(G50,3),2)</f>
      </c>
      <c s="36" t="s">
        <v>55</v>
      </c>
      <c>
        <f>(M50*21)/100</f>
      </c>
      <c t="s">
        <v>27</v>
      </c>
    </row>
    <row r="51" spans="1:5" ht="25.5">
      <c r="A51" s="35" t="s">
        <v>56</v>
      </c>
      <c r="E51" s="39" t="s">
        <v>2138</v>
      </c>
    </row>
    <row r="52" spans="1:5" ht="12.75">
      <c r="A52" s="35" t="s">
        <v>57</v>
      </c>
      <c r="E52" s="40" t="s">
        <v>5</v>
      </c>
    </row>
    <row r="53" spans="1:5" ht="12.75">
      <c r="A53" t="s">
        <v>59</v>
      </c>
      <c r="E53" s="39" t="s">
        <v>5</v>
      </c>
    </row>
    <row r="54" spans="1:16" ht="25.5">
      <c r="A54" t="s">
        <v>49</v>
      </c>
      <c s="34" t="s">
        <v>150</v>
      </c>
      <c s="34" t="s">
        <v>2139</v>
      </c>
      <c s="35" t="s">
        <v>5</v>
      </c>
      <c s="6" t="s">
        <v>2140</v>
      </c>
      <c s="36" t="s">
        <v>143</v>
      </c>
      <c s="37">
        <v>2</v>
      </c>
      <c s="36">
        <v>0.00024</v>
      </c>
      <c s="36">
        <f>ROUND(G54*H54,6)</f>
      </c>
      <c r="L54" s="38">
        <v>0</v>
      </c>
      <c s="32">
        <f>ROUND(ROUND(L54,2)*ROUND(G54,3),2)</f>
      </c>
      <c s="36" t="s">
        <v>55</v>
      </c>
      <c>
        <f>(M54*21)/100</f>
      </c>
      <c t="s">
        <v>27</v>
      </c>
    </row>
    <row r="55" spans="1:5" ht="25.5">
      <c r="A55" s="35" t="s">
        <v>56</v>
      </c>
      <c r="E55" s="39" t="s">
        <v>2140</v>
      </c>
    </row>
    <row r="56" spans="1:5" ht="12.75">
      <c r="A56" s="35" t="s">
        <v>57</v>
      </c>
      <c r="E56" s="40" t="s">
        <v>5</v>
      </c>
    </row>
    <row r="57" spans="1:5" ht="12.75">
      <c r="A57" t="s">
        <v>59</v>
      </c>
      <c r="E57" s="39" t="s">
        <v>5</v>
      </c>
    </row>
    <row r="58" spans="1:16" ht="25.5">
      <c r="A58" t="s">
        <v>49</v>
      </c>
      <c s="34" t="s">
        <v>155</v>
      </c>
      <c s="34" t="s">
        <v>2141</v>
      </c>
      <c s="35" t="s">
        <v>5</v>
      </c>
      <c s="6" t="s">
        <v>2142</v>
      </c>
      <c s="36" t="s">
        <v>143</v>
      </c>
      <c s="37">
        <v>2</v>
      </c>
      <c s="36">
        <v>0.00061</v>
      </c>
      <c s="36">
        <f>ROUND(G58*H58,6)</f>
      </c>
      <c r="L58" s="38">
        <v>0</v>
      </c>
      <c s="32">
        <f>ROUND(ROUND(L58,2)*ROUND(G58,3),2)</f>
      </c>
      <c s="36" t="s">
        <v>108</v>
      </c>
      <c>
        <f>(M58*21)/100</f>
      </c>
      <c t="s">
        <v>27</v>
      </c>
    </row>
    <row r="59" spans="1:5" ht="25.5">
      <c r="A59" s="35" t="s">
        <v>56</v>
      </c>
      <c r="E59" s="39" t="s">
        <v>2142</v>
      </c>
    </row>
    <row r="60" spans="1:5" ht="12.75">
      <c r="A60" s="35" t="s">
        <v>57</v>
      </c>
      <c r="E60" s="40" t="s">
        <v>5</v>
      </c>
    </row>
    <row r="61" spans="1:5" ht="12.75">
      <c r="A61" t="s">
        <v>59</v>
      </c>
      <c r="E61" s="39" t="s">
        <v>5</v>
      </c>
    </row>
    <row r="62" spans="1:16" ht="12.75">
      <c r="A62" t="s">
        <v>49</v>
      </c>
      <c s="34" t="s">
        <v>159</v>
      </c>
      <c s="34" t="s">
        <v>2143</v>
      </c>
      <c s="35" t="s">
        <v>5</v>
      </c>
      <c s="6" t="s">
        <v>2144</v>
      </c>
      <c s="36" t="s">
        <v>143</v>
      </c>
      <c s="37">
        <v>2</v>
      </c>
      <c s="36">
        <v>0</v>
      </c>
      <c s="36">
        <f>ROUND(G62*H62,6)</f>
      </c>
      <c r="L62" s="38">
        <v>0</v>
      </c>
      <c s="32">
        <f>ROUND(ROUND(L62,2)*ROUND(G62,3),2)</f>
      </c>
      <c s="36" t="s">
        <v>55</v>
      </c>
      <c>
        <f>(M62*21)/100</f>
      </c>
      <c t="s">
        <v>27</v>
      </c>
    </row>
    <row r="63" spans="1:5" ht="12.75">
      <c r="A63" s="35" t="s">
        <v>56</v>
      </c>
      <c r="E63" s="39" t="s">
        <v>2144</v>
      </c>
    </row>
    <row r="64" spans="1:5" ht="12.75">
      <c r="A64" s="35" t="s">
        <v>57</v>
      </c>
      <c r="E64" s="40" t="s">
        <v>5</v>
      </c>
    </row>
    <row r="65" spans="1:5" ht="12.75">
      <c r="A65" t="s">
        <v>59</v>
      </c>
      <c r="E65" s="39" t="s">
        <v>5</v>
      </c>
    </row>
    <row r="66" spans="1:16" ht="25.5">
      <c r="A66" t="s">
        <v>49</v>
      </c>
      <c s="34" t="s">
        <v>163</v>
      </c>
      <c s="34" t="s">
        <v>2145</v>
      </c>
      <c s="35" t="s">
        <v>5</v>
      </c>
      <c s="6" t="s">
        <v>2146</v>
      </c>
      <c s="36" t="s">
        <v>153</v>
      </c>
      <c s="37">
        <v>22</v>
      </c>
      <c s="36">
        <v>0.00493</v>
      </c>
      <c s="36">
        <f>ROUND(G66*H66,6)</f>
      </c>
      <c r="L66" s="38">
        <v>0</v>
      </c>
      <c s="32">
        <f>ROUND(ROUND(L66,2)*ROUND(G66,3),2)</f>
      </c>
      <c s="36" t="s">
        <v>108</v>
      </c>
      <c>
        <f>(M66*21)/100</f>
      </c>
      <c t="s">
        <v>27</v>
      </c>
    </row>
    <row r="67" spans="1:5" ht="25.5">
      <c r="A67" s="35" t="s">
        <v>56</v>
      </c>
      <c r="E67" s="39" t="s">
        <v>2146</v>
      </c>
    </row>
    <row r="68" spans="1:5" ht="12.75">
      <c r="A68" s="35" t="s">
        <v>57</v>
      </c>
      <c r="E68" s="40" t="s">
        <v>5</v>
      </c>
    </row>
    <row r="69" spans="1:5" ht="12.75">
      <c r="A69" t="s">
        <v>59</v>
      </c>
      <c r="E69" s="39" t="s">
        <v>5</v>
      </c>
    </row>
    <row r="70" spans="1:16" ht="25.5">
      <c r="A70" t="s">
        <v>49</v>
      </c>
      <c s="34" t="s">
        <v>233</v>
      </c>
      <c s="34" t="s">
        <v>2147</v>
      </c>
      <c s="35" t="s">
        <v>5</v>
      </c>
      <c s="6" t="s">
        <v>2148</v>
      </c>
      <c s="36" t="s">
        <v>153</v>
      </c>
      <c s="37">
        <v>4</v>
      </c>
      <c s="36">
        <v>0.0022</v>
      </c>
      <c s="36">
        <f>ROUND(G70*H70,6)</f>
      </c>
      <c r="L70" s="38">
        <v>0</v>
      </c>
      <c s="32">
        <f>ROUND(ROUND(L70,2)*ROUND(G70,3),2)</f>
      </c>
      <c s="36" t="s">
        <v>108</v>
      </c>
      <c>
        <f>(M70*21)/100</f>
      </c>
      <c t="s">
        <v>27</v>
      </c>
    </row>
    <row r="71" spans="1:5" ht="25.5">
      <c r="A71" s="35" t="s">
        <v>56</v>
      </c>
      <c r="E71" s="39" t="s">
        <v>2148</v>
      </c>
    </row>
    <row r="72" spans="1:5" ht="12.75">
      <c r="A72" s="35" t="s">
        <v>57</v>
      </c>
      <c r="E72" s="40" t="s">
        <v>5</v>
      </c>
    </row>
    <row r="73" spans="1:5" ht="12.75">
      <c r="A73" t="s">
        <v>59</v>
      </c>
      <c r="E73" s="39" t="s">
        <v>5</v>
      </c>
    </row>
    <row r="74" spans="1:16" ht="12.75">
      <c r="A74" t="s">
        <v>49</v>
      </c>
      <c s="34" t="s">
        <v>235</v>
      </c>
      <c s="34" t="s">
        <v>2149</v>
      </c>
      <c s="35" t="s">
        <v>5</v>
      </c>
      <c s="6" t="s">
        <v>2150</v>
      </c>
      <c s="36" t="s">
        <v>143</v>
      </c>
      <c s="37">
        <v>4</v>
      </c>
      <c s="36">
        <v>0</v>
      </c>
      <c s="36">
        <f>ROUND(G74*H74,6)</f>
      </c>
      <c r="L74" s="38">
        <v>0</v>
      </c>
      <c s="32">
        <f>ROUND(ROUND(L74,2)*ROUND(G74,3),2)</f>
      </c>
      <c s="36" t="s">
        <v>55</v>
      </c>
      <c>
        <f>(M74*21)/100</f>
      </c>
      <c t="s">
        <v>27</v>
      </c>
    </row>
    <row r="75" spans="1:5" ht="12.75">
      <c r="A75" s="35" t="s">
        <v>56</v>
      </c>
      <c r="E75" s="39" t="s">
        <v>2150</v>
      </c>
    </row>
    <row r="76" spans="1:5" ht="12.75">
      <c r="A76" s="35" t="s">
        <v>57</v>
      </c>
      <c r="E76" s="40" t="s">
        <v>5</v>
      </c>
    </row>
    <row r="77" spans="1:5" ht="12.75">
      <c r="A77" t="s">
        <v>59</v>
      </c>
      <c r="E77" s="39" t="s">
        <v>5</v>
      </c>
    </row>
    <row r="78" spans="1:16" ht="12.75">
      <c r="A78" t="s">
        <v>49</v>
      </c>
      <c s="34" t="s">
        <v>240</v>
      </c>
      <c s="34" t="s">
        <v>2151</v>
      </c>
      <c s="35" t="s">
        <v>5</v>
      </c>
      <c s="6" t="s">
        <v>2152</v>
      </c>
      <c s="36" t="s">
        <v>1657</v>
      </c>
      <c s="37">
        <v>1</v>
      </c>
      <c s="36">
        <v>0</v>
      </c>
      <c s="36">
        <f>ROUND(G78*H78,6)</f>
      </c>
      <c r="L78" s="38">
        <v>0</v>
      </c>
      <c s="32">
        <f>ROUND(ROUND(L78,2)*ROUND(G78,3),2)</f>
      </c>
      <c s="36" t="s">
        <v>55</v>
      </c>
      <c>
        <f>(M78*21)/100</f>
      </c>
      <c t="s">
        <v>27</v>
      </c>
    </row>
    <row r="79" spans="1:5" ht="12.75">
      <c r="A79" s="35" t="s">
        <v>56</v>
      </c>
      <c r="E79" s="39" t="s">
        <v>2152</v>
      </c>
    </row>
    <row r="80" spans="1:5" ht="12.75">
      <c r="A80" s="35" t="s">
        <v>57</v>
      </c>
      <c r="E80" s="40" t="s">
        <v>5</v>
      </c>
    </row>
    <row r="81" spans="1:5" ht="12.75">
      <c r="A81" t="s">
        <v>59</v>
      </c>
      <c r="E81" s="39" t="s">
        <v>5</v>
      </c>
    </row>
    <row r="82" spans="1:16" ht="12.75">
      <c r="A82" t="s">
        <v>49</v>
      </c>
      <c s="34" t="s">
        <v>245</v>
      </c>
      <c s="34" t="s">
        <v>2153</v>
      </c>
      <c s="35" t="s">
        <v>5</v>
      </c>
      <c s="6" t="s">
        <v>2154</v>
      </c>
      <c s="36" t="s">
        <v>1657</v>
      </c>
      <c s="37">
        <v>1</v>
      </c>
      <c s="36">
        <v>0</v>
      </c>
      <c s="36">
        <f>ROUND(G82*H82,6)</f>
      </c>
      <c r="L82" s="38">
        <v>0</v>
      </c>
      <c s="32">
        <f>ROUND(ROUND(L82,2)*ROUND(G82,3),2)</f>
      </c>
      <c s="36" t="s">
        <v>55</v>
      </c>
      <c>
        <f>(M82*21)/100</f>
      </c>
      <c t="s">
        <v>27</v>
      </c>
    </row>
    <row r="83" spans="1:5" ht="12.75">
      <c r="A83" s="35" t="s">
        <v>56</v>
      </c>
      <c r="E83" s="39" t="s">
        <v>2154</v>
      </c>
    </row>
    <row r="84" spans="1:5" ht="12.75">
      <c r="A84" s="35" t="s">
        <v>57</v>
      </c>
      <c r="E84" s="40" t="s">
        <v>5</v>
      </c>
    </row>
    <row r="85" spans="1:5" ht="12.75">
      <c r="A85" t="s">
        <v>59</v>
      </c>
      <c r="E85" s="39" t="s">
        <v>5</v>
      </c>
    </row>
    <row r="86" spans="1:16" ht="12.75">
      <c r="A86" t="s">
        <v>49</v>
      </c>
      <c s="34" t="s">
        <v>248</v>
      </c>
      <c s="34" t="s">
        <v>2155</v>
      </c>
      <c s="35" t="s">
        <v>5</v>
      </c>
      <c s="6" t="s">
        <v>2156</v>
      </c>
      <c s="36" t="s">
        <v>153</v>
      </c>
      <c s="37">
        <v>20</v>
      </c>
      <c s="36">
        <v>0</v>
      </c>
      <c s="36">
        <f>ROUND(G86*H86,6)</f>
      </c>
      <c r="L86" s="38">
        <v>0</v>
      </c>
      <c s="32">
        <f>ROUND(ROUND(L86,2)*ROUND(G86,3),2)</f>
      </c>
      <c s="36" t="s">
        <v>55</v>
      </c>
      <c>
        <f>(M86*21)/100</f>
      </c>
      <c t="s">
        <v>27</v>
      </c>
    </row>
    <row r="87" spans="1:5" ht="12.75">
      <c r="A87" s="35" t="s">
        <v>56</v>
      </c>
      <c r="E87" s="39" t="s">
        <v>2156</v>
      </c>
    </row>
    <row r="88" spans="1:5" ht="12.75">
      <c r="A88" s="35" t="s">
        <v>57</v>
      </c>
      <c r="E88" s="40" t="s">
        <v>5</v>
      </c>
    </row>
    <row r="89" spans="1:5" ht="12.75">
      <c r="A89" t="s">
        <v>59</v>
      </c>
      <c r="E89" s="39" t="s">
        <v>5</v>
      </c>
    </row>
    <row r="90" spans="1:16" ht="12.75">
      <c r="A90" t="s">
        <v>49</v>
      </c>
      <c s="34" t="s">
        <v>252</v>
      </c>
      <c s="34" t="s">
        <v>2157</v>
      </c>
      <c s="35" t="s">
        <v>5</v>
      </c>
      <c s="6" t="s">
        <v>2158</v>
      </c>
      <c s="36" t="s">
        <v>153</v>
      </c>
      <c s="37">
        <v>40</v>
      </c>
      <c s="36">
        <v>0.00019</v>
      </c>
      <c s="36">
        <f>ROUND(G90*H90,6)</f>
      </c>
      <c r="L90" s="38">
        <v>0</v>
      </c>
      <c s="32">
        <f>ROUND(ROUND(L90,2)*ROUND(G90,3),2)</f>
      </c>
      <c s="36" t="s">
        <v>108</v>
      </c>
      <c>
        <f>(M90*21)/100</f>
      </c>
      <c t="s">
        <v>27</v>
      </c>
    </row>
    <row r="91" spans="1:5" ht="12.75">
      <c r="A91" s="35" t="s">
        <v>56</v>
      </c>
      <c r="E91" s="39" t="s">
        <v>2158</v>
      </c>
    </row>
    <row r="92" spans="1:5" ht="12.75">
      <c r="A92" s="35" t="s">
        <v>57</v>
      </c>
      <c r="E92" s="40" t="s">
        <v>5</v>
      </c>
    </row>
    <row r="93" spans="1:5" ht="12.75">
      <c r="A93" t="s">
        <v>59</v>
      </c>
      <c r="E93" s="39" t="s">
        <v>5</v>
      </c>
    </row>
    <row r="94" spans="1:16" ht="25.5">
      <c r="A94" t="s">
        <v>49</v>
      </c>
      <c s="34" t="s">
        <v>256</v>
      </c>
      <c s="34" t="s">
        <v>2159</v>
      </c>
      <c s="35" t="s">
        <v>5</v>
      </c>
      <c s="6" t="s">
        <v>2160</v>
      </c>
      <c s="36" t="s">
        <v>1657</v>
      </c>
      <c s="37">
        <v>2</v>
      </c>
      <c s="36">
        <v>0</v>
      </c>
      <c s="36">
        <f>ROUND(G94*H94,6)</f>
      </c>
      <c r="L94" s="38">
        <v>0</v>
      </c>
      <c s="32">
        <f>ROUND(ROUND(L94,2)*ROUND(G94,3),2)</f>
      </c>
      <c s="36" t="s">
        <v>55</v>
      </c>
      <c>
        <f>(M94*21)/100</f>
      </c>
      <c t="s">
        <v>27</v>
      </c>
    </row>
    <row r="95" spans="1:5" ht="25.5">
      <c r="A95" s="35" t="s">
        <v>56</v>
      </c>
      <c r="E95" s="39" t="s">
        <v>2160</v>
      </c>
    </row>
    <row r="96" spans="1:5" ht="12.75">
      <c r="A96" s="35" t="s">
        <v>57</v>
      </c>
      <c r="E96" s="40" t="s">
        <v>5</v>
      </c>
    </row>
    <row r="97" spans="1:5" ht="12.75">
      <c r="A97" t="s">
        <v>59</v>
      </c>
      <c r="E97" s="39" t="s">
        <v>5</v>
      </c>
    </row>
    <row r="98" spans="1:16" ht="12.75">
      <c r="A98" t="s">
        <v>49</v>
      </c>
      <c s="34" t="s">
        <v>259</v>
      </c>
      <c s="34" t="s">
        <v>2161</v>
      </c>
      <c s="35" t="s">
        <v>5</v>
      </c>
      <c s="6" t="s">
        <v>2162</v>
      </c>
      <c s="36" t="s">
        <v>1657</v>
      </c>
      <c s="37">
        <v>1</v>
      </c>
      <c s="36">
        <v>0</v>
      </c>
      <c s="36">
        <f>ROUND(G98*H98,6)</f>
      </c>
      <c r="L98" s="38">
        <v>0</v>
      </c>
      <c s="32">
        <f>ROUND(ROUND(L98,2)*ROUND(G98,3),2)</f>
      </c>
      <c s="36" t="s">
        <v>55</v>
      </c>
      <c>
        <f>(M98*21)/100</f>
      </c>
      <c t="s">
        <v>27</v>
      </c>
    </row>
    <row r="99" spans="1:5" ht="12.75">
      <c r="A99" s="35" t="s">
        <v>56</v>
      </c>
      <c r="E99" s="39" t="s">
        <v>2162</v>
      </c>
    </row>
    <row r="100" spans="1:5" ht="12.75">
      <c r="A100" s="35" t="s">
        <v>57</v>
      </c>
      <c r="E100" s="40" t="s">
        <v>5</v>
      </c>
    </row>
    <row r="101" spans="1:5" ht="12.75">
      <c r="A101" t="s">
        <v>59</v>
      </c>
      <c r="E101" s="39" t="s">
        <v>5</v>
      </c>
    </row>
    <row r="102" spans="1:16" ht="12.75">
      <c r="A102" t="s">
        <v>49</v>
      </c>
      <c s="34" t="s">
        <v>263</v>
      </c>
      <c s="34" t="s">
        <v>2163</v>
      </c>
      <c s="35" t="s">
        <v>5</v>
      </c>
      <c s="6" t="s">
        <v>2098</v>
      </c>
      <c s="36" t="s">
        <v>1440</v>
      </c>
      <c s="37">
        <v>1</v>
      </c>
      <c s="36">
        <v>0</v>
      </c>
      <c s="36">
        <f>ROUND(G102*H102,6)</f>
      </c>
      <c r="L102" s="38">
        <v>0</v>
      </c>
      <c s="32">
        <f>ROUND(ROUND(L102,2)*ROUND(G102,3),2)</f>
      </c>
      <c s="36" t="s">
        <v>55</v>
      </c>
      <c>
        <f>(M102*21)/100</f>
      </c>
      <c t="s">
        <v>27</v>
      </c>
    </row>
    <row r="103" spans="1:5" ht="12.75">
      <c r="A103" s="35" t="s">
        <v>56</v>
      </c>
      <c r="E103" s="39" t="s">
        <v>2098</v>
      </c>
    </row>
    <row r="104" spans="1:5" ht="12.75">
      <c r="A104" s="35" t="s">
        <v>57</v>
      </c>
      <c r="E104" s="40" t="s">
        <v>5</v>
      </c>
    </row>
    <row r="105" spans="1:5" ht="12.75">
      <c r="A105" t="s">
        <v>59</v>
      </c>
      <c r="E105" s="39" t="s">
        <v>5</v>
      </c>
    </row>
    <row r="106" spans="1:16" ht="12.75">
      <c r="A106" t="s">
        <v>49</v>
      </c>
      <c s="34" t="s">
        <v>438</v>
      </c>
      <c s="34" t="s">
        <v>2164</v>
      </c>
      <c s="35" t="s">
        <v>5</v>
      </c>
      <c s="6" t="s">
        <v>1899</v>
      </c>
      <c s="36" t="s">
        <v>1440</v>
      </c>
      <c s="37">
        <v>1</v>
      </c>
      <c s="36">
        <v>0</v>
      </c>
      <c s="36">
        <f>ROUND(G106*H106,6)</f>
      </c>
      <c r="L106" s="38">
        <v>0</v>
      </c>
      <c s="32">
        <f>ROUND(ROUND(L106,2)*ROUND(G106,3),2)</f>
      </c>
      <c s="36" t="s">
        <v>55</v>
      </c>
      <c>
        <f>(M106*21)/100</f>
      </c>
      <c t="s">
        <v>27</v>
      </c>
    </row>
    <row r="107" spans="1:5" ht="12.75">
      <c r="A107" s="35" t="s">
        <v>56</v>
      </c>
      <c r="E107" s="39" t="s">
        <v>1899</v>
      </c>
    </row>
    <row r="108" spans="1:5" ht="12.75">
      <c r="A108" s="35" t="s">
        <v>57</v>
      </c>
      <c r="E108" s="40" t="s">
        <v>5</v>
      </c>
    </row>
    <row r="109" spans="1:5" ht="12.75">
      <c r="A109" t="s">
        <v>59</v>
      </c>
      <c r="E109" s="39" t="s">
        <v>5</v>
      </c>
    </row>
    <row r="110" spans="1:16" ht="12.75">
      <c r="A110" t="s">
        <v>49</v>
      </c>
      <c s="34" t="s">
        <v>267</v>
      </c>
      <c s="34" t="s">
        <v>2165</v>
      </c>
      <c s="35" t="s">
        <v>5</v>
      </c>
      <c s="6" t="s">
        <v>2166</v>
      </c>
      <c s="36" t="s">
        <v>1440</v>
      </c>
      <c s="37">
        <v>1</v>
      </c>
      <c s="36">
        <v>0</v>
      </c>
      <c s="36">
        <f>ROUND(G110*H110,6)</f>
      </c>
      <c r="L110" s="38">
        <v>0</v>
      </c>
      <c s="32">
        <f>ROUND(ROUND(L110,2)*ROUND(G110,3),2)</f>
      </c>
      <c s="36" t="s">
        <v>55</v>
      </c>
      <c>
        <f>(M110*21)/100</f>
      </c>
      <c t="s">
        <v>27</v>
      </c>
    </row>
    <row r="111" spans="1:5" ht="12.75">
      <c r="A111" s="35" t="s">
        <v>56</v>
      </c>
      <c r="E111" s="39" t="s">
        <v>2166</v>
      </c>
    </row>
    <row r="112" spans="1:5" ht="12.75">
      <c r="A112" s="35" t="s">
        <v>57</v>
      </c>
      <c r="E112" s="40" t="s">
        <v>5</v>
      </c>
    </row>
    <row r="113" spans="1:5" ht="12.75">
      <c r="A113" t="s">
        <v>59</v>
      </c>
      <c r="E113" s="39" t="s">
        <v>5</v>
      </c>
    </row>
    <row r="114" spans="1:16" ht="25.5">
      <c r="A114" t="s">
        <v>49</v>
      </c>
      <c s="34" t="s">
        <v>166</v>
      </c>
      <c s="34" t="s">
        <v>1906</v>
      </c>
      <c s="35" t="s">
        <v>5</v>
      </c>
      <c s="6" t="s">
        <v>1907</v>
      </c>
      <c s="36" t="s">
        <v>143</v>
      </c>
      <c s="37">
        <v>1</v>
      </c>
      <c s="36">
        <v>0</v>
      </c>
      <c s="36">
        <f>ROUND(G114*H114,6)</f>
      </c>
      <c r="L114" s="38">
        <v>0</v>
      </c>
      <c s="32">
        <f>ROUND(ROUND(L114,2)*ROUND(G114,3),2)</f>
      </c>
      <c s="36" t="s">
        <v>108</v>
      </c>
      <c>
        <f>(M114*21)/100</f>
      </c>
      <c t="s">
        <v>27</v>
      </c>
    </row>
    <row r="115" spans="1:5" ht="25.5">
      <c r="A115" s="35" t="s">
        <v>56</v>
      </c>
      <c r="E115" s="39" t="s">
        <v>1907</v>
      </c>
    </row>
    <row r="116" spans="1:5" ht="12.75">
      <c r="A116" s="35" t="s">
        <v>57</v>
      </c>
      <c r="E116" s="40" t="s">
        <v>5</v>
      </c>
    </row>
    <row r="117" spans="1:5" ht="12.75">
      <c r="A117" t="s">
        <v>59</v>
      </c>
      <c r="E117" s="39" t="s">
        <v>5</v>
      </c>
    </row>
    <row r="118" spans="1:16" ht="25.5">
      <c r="A118" t="s">
        <v>49</v>
      </c>
      <c s="34" t="s">
        <v>170</v>
      </c>
      <c s="34" t="s">
        <v>1908</v>
      </c>
      <c s="35" t="s">
        <v>5</v>
      </c>
      <c s="6" t="s">
        <v>1909</v>
      </c>
      <c s="36" t="s">
        <v>143</v>
      </c>
      <c s="37">
        <v>10</v>
      </c>
      <c s="36">
        <v>0</v>
      </c>
      <c s="36">
        <f>ROUND(G118*H118,6)</f>
      </c>
      <c r="L118" s="38">
        <v>0</v>
      </c>
      <c s="32">
        <f>ROUND(ROUND(L118,2)*ROUND(G118,3),2)</f>
      </c>
      <c s="36" t="s">
        <v>108</v>
      </c>
      <c>
        <f>(M118*21)/100</f>
      </c>
      <c t="s">
        <v>27</v>
      </c>
    </row>
    <row r="119" spans="1:5" ht="38.25">
      <c r="A119" s="35" t="s">
        <v>56</v>
      </c>
      <c r="E119" s="39" t="s">
        <v>1910</v>
      </c>
    </row>
    <row r="120" spans="1:5" ht="12.75">
      <c r="A120" s="35" t="s">
        <v>57</v>
      </c>
      <c r="E120" s="40" t="s">
        <v>5</v>
      </c>
    </row>
    <row r="121" spans="1:5" ht="12.75">
      <c r="A121" t="s">
        <v>59</v>
      </c>
      <c r="E121" s="39" t="s">
        <v>5</v>
      </c>
    </row>
    <row r="122" spans="1:16" ht="12.75">
      <c r="A122" t="s">
        <v>49</v>
      </c>
      <c s="34" t="s">
        <v>174</v>
      </c>
      <c s="34" t="s">
        <v>2167</v>
      </c>
      <c s="35" t="s">
        <v>5</v>
      </c>
      <c s="6" t="s">
        <v>644</v>
      </c>
      <c s="36" t="s">
        <v>1440</v>
      </c>
      <c s="37">
        <v>1</v>
      </c>
      <c s="36">
        <v>0</v>
      </c>
      <c s="36">
        <f>ROUND(G122*H122,6)</f>
      </c>
      <c r="L122" s="38">
        <v>0</v>
      </c>
      <c s="32">
        <f>ROUND(ROUND(L122,2)*ROUND(G122,3),2)</f>
      </c>
      <c s="36" t="s">
        <v>55</v>
      </c>
      <c>
        <f>(M122*21)/100</f>
      </c>
      <c t="s">
        <v>27</v>
      </c>
    </row>
    <row r="123" spans="1:5" ht="12.75">
      <c r="A123" s="35" t="s">
        <v>56</v>
      </c>
      <c r="E123" s="39" t="s">
        <v>644</v>
      </c>
    </row>
    <row r="124" spans="1:5" ht="12.75">
      <c r="A124" s="35" t="s">
        <v>57</v>
      </c>
      <c r="E124" s="40" t="s">
        <v>5</v>
      </c>
    </row>
    <row r="125" spans="1:5" ht="12.75">
      <c r="A125" t="s">
        <v>59</v>
      </c>
      <c r="E125" s="39" t="s">
        <v>5</v>
      </c>
    </row>
    <row r="126" spans="1:16" ht="12.75">
      <c r="A126" t="s">
        <v>49</v>
      </c>
      <c s="34" t="s">
        <v>274</v>
      </c>
      <c s="34" t="s">
        <v>2168</v>
      </c>
      <c s="35" t="s">
        <v>5</v>
      </c>
      <c s="6" t="s">
        <v>2169</v>
      </c>
      <c s="36" t="s">
        <v>1440</v>
      </c>
      <c s="37">
        <v>1</v>
      </c>
      <c s="36">
        <v>0</v>
      </c>
      <c s="36">
        <f>ROUND(G126*H126,6)</f>
      </c>
      <c r="L126" s="38">
        <v>0</v>
      </c>
      <c s="32">
        <f>ROUND(ROUND(L126,2)*ROUND(G126,3),2)</f>
      </c>
      <c s="36" t="s">
        <v>55</v>
      </c>
      <c>
        <f>(M126*21)/100</f>
      </c>
      <c t="s">
        <v>27</v>
      </c>
    </row>
    <row r="127" spans="1:5" ht="12.75">
      <c r="A127" s="35" t="s">
        <v>56</v>
      </c>
      <c r="E127" s="39" t="s">
        <v>2169</v>
      </c>
    </row>
    <row r="128" spans="1:5" ht="12.75">
      <c r="A128" s="35" t="s">
        <v>57</v>
      </c>
      <c r="E128" s="40" t="s">
        <v>5</v>
      </c>
    </row>
    <row r="129" spans="1:5" ht="12.75">
      <c r="A129" t="s">
        <v>59</v>
      </c>
      <c r="E129" s="39" t="s">
        <v>5</v>
      </c>
    </row>
    <row r="130" spans="1:16" ht="12.75">
      <c r="A130" t="s">
        <v>49</v>
      </c>
      <c s="34" t="s">
        <v>177</v>
      </c>
      <c s="34" t="s">
        <v>2170</v>
      </c>
      <c s="35" t="s">
        <v>5</v>
      </c>
      <c s="6" t="s">
        <v>2171</v>
      </c>
      <c s="36" t="s">
        <v>1440</v>
      </c>
      <c s="37">
        <v>1</v>
      </c>
      <c s="36">
        <v>0</v>
      </c>
      <c s="36">
        <f>ROUND(G130*H130,6)</f>
      </c>
      <c r="L130" s="38">
        <v>0</v>
      </c>
      <c s="32">
        <f>ROUND(ROUND(L130,2)*ROUND(G130,3),2)</f>
      </c>
      <c s="36" t="s">
        <v>55</v>
      </c>
      <c>
        <f>(M130*21)/100</f>
      </c>
      <c t="s">
        <v>27</v>
      </c>
    </row>
    <row r="131" spans="1:5" ht="12.75">
      <c r="A131" s="35" t="s">
        <v>56</v>
      </c>
      <c r="E131" s="39" t="s">
        <v>2171</v>
      </c>
    </row>
    <row r="132" spans="1:5" ht="12.75">
      <c r="A132" s="35" t="s">
        <v>57</v>
      </c>
      <c r="E132" s="40" t="s">
        <v>5</v>
      </c>
    </row>
    <row r="133" spans="1:5" ht="12.75">
      <c r="A133" t="s">
        <v>59</v>
      </c>
      <c r="E133" s="39" t="s">
        <v>5</v>
      </c>
    </row>
    <row r="134" spans="1:16" ht="12.75">
      <c r="A134" t="s">
        <v>49</v>
      </c>
      <c s="34" t="s">
        <v>182</v>
      </c>
      <c s="34" t="s">
        <v>2172</v>
      </c>
      <c s="35" t="s">
        <v>5</v>
      </c>
      <c s="6" t="s">
        <v>2173</v>
      </c>
      <c s="36" t="s">
        <v>1440</v>
      </c>
      <c s="37">
        <v>1</v>
      </c>
      <c s="36">
        <v>0</v>
      </c>
      <c s="36">
        <f>ROUND(G134*H134,6)</f>
      </c>
      <c r="L134" s="38">
        <v>0</v>
      </c>
      <c s="32">
        <f>ROUND(ROUND(L134,2)*ROUND(G134,3),2)</f>
      </c>
      <c s="36" t="s">
        <v>55</v>
      </c>
      <c>
        <f>(M134*21)/100</f>
      </c>
      <c t="s">
        <v>27</v>
      </c>
    </row>
    <row r="135" spans="1:5" ht="12.75">
      <c r="A135" s="35" t="s">
        <v>56</v>
      </c>
      <c r="E135" s="39" t="s">
        <v>2173</v>
      </c>
    </row>
    <row r="136" spans="1:5" ht="12.75">
      <c r="A136" s="35" t="s">
        <v>57</v>
      </c>
      <c r="E136" s="40" t="s">
        <v>5</v>
      </c>
    </row>
    <row r="137" spans="1:5" ht="12.75">
      <c r="A137" t="s">
        <v>59</v>
      </c>
      <c r="E137" s="39" t="s">
        <v>5</v>
      </c>
    </row>
    <row r="138" spans="1:16" ht="12.75">
      <c r="A138" t="s">
        <v>49</v>
      </c>
      <c s="34" t="s">
        <v>186</v>
      </c>
      <c s="34" t="s">
        <v>1916</v>
      </c>
      <c s="35" t="s">
        <v>5</v>
      </c>
      <c s="6" t="s">
        <v>1917</v>
      </c>
      <c s="36" t="s">
        <v>1440</v>
      </c>
      <c s="37">
        <v>1</v>
      </c>
      <c s="36">
        <v>0</v>
      </c>
      <c s="36">
        <f>ROUND(G138*H138,6)</f>
      </c>
      <c r="L138" s="38">
        <v>0</v>
      </c>
      <c s="32">
        <f>ROUND(ROUND(L138,2)*ROUND(G138,3),2)</f>
      </c>
      <c s="36" t="s">
        <v>55</v>
      </c>
      <c>
        <f>(M138*21)/100</f>
      </c>
      <c t="s">
        <v>27</v>
      </c>
    </row>
    <row r="139" spans="1:5" ht="12.75">
      <c r="A139" s="35" t="s">
        <v>56</v>
      </c>
      <c r="E139" s="39" t="s">
        <v>1917</v>
      </c>
    </row>
    <row r="140" spans="1:5" ht="12.75">
      <c r="A140" s="35" t="s">
        <v>57</v>
      </c>
      <c r="E140" s="40" t="s">
        <v>5</v>
      </c>
    </row>
    <row r="141" spans="1:5" ht="12.75">
      <c r="A141" t="s">
        <v>59</v>
      </c>
      <c r="E141" s="39" t="s">
        <v>5</v>
      </c>
    </row>
    <row r="142" spans="1:16" ht="12.75">
      <c r="A142" t="s">
        <v>49</v>
      </c>
      <c s="34" t="s">
        <v>191</v>
      </c>
      <c s="34" t="s">
        <v>2174</v>
      </c>
      <c s="35" t="s">
        <v>5</v>
      </c>
      <c s="6" t="s">
        <v>2175</v>
      </c>
      <c s="36" t="s">
        <v>1440</v>
      </c>
      <c s="37">
        <v>1</v>
      </c>
      <c s="36">
        <v>0</v>
      </c>
      <c s="36">
        <f>ROUND(G142*H142,6)</f>
      </c>
      <c r="L142" s="38">
        <v>0</v>
      </c>
      <c s="32">
        <f>ROUND(ROUND(L142,2)*ROUND(G142,3),2)</f>
      </c>
      <c s="36" t="s">
        <v>55</v>
      </c>
      <c>
        <f>(M142*21)/100</f>
      </c>
      <c t="s">
        <v>27</v>
      </c>
    </row>
    <row r="143" spans="1:5" ht="12.75">
      <c r="A143" s="35" t="s">
        <v>56</v>
      </c>
      <c r="E143" s="39" t="s">
        <v>2175</v>
      </c>
    </row>
    <row r="144" spans="1:5" ht="12.75">
      <c r="A144" s="35" t="s">
        <v>57</v>
      </c>
      <c r="E144" s="40" t="s">
        <v>5</v>
      </c>
    </row>
    <row r="145" spans="1:5" ht="12.75">
      <c r="A145" t="s">
        <v>59</v>
      </c>
      <c r="E145" s="39" t="s">
        <v>5</v>
      </c>
    </row>
    <row r="146" spans="1:16" ht="12.75">
      <c r="A146" t="s">
        <v>49</v>
      </c>
      <c s="34" t="s">
        <v>195</v>
      </c>
      <c s="34" t="s">
        <v>2176</v>
      </c>
      <c s="35" t="s">
        <v>5</v>
      </c>
      <c s="6" t="s">
        <v>1921</v>
      </c>
      <c s="36" t="s">
        <v>1440</v>
      </c>
      <c s="37">
        <v>1</v>
      </c>
      <c s="36">
        <v>0</v>
      </c>
      <c s="36">
        <f>ROUND(G146*H146,6)</f>
      </c>
      <c r="L146" s="38">
        <v>0</v>
      </c>
      <c s="32">
        <f>ROUND(ROUND(L146,2)*ROUND(G146,3),2)</f>
      </c>
      <c s="36" t="s">
        <v>55</v>
      </c>
      <c>
        <f>(M146*21)/100</f>
      </c>
      <c t="s">
        <v>27</v>
      </c>
    </row>
    <row r="147" spans="1:5" ht="12.75">
      <c r="A147" s="35" t="s">
        <v>56</v>
      </c>
      <c r="E147" s="39" t="s">
        <v>1921</v>
      </c>
    </row>
    <row r="148" spans="1:5" ht="12.75">
      <c r="A148" s="35" t="s">
        <v>57</v>
      </c>
      <c r="E148" s="40" t="s">
        <v>5</v>
      </c>
    </row>
    <row r="149" spans="1:5" ht="12.75">
      <c r="A149" t="s">
        <v>59</v>
      </c>
      <c r="E149" s="39" t="s">
        <v>5</v>
      </c>
    </row>
    <row r="150" spans="1:16" ht="12.75">
      <c r="A150" t="s">
        <v>49</v>
      </c>
      <c s="34" t="s">
        <v>199</v>
      </c>
      <c s="34" t="s">
        <v>2177</v>
      </c>
      <c s="35" t="s">
        <v>5</v>
      </c>
      <c s="6" t="s">
        <v>1923</v>
      </c>
      <c s="36" t="s">
        <v>1440</v>
      </c>
      <c s="37">
        <v>1</v>
      </c>
      <c s="36">
        <v>0</v>
      </c>
      <c s="36">
        <f>ROUND(G150*H150,6)</f>
      </c>
      <c r="L150" s="38">
        <v>0</v>
      </c>
      <c s="32">
        <f>ROUND(ROUND(L150,2)*ROUND(G150,3),2)</f>
      </c>
      <c s="36" t="s">
        <v>55</v>
      </c>
      <c>
        <f>(M150*21)/100</f>
      </c>
      <c t="s">
        <v>27</v>
      </c>
    </row>
    <row r="151" spans="1:5" ht="12.75">
      <c r="A151" s="35" t="s">
        <v>56</v>
      </c>
      <c r="E151" s="39" t="s">
        <v>1923</v>
      </c>
    </row>
    <row r="152" spans="1:5" ht="12.75">
      <c r="A152" s="35" t="s">
        <v>57</v>
      </c>
      <c r="E152" s="40" t="s">
        <v>5</v>
      </c>
    </row>
    <row r="153" spans="1:5" ht="12.75">
      <c r="A153" t="s">
        <v>59</v>
      </c>
      <c r="E153" s="39" t="s">
        <v>5</v>
      </c>
    </row>
    <row r="154" spans="1:16" ht="12.75">
      <c r="A154" t="s">
        <v>49</v>
      </c>
      <c s="34" t="s">
        <v>203</v>
      </c>
      <c s="34" t="s">
        <v>2178</v>
      </c>
      <c s="35" t="s">
        <v>5</v>
      </c>
      <c s="6" t="s">
        <v>2179</v>
      </c>
      <c s="36" t="s">
        <v>1440</v>
      </c>
      <c s="37">
        <v>1</v>
      </c>
      <c s="36">
        <v>0</v>
      </c>
      <c s="36">
        <f>ROUND(G154*H154,6)</f>
      </c>
      <c r="L154" s="38">
        <v>0</v>
      </c>
      <c s="32">
        <f>ROUND(ROUND(L154,2)*ROUND(G154,3),2)</f>
      </c>
      <c s="36" t="s">
        <v>55</v>
      </c>
      <c>
        <f>(M154*21)/100</f>
      </c>
      <c t="s">
        <v>27</v>
      </c>
    </row>
    <row r="155" spans="1:5" ht="12.75">
      <c r="A155" s="35" t="s">
        <v>56</v>
      </c>
      <c r="E155" s="39" t="s">
        <v>2179</v>
      </c>
    </row>
    <row r="156" spans="1:5" ht="12.75">
      <c r="A156" s="35" t="s">
        <v>57</v>
      </c>
      <c r="E156" s="40" t="s">
        <v>5</v>
      </c>
    </row>
    <row r="157" spans="1:5" ht="12.75">
      <c r="A157" t="s">
        <v>59</v>
      </c>
      <c r="E157" s="39" t="s">
        <v>5</v>
      </c>
    </row>
    <row r="158" spans="1:13" ht="12.75">
      <c r="A158" t="s">
        <v>46</v>
      </c>
      <c r="C158" s="31" t="s">
        <v>50</v>
      </c>
      <c r="E158" s="33" t="s">
        <v>507</v>
      </c>
      <c r="J158" s="32">
        <f>0</f>
      </c>
      <c s="32">
        <f>0</f>
      </c>
      <c s="32">
        <f>0+L159+L163+L167+L171+L175+L179+L183+L187+L191+L195+L199+L203+L207+L211+L215</f>
      </c>
      <c s="32">
        <f>0+M159+M163+M167+M171+M175+M179+M183+M187+M191+M195+M199+M203+M207+M211+M215</f>
      </c>
    </row>
    <row r="159" spans="1:16" ht="25.5">
      <c r="A159" t="s">
        <v>49</v>
      </c>
      <c s="34" t="s">
        <v>464</v>
      </c>
      <c s="34" t="s">
        <v>2180</v>
      </c>
      <c s="35" t="s">
        <v>5</v>
      </c>
      <c s="6" t="s">
        <v>2181</v>
      </c>
      <c s="36" t="s">
        <v>137</v>
      </c>
      <c s="37">
        <v>7.02</v>
      </c>
      <c s="36">
        <v>0</v>
      </c>
      <c s="36">
        <f>ROUND(G159*H159,6)</f>
      </c>
      <c r="L159" s="38">
        <v>0</v>
      </c>
      <c s="32">
        <f>ROUND(ROUND(L159,2)*ROUND(G159,3),2)</f>
      </c>
      <c s="36" t="s">
        <v>594</v>
      </c>
      <c>
        <f>(M159*21)/100</f>
      </c>
      <c t="s">
        <v>27</v>
      </c>
    </row>
    <row r="160" spans="1:5" ht="38.25">
      <c r="A160" s="35" t="s">
        <v>56</v>
      </c>
      <c r="E160" s="39" t="s">
        <v>2182</v>
      </c>
    </row>
    <row r="161" spans="1:5" ht="12.75">
      <c r="A161" s="35" t="s">
        <v>57</v>
      </c>
      <c r="E161" s="40" t="s">
        <v>2183</v>
      </c>
    </row>
    <row r="162" spans="1:5" ht="12.75">
      <c r="A162" t="s">
        <v>59</v>
      </c>
      <c r="E162" s="39" t="s">
        <v>5</v>
      </c>
    </row>
    <row r="163" spans="1:16" ht="25.5">
      <c r="A163" t="s">
        <v>49</v>
      </c>
      <c s="34" t="s">
        <v>282</v>
      </c>
      <c s="34" t="s">
        <v>1329</v>
      </c>
      <c s="35" t="s">
        <v>5</v>
      </c>
      <c s="6" t="s">
        <v>1330</v>
      </c>
      <c s="36" t="s">
        <v>238</v>
      </c>
      <c s="37">
        <v>60</v>
      </c>
      <c s="36">
        <v>0</v>
      </c>
      <c s="36">
        <f>ROUND(G163*H163,6)</f>
      </c>
      <c r="L163" s="38">
        <v>0</v>
      </c>
      <c s="32">
        <f>ROUND(ROUND(L163,2)*ROUND(G163,3),2)</f>
      </c>
      <c s="36" t="s">
        <v>55</v>
      </c>
      <c>
        <f>(M163*21)/100</f>
      </c>
      <c t="s">
        <v>27</v>
      </c>
    </row>
    <row r="164" spans="1:5" ht="25.5">
      <c r="A164" s="35" t="s">
        <v>56</v>
      </c>
      <c r="E164" s="39" t="s">
        <v>1330</v>
      </c>
    </row>
    <row r="165" spans="1:5" ht="25.5">
      <c r="A165" s="35" t="s">
        <v>57</v>
      </c>
      <c r="E165" s="40" t="s">
        <v>1331</v>
      </c>
    </row>
    <row r="166" spans="1:5" ht="12.75">
      <c r="A166" t="s">
        <v>59</v>
      </c>
      <c r="E166" s="39" t="s">
        <v>5</v>
      </c>
    </row>
    <row r="167" spans="1:16" ht="25.5">
      <c r="A167" t="s">
        <v>49</v>
      </c>
      <c s="34" t="s">
        <v>206</v>
      </c>
      <c s="34" t="s">
        <v>1332</v>
      </c>
      <c s="35" t="s">
        <v>5</v>
      </c>
      <c s="6" t="s">
        <v>1333</v>
      </c>
      <c s="36" t="s">
        <v>1334</v>
      </c>
      <c s="37">
        <v>30</v>
      </c>
      <c s="36">
        <v>0</v>
      </c>
      <c s="36">
        <f>ROUND(G167*H167,6)</f>
      </c>
      <c r="L167" s="38">
        <v>0</v>
      </c>
      <c s="32">
        <f>ROUND(ROUND(L167,2)*ROUND(G167,3),2)</f>
      </c>
      <c s="36" t="s">
        <v>55</v>
      </c>
      <c>
        <f>(M167*21)/100</f>
      </c>
      <c t="s">
        <v>27</v>
      </c>
    </row>
    <row r="168" spans="1:5" ht="25.5">
      <c r="A168" s="35" t="s">
        <v>56</v>
      </c>
      <c r="E168" s="39" t="s">
        <v>1333</v>
      </c>
    </row>
    <row r="169" spans="1:5" ht="12.75">
      <c r="A169" s="35" t="s">
        <v>57</v>
      </c>
      <c r="E169" s="40" t="s">
        <v>5</v>
      </c>
    </row>
    <row r="170" spans="1:5" ht="12.75">
      <c r="A170" t="s">
        <v>59</v>
      </c>
      <c r="E170" s="39" t="s">
        <v>5</v>
      </c>
    </row>
    <row r="171" spans="1:16" ht="25.5">
      <c r="A171" t="s">
        <v>49</v>
      </c>
      <c s="34" t="s">
        <v>214</v>
      </c>
      <c s="34" t="s">
        <v>2184</v>
      </c>
      <c s="35" t="s">
        <v>5</v>
      </c>
      <c s="6" t="s">
        <v>1336</v>
      </c>
      <c s="36" t="s">
        <v>153</v>
      </c>
      <c s="37">
        <v>1.2</v>
      </c>
      <c s="36">
        <v>0</v>
      </c>
      <c s="36">
        <f>ROUND(G171*H171,6)</f>
      </c>
      <c r="L171" s="38">
        <v>0</v>
      </c>
      <c s="32">
        <f>ROUND(ROUND(L171,2)*ROUND(G171,3),2)</f>
      </c>
      <c s="36" t="s">
        <v>55</v>
      </c>
      <c>
        <f>(M171*21)/100</f>
      </c>
      <c t="s">
        <v>27</v>
      </c>
    </row>
    <row r="172" spans="1:5" ht="51">
      <c r="A172" s="35" t="s">
        <v>56</v>
      </c>
      <c r="E172" s="39" t="s">
        <v>2185</v>
      </c>
    </row>
    <row r="173" spans="1:5" ht="12.75">
      <c r="A173" s="35" t="s">
        <v>57</v>
      </c>
      <c r="E173" s="40" t="s">
        <v>2186</v>
      </c>
    </row>
    <row r="174" spans="1:5" ht="12.75">
      <c r="A174" t="s">
        <v>59</v>
      </c>
      <c r="E174" s="39" t="s">
        <v>5</v>
      </c>
    </row>
    <row r="175" spans="1:16" ht="25.5">
      <c r="A175" t="s">
        <v>49</v>
      </c>
      <c s="34" t="s">
        <v>209</v>
      </c>
      <c s="34" t="s">
        <v>1335</v>
      </c>
      <c s="35" t="s">
        <v>5</v>
      </c>
      <c s="6" t="s">
        <v>1336</v>
      </c>
      <c s="36" t="s">
        <v>153</v>
      </c>
      <c s="37">
        <v>1.2</v>
      </c>
      <c s="36">
        <v>0</v>
      </c>
      <c s="36">
        <f>ROUND(G175*H175,6)</f>
      </c>
      <c r="L175" s="38">
        <v>0</v>
      </c>
      <c s="32">
        <f>ROUND(ROUND(L175,2)*ROUND(G175,3),2)</f>
      </c>
      <c s="36" t="s">
        <v>55</v>
      </c>
      <c>
        <f>(M175*21)/100</f>
      </c>
      <c t="s">
        <v>27</v>
      </c>
    </row>
    <row r="176" spans="1:5" ht="51">
      <c r="A176" s="35" t="s">
        <v>56</v>
      </c>
      <c r="E176" s="39" t="s">
        <v>2185</v>
      </c>
    </row>
    <row r="177" spans="1:5" ht="12.75">
      <c r="A177" s="35" t="s">
        <v>57</v>
      </c>
      <c r="E177" s="40" t="s">
        <v>2187</v>
      </c>
    </row>
    <row r="178" spans="1:5" ht="12.75">
      <c r="A178" t="s">
        <v>59</v>
      </c>
      <c r="E178" s="39" t="s">
        <v>5</v>
      </c>
    </row>
    <row r="179" spans="1:16" ht="25.5">
      <c r="A179" t="s">
        <v>49</v>
      </c>
      <c s="34" t="s">
        <v>483</v>
      </c>
      <c s="34" t="s">
        <v>2188</v>
      </c>
      <c s="35" t="s">
        <v>5</v>
      </c>
      <c s="6" t="s">
        <v>2189</v>
      </c>
      <c s="36" t="s">
        <v>217</v>
      </c>
      <c s="37">
        <v>10.2</v>
      </c>
      <c s="36">
        <v>0</v>
      </c>
      <c s="36">
        <f>ROUND(G179*H179,6)</f>
      </c>
      <c r="L179" s="38">
        <v>0</v>
      </c>
      <c s="32">
        <f>ROUND(ROUND(L179,2)*ROUND(G179,3),2)</f>
      </c>
      <c s="36" t="s">
        <v>594</v>
      </c>
      <c>
        <f>(M179*21)/100</f>
      </c>
      <c t="s">
        <v>27</v>
      </c>
    </row>
    <row r="180" spans="1:5" ht="25.5">
      <c r="A180" s="35" t="s">
        <v>56</v>
      </c>
      <c r="E180" s="39" t="s">
        <v>2190</v>
      </c>
    </row>
    <row r="181" spans="1:5" ht="12.75">
      <c r="A181" s="35" t="s">
        <v>57</v>
      </c>
      <c r="E181" s="40" t="s">
        <v>2191</v>
      </c>
    </row>
    <row r="182" spans="1:5" ht="12.75">
      <c r="A182" t="s">
        <v>59</v>
      </c>
      <c r="E182" s="39" t="s">
        <v>5</v>
      </c>
    </row>
    <row r="183" spans="1:16" ht="25.5">
      <c r="A183" t="s">
        <v>49</v>
      </c>
      <c s="34" t="s">
        <v>290</v>
      </c>
      <c s="34" t="s">
        <v>1345</v>
      </c>
      <c s="35" t="s">
        <v>5</v>
      </c>
      <c s="6" t="s">
        <v>1346</v>
      </c>
      <c s="36" t="s">
        <v>217</v>
      </c>
      <c s="37">
        <v>10.2</v>
      </c>
      <c s="36">
        <v>0</v>
      </c>
      <c s="36">
        <f>ROUND(G183*H183,6)</f>
      </c>
      <c r="L183" s="38">
        <v>0</v>
      </c>
      <c s="32">
        <f>ROUND(ROUND(L183,2)*ROUND(G183,3),2)</f>
      </c>
      <c s="36" t="s">
        <v>55</v>
      </c>
      <c>
        <f>(M183*21)/100</f>
      </c>
      <c t="s">
        <v>27</v>
      </c>
    </row>
    <row r="184" spans="1:5" ht="25.5">
      <c r="A184" s="35" t="s">
        <v>56</v>
      </c>
      <c r="E184" s="39" t="s">
        <v>1346</v>
      </c>
    </row>
    <row r="185" spans="1:5" ht="12.75">
      <c r="A185" s="35" t="s">
        <v>57</v>
      </c>
      <c r="E185" s="40" t="s">
        <v>5</v>
      </c>
    </row>
    <row r="186" spans="1:5" ht="12.75">
      <c r="A186" t="s">
        <v>59</v>
      </c>
      <c r="E186" s="39" t="s">
        <v>5</v>
      </c>
    </row>
    <row r="187" spans="1:16" ht="12.75">
      <c r="A187" t="s">
        <v>49</v>
      </c>
      <c s="34" t="s">
        <v>293</v>
      </c>
      <c s="34" t="s">
        <v>1348</v>
      </c>
      <c s="35" t="s">
        <v>5</v>
      </c>
      <c s="6" t="s">
        <v>1349</v>
      </c>
      <c s="36" t="s">
        <v>137</v>
      </c>
      <c s="37">
        <v>41.52</v>
      </c>
      <c s="36">
        <v>0</v>
      </c>
      <c s="36">
        <f>ROUND(G187*H187,6)</f>
      </c>
      <c r="L187" s="38">
        <v>0</v>
      </c>
      <c s="32">
        <f>ROUND(ROUND(L187,2)*ROUND(G187,3),2)</f>
      </c>
      <c s="36" t="s">
        <v>55</v>
      </c>
      <c>
        <f>(M187*21)/100</f>
      </c>
      <c t="s">
        <v>27</v>
      </c>
    </row>
    <row r="188" spans="1:5" ht="12.75">
      <c r="A188" s="35" t="s">
        <v>56</v>
      </c>
      <c r="E188" s="39" t="s">
        <v>1349</v>
      </c>
    </row>
    <row r="189" spans="1:5" ht="12.75">
      <c r="A189" s="35" t="s">
        <v>57</v>
      </c>
      <c r="E189" s="40" t="s">
        <v>2192</v>
      </c>
    </row>
    <row r="190" spans="1:5" ht="12.75">
      <c r="A190" t="s">
        <v>59</v>
      </c>
      <c r="E190" s="39" t="s">
        <v>5</v>
      </c>
    </row>
    <row r="191" spans="1:16" ht="25.5">
      <c r="A191" t="s">
        <v>49</v>
      </c>
      <c s="34" t="s">
        <v>491</v>
      </c>
      <c s="34" t="s">
        <v>1351</v>
      </c>
      <c s="35" t="s">
        <v>5</v>
      </c>
      <c s="6" t="s">
        <v>1352</v>
      </c>
      <c s="36" t="s">
        <v>137</v>
      </c>
      <c s="37">
        <v>41.52</v>
      </c>
      <c s="36">
        <v>0</v>
      </c>
      <c s="36">
        <f>ROUND(G191*H191,6)</f>
      </c>
      <c r="L191" s="38">
        <v>0</v>
      </c>
      <c s="32">
        <f>ROUND(ROUND(L191,2)*ROUND(G191,3),2)</f>
      </c>
      <c s="36" t="s">
        <v>55</v>
      </c>
      <c>
        <f>(M191*21)/100</f>
      </c>
      <c t="s">
        <v>27</v>
      </c>
    </row>
    <row r="192" spans="1:5" ht="25.5">
      <c r="A192" s="35" t="s">
        <v>56</v>
      </c>
      <c r="E192" s="39" t="s">
        <v>1352</v>
      </c>
    </row>
    <row r="193" spans="1:5" ht="12.75">
      <c r="A193" s="35" t="s">
        <v>57</v>
      </c>
      <c r="E193" s="40" t="s">
        <v>2192</v>
      </c>
    </row>
    <row r="194" spans="1:5" ht="12.75">
      <c r="A194" t="s">
        <v>59</v>
      </c>
      <c r="E194" s="39" t="s">
        <v>5</v>
      </c>
    </row>
    <row r="195" spans="1:16" ht="38.25">
      <c r="A195" t="s">
        <v>49</v>
      </c>
      <c s="34" t="s">
        <v>296</v>
      </c>
      <c s="34" t="s">
        <v>1353</v>
      </c>
      <c s="35" t="s">
        <v>5</v>
      </c>
      <c s="6" t="s">
        <v>1354</v>
      </c>
      <c s="36" t="s">
        <v>217</v>
      </c>
      <c s="37">
        <v>9.6</v>
      </c>
      <c s="36">
        <v>0</v>
      </c>
      <c s="36">
        <f>ROUND(G195*H195,6)</f>
      </c>
      <c r="L195" s="38">
        <v>0</v>
      </c>
      <c s="32">
        <f>ROUND(ROUND(L195,2)*ROUND(G195,3),2)</f>
      </c>
      <c s="36" t="s">
        <v>55</v>
      </c>
      <c>
        <f>(M195*21)/100</f>
      </c>
      <c t="s">
        <v>27</v>
      </c>
    </row>
    <row r="196" spans="1:5" ht="38.25">
      <c r="A196" s="35" t="s">
        <v>56</v>
      </c>
      <c r="E196" s="39" t="s">
        <v>1355</v>
      </c>
    </row>
    <row r="197" spans="1:5" ht="12.75">
      <c r="A197" s="35" t="s">
        <v>57</v>
      </c>
      <c r="E197" s="40" t="s">
        <v>5</v>
      </c>
    </row>
    <row r="198" spans="1:5" ht="12.75">
      <c r="A198" t="s">
        <v>59</v>
      </c>
      <c r="E198" s="39" t="s">
        <v>5</v>
      </c>
    </row>
    <row r="199" spans="1:16" ht="25.5">
      <c r="A199" t="s">
        <v>49</v>
      </c>
      <c s="34" t="s">
        <v>300</v>
      </c>
      <c s="34" t="s">
        <v>1360</v>
      </c>
      <c s="35" t="s">
        <v>5</v>
      </c>
      <c s="6" t="s">
        <v>1361</v>
      </c>
      <c s="36" t="s">
        <v>217</v>
      </c>
      <c s="37">
        <v>9.6</v>
      </c>
      <c s="36">
        <v>0</v>
      </c>
      <c s="36">
        <f>ROUND(G199*H199,6)</f>
      </c>
      <c r="L199" s="38">
        <v>0</v>
      </c>
      <c s="32">
        <f>ROUND(ROUND(L199,2)*ROUND(G199,3),2)</f>
      </c>
      <c s="36" t="s">
        <v>55</v>
      </c>
      <c>
        <f>(M199*21)/100</f>
      </c>
      <c t="s">
        <v>27</v>
      </c>
    </row>
    <row r="200" spans="1:5" ht="25.5">
      <c r="A200" s="35" t="s">
        <v>56</v>
      </c>
      <c r="E200" s="39" t="s">
        <v>1361</v>
      </c>
    </row>
    <row r="201" spans="1:5" ht="12.75">
      <c r="A201" s="35" t="s">
        <v>57</v>
      </c>
      <c r="E201" s="40" t="s">
        <v>5</v>
      </c>
    </row>
    <row r="202" spans="1:5" ht="12.75">
      <c r="A202" t="s">
        <v>59</v>
      </c>
      <c r="E202" s="39" t="s">
        <v>5</v>
      </c>
    </row>
    <row r="203" spans="1:16" ht="25.5">
      <c r="A203" t="s">
        <v>49</v>
      </c>
      <c s="34" t="s">
        <v>304</v>
      </c>
      <c s="34" t="s">
        <v>1365</v>
      </c>
      <c s="35" t="s">
        <v>5</v>
      </c>
      <c s="6" t="s">
        <v>1366</v>
      </c>
      <c s="36" t="s">
        <v>217</v>
      </c>
      <c s="37">
        <v>4.356</v>
      </c>
      <c s="36">
        <v>0</v>
      </c>
      <c s="36">
        <f>ROUND(G203*H203,6)</f>
      </c>
      <c r="L203" s="38">
        <v>0</v>
      </c>
      <c s="32">
        <f>ROUND(ROUND(L203,2)*ROUND(G203,3),2)</f>
      </c>
      <c s="36" t="s">
        <v>55</v>
      </c>
      <c>
        <f>(M203*21)/100</f>
      </c>
      <c t="s">
        <v>27</v>
      </c>
    </row>
    <row r="204" spans="1:5" ht="25.5">
      <c r="A204" s="35" t="s">
        <v>56</v>
      </c>
      <c r="E204" s="39" t="s">
        <v>1366</v>
      </c>
    </row>
    <row r="205" spans="1:5" ht="12.75">
      <c r="A205" s="35" t="s">
        <v>57</v>
      </c>
      <c r="E205" s="40" t="s">
        <v>2193</v>
      </c>
    </row>
    <row r="206" spans="1:5" ht="12.75">
      <c r="A206" t="s">
        <v>59</v>
      </c>
      <c r="E206" s="39" t="s">
        <v>5</v>
      </c>
    </row>
    <row r="207" spans="1:16" ht="12.75">
      <c r="A207" t="s">
        <v>49</v>
      </c>
      <c s="34" t="s">
        <v>307</v>
      </c>
      <c s="34" t="s">
        <v>1368</v>
      </c>
      <c s="35" t="s">
        <v>5</v>
      </c>
      <c s="6" t="s">
        <v>1369</v>
      </c>
      <c s="36" t="s">
        <v>54</v>
      </c>
      <c s="37">
        <v>8.712</v>
      </c>
      <c s="36">
        <v>0</v>
      </c>
      <c s="36">
        <f>ROUND(G207*H207,6)</f>
      </c>
      <c r="L207" s="38">
        <v>0</v>
      </c>
      <c s="32">
        <f>ROUND(ROUND(L207,2)*ROUND(G207,3),2)</f>
      </c>
      <c s="36" t="s">
        <v>55</v>
      </c>
      <c>
        <f>(M207*21)/100</f>
      </c>
      <c t="s">
        <v>27</v>
      </c>
    </row>
    <row r="208" spans="1:5" ht="12.75">
      <c r="A208" s="35" t="s">
        <v>56</v>
      </c>
      <c r="E208" s="39" t="s">
        <v>1369</v>
      </c>
    </row>
    <row r="209" spans="1:5" ht="12.75">
      <c r="A209" s="35" t="s">
        <v>57</v>
      </c>
      <c r="E209" s="40" t="s">
        <v>2194</v>
      </c>
    </row>
    <row r="210" spans="1:5" ht="12.75">
      <c r="A210" t="s">
        <v>59</v>
      </c>
      <c r="E210" s="39" t="s">
        <v>5</v>
      </c>
    </row>
    <row r="211" spans="1:16" ht="25.5">
      <c r="A211" t="s">
        <v>49</v>
      </c>
      <c s="34" t="s">
        <v>310</v>
      </c>
      <c s="34" t="s">
        <v>1371</v>
      </c>
      <c s="35" t="s">
        <v>5</v>
      </c>
      <c s="6" t="s">
        <v>1372</v>
      </c>
      <c s="36" t="s">
        <v>217</v>
      </c>
      <c s="37">
        <v>8.4</v>
      </c>
      <c s="36">
        <v>0</v>
      </c>
      <c s="36">
        <f>ROUND(G211*H211,6)</f>
      </c>
      <c r="L211" s="38">
        <v>0</v>
      </c>
      <c s="32">
        <f>ROUND(ROUND(L211,2)*ROUND(G211,3),2)</f>
      </c>
      <c s="36" t="s">
        <v>55</v>
      </c>
      <c>
        <f>(M211*21)/100</f>
      </c>
      <c t="s">
        <v>27</v>
      </c>
    </row>
    <row r="212" spans="1:5" ht="38.25">
      <c r="A212" s="35" t="s">
        <v>56</v>
      </c>
      <c r="E212" s="39" t="s">
        <v>1373</v>
      </c>
    </row>
    <row r="213" spans="1:5" ht="25.5">
      <c r="A213" s="35" t="s">
        <v>57</v>
      </c>
      <c r="E213" s="40" t="s">
        <v>2195</v>
      </c>
    </row>
    <row r="214" spans="1:5" ht="12.75">
      <c r="A214" t="s">
        <v>59</v>
      </c>
      <c r="E214" s="39" t="s">
        <v>5</v>
      </c>
    </row>
    <row r="215" spans="1:16" ht="12.75">
      <c r="A215" t="s">
        <v>49</v>
      </c>
      <c s="34" t="s">
        <v>314</v>
      </c>
      <c s="34" t="s">
        <v>2196</v>
      </c>
      <c s="35" t="s">
        <v>5</v>
      </c>
      <c s="6" t="s">
        <v>2197</v>
      </c>
      <c s="36" t="s">
        <v>54</v>
      </c>
      <c s="37">
        <v>5.202</v>
      </c>
      <c s="36">
        <v>1</v>
      </c>
      <c s="36">
        <f>ROUND(G215*H215,6)</f>
      </c>
      <c r="L215" s="38">
        <v>0</v>
      </c>
      <c s="32">
        <f>ROUND(ROUND(L215,2)*ROUND(G215,3),2)</f>
      </c>
      <c s="36" t="s">
        <v>594</v>
      </c>
      <c>
        <f>(M215*21)/100</f>
      </c>
      <c t="s">
        <v>27</v>
      </c>
    </row>
    <row r="216" spans="1:5" ht="12.75">
      <c r="A216" s="35" t="s">
        <v>56</v>
      </c>
      <c r="E216" s="39" t="s">
        <v>2197</v>
      </c>
    </row>
    <row r="217" spans="1:5" ht="12.75">
      <c r="A217" s="35" t="s">
        <v>57</v>
      </c>
      <c r="E217" s="40" t="s">
        <v>2198</v>
      </c>
    </row>
    <row r="218" spans="1:5" ht="12.75">
      <c r="A218" t="s">
        <v>59</v>
      </c>
      <c r="E218" s="39" t="s">
        <v>5</v>
      </c>
    </row>
    <row r="219" spans="1:13" ht="12.75">
      <c r="A219" t="s">
        <v>46</v>
      </c>
      <c r="C219" s="31" t="s">
        <v>73</v>
      </c>
      <c r="E219" s="33" t="s">
        <v>606</v>
      </c>
      <c r="J219" s="32">
        <f>0</f>
      </c>
      <c s="32">
        <f>0</f>
      </c>
      <c s="32">
        <f>0+L220+L224+L228+L232+L236</f>
      </c>
      <c s="32">
        <f>0+M220+M224+M228+M232+M236</f>
      </c>
    </row>
    <row r="220" spans="1:16" ht="25.5">
      <c r="A220" t="s">
        <v>49</v>
      </c>
      <c s="34" t="s">
        <v>318</v>
      </c>
      <c s="34" t="s">
        <v>1381</v>
      </c>
      <c s="35" t="s">
        <v>5</v>
      </c>
      <c s="6" t="s">
        <v>1382</v>
      </c>
      <c s="36" t="s">
        <v>137</v>
      </c>
      <c s="37">
        <v>6.84</v>
      </c>
      <c s="36">
        <v>0</v>
      </c>
      <c s="36">
        <f>ROUND(G220*H220,6)</f>
      </c>
      <c r="L220" s="38">
        <v>0</v>
      </c>
      <c s="32">
        <f>ROUND(ROUND(L220,2)*ROUND(G220,3),2)</f>
      </c>
      <c s="36" t="s">
        <v>55</v>
      </c>
      <c>
        <f>(M220*21)/100</f>
      </c>
      <c t="s">
        <v>27</v>
      </c>
    </row>
    <row r="221" spans="1:5" ht="25.5">
      <c r="A221" s="35" t="s">
        <v>56</v>
      </c>
      <c r="E221" s="39" t="s">
        <v>1382</v>
      </c>
    </row>
    <row r="222" spans="1:5" ht="12.75">
      <c r="A222" s="35" t="s">
        <v>57</v>
      </c>
      <c r="E222" s="40" t="s">
        <v>2199</v>
      </c>
    </row>
    <row r="223" spans="1:5" ht="12.75">
      <c r="A223" t="s">
        <v>59</v>
      </c>
      <c r="E223" s="39" t="s">
        <v>5</v>
      </c>
    </row>
    <row r="224" spans="1:16" ht="25.5">
      <c r="A224" t="s">
        <v>49</v>
      </c>
      <c s="34" t="s">
        <v>322</v>
      </c>
      <c s="34" t="s">
        <v>2200</v>
      </c>
      <c s="35" t="s">
        <v>5</v>
      </c>
      <c s="6" t="s">
        <v>2201</v>
      </c>
      <c s="36" t="s">
        <v>137</v>
      </c>
      <c s="37">
        <v>6.84</v>
      </c>
      <c s="36">
        <v>0</v>
      </c>
      <c s="36">
        <f>ROUND(G224*H224,6)</f>
      </c>
      <c r="L224" s="38">
        <v>0</v>
      </c>
      <c s="32">
        <f>ROUND(ROUND(L224,2)*ROUND(G224,3),2)</f>
      </c>
      <c s="36" t="s">
        <v>55</v>
      </c>
      <c>
        <f>(M224*21)/100</f>
      </c>
      <c t="s">
        <v>27</v>
      </c>
    </row>
    <row r="225" spans="1:5" ht="25.5">
      <c r="A225" s="35" t="s">
        <v>56</v>
      </c>
      <c r="E225" s="39" t="s">
        <v>2201</v>
      </c>
    </row>
    <row r="226" spans="1:5" ht="12.75">
      <c r="A226" s="35" t="s">
        <v>57</v>
      </c>
      <c r="E226" s="40" t="s">
        <v>2199</v>
      </c>
    </row>
    <row r="227" spans="1:5" ht="12.75">
      <c r="A227" t="s">
        <v>59</v>
      </c>
      <c r="E227" s="39" t="s">
        <v>5</v>
      </c>
    </row>
    <row r="228" spans="1:16" ht="25.5">
      <c r="A228" t="s">
        <v>49</v>
      </c>
      <c s="34" t="s">
        <v>323</v>
      </c>
      <c s="34" t="s">
        <v>2202</v>
      </c>
      <c s="35" t="s">
        <v>5</v>
      </c>
      <c s="6" t="s">
        <v>2203</v>
      </c>
      <c s="36" t="s">
        <v>137</v>
      </c>
      <c s="37">
        <v>6.84</v>
      </c>
      <c s="36">
        <v>0</v>
      </c>
      <c s="36">
        <f>ROUND(G228*H228,6)</f>
      </c>
      <c r="L228" s="38">
        <v>0</v>
      </c>
      <c s="32">
        <f>ROUND(ROUND(L228,2)*ROUND(G228,3),2)</f>
      </c>
      <c s="36" t="s">
        <v>55</v>
      </c>
      <c>
        <f>(M228*21)/100</f>
      </c>
      <c t="s">
        <v>27</v>
      </c>
    </row>
    <row r="229" spans="1:5" ht="25.5">
      <c r="A229" s="35" t="s">
        <v>56</v>
      </c>
      <c r="E229" s="39" t="s">
        <v>2203</v>
      </c>
    </row>
    <row r="230" spans="1:5" ht="12.75">
      <c r="A230" s="35" t="s">
        <v>57</v>
      </c>
      <c r="E230" s="40" t="s">
        <v>2199</v>
      </c>
    </row>
    <row r="231" spans="1:5" ht="12.75">
      <c r="A231" t="s">
        <v>59</v>
      </c>
      <c r="E231" s="39" t="s">
        <v>5</v>
      </c>
    </row>
    <row r="232" spans="1:16" ht="25.5">
      <c r="A232" t="s">
        <v>49</v>
      </c>
      <c s="34" t="s">
        <v>326</v>
      </c>
      <c s="34" t="s">
        <v>2204</v>
      </c>
      <c s="35" t="s">
        <v>5</v>
      </c>
      <c s="6" t="s">
        <v>2205</v>
      </c>
      <c s="36" t="s">
        <v>137</v>
      </c>
      <c s="37">
        <v>6.84</v>
      </c>
      <c s="36">
        <v>0</v>
      </c>
      <c s="36">
        <f>ROUND(G232*H232,6)</f>
      </c>
      <c r="L232" s="38">
        <v>0</v>
      </c>
      <c s="32">
        <f>ROUND(ROUND(L232,2)*ROUND(G232,3),2)</f>
      </c>
      <c s="36" t="s">
        <v>55</v>
      </c>
      <c>
        <f>(M232*21)/100</f>
      </c>
      <c t="s">
        <v>27</v>
      </c>
    </row>
    <row r="233" spans="1:5" ht="25.5">
      <c r="A233" s="35" t="s">
        <v>56</v>
      </c>
      <c r="E233" s="39" t="s">
        <v>2205</v>
      </c>
    </row>
    <row r="234" spans="1:5" ht="12.75">
      <c r="A234" s="35" t="s">
        <v>57</v>
      </c>
      <c r="E234" s="40" t="s">
        <v>2199</v>
      </c>
    </row>
    <row r="235" spans="1:5" ht="12.75">
      <c r="A235" t="s">
        <v>59</v>
      </c>
      <c r="E235" s="39" t="s">
        <v>5</v>
      </c>
    </row>
    <row r="236" spans="1:16" ht="25.5">
      <c r="A236" t="s">
        <v>49</v>
      </c>
      <c s="34" t="s">
        <v>352</v>
      </c>
      <c s="34" t="s">
        <v>2206</v>
      </c>
      <c s="35" t="s">
        <v>5</v>
      </c>
      <c s="6" t="s">
        <v>2207</v>
      </c>
      <c s="36" t="s">
        <v>137</v>
      </c>
      <c s="37">
        <v>6.84</v>
      </c>
      <c s="36">
        <v>0</v>
      </c>
      <c s="36">
        <f>ROUND(G236*H236,6)</f>
      </c>
      <c r="L236" s="38">
        <v>0</v>
      </c>
      <c s="32">
        <f>ROUND(ROUND(L236,2)*ROUND(G236,3),2)</f>
      </c>
      <c s="36" t="s">
        <v>55</v>
      </c>
      <c>
        <f>(M236*21)/100</f>
      </c>
      <c t="s">
        <v>27</v>
      </c>
    </row>
    <row r="237" spans="1:5" ht="25.5">
      <c r="A237" s="35" t="s">
        <v>56</v>
      </c>
      <c r="E237" s="39" t="s">
        <v>2207</v>
      </c>
    </row>
    <row r="238" spans="1:5" ht="12.75">
      <c r="A238" s="35" t="s">
        <v>57</v>
      </c>
      <c r="E238" s="40" t="s">
        <v>2199</v>
      </c>
    </row>
    <row r="239" spans="1:5" ht="12.75">
      <c r="A239" t="s">
        <v>59</v>
      </c>
      <c r="E239" s="39" t="s">
        <v>5</v>
      </c>
    </row>
    <row r="240" spans="1:13" ht="12.75">
      <c r="A240" t="s">
        <v>46</v>
      </c>
      <c r="C240" s="31" t="s">
        <v>98</v>
      </c>
      <c r="E240" s="33" t="s">
        <v>625</v>
      </c>
      <c r="J240" s="32">
        <f>0</f>
      </c>
      <c s="32">
        <f>0</f>
      </c>
      <c s="32">
        <f>0+L241+L245+L249</f>
      </c>
      <c s="32">
        <f>0+M241+M245+M249</f>
      </c>
    </row>
    <row r="241" spans="1:16" ht="25.5">
      <c r="A241" t="s">
        <v>49</v>
      </c>
      <c s="34" t="s">
        <v>222</v>
      </c>
      <c s="34" t="s">
        <v>2208</v>
      </c>
      <c s="35" t="s">
        <v>5</v>
      </c>
      <c s="6" t="s">
        <v>2209</v>
      </c>
      <c s="36" t="s">
        <v>153</v>
      </c>
      <c s="37">
        <v>24</v>
      </c>
      <c s="36">
        <v>0</v>
      </c>
      <c s="36">
        <f>ROUND(G241*H241,6)</f>
      </c>
      <c r="L241" s="38">
        <v>0</v>
      </c>
      <c s="32">
        <f>ROUND(ROUND(L241,2)*ROUND(G241,3),2)</f>
      </c>
      <c s="36" t="s">
        <v>55</v>
      </c>
      <c>
        <f>(M241*21)/100</f>
      </c>
      <c t="s">
        <v>27</v>
      </c>
    </row>
    <row r="242" spans="1:5" ht="38.25">
      <c r="A242" s="35" t="s">
        <v>56</v>
      </c>
      <c r="E242" s="39" t="s">
        <v>2210</v>
      </c>
    </row>
    <row r="243" spans="1:5" ht="12.75">
      <c r="A243" s="35" t="s">
        <v>57</v>
      </c>
      <c r="E243" s="40" t="s">
        <v>5</v>
      </c>
    </row>
    <row r="244" spans="1:5" ht="12.75">
      <c r="A244" t="s">
        <v>59</v>
      </c>
      <c r="E244" s="39" t="s">
        <v>5</v>
      </c>
    </row>
    <row r="245" spans="1:16" ht="12.75">
      <c r="A245" t="s">
        <v>49</v>
      </c>
      <c s="34" t="s">
        <v>223</v>
      </c>
      <c s="34" t="s">
        <v>2211</v>
      </c>
      <c s="35" t="s">
        <v>5</v>
      </c>
      <c s="6" t="s">
        <v>2212</v>
      </c>
      <c s="36" t="s">
        <v>153</v>
      </c>
      <c s="37">
        <v>24</v>
      </c>
      <c s="36">
        <v>0</v>
      </c>
      <c s="36">
        <f>ROUND(G245*H245,6)</f>
      </c>
      <c r="L245" s="38">
        <v>0</v>
      </c>
      <c s="32">
        <f>ROUND(ROUND(L245,2)*ROUND(G245,3),2)</f>
      </c>
      <c s="36" t="s">
        <v>55</v>
      </c>
      <c>
        <f>(M245*21)/100</f>
      </c>
      <c t="s">
        <v>27</v>
      </c>
    </row>
    <row r="246" spans="1:5" ht="12.75">
      <c r="A246" s="35" t="s">
        <v>56</v>
      </c>
      <c r="E246" s="39" t="s">
        <v>2212</v>
      </c>
    </row>
    <row r="247" spans="1:5" ht="12.75">
      <c r="A247" s="35" t="s">
        <v>57</v>
      </c>
      <c r="E247" s="40" t="s">
        <v>2213</v>
      </c>
    </row>
    <row r="248" spans="1:5" ht="12.75">
      <c r="A248" t="s">
        <v>59</v>
      </c>
      <c r="E248" s="39" t="s">
        <v>5</v>
      </c>
    </row>
    <row r="249" spans="1:16" ht="38.25">
      <c r="A249" t="s">
        <v>49</v>
      </c>
      <c s="34" t="s">
        <v>224</v>
      </c>
      <c s="34" t="s">
        <v>1643</v>
      </c>
      <c s="35" t="s">
        <v>5</v>
      </c>
      <c s="6" t="s">
        <v>1644</v>
      </c>
      <c s="36" t="s">
        <v>137</v>
      </c>
      <c s="37">
        <v>6.84</v>
      </c>
      <c s="36">
        <v>0</v>
      </c>
      <c s="36">
        <f>ROUND(G249*H249,6)</f>
      </c>
      <c r="L249" s="38">
        <v>0</v>
      </c>
      <c s="32">
        <f>ROUND(ROUND(L249,2)*ROUND(G249,3),2)</f>
      </c>
      <c s="36" t="s">
        <v>55</v>
      </c>
      <c>
        <f>(M249*21)/100</f>
      </c>
      <c t="s">
        <v>27</v>
      </c>
    </row>
    <row r="250" spans="1:5" ht="38.25">
      <c r="A250" s="35" t="s">
        <v>56</v>
      </c>
      <c r="E250" s="39" t="s">
        <v>1645</v>
      </c>
    </row>
    <row r="251" spans="1:5" ht="12.75">
      <c r="A251" s="35" t="s">
        <v>57</v>
      </c>
      <c r="E251" s="40" t="s">
        <v>2199</v>
      </c>
    </row>
    <row r="252" spans="1:5" ht="12.75">
      <c r="A252" t="s">
        <v>59</v>
      </c>
      <c r="E252" s="39" t="s">
        <v>5</v>
      </c>
    </row>
    <row r="253" spans="1:13" ht="12.75">
      <c r="A253" t="s">
        <v>46</v>
      </c>
      <c r="C253" s="31" t="s">
        <v>47</v>
      </c>
      <c r="E253" s="33" t="s">
        <v>48</v>
      </c>
      <c r="J253" s="32">
        <f>0</f>
      </c>
      <c s="32">
        <f>0</f>
      </c>
      <c s="32">
        <f>0+L254+L258</f>
      </c>
      <c s="32">
        <f>0+M254+M258</f>
      </c>
    </row>
    <row r="254" spans="1:16" ht="25.5">
      <c r="A254" t="s">
        <v>49</v>
      </c>
      <c s="34" t="s">
        <v>225</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2214</v>
      </c>
    </row>
    <row r="257" spans="1:5" ht="25.5">
      <c r="A257" t="s">
        <v>59</v>
      </c>
      <c r="E257" s="39" t="s">
        <v>130</v>
      </c>
    </row>
    <row r="258" spans="1:16" ht="25.5">
      <c r="A258" t="s">
        <v>49</v>
      </c>
      <c s="34" t="s">
        <v>327</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2217</v>
      </c>
      <c r="E8" s="30" t="s">
        <v>2216</v>
      </c>
      <c r="J8" s="29">
        <f>0+J9+J34+J167+J232+J285+J346+J479+J560</f>
      </c>
      <c s="29">
        <f>0+K9+K34+K167+K232+K285+K346+K479+K560</f>
      </c>
      <c s="29">
        <f>0+L9+L34+L167+L232+L285+L346+L479+L560</f>
      </c>
      <c s="29">
        <f>0+M9+M34+M167+M232+M285+M346+M479+M560</f>
      </c>
    </row>
    <row r="9" spans="1:13" ht="12.75">
      <c r="A9" t="s">
        <v>46</v>
      </c>
      <c r="C9" s="31" t="s">
        <v>1714</v>
      </c>
      <c r="E9" s="33" t="s">
        <v>2218</v>
      </c>
      <c r="J9" s="32">
        <f>0</f>
      </c>
      <c s="32">
        <f>0</f>
      </c>
      <c s="32">
        <f>0+L10+L14+L18+L22+L26+L30</f>
      </c>
      <c s="32">
        <f>0+M10+M14+M18+M22+M26+M30</f>
      </c>
    </row>
    <row r="10" spans="1:16" ht="12.75">
      <c r="A10" t="s">
        <v>49</v>
      </c>
      <c s="34" t="s">
        <v>1071</v>
      </c>
      <c s="34" t="s">
        <v>2219</v>
      </c>
      <c s="35" t="s">
        <v>5</v>
      </c>
      <c s="6" t="s">
        <v>2220</v>
      </c>
      <c s="36" t="s">
        <v>153</v>
      </c>
      <c s="37">
        <v>100</v>
      </c>
      <c s="36">
        <v>0</v>
      </c>
      <c s="36">
        <f>ROUND(G10*H10,6)</f>
      </c>
      <c r="L10" s="38">
        <v>0</v>
      </c>
      <c s="32">
        <f>ROUND(ROUND(L10,2)*ROUND(G10,3),2)</f>
      </c>
      <c s="36" t="s">
        <v>55</v>
      </c>
      <c>
        <f>(M10*21)/100</f>
      </c>
      <c t="s">
        <v>27</v>
      </c>
    </row>
    <row r="11" spans="1:5" ht="12.75">
      <c r="A11" s="35" t="s">
        <v>56</v>
      </c>
      <c r="E11" s="39" t="s">
        <v>2220</v>
      </c>
    </row>
    <row r="12" spans="1:5" ht="12.75">
      <c r="A12" s="35" t="s">
        <v>57</v>
      </c>
      <c r="E12" s="40" t="s">
        <v>5</v>
      </c>
    </row>
    <row r="13" spans="1:5" ht="12.75">
      <c r="A13" t="s">
        <v>59</v>
      </c>
      <c r="E13" s="39" t="s">
        <v>5</v>
      </c>
    </row>
    <row r="14" spans="1:16" ht="12.75">
      <c r="A14" t="s">
        <v>49</v>
      </c>
      <c s="34" t="s">
        <v>1074</v>
      </c>
      <c s="34" t="s">
        <v>2221</v>
      </c>
      <c s="35" t="s">
        <v>5</v>
      </c>
      <c s="6" t="s">
        <v>2222</v>
      </c>
      <c s="36" t="s">
        <v>153</v>
      </c>
      <c s="37">
        <v>300</v>
      </c>
      <c s="36">
        <v>0</v>
      </c>
      <c s="36">
        <f>ROUND(G14*H14,6)</f>
      </c>
      <c r="L14" s="38">
        <v>0</v>
      </c>
      <c s="32">
        <f>ROUND(ROUND(L14,2)*ROUND(G14,3),2)</f>
      </c>
      <c s="36" t="s">
        <v>55</v>
      </c>
      <c>
        <f>(M14*21)/100</f>
      </c>
      <c t="s">
        <v>27</v>
      </c>
    </row>
    <row r="15" spans="1:5" ht="12.75">
      <c r="A15" s="35" t="s">
        <v>56</v>
      </c>
      <c r="E15" s="39" t="s">
        <v>2222</v>
      </c>
    </row>
    <row r="16" spans="1:5" ht="12.75">
      <c r="A16" s="35" t="s">
        <v>57</v>
      </c>
      <c r="E16" s="40" t="s">
        <v>5</v>
      </c>
    </row>
    <row r="17" spans="1:5" ht="12.75">
      <c r="A17" t="s">
        <v>59</v>
      </c>
      <c r="E17" s="39" t="s">
        <v>5</v>
      </c>
    </row>
    <row r="18" spans="1:16" ht="12.75">
      <c r="A18" t="s">
        <v>49</v>
      </c>
      <c s="34" t="s">
        <v>1077</v>
      </c>
      <c s="34" t="s">
        <v>2223</v>
      </c>
      <c s="35" t="s">
        <v>5</v>
      </c>
      <c s="6" t="s">
        <v>2224</v>
      </c>
      <c s="36" t="s">
        <v>143</v>
      </c>
      <c s="37">
        <v>200</v>
      </c>
      <c s="36">
        <v>0</v>
      </c>
      <c s="36">
        <f>ROUND(G18*H18,6)</f>
      </c>
      <c r="L18" s="38">
        <v>0</v>
      </c>
      <c s="32">
        <f>ROUND(ROUND(L18,2)*ROUND(G18,3),2)</f>
      </c>
      <c s="36" t="s">
        <v>55</v>
      </c>
      <c>
        <f>(M18*21)/100</f>
      </c>
      <c t="s">
        <v>27</v>
      </c>
    </row>
    <row r="19" spans="1:5" ht="12.75">
      <c r="A19" s="35" t="s">
        <v>56</v>
      </c>
      <c r="E19" s="39" t="s">
        <v>2224</v>
      </c>
    </row>
    <row r="20" spans="1:5" ht="12.75">
      <c r="A20" s="35" t="s">
        <v>57</v>
      </c>
      <c r="E20" s="40" t="s">
        <v>5</v>
      </c>
    </row>
    <row r="21" spans="1:5" ht="12.75">
      <c r="A21" t="s">
        <v>59</v>
      </c>
      <c r="E21" s="39" t="s">
        <v>5</v>
      </c>
    </row>
    <row r="22" spans="1:16" ht="12.75">
      <c r="A22" t="s">
        <v>49</v>
      </c>
      <c s="34" t="s">
        <v>1080</v>
      </c>
      <c s="34" t="s">
        <v>2225</v>
      </c>
      <c s="35" t="s">
        <v>5</v>
      </c>
      <c s="6" t="s">
        <v>2226</v>
      </c>
      <c s="36" t="s">
        <v>143</v>
      </c>
      <c s="37">
        <v>200</v>
      </c>
      <c s="36">
        <v>0</v>
      </c>
      <c s="36">
        <f>ROUND(G22*H22,6)</f>
      </c>
      <c r="L22" s="38">
        <v>0</v>
      </c>
      <c s="32">
        <f>ROUND(ROUND(L22,2)*ROUND(G22,3),2)</f>
      </c>
      <c s="36" t="s">
        <v>55</v>
      </c>
      <c>
        <f>(M22*21)/100</f>
      </c>
      <c t="s">
        <v>27</v>
      </c>
    </row>
    <row r="23" spans="1:5" ht="12.75">
      <c r="A23" s="35" t="s">
        <v>56</v>
      </c>
      <c r="E23" s="39" t="s">
        <v>2226</v>
      </c>
    </row>
    <row r="24" spans="1:5" ht="12.75">
      <c r="A24" s="35" t="s">
        <v>57</v>
      </c>
      <c r="E24" s="40" t="s">
        <v>5</v>
      </c>
    </row>
    <row r="25" spans="1:5" ht="12.75">
      <c r="A25" t="s">
        <v>59</v>
      </c>
      <c r="E25" s="39" t="s">
        <v>5</v>
      </c>
    </row>
    <row r="26" spans="1:16" ht="12.75">
      <c r="A26" t="s">
        <v>49</v>
      </c>
      <c s="34" t="s">
        <v>1083</v>
      </c>
      <c s="34" t="s">
        <v>2227</v>
      </c>
      <c s="35" t="s">
        <v>5</v>
      </c>
      <c s="6" t="s">
        <v>2228</v>
      </c>
      <c s="36" t="s">
        <v>153</v>
      </c>
      <c s="37">
        <v>60</v>
      </c>
      <c s="36">
        <v>0</v>
      </c>
      <c s="36">
        <f>ROUND(G26*H26,6)</f>
      </c>
      <c r="L26" s="38">
        <v>0</v>
      </c>
      <c s="32">
        <f>ROUND(ROUND(L26,2)*ROUND(G26,3),2)</f>
      </c>
      <c s="36" t="s">
        <v>55</v>
      </c>
      <c>
        <f>(M26*21)/100</f>
      </c>
      <c t="s">
        <v>27</v>
      </c>
    </row>
    <row r="27" spans="1:5" ht="12.75">
      <c r="A27" s="35" t="s">
        <v>56</v>
      </c>
      <c r="E27" s="39" t="s">
        <v>2228</v>
      </c>
    </row>
    <row r="28" spans="1:5" ht="12.75">
      <c r="A28" s="35" t="s">
        <v>57</v>
      </c>
      <c r="E28" s="40" t="s">
        <v>5</v>
      </c>
    </row>
    <row r="29" spans="1:5" ht="12.75">
      <c r="A29" t="s">
        <v>59</v>
      </c>
      <c r="E29" s="39" t="s">
        <v>5</v>
      </c>
    </row>
    <row r="30" spans="1:16" ht="12.75">
      <c r="A30" t="s">
        <v>49</v>
      </c>
      <c s="34" t="s">
        <v>1086</v>
      </c>
      <c s="34" t="s">
        <v>2229</v>
      </c>
      <c s="35" t="s">
        <v>5</v>
      </c>
      <c s="6" t="s">
        <v>2230</v>
      </c>
      <c s="36" t="s">
        <v>143</v>
      </c>
      <c s="37">
        <v>1</v>
      </c>
      <c s="36">
        <v>0</v>
      </c>
      <c s="36">
        <f>ROUND(G30*H30,6)</f>
      </c>
      <c r="L30" s="38">
        <v>0</v>
      </c>
      <c s="32">
        <f>ROUND(ROUND(L30,2)*ROUND(G30,3),2)</f>
      </c>
      <c s="36" t="s">
        <v>55</v>
      </c>
      <c>
        <f>(M30*21)/100</f>
      </c>
      <c t="s">
        <v>27</v>
      </c>
    </row>
    <row r="31" spans="1:5" ht="12.75">
      <c r="A31" s="35" t="s">
        <v>56</v>
      </c>
      <c r="E31" s="39" t="s">
        <v>2230</v>
      </c>
    </row>
    <row r="32" spans="1:5" ht="12.75">
      <c r="A32" s="35" t="s">
        <v>57</v>
      </c>
      <c r="E32" s="40" t="s">
        <v>5</v>
      </c>
    </row>
    <row r="33" spans="1:5" ht="12.75">
      <c r="A33" t="s">
        <v>59</v>
      </c>
      <c r="E33" s="39" t="s">
        <v>5</v>
      </c>
    </row>
    <row r="34" spans="1:13" ht="12.75">
      <c r="A34" t="s">
        <v>46</v>
      </c>
      <c r="C34" s="31" t="s">
        <v>1744</v>
      </c>
      <c r="E34" s="33" t="s">
        <v>2231</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2232</v>
      </c>
      <c s="35" t="s">
        <v>5</v>
      </c>
      <c s="6" t="s">
        <v>2233</v>
      </c>
      <c s="36" t="s">
        <v>143</v>
      </c>
      <c s="37">
        <v>1</v>
      </c>
      <c s="36">
        <v>0</v>
      </c>
      <c s="36">
        <f>ROUND(G35*H35,6)</f>
      </c>
      <c r="L35" s="38">
        <v>0</v>
      </c>
      <c s="32">
        <f>ROUND(ROUND(L35,2)*ROUND(G35,3),2)</f>
      </c>
      <c s="36" t="s">
        <v>55</v>
      </c>
      <c>
        <f>(M35*21)/100</f>
      </c>
      <c t="s">
        <v>27</v>
      </c>
    </row>
    <row r="36" spans="1:5" ht="12.75">
      <c r="A36" s="35" t="s">
        <v>56</v>
      </c>
      <c r="E36" s="39" t="s">
        <v>2233</v>
      </c>
    </row>
    <row r="37" spans="1:5" ht="12.75">
      <c r="A37" s="35" t="s">
        <v>57</v>
      </c>
      <c r="E37" s="40" t="s">
        <v>5</v>
      </c>
    </row>
    <row r="38" spans="1:5" ht="12.75">
      <c r="A38" t="s">
        <v>59</v>
      </c>
      <c r="E38" s="39" t="s">
        <v>5</v>
      </c>
    </row>
    <row r="39" spans="1:16" ht="12.75">
      <c r="A39" t="s">
        <v>49</v>
      </c>
      <c s="34" t="s">
        <v>27</v>
      </c>
      <c s="34" t="s">
        <v>2234</v>
      </c>
      <c s="35" t="s">
        <v>5</v>
      </c>
      <c s="6" t="s">
        <v>2235</v>
      </c>
      <c s="36" t="s">
        <v>143</v>
      </c>
      <c s="37">
        <v>1</v>
      </c>
      <c s="36">
        <v>0</v>
      </c>
      <c s="36">
        <f>ROUND(G39*H39,6)</f>
      </c>
      <c r="L39" s="38">
        <v>0</v>
      </c>
      <c s="32">
        <f>ROUND(ROUND(L39,2)*ROUND(G39,3),2)</f>
      </c>
      <c s="36" t="s">
        <v>55</v>
      </c>
      <c>
        <f>(M39*21)/100</f>
      </c>
      <c t="s">
        <v>27</v>
      </c>
    </row>
    <row r="40" spans="1:5" ht="12.75">
      <c r="A40" s="35" t="s">
        <v>56</v>
      </c>
      <c r="E40" s="39" t="s">
        <v>2235</v>
      </c>
    </row>
    <row r="41" spans="1:5" ht="12.75">
      <c r="A41" s="35" t="s">
        <v>57</v>
      </c>
      <c r="E41" s="40" t="s">
        <v>5</v>
      </c>
    </row>
    <row r="42" spans="1:5" ht="12.75">
      <c r="A42" t="s">
        <v>59</v>
      </c>
      <c r="E42" s="39" t="s">
        <v>5</v>
      </c>
    </row>
    <row r="43" spans="1:16" ht="12.75">
      <c r="A43" t="s">
        <v>49</v>
      </c>
      <c s="34" t="s">
        <v>25</v>
      </c>
      <c s="34" t="s">
        <v>2236</v>
      </c>
      <c s="35" t="s">
        <v>5</v>
      </c>
      <c s="6" t="s">
        <v>2237</v>
      </c>
      <c s="36" t="s">
        <v>143</v>
      </c>
      <c s="37">
        <v>1</v>
      </c>
      <c s="36">
        <v>0</v>
      </c>
      <c s="36">
        <f>ROUND(G43*H43,6)</f>
      </c>
      <c r="L43" s="38">
        <v>0</v>
      </c>
      <c s="32">
        <f>ROUND(ROUND(L43,2)*ROUND(G43,3),2)</f>
      </c>
      <c s="36" t="s">
        <v>55</v>
      </c>
      <c>
        <f>(M43*21)/100</f>
      </c>
      <c t="s">
        <v>27</v>
      </c>
    </row>
    <row r="44" spans="1:5" ht="12.75">
      <c r="A44" s="35" t="s">
        <v>56</v>
      </c>
      <c r="E44" s="39" t="s">
        <v>2237</v>
      </c>
    </row>
    <row r="45" spans="1:5" ht="12.75">
      <c r="A45" s="35" t="s">
        <v>57</v>
      </c>
      <c r="E45" s="40" t="s">
        <v>5</v>
      </c>
    </row>
    <row r="46" spans="1:5" ht="12.75">
      <c r="A46" t="s">
        <v>59</v>
      </c>
      <c r="E46" s="39" t="s">
        <v>5</v>
      </c>
    </row>
    <row r="47" spans="1:16" ht="12.75">
      <c r="A47" t="s">
        <v>49</v>
      </c>
      <c s="34" t="s">
        <v>68</v>
      </c>
      <c s="34" t="s">
        <v>2238</v>
      </c>
      <c s="35" t="s">
        <v>5</v>
      </c>
      <c s="6" t="s">
        <v>2239</v>
      </c>
      <c s="36" t="s">
        <v>143</v>
      </c>
      <c s="37">
        <v>1</v>
      </c>
      <c s="36">
        <v>0</v>
      </c>
      <c s="36">
        <f>ROUND(G47*H47,6)</f>
      </c>
      <c r="L47" s="38">
        <v>0</v>
      </c>
      <c s="32">
        <f>ROUND(ROUND(L47,2)*ROUND(G47,3),2)</f>
      </c>
      <c s="36" t="s">
        <v>55</v>
      </c>
      <c>
        <f>(M47*21)/100</f>
      </c>
      <c t="s">
        <v>27</v>
      </c>
    </row>
    <row r="48" spans="1:5" ht="12.75">
      <c r="A48" s="35" t="s">
        <v>56</v>
      </c>
      <c r="E48" s="39" t="s">
        <v>2239</v>
      </c>
    </row>
    <row r="49" spans="1:5" ht="12.75">
      <c r="A49" s="35" t="s">
        <v>57</v>
      </c>
      <c r="E49" s="40" t="s">
        <v>5</v>
      </c>
    </row>
    <row r="50" spans="1:5" ht="12.75">
      <c r="A50" t="s">
        <v>59</v>
      </c>
      <c r="E50" s="39" t="s">
        <v>5</v>
      </c>
    </row>
    <row r="51" spans="1:16" ht="12.75">
      <c r="A51" t="s">
        <v>49</v>
      </c>
      <c s="34" t="s">
        <v>73</v>
      </c>
      <c s="34" t="s">
        <v>2240</v>
      </c>
      <c s="35" t="s">
        <v>5</v>
      </c>
      <c s="6" t="s">
        <v>2241</v>
      </c>
      <c s="36" t="s">
        <v>143</v>
      </c>
      <c s="37">
        <v>1</v>
      </c>
      <c s="36">
        <v>0</v>
      </c>
      <c s="36">
        <f>ROUND(G51*H51,6)</f>
      </c>
      <c r="L51" s="38">
        <v>0</v>
      </c>
      <c s="32">
        <f>ROUND(ROUND(L51,2)*ROUND(G51,3),2)</f>
      </c>
      <c s="36" t="s">
        <v>55</v>
      </c>
      <c>
        <f>(M51*21)/100</f>
      </c>
      <c t="s">
        <v>27</v>
      </c>
    </row>
    <row r="52" spans="1:5" ht="12.75">
      <c r="A52" s="35" t="s">
        <v>56</v>
      </c>
      <c r="E52" s="39" t="s">
        <v>2241</v>
      </c>
    </row>
    <row r="53" spans="1:5" ht="12.75">
      <c r="A53" s="35" t="s">
        <v>57</v>
      </c>
      <c r="E53" s="40" t="s">
        <v>5</v>
      </c>
    </row>
    <row r="54" spans="1:5" ht="12.75">
      <c r="A54" t="s">
        <v>59</v>
      </c>
      <c r="E54" s="39" t="s">
        <v>5</v>
      </c>
    </row>
    <row r="55" spans="1:16" ht="12.75">
      <c r="A55" t="s">
        <v>49</v>
      </c>
      <c s="34" t="s">
        <v>26</v>
      </c>
      <c s="34" t="s">
        <v>2242</v>
      </c>
      <c s="35" t="s">
        <v>5</v>
      </c>
      <c s="6" t="s">
        <v>2243</v>
      </c>
      <c s="36" t="s">
        <v>143</v>
      </c>
      <c s="37">
        <v>3</v>
      </c>
      <c s="36">
        <v>0</v>
      </c>
      <c s="36">
        <f>ROUND(G55*H55,6)</f>
      </c>
      <c r="L55" s="38">
        <v>0</v>
      </c>
      <c s="32">
        <f>ROUND(ROUND(L55,2)*ROUND(G55,3),2)</f>
      </c>
      <c s="36" t="s">
        <v>55</v>
      </c>
      <c>
        <f>(M55*21)/100</f>
      </c>
      <c t="s">
        <v>27</v>
      </c>
    </row>
    <row r="56" spans="1:5" ht="12.75">
      <c r="A56" s="35" t="s">
        <v>56</v>
      </c>
      <c r="E56" s="39" t="s">
        <v>2243</v>
      </c>
    </row>
    <row r="57" spans="1:5" ht="12.75">
      <c r="A57" s="35" t="s">
        <v>57</v>
      </c>
      <c r="E57" s="40" t="s">
        <v>5</v>
      </c>
    </row>
    <row r="58" spans="1:5" ht="12.75">
      <c r="A58" t="s">
        <v>59</v>
      </c>
      <c r="E58" s="39" t="s">
        <v>5</v>
      </c>
    </row>
    <row r="59" spans="1:16" ht="12.75">
      <c r="A59" t="s">
        <v>49</v>
      </c>
      <c s="34" t="s">
        <v>82</v>
      </c>
      <c s="34" t="s">
        <v>2244</v>
      </c>
      <c s="35" t="s">
        <v>5</v>
      </c>
      <c s="6" t="s">
        <v>2245</v>
      </c>
      <c s="36" t="s">
        <v>143</v>
      </c>
      <c s="37">
        <v>1</v>
      </c>
      <c s="36">
        <v>0</v>
      </c>
      <c s="36">
        <f>ROUND(G59*H59,6)</f>
      </c>
      <c r="L59" s="38">
        <v>0</v>
      </c>
      <c s="32">
        <f>ROUND(ROUND(L59,2)*ROUND(G59,3),2)</f>
      </c>
      <c s="36" t="s">
        <v>55</v>
      </c>
      <c>
        <f>(M59*21)/100</f>
      </c>
      <c t="s">
        <v>27</v>
      </c>
    </row>
    <row r="60" spans="1:5" ht="12.75">
      <c r="A60" s="35" t="s">
        <v>56</v>
      </c>
      <c r="E60" s="39" t="s">
        <v>2245</v>
      </c>
    </row>
    <row r="61" spans="1:5" ht="12.75">
      <c r="A61" s="35" t="s">
        <v>57</v>
      </c>
      <c r="E61" s="40" t="s">
        <v>5</v>
      </c>
    </row>
    <row r="62" spans="1:5" ht="12.75">
      <c r="A62" t="s">
        <v>59</v>
      </c>
      <c r="E62" s="39" t="s">
        <v>5</v>
      </c>
    </row>
    <row r="63" spans="1:16" ht="12.75">
      <c r="A63" t="s">
        <v>49</v>
      </c>
      <c s="34" t="s">
        <v>87</v>
      </c>
      <c s="34" t="s">
        <v>2246</v>
      </c>
      <c s="35" t="s">
        <v>5</v>
      </c>
      <c s="6" t="s">
        <v>2247</v>
      </c>
      <c s="36" t="s">
        <v>143</v>
      </c>
      <c s="37">
        <v>18</v>
      </c>
      <c s="36">
        <v>0</v>
      </c>
      <c s="36">
        <f>ROUND(G63*H63,6)</f>
      </c>
      <c r="L63" s="38">
        <v>0</v>
      </c>
      <c s="32">
        <f>ROUND(ROUND(L63,2)*ROUND(G63,3),2)</f>
      </c>
      <c s="36" t="s">
        <v>55</v>
      </c>
      <c>
        <f>(M63*21)/100</f>
      </c>
      <c t="s">
        <v>27</v>
      </c>
    </row>
    <row r="64" spans="1:5" ht="12.75">
      <c r="A64" s="35" t="s">
        <v>56</v>
      </c>
      <c r="E64" s="39" t="s">
        <v>2247</v>
      </c>
    </row>
    <row r="65" spans="1:5" ht="12.75">
      <c r="A65" s="35" t="s">
        <v>57</v>
      </c>
      <c r="E65" s="40" t="s">
        <v>5</v>
      </c>
    </row>
    <row r="66" spans="1:5" ht="12.75">
      <c r="A66" t="s">
        <v>59</v>
      </c>
      <c r="E66" s="39" t="s">
        <v>5</v>
      </c>
    </row>
    <row r="67" spans="1:16" ht="12.75">
      <c r="A67" t="s">
        <v>49</v>
      </c>
      <c s="34" t="s">
        <v>98</v>
      </c>
      <c s="34" t="s">
        <v>2248</v>
      </c>
      <c s="35" t="s">
        <v>5</v>
      </c>
      <c s="6" t="s">
        <v>2249</v>
      </c>
      <c s="36" t="s">
        <v>143</v>
      </c>
      <c s="37">
        <v>1</v>
      </c>
      <c s="36">
        <v>0</v>
      </c>
      <c s="36">
        <f>ROUND(G67*H67,6)</f>
      </c>
      <c r="L67" s="38">
        <v>0</v>
      </c>
      <c s="32">
        <f>ROUND(ROUND(L67,2)*ROUND(G67,3),2)</f>
      </c>
      <c s="36" t="s">
        <v>55</v>
      </c>
      <c>
        <f>(M67*21)/100</f>
      </c>
      <c t="s">
        <v>27</v>
      </c>
    </row>
    <row r="68" spans="1:5" ht="12.75">
      <c r="A68" s="35" t="s">
        <v>56</v>
      </c>
      <c r="E68" s="39" t="s">
        <v>2249</v>
      </c>
    </row>
    <row r="69" spans="1:5" ht="12.75">
      <c r="A69" s="35" t="s">
        <v>57</v>
      </c>
      <c r="E69" s="40" t="s">
        <v>5</v>
      </c>
    </row>
    <row r="70" spans="1:5" ht="12.75">
      <c r="A70" t="s">
        <v>59</v>
      </c>
      <c r="E70" s="39" t="s">
        <v>5</v>
      </c>
    </row>
    <row r="71" spans="1:16" ht="12.75">
      <c r="A71" t="s">
        <v>49</v>
      </c>
      <c s="34" t="s">
        <v>102</v>
      </c>
      <c s="34" t="s">
        <v>2250</v>
      </c>
      <c s="35" t="s">
        <v>5</v>
      </c>
      <c s="6" t="s">
        <v>2251</v>
      </c>
      <c s="36" t="s">
        <v>143</v>
      </c>
      <c s="37">
        <v>6</v>
      </c>
      <c s="36">
        <v>0</v>
      </c>
      <c s="36">
        <f>ROUND(G71*H71,6)</f>
      </c>
      <c r="L71" s="38">
        <v>0</v>
      </c>
      <c s="32">
        <f>ROUND(ROUND(L71,2)*ROUND(G71,3),2)</f>
      </c>
      <c s="36" t="s">
        <v>55</v>
      </c>
      <c>
        <f>(M71*21)/100</f>
      </c>
      <c t="s">
        <v>27</v>
      </c>
    </row>
    <row r="72" spans="1:5" ht="12.75">
      <c r="A72" s="35" t="s">
        <v>56</v>
      </c>
      <c r="E72" s="39" t="s">
        <v>2251</v>
      </c>
    </row>
    <row r="73" spans="1:5" ht="12.75">
      <c r="A73" s="35" t="s">
        <v>57</v>
      </c>
      <c r="E73" s="40" t="s">
        <v>5</v>
      </c>
    </row>
    <row r="74" spans="1:5" ht="12.75">
      <c r="A74" t="s">
        <v>59</v>
      </c>
      <c r="E74" s="39" t="s">
        <v>5</v>
      </c>
    </row>
    <row r="75" spans="1:16" ht="12.75">
      <c r="A75" t="s">
        <v>49</v>
      </c>
      <c s="34" t="s">
        <v>147</v>
      </c>
      <c s="34" t="s">
        <v>2252</v>
      </c>
      <c s="35" t="s">
        <v>5</v>
      </c>
      <c s="6" t="s">
        <v>2253</v>
      </c>
      <c s="36" t="s">
        <v>143</v>
      </c>
      <c s="37">
        <v>2</v>
      </c>
      <c s="36">
        <v>0</v>
      </c>
      <c s="36">
        <f>ROUND(G75*H75,6)</f>
      </c>
      <c r="L75" s="38">
        <v>0</v>
      </c>
      <c s="32">
        <f>ROUND(ROUND(L75,2)*ROUND(G75,3),2)</f>
      </c>
      <c s="36" t="s">
        <v>55</v>
      </c>
      <c>
        <f>(M75*21)/100</f>
      </c>
      <c t="s">
        <v>27</v>
      </c>
    </row>
    <row r="76" spans="1:5" ht="12.75">
      <c r="A76" s="35" t="s">
        <v>56</v>
      </c>
      <c r="E76" s="39" t="s">
        <v>2253</v>
      </c>
    </row>
    <row r="77" spans="1:5" ht="12.75">
      <c r="A77" s="35" t="s">
        <v>57</v>
      </c>
      <c r="E77" s="40" t="s">
        <v>5</v>
      </c>
    </row>
    <row r="78" spans="1:5" ht="12.75">
      <c r="A78" t="s">
        <v>59</v>
      </c>
      <c r="E78" s="39" t="s">
        <v>5</v>
      </c>
    </row>
    <row r="79" spans="1:16" ht="12.75">
      <c r="A79" t="s">
        <v>49</v>
      </c>
      <c s="34" t="s">
        <v>150</v>
      </c>
      <c s="34" t="s">
        <v>2254</v>
      </c>
      <c s="35" t="s">
        <v>5</v>
      </c>
      <c s="6" t="s">
        <v>2255</v>
      </c>
      <c s="36" t="s">
        <v>143</v>
      </c>
      <c s="37">
        <v>1</v>
      </c>
      <c s="36">
        <v>0</v>
      </c>
      <c s="36">
        <f>ROUND(G79*H79,6)</f>
      </c>
      <c r="L79" s="38">
        <v>0</v>
      </c>
      <c s="32">
        <f>ROUND(ROUND(L79,2)*ROUND(G79,3),2)</f>
      </c>
      <c s="36" t="s">
        <v>55</v>
      </c>
      <c>
        <f>(M79*21)/100</f>
      </c>
      <c t="s">
        <v>27</v>
      </c>
    </row>
    <row r="80" spans="1:5" ht="12.75">
      <c r="A80" s="35" t="s">
        <v>56</v>
      </c>
      <c r="E80" s="39" t="s">
        <v>2255</v>
      </c>
    </row>
    <row r="81" spans="1:5" ht="12.75">
      <c r="A81" s="35" t="s">
        <v>57</v>
      </c>
      <c r="E81" s="40" t="s">
        <v>5</v>
      </c>
    </row>
    <row r="82" spans="1:5" ht="12.75">
      <c r="A82" t="s">
        <v>59</v>
      </c>
      <c r="E82" s="39" t="s">
        <v>5</v>
      </c>
    </row>
    <row r="83" spans="1:16" ht="12.75">
      <c r="A83" t="s">
        <v>49</v>
      </c>
      <c s="34" t="s">
        <v>155</v>
      </c>
      <c s="34" t="s">
        <v>2256</v>
      </c>
      <c s="35" t="s">
        <v>5</v>
      </c>
      <c s="6" t="s">
        <v>2257</v>
      </c>
      <c s="36" t="s">
        <v>143</v>
      </c>
      <c s="37">
        <v>4</v>
      </c>
      <c s="36">
        <v>0</v>
      </c>
      <c s="36">
        <f>ROUND(G83*H83,6)</f>
      </c>
      <c r="L83" s="38">
        <v>0</v>
      </c>
      <c s="32">
        <f>ROUND(ROUND(L83,2)*ROUND(G83,3),2)</f>
      </c>
      <c s="36" t="s">
        <v>55</v>
      </c>
      <c>
        <f>(M83*21)/100</f>
      </c>
      <c t="s">
        <v>27</v>
      </c>
    </row>
    <row r="84" spans="1:5" ht="12.75">
      <c r="A84" s="35" t="s">
        <v>56</v>
      </c>
      <c r="E84" s="39" t="s">
        <v>2257</v>
      </c>
    </row>
    <row r="85" spans="1:5" ht="12.75">
      <c r="A85" s="35" t="s">
        <v>57</v>
      </c>
      <c r="E85" s="40" t="s">
        <v>5</v>
      </c>
    </row>
    <row r="86" spans="1:5" ht="12.75">
      <c r="A86" t="s">
        <v>59</v>
      </c>
      <c r="E86" s="39" t="s">
        <v>5</v>
      </c>
    </row>
    <row r="87" spans="1:16" ht="12.75">
      <c r="A87" t="s">
        <v>49</v>
      </c>
      <c s="34" t="s">
        <v>159</v>
      </c>
      <c s="34" t="s">
        <v>2258</v>
      </c>
      <c s="35" t="s">
        <v>5</v>
      </c>
      <c s="6" t="s">
        <v>2259</v>
      </c>
      <c s="36" t="s">
        <v>143</v>
      </c>
      <c s="37">
        <v>2</v>
      </c>
      <c s="36">
        <v>0</v>
      </c>
      <c s="36">
        <f>ROUND(G87*H87,6)</f>
      </c>
      <c r="L87" s="38">
        <v>0</v>
      </c>
      <c s="32">
        <f>ROUND(ROUND(L87,2)*ROUND(G87,3),2)</f>
      </c>
      <c s="36" t="s">
        <v>55</v>
      </c>
      <c>
        <f>(M87*21)/100</f>
      </c>
      <c t="s">
        <v>27</v>
      </c>
    </row>
    <row r="88" spans="1:5" ht="12.75">
      <c r="A88" s="35" t="s">
        <v>56</v>
      </c>
      <c r="E88" s="39" t="s">
        <v>2259</v>
      </c>
    </row>
    <row r="89" spans="1:5" ht="12.75">
      <c r="A89" s="35" t="s">
        <v>57</v>
      </c>
      <c r="E89" s="40" t="s">
        <v>5</v>
      </c>
    </row>
    <row r="90" spans="1:5" ht="12.75">
      <c r="A90" t="s">
        <v>59</v>
      </c>
      <c r="E90" s="39" t="s">
        <v>5</v>
      </c>
    </row>
    <row r="91" spans="1:16" ht="12.75">
      <c r="A91" t="s">
        <v>49</v>
      </c>
      <c s="34" t="s">
        <v>163</v>
      </c>
      <c s="34" t="s">
        <v>2260</v>
      </c>
      <c s="35" t="s">
        <v>5</v>
      </c>
      <c s="6" t="s">
        <v>2261</v>
      </c>
      <c s="36" t="s">
        <v>143</v>
      </c>
      <c s="37">
        <v>3</v>
      </c>
      <c s="36">
        <v>0</v>
      </c>
      <c s="36">
        <f>ROUND(G91*H91,6)</f>
      </c>
      <c r="L91" s="38">
        <v>0</v>
      </c>
      <c s="32">
        <f>ROUND(ROUND(L91,2)*ROUND(G91,3),2)</f>
      </c>
      <c s="36" t="s">
        <v>55</v>
      </c>
      <c>
        <f>(M91*21)/100</f>
      </c>
      <c t="s">
        <v>27</v>
      </c>
    </row>
    <row r="92" spans="1:5" ht="12.75">
      <c r="A92" s="35" t="s">
        <v>56</v>
      </c>
      <c r="E92" s="39" t="s">
        <v>2261</v>
      </c>
    </row>
    <row r="93" spans="1:5" ht="12.75">
      <c r="A93" s="35" t="s">
        <v>57</v>
      </c>
      <c r="E93" s="40" t="s">
        <v>5</v>
      </c>
    </row>
    <row r="94" spans="1:5" ht="12.75">
      <c r="A94" t="s">
        <v>59</v>
      </c>
      <c r="E94" s="39" t="s">
        <v>5</v>
      </c>
    </row>
    <row r="95" spans="1:16" ht="12.75">
      <c r="A95" t="s">
        <v>49</v>
      </c>
      <c s="34" t="s">
        <v>233</v>
      </c>
      <c s="34" t="s">
        <v>2262</v>
      </c>
      <c s="35" t="s">
        <v>5</v>
      </c>
      <c s="6" t="s">
        <v>2263</v>
      </c>
      <c s="36" t="s">
        <v>143</v>
      </c>
      <c s="37">
        <v>1</v>
      </c>
      <c s="36">
        <v>0</v>
      </c>
      <c s="36">
        <f>ROUND(G95*H95,6)</f>
      </c>
      <c r="L95" s="38">
        <v>0</v>
      </c>
      <c s="32">
        <f>ROUND(ROUND(L95,2)*ROUND(G95,3),2)</f>
      </c>
      <c s="36" t="s">
        <v>55</v>
      </c>
      <c>
        <f>(M95*21)/100</f>
      </c>
      <c t="s">
        <v>27</v>
      </c>
    </row>
    <row r="96" spans="1:5" ht="12.75">
      <c r="A96" s="35" t="s">
        <v>56</v>
      </c>
      <c r="E96" s="39" t="s">
        <v>2263</v>
      </c>
    </row>
    <row r="97" spans="1:5" ht="12.75">
      <c r="A97" s="35" t="s">
        <v>57</v>
      </c>
      <c r="E97" s="40" t="s">
        <v>5</v>
      </c>
    </row>
    <row r="98" spans="1:5" ht="12.75">
      <c r="A98" t="s">
        <v>59</v>
      </c>
      <c r="E98" s="39" t="s">
        <v>5</v>
      </c>
    </row>
    <row r="99" spans="1:16" ht="12.75">
      <c r="A99" t="s">
        <v>49</v>
      </c>
      <c s="34" t="s">
        <v>235</v>
      </c>
      <c s="34" t="s">
        <v>2264</v>
      </c>
      <c s="35" t="s">
        <v>5</v>
      </c>
      <c s="6" t="s">
        <v>2265</v>
      </c>
      <c s="36" t="s">
        <v>143</v>
      </c>
      <c s="37">
        <v>1</v>
      </c>
      <c s="36">
        <v>0</v>
      </c>
      <c s="36">
        <f>ROUND(G99*H99,6)</f>
      </c>
      <c r="L99" s="38">
        <v>0</v>
      </c>
      <c s="32">
        <f>ROUND(ROUND(L99,2)*ROUND(G99,3),2)</f>
      </c>
      <c s="36" t="s">
        <v>55</v>
      </c>
      <c>
        <f>(M99*21)/100</f>
      </c>
      <c t="s">
        <v>27</v>
      </c>
    </row>
    <row r="100" spans="1:5" ht="12.75">
      <c r="A100" s="35" t="s">
        <v>56</v>
      </c>
      <c r="E100" s="39" t="s">
        <v>2265</v>
      </c>
    </row>
    <row r="101" spans="1:5" ht="12.75">
      <c r="A101" s="35" t="s">
        <v>57</v>
      </c>
      <c r="E101" s="40" t="s">
        <v>5</v>
      </c>
    </row>
    <row r="102" spans="1:5" ht="12.75">
      <c r="A102" t="s">
        <v>59</v>
      </c>
      <c r="E102" s="39" t="s">
        <v>5</v>
      </c>
    </row>
    <row r="103" spans="1:16" ht="12.75">
      <c r="A103" t="s">
        <v>49</v>
      </c>
      <c s="34" t="s">
        <v>240</v>
      </c>
      <c s="34" t="s">
        <v>2266</v>
      </c>
      <c s="35" t="s">
        <v>5</v>
      </c>
      <c s="6" t="s">
        <v>2267</v>
      </c>
      <c s="36" t="s">
        <v>143</v>
      </c>
      <c s="37">
        <v>4</v>
      </c>
      <c s="36">
        <v>0</v>
      </c>
      <c s="36">
        <f>ROUND(G103*H103,6)</f>
      </c>
      <c r="L103" s="38">
        <v>0</v>
      </c>
      <c s="32">
        <f>ROUND(ROUND(L103,2)*ROUND(G103,3),2)</f>
      </c>
      <c s="36" t="s">
        <v>55</v>
      </c>
      <c>
        <f>(M103*21)/100</f>
      </c>
      <c t="s">
        <v>27</v>
      </c>
    </row>
    <row r="104" spans="1:5" ht="12.75">
      <c r="A104" s="35" t="s">
        <v>56</v>
      </c>
      <c r="E104" s="39" t="s">
        <v>2267</v>
      </c>
    </row>
    <row r="105" spans="1:5" ht="12.75">
      <c r="A105" s="35" t="s">
        <v>57</v>
      </c>
      <c r="E105" s="40" t="s">
        <v>5</v>
      </c>
    </row>
    <row r="106" spans="1:5" ht="12.75">
      <c r="A106" t="s">
        <v>59</v>
      </c>
      <c r="E106" s="39" t="s">
        <v>5</v>
      </c>
    </row>
    <row r="107" spans="1:16" ht="12.75">
      <c r="A107" t="s">
        <v>49</v>
      </c>
      <c s="34" t="s">
        <v>245</v>
      </c>
      <c s="34" t="s">
        <v>2268</v>
      </c>
      <c s="35" t="s">
        <v>5</v>
      </c>
      <c s="6" t="s">
        <v>2269</v>
      </c>
      <c s="36" t="s">
        <v>143</v>
      </c>
      <c s="37">
        <v>5</v>
      </c>
      <c s="36">
        <v>0</v>
      </c>
      <c s="36">
        <f>ROUND(G107*H107,6)</f>
      </c>
      <c r="L107" s="38">
        <v>0</v>
      </c>
      <c s="32">
        <f>ROUND(ROUND(L107,2)*ROUND(G107,3),2)</f>
      </c>
      <c s="36" t="s">
        <v>55</v>
      </c>
      <c>
        <f>(M107*21)/100</f>
      </c>
      <c t="s">
        <v>27</v>
      </c>
    </row>
    <row r="108" spans="1:5" ht="12.75">
      <c r="A108" s="35" t="s">
        <v>56</v>
      </c>
      <c r="E108" s="39" t="s">
        <v>2269</v>
      </c>
    </row>
    <row r="109" spans="1:5" ht="12.75">
      <c r="A109" s="35" t="s">
        <v>57</v>
      </c>
      <c r="E109" s="40" t="s">
        <v>5</v>
      </c>
    </row>
    <row r="110" spans="1:5" ht="12.75">
      <c r="A110" t="s">
        <v>59</v>
      </c>
      <c r="E110" s="39" t="s">
        <v>5</v>
      </c>
    </row>
    <row r="111" spans="1:16" ht="12.75">
      <c r="A111" t="s">
        <v>49</v>
      </c>
      <c s="34" t="s">
        <v>248</v>
      </c>
      <c s="34" t="s">
        <v>2270</v>
      </c>
      <c s="35" t="s">
        <v>5</v>
      </c>
      <c s="6" t="s">
        <v>2271</v>
      </c>
      <c s="36" t="s">
        <v>143</v>
      </c>
      <c s="37">
        <v>2</v>
      </c>
      <c s="36">
        <v>0</v>
      </c>
      <c s="36">
        <f>ROUND(G111*H111,6)</f>
      </c>
      <c r="L111" s="38">
        <v>0</v>
      </c>
      <c s="32">
        <f>ROUND(ROUND(L111,2)*ROUND(G111,3),2)</f>
      </c>
      <c s="36" t="s">
        <v>55</v>
      </c>
      <c>
        <f>(M111*21)/100</f>
      </c>
      <c t="s">
        <v>27</v>
      </c>
    </row>
    <row r="112" spans="1:5" ht="12.75">
      <c r="A112" s="35" t="s">
        <v>56</v>
      </c>
      <c r="E112" s="39" t="s">
        <v>2271</v>
      </c>
    </row>
    <row r="113" spans="1:5" ht="12.75">
      <c r="A113" s="35" t="s">
        <v>57</v>
      </c>
      <c r="E113" s="40" t="s">
        <v>5</v>
      </c>
    </row>
    <row r="114" spans="1:5" ht="12.75">
      <c r="A114" t="s">
        <v>59</v>
      </c>
      <c r="E114" s="39" t="s">
        <v>5</v>
      </c>
    </row>
    <row r="115" spans="1:16" ht="12.75">
      <c r="A115" t="s">
        <v>49</v>
      </c>
      <c s="34" t="s">
        <v>252</v>
      </c>
      <c s="34" t="s">
        <v>2272</v>
      </c>
      <c s="35" t="s">
        <v>5</v>
      </c>
      <c s="6" t="s">
        <v>2273</v>
      </c>
      <c s="36" t="s">
        <v>143</v>
      </c>
      <c s="37">
        <v>4</v>
      </c>
      <c s="36">
        <v>0</v>
      </c>
      <c s="36">
        <f>ROUND(G115*H115,6)</f>
      </c>
      <c r="L115" s="38">
        <v>0</v>
      </c>
      <c s="32">
        <f>ROUND(ROUND(L115,2)*ROUND(G115,3),2)</f>
      </c>
      <c s="36" t="s">
        <v>55</v>
      </c>
      <c>
        <f>(M115*21)/100</f>
      </c>
      <c t="s">
        <v>27</v>
      </c>
    </row>
    <row r="116" spans="1:5" ht="12.75">
      <c r="A116" s="35" t="s">
        <v>56</v>
      </c>
      <c r="E116" s="39" t="s">
        <v>2273</v>
      </c>
    </row>
    <row r="117" spans="1:5" ht="12.75">
      <c r="A117" s="35" t="s">
        <v>57</v>
      </c>
      <c r="E117" s="40" t="s">
        <v>5</v>
      </c>
    </row>
    <row r="118" spans="1:5" ht="12.75">
      <c r="A118" t="s">
        <v>59</v>
      </c>
      <c r="E118" s="39" t="s">
        <v>5</v>
      </c>
    </row>
    <row r="119" spans="1:16" ht="12.75">
      <c r="A119" t="s">
        <v>49</v>
      </c>
      <c s="34" t="s">
        <v>256</v>
      </c>
      <c s="34" t="s">
        <v>2274</v>
      </c>
      <c s="35" t="s">
        <v>5</v>
      </c>
      <c s="6" t="s">
        <v>2275</v>
      </c>
      <c s="36" t="s">
        <v>143</v>
      </c>
      <c s="37">
        <v>1</v>
      </c>
      <c s="36">
        <v>0</v>
      </c>
      <c s="36">
        <f>ROUND(G119*H119,6)</f>
      </c>
      <c r="L119" s="38">
        <v>0</v>
      </c>
      <c s="32">
        <f>ROUND(ROUND(L119,2)*ROUND(G119,3),2)</f>
      </c>
      <c s="36" t="s">
        <v>55</v>
      </c>
      <c>
        <f>(M119*21)/100</f>
      </c>
      <c t="s">
        <v>27</v>
      </c>
    </row>
    <row r="120" spans="1:5" ht="12.75">
      <c r="A120" s="35" t="s">
        <v>56</v>
      </c>
      <c r="E120" s="39" t="s">
        <v>2275</v>
      </c>
    </row>
    <row r="121" spans="1:5" ht="12.75">
      <c r="A121" s="35" t="s">
        <v>57</v>
      </c>
      <c r="E121" s="40" t="s">
        <v>5</v>
      </c>
    </row>
    <row r="122" spans="1:5" ht="12.75">
      <c r="A122" t="s">
        <v>59</v>
      </c>
      <c r="E122" s="39" t="s">
        <v>5</v>
      </c>
    </row>
    <row r="123" spans="1:16" ht="12.75">
      <c r="A123" t="s">
        <v>49</v>
      </c>
      <c s="34" t="s">
        <v>259</v>
      </c>
      <c s="34" t="s">
        <v>2276</v>
      </c>
      <c s="35" t="s">
        <v>5</v>
      </c>
      <c s="6" t="s">
        <v>2277</v>
      </c>
      <c s="36" t="s">
        <v>143</v>
      </c>
      <c s="37">
        <v>1</v>
      </c>
      <c s="36">
        <v>0</v>
      </c>
      <c s="36">
        <f>ROUND(G123*H123,6)</f>
      </c>
      <c r="L123" s="38">
        <v>0</v>
      </c>
      <c s="32">
        <f>ROUND(ROUND(L123,2)*ROUND(G123,3),2)</f>
      </c>
      <c s="36" t="s">
        <v>55</v>
      </c>
      <c>
        <f>(M123*21)/100</f>
      </c>
      <c t="s">
        <v>27</v>
      </c>
    </row>
    <row r="124" spans="1:5" ht="12.75">
      <c r="A124" s="35" t="s">
        <v>56</v>
      </c>
      <c r="E124" s="39" t="s">
        <v>2277</v>
      </c>
    </row>
    <row r="125" spans="1:5" ht="12.75">
      <c r="A125" s="35" t="s">
        <v>57</v>
      </c>
      <c r="E125" s="40" t="s">
        <v>5</v>
      </c>
    </row>
    <row r="126" spans="1:5" ht="12.75">
      <c r="A126" t="s">
        <v>59</v>
      </c>
      <c r="E126" s="39" t="s">
        <v>5</v>
      </c>
    </row>
    <row r="127" spans="1:16" ht="12.75">
      <c r="A127" t="s">
        <v>49</v>
      </c>
      <c s="34" t="s">
        <v>263</v>
      </c>
      <c s="34" t="s">
        <v>2278</v>
      </c>
      <c s="35" t="s">
        <v>5</v>
      </c>
      <c s="6" t="s">
        <v>2279</v>
      </c>
      <c s="36" t="s">
        <v>143</v>
      </c>
      <c s="37">
        <v>2</v>
      </c>
      <c s="36">
        <v>0</v>
      </c>
      <c s="36">
        <f>ROUND(G127*H127,6)</f>
      </c>
      <c r="L127" s="38">
        <v>0</v>
      </c>
      <c s="32">
        <f>ROUND(ROUND(L127,2)*ROUND(G127,3),2)</f>
      </c>
      <c s="36" t="s">
        <v>55</v>
      </c>
      <c>
        <f>(M127*21)/100</f>
      </c>
      <c t="s">
        <v>27</v>
      </c>
    </row>
    <row r="128" spans="1:5" ht="12.75">
      <c r="A128" s="35" t="s">
        <v>56</v>
      </c>
      <c r="E128" s="39" t="s">
        <v>2279</v>
      </c>
    </row>
    <row r="129" spans="1:5" ht="12.75">
      <c r="A129" s="35" t="s">
        <v>57</v>
      </c>
      <c r="E129" s="40" t="s">
        <v>5</v>
      </c>
    </row>
    <row r="130" spans="1:5" ht="12.75">
      <c r="A130" t="s">
        <v>59</v>
      </c>
      <c r="E130" s="39" t="s">
        <v>5</v>
      </c>
    </row>
    <row r="131" spans="1:16" ht="12.75">
      <c r="A131" t="s">
        <v>49</v>
      </c>
      <c s="34" t="s">
        <v>438</v>
      </c>
      <c s="34" t="s">
        <v>2280</v>
      </c>
      <c s="35" t="s">
        <v>5</v>
      </c>
      <c s="6" t="s">
        <v>2281</v>
      </c>
      <c s="36" t="s">
        <v>143</v>
      </c>
      <c s="37">
        <v>1</v>
      </c>
      <c s="36">
        <v>0</v>
      </c>
      <c s="36">
        <f>ROUND(G131*H131,6)</f>
      </c>
      <c r="L131" s="38">
        <v>0</v>
      </c>
      <c s="32">
        <f>ROUND(ROUND(L131,2)*ROUND(G131,3),2)</f>
      </c>
      <c s="36" t="s">
        <v>55</v>
      </c>
      <c>
        <f>(M131*21)/100</f>
      </c>
      <c t="s">
        <v>27</v>
      </c>
    </row>
    <row r="132" spans="1:5" ht="12.75">
      <c r="A132" s="35" t="s">
        <v>56</v>
      </c>
      <c r="E132" s="39" t="s">
        <v>2281</v>
      </c>
    </row>
    <row r="133" spans="1:5" ht="12.75">
      <c r="A133" s="35" t="s">
        <v>57</v>
      </c>
      <c r="E133" s="40" t="s">
        <v>5</v>
      </c>
    </row>
    <row r="134" spans="1:5" ht="12.75">
      <c r="A134" t="s">
        <v>59</v>
      </c>
      <c r="E134" s="39" t="s">
        <v>5</v>
      </c>
    </row>
    <row r="135" spans="1:16" ht="12.75">
      <c r="A135" t="s">
        <v>49</v>
      </c>
      <c s="34" t="s">
        <v>267</v>
      </c>
      <c s="34" t="s">
        <v>2282</v>
      </c>
      <c s="35" t="s">
        <v>5</v>
      </c>
      <c s="6" t="s">
        <v>2283</v>
      </c>
      <c s="36" t="s">
        <v>143</v>
      </c>
      <c s="37">
        <v>1</v>
      </c>
      <c s="36">
        <v>0</v>
      </c>
      <c s="36">
        <f>ROUND(G135*H135,6)</f>
      </c>
      <c r="L135" s="38">
        <v>0</v>
      </c>
      <c s="32">
        <f>ROUND(ROUND(L135,2)*ROUND(G135,3),2)</f>
      </c>
      <c s="36" t="s">
        <v>55</v>
      </c>
      <c>
        <f>(M135*21)/100</f>
      </c>
      <c t="s">
        <v>27</v>
      </c>
    </row>
    <row r="136" spans="1:5" ht="12.75">
      <c r="A136" s="35" t="s">
        <v>56</v>
      </c>
      <c r="E136" s="39" t="s">
        <v>2283</v>
      </c>
    </row>
    <row r="137" spans="1:5" ht="12.75">
      <c r="A137" s="35" t="s">
        <v>57</v>
      </c>
      <c r="E137" s="40" t="s">
        <v>5</v>
      </c>
    </row>
    <row r="138" spans="1:5" ht="12.75">
      <c r="A138" t="s">
        <v>59</v>
      </c>
      <c r="E138" s="39" t="s">
        <v>5</v>
      </c>
    </row>
    <row r="139" spans="1:16" ht="12.75">
      <c r="A139" t="s">
        <v>49</v>
      </c>
      <c s="34" t="s">
        <v>166</v>
      </c>
      <c s="34" t="s">
        <v>2284</v>
      </c>
      <c s="35" t="s">
        <v>5</v>
      </c>
      <c s="6" t="s">
        <v>2285</v>
      </c>
      <c s="36" t="s">
        <v>143</v>
      </c>
      <c s="37">
        <v>10</v>
      </c>
      <c s="36">
        <v>0</v>
      </c>
      <c s="36">
        <f>ROUND(G139*H139,6)</f>
      </c>
      <c r="L139" s="38">
        <v>0</v>
      </c>
      <c s="32">
        <f>ROUND(ROUND(L139,2)*ROUND(G139,3),2)</f>
      </c>
      <c s="36" t="s">
        <v>55</v>
      </c>
      <c>
        <f>(M139*21)/100</f>
      </c>
      <c t="s">
        <v>27</v>
      </c>
    </row>
    <row r="140" spans="1:5" ht="12.75">
      <c r="A140" s="35" t="s">
        <v>56</v>
      </c>
      <c r="E140" s="39" t="s">
        <v>2285</v>
      </c>
    </row>
    <row r="141" spans="1:5" ht="12.75">
      <c r="A141" s="35" t="s">
        <v>57</v>
      </c>
      <c r="E141" s="40" t="s">
        <v>5</v>
      </c>
    </row>
    <row r="142" spans="1:5" ht="12.75">
      <c r="A142" t="s">
        <v>59</v>
      </c>
      <c r="E142" s="39" t="s">
        <v>5</v>
      </c>
    </row>
    <row r="143" spans="1:16" ht="12.75">
      <c r="A143" t="s">
        <v>49</v>
      </c>
      <c s="34" t="s">
        <v>170</v>
      </c>
      <c s="34" t="s">
        <v>2286</v>
      </c>
      <c s="35" t="s">
        <v>5</v>
      </c>
      <c s="6" t="s">
        <v>2287</v>
      </c>
      <c s="36" t="s">
        <v>143</v>
      </c>
      <c s="37">
        <v>1</v>
      </c>
      <c s="36">
        <v>0</v>
      </c>
      <c s="36">
        <f>ROUND(G143*H143,6)</f>
      </c>
      <c r="L143" s="38">
        <v>0</v>
      </c>
      <c s="32">
        <f>ROUND(ROUND(L143,2)*ROUND(G143,3),2)</f>
      </c>
      <c s="36" t="s">
        <v>55</v>
      </c>
      <c>
        <f>(M143*21)/100</f>
      </c>
      <c t="s">
        <v>27</v>
      </c>
    </row>
    <row r="144" spans="1:5" ht="12.75">
      <c r="A144" s="35" t="s">
        <v>56</v>
      </c>
      <c r="E144" s="39" t="s">
        <v>2287</v>
      </c>
    </row>
    <row r="145" spans="1:5" ht="12.75">
      <c r="A145" s="35" t="s">
        <v>57</v>
      </c>
      <c r="E145" s="40" t="s">
        <v>5</v>
      </c>
    </row>
    <row r="146" spans="1:5" ht="12.75">
      <c r="A146" t="s">
        <v>59</v>
      </c>
      <c r="E146" s="39" t="s">
        <v>5</v>
      </c>
    </row>
    <row r="147" spans="1:16" ht="12.75">
      <c r="A147" t="s">
        <v>49</v>
      </c>
      <c s="34" t="s">
        <v>174</v>
      </c>
      <c s="34" t="s">
        <v>2288</v>
      </c>
      <c s="35" t="s">
        <v>5</v>
      </c>
      <c s="6" t="s">
        <v>2289</v>
      </c>
      <c s="36" t="s">
        <v>143</v>
      </c>
      <c s="37">
        <v>2</v>
      </c>
      <c s="36">
        <v>0</v>
      </c>
      <c s="36">
        <f>ROUND(G147*H147,6)</f>
      </c>
      <c r="L147" s="38">
        <v>0</v>
      </c>
      <c s="32">
        <f>ROUND(ROUND(L147,2)*ROUND(G147,3),2)</f>
      </c>
      <c s="36" t="s">
        <v>55</v>
      </c>
      <c>
        <f>(M147*21)/100</f>
      </c>
      <c t="s">
        <v>27</v>
      </c>
    </row>
    <row r="148" spans="1:5" ht="12.75">
      <c r="A148" s="35" t="s">
        <v>56</v>
      </c>
      <c r="E148" s="39" t="s">
        <v>2289</v>
      </c>
    </row>
    <row r="149" spans="1:5" ht="12.75">
      <c r="A149" s="35" t="s">
        <v>57</v>
      </c>
      <c r="E149" s="40" t="s">
        <v>5</v>
      </c>
    </row>
    <row r="150" spans="1:5" ht="12.75">
      <c r="A150" t="s">
        <v>59</v>
      </c>
      <c r="E150" s="39" t="s">
        <v>5</v>
      </c>
    </row>
    <row r="151" spans="1:16" ht="12.75">
      <c r="A151" t="s">
        <v>49</v>
      </c>
      <c s="34" t="s">
        <v>274</v>
      </c>
      <c s="34" t="s">
        <v>2290</v>
      </c>
      <c s="35" t="s">
        <v>5</v>
      </c>
      <c s="6" t="s">
        <v>2291</v>
      </c>
      <c s="36" t="s">
        <v>143</v>
      </c>
      <c s="37">
        <v>6</v>
      </c>
      <c s="36">
        <v>0</v>
      </c>
      <c s="36">
        <f>ROUND(G151*H151,6)</f>
      </c>
      <c r="L151" s="38">
        <v>0</v>
      </c>
      <c s="32">
        <f>ROUND(ROUND(L151,2)*ROUND(G151,3),2)</f>
      </c>
      <c s="36" t="s">
        <v>55</v>
      </c>
      <c>
        <f>(M151*21)/100</f>
      </c>
      <c t="s">
        <v>27</v>
      </c>
    </row>
    <row r="152" spans="1:5" ht="12.75">
      <c r="A152" s="35" t="s">
        <v>56</v>
      </c>
      <c r="E152" s="39" t="s">
        <v>2291</v>
      </c>
    </row>
    <row r="153" spans="1:5" ht="12.75">
      <c r="A153" s="35" t="s">
        <v>57</v>
      </c>
      <c r="E153" s="40" t="s">
        <v>5</v>
      </c>
    </row>
    <row r="154" spans="1:5" ht="12.75">
      <c r="A154" t="s">
        <v>59</v>
      </c>
      <c r="E154" s="39" t="s">
        <v>5</v>
      </c>
    </row>
    <row r="155" spans="1:16" ht="12.75">
      <c r="A155" t="s">
        <v>49</v>
      </c>
      <c s="34" t="s">
        <v>177</v>
      </c>
      <c s="34" t="s">
        <v>2292</v>
      </c>
      <c s="35" t="s">
        <v>5</v>
      </c>
      <c s="6" t="s">
        <v>2293</v>
      </c>
      <c s="36" t="s">
        <v>143</v>
      </c>
      <c s="37">
        <v>51</v>
      </c>
      <c s="36">
        <v>0</v>
      </c>
      <c s="36">
        <f>ROUND(G155*H155,6)</f>
      </c>
      <c r="L155" s="38">
        <v>0</v>
      </c>
      <c s="32">
        <f>ROUND(ROUND(L155,2)*ROUND(G155,3),2)</f>
      </c>
      <c s="36" t="s">
        <v>55</v>
      </c>
      <c>
        <f>(M155*21)/100</f>
      </c>
      <c t="s">
        <v>27</v>
      </c>
    </row>
    <row r="156" spans="1:5" ht="12.75">
      <c r="A156" s="35" t="s">
        <v>56</v>
      </c>
      <c r="E156" s="39" t="s">
        <v>2293</v>
      </c>
    </row>
    <row r="157" spans="1:5" ht="12.75">
      <c r="A157" s="35" t="s">
        <v>57</v>
      </c>
      <c r="E157" s="40" t="s">
        <v>5</v>
      </c>
    </row>
    <row r="158" spans="1:5" ht="12.75">
      <c r="A158" t="s">
        <v>59</v>
      </c>
      <c r="E158" s="39" t="s">
        <v>5</v>
      </c>
    </row>
    <row r="159" spans="1:16" ht="12.75">
      <c r="A159" t="s">
        <v>49</v>
      </c>
      <c s="34" t="s">
        <v>182</v>
      </c>
      <c s="34" t="s">
        <v>2294</v>
      </c>
      <c s="35" t="s">
        <v>5</v>
      </c>
      <c s="6" t="s">
        <v>2295</v>
      </c>
      <c s="36" t="s">
        <v>143</v>
      </c>
      <c s="37">
        <v>50</v>
      </c>
      <c s="36">
        <v>0</v>
      </c>
      <c s="36">
        <f>ROUND(G159*H159,6)</f>
      </c>
      <c r="L159" s="38">
        <v>0</v>
      </c>
      <c s="32">
        <f>ROUND(ROUND(L159,2)*ROUND(G159,3),2)</f>
      </c>
      <c s="36" t="s">
        <v>55</v>
      </c>
      <c>
        <f>(M159*21)/100</f>
      </c>
      <c t="s">
        <v>27</v>
      </c>
    </row>
    <row r="160" spans="1:5" ht="12.75">
      <c r="A160" s="35" t="s">
        <v>56</v>
      </c>
      <c r="E160" s="39" t="s">
        <v>2295</v>
      </c>
    </row>
    <row r="161" spans="1:5" ht="12.75">
      <c r="A161" s="35" t="s">
        <v>57</v>
      </c>
      <c r="E161" s="40" t="s">
        <v>5</v>
      </c>
    </row>
    <row r="162" spans="1:5" ht="12.75">
      <c r="A162" t="s">
        <v>59</v>
      </c>
      <c r="E162" s="39" t="s">
        <v>5</v>
      </c>
    </row>
    <row r="163" spans="1:16" ht="12.75">
      <c r="A163" t="s">
        <v>49</v>
      </c>
      <c s="34" t="s">
        <v>186</v>
      </c>
      <c s="34" t="s">
        <v>2296</v>
      </c>
      <c s="35" t="s">
        <v>5</v>
      </c>
      <c s="6" t="s">
        <v>2297</v>
      </c>
      <c s="36" t="s">
        <v>101</v>
      </c>
      <c s="37">
        <v>1</v>
      </c>
      <c s="36">
        <v>0</v>
      </c>
      <c s="36">
        <f>ROUND(G163*H163,6)</f>
      </c>
      <c r="L163" s="38">
        <v>0</v>
      </c>
      <c s="32">
        <f>ROUND(ROUND(L163,2)*ROUND(G163,3),2)</f>
      </c>
      <c s="36" t="s">
        <v>55</v>
      </c>
      <c>
        <f>(M163*21)/100</f>
      </c>
      <c t="s">
        <v>27</v>
      </c>
    </row>
    <row r="164" spans="1:5" ht="12.75">
      <c r="A164" s="35" t="s">
        <v>56</v>
      </c>
      <c r="E164" s="39" t="s">
        <v>2297</v>
      </c>
    </row>
    <row r="165" spans="1:5" ht="12.75">
      <c r="A165" s="35" t="s">
        <v>57</v>
      </c>
      <c r="E165" s="40" t="s">
        <v>5</v>
      </c>
    </row>
    <row r="166" spans="1:5" ht="12.75">
      <c r="A166" t="s">
        <v>59</v>
      </c>
      <c r="E166" s="39" t="s">
        <v>5</v>
      </c>
    </row>
    <row r="167" spans="1:13" ht="12.75">
      <c r="A167" t="s">
        <v>46</v>
      </c>
      <c r="C167" s="31" t="s">
        <v>1779</v>
      </c>
      <c r="E167" s="33" t="s">
        <v>2298</v>
      </c>
      <c r="J167" s="32">
        <f>0</f>
      </c>
      <c s="32">
        <f>0</f>
      </c>
      <c s="32">
        <f>0+L168+L172+L176+L180+L184+L188+L192+L196+L200+L204+L208+L212+L216+L220+L224+L228</f>
      </c>
      <c s="32">
        <f>0+M168+M172+M176+M180+M184+M188+M192+M196+M200+M204+M208+M212+M216+M220+M224+M228</f>
      </c>
    </row>
    <row r="168" spans="1:16" ht="12.75">
      <c r="A168" t="s">
        <v>49</v>
      </c>
      <c s="34" t="s">
        <v>191</v>
      </c>
      <c s="34" t="s">
        <v>2299</v>
      </c>
      <c s="35" t="s">
        <v>5</v>
      </c>
      <c s="6" t="s">
        <v>2300</v>
      </c>
      <c s="36" t="s">
        <v>143</v>
      </c>
      <c s="37">
        <v>1</v>
      </c>
      <c s="36">
        <v>0</v>
      </c>
      <c s="36">
        <f>ROUND(G168*H168,6)</f>
      </c>
      <c r="L168" s="38">
        <v>0</v>
      </c>
      <c s="32">
        <f>ROUND(ROUND(L168,2)*ROUND(G168,3),2)</f>
      </c>
      <c s="36" t="s">
        <v>55</v>
      </c>
      <c>
        <f>(M168*21)/100</f>
      </c>
      <c t="s">
        <v>27</v>
      </c>
    </row>
    <row r="169" spans="1:5" ht="12.75">
      <c r="A169" s="35" t="s">
        <v>56</v>
      </c>
      <c r="E169" s="39" t="s">
        <v>2300</v>
      </c>
    </row>
    <row r="170" spans="1:5" ht="12.75">
      <c r="A170" s="35" t="s">
        <v>57</v>
      </c>
      <c r="E170" s="40" t="s">
        <v>5</v>
      </c>
    </row>
    <row r="171" spans="1:5" ht="12.75">
      <c r="A171" t="s">
        <v>59</v>
      </c>
      <c r="E171" s="39" t="s">
        <v>5</v>
      </c>
    </row>
    <row r="172" spans="1:16" ht="12.75">
      <c r="A172" t="s">
        <v>49</v>
      </c>
      <c s="34" t="s">
        <v>195</v>
      </c>
      <c s="34" t="s">
        <v>2301</v>
      </c>
      <c s="35" t="s">
        <v>5</v>
      </c>
      <c s="6" t="s">
        <v>2302</v>
      </c>
      <c s="36" t="s">
        <v>143</v>
      </c>
      <c s="37">
        <v>1</v>
      </c>
      <c s="36">
        <v>0</v>
      </c>
      <c s="36">
        <f>ROUND(G172*H172,6)</f>
      </c>
      <c r="L172" s="38">
        <v>0</v>
      </c>
      <c s="32">
        <f>ROUND(ROUND(L172,2)*ROUND(G172,3),2)</f>
      </c>
      <c s="36" t="s">
        <v>55</v>
      </c>
      <c>
        <f>(M172*21)/100</f>
      </c>
      <c t="s">
        <v>27</v>
      </c>
    </row>
    <row r="173" spans="1:5" ht="12.75">
      <c r="A173" s="35" t="s">
        <v>56</v>
      </c>
      <c r="E173" s="39" t="s">
        <v>2302</v>
      </c>
    </row>
    <row r="174" spans="1:5" ht="12.75">
      <c r="A174" s="35" t="s">
        <v>57</v>
      </c>
      <c r="E174" s="40" t="s">
        <v>5</v>
      </c>
    </row>
    <row r="175" spans="1:5" ht="12.75">
      <c r="A175" t="s">
        <v>59</v>
      </c>
      <c r="E175" s="39" t="s">
        <v>5</v>
      </c>
    </row>
    <row r="176" spans="1:16" ht="12.75">
      <c r="A176" t="s">
        <v>49</v>
      </c>
      <c s="34" t="s">
        <v>199</v>
      </c>
      <c s="34" t="s">
        <v>2303</v>
      </c>
      <c s="35" t="s">
        <v>5</v>
      </c>
      <c s="6" t="s">
        <v>2304</v>
      </c>
      <c s="36" t="s">
        <v>143</v>
      </c>
      <c s="37">
        <v>1</v>
      </c>
      <c s="36">
        <v>0</v>
      </c>
      <c s="36">
        <f>ROUND(G176*H176,6)</f>
      </c>
      <c r="L176" s="38">
        <v>0</v>
      </c>
      <c s="32">
        <f>ROUND(ROUND(L176,2)*ROUND(G176,3),2)</f>
      </c>
      <c s="36" t="s">
        <v>55</v>
      </c>
      <c>
        <f>(M176*21)/100</f>
      </c>
      <c t="s">
        <v>27</v>
      </c>
    </row>
    <row r="177" spans="1:5" ht="12.75">
      <c r="A177" s="35" t="s">
        <v>56</v>
      </c>
      <c r="E177" s="39" t="s">
        <v>2304</v>
      </c>
    </row>
    <row r="178" spans="1:5" ht="12.75">
      <c r="A178" s="35" t="s">
        <v>57</v>
      </c>
      <c r="E178" s="40" t="s">
        <v>5</v>
      </c>
    </row>
    <row r="179" spans="1:5" ht="12.75">
      <c r="A179" t="s">
        <v>59</v>
      </c>
      <c r="E179" s="39" t="s">
        <v>5</v>
      </c>
    </row>
    <row r="180" spans="1:16" ht="12.75">
      <c r="A180" t="s">
        <v>49</v>
      </c>
      <c s="34" t="s">
        <v>203</v>
      </c>
      <c s="34" t="s">
        <v>2305</v>
      </c>
      <c s="35" t="s">
        <v>5</v>
      </c>
      <c s="6" t="s">
        <v>2306</v>
      </c>
      <c s="36" t="s">
        <v>143</v>
      </c>
      <c s="37">
        <v>1</v>
      </c>
      <c s="36">
        <v>0</v>
      </c>
      <c s="36">
        <f>ROUND(G180*H180,6)</f>
      </c>
      <c r="L180" s="38">
        <v>0</v>
      </c>
      <c s="32">
        <f>ROUND(ROUND(L180,2)*ROUND(G180,3),2)</f>
      </c>
      <c s="36" t="s">
        <v>55</v>
      </c>
      <c>
        <f>(M180*21)/100</f>
      </c>
      <c t="s">
        <v>27</v>
      </c>
    </row>
    <row r="181" spans="1:5" ht="12.75">
      <c r="A181" s="35" t="s">
        <v>56</v>
      </c>
      <c r="E181" s="39" t="s">
        <v>2306</v>
      </c>
    </row>
    <row r="182" spans="1:5" ht="12.75">
      <c r="A182" s="35" t="s">
        <v>57</v>
      </c>
      <c r="E182" s="40" t="s">
        <v>5</v>
      </c>
    </row>
    <row r="183" spans="1:5" ht="12.75">
      <c r="A183" t="s">
        <v>59</v>
      </c>
      <c r="E183" s="39" t="s">
        <v>5</v>
      </c>
    </row>
    <row r="184" spans="1:16" ht="12.75">
      <c r="A184" t="s">
        <v>49</v>
      </c>
      <c s="34" t="s">
        <v>464</v>
      </c>
      <c s="34" t="s">
        <v>2307</v>
      </c>
      <c s="35" t="s">
        <v>5</v>
      </c>
      <c s="6" t="s">
        <v>2308</v>
      </c>
      <c s="36" t="s">
        <v>143</v>
      </c>
      <c s="37">
        <v>6</v>
      </c>
      <c s="36">
        <v>0</v>
      </c>
      <c s="36">
        <f>ROUND(G184*H184,6)</f>
      </c>
      <c r="L184" s="38">
        <v>0</v>
      </c>
      <c s="32">
        <f>ROUND(ROUND(L184,2)*ROUND(G184,3),2)</f>
      </c>
      <c s="36" t="s">
        <v>55</v>
      </c>
      <c>
        <f>(M184*21)/100</f>
      </c>
      <c t="s">
        <v>27</v>
      </c>
    </row>
    <row r="185" spans="1:5" ht="12.75">
      <c r="A185" s="35" t="s">
        <v>56</v>
      </c>
      <c r="E185" s="39" t="s">
        <v>2308</v>
      </c>
    </row>
    <row r="186" spans="1:5" ht="12.75">
      <c r="A186" s="35" t="s">
        <v>57</v>
      </c>
      <c r="E186" s="40" t="s">
        <v>5</v>
      </c>
    </row>
    <row r="187" spans="1:5" ht="12.75">
      <c r="A187" t="s">
        <v>59</v>
      </c>
      <c r="E187" s="39" t="s">
        <v>5</v>
      </c>
    </row>
    <row r="188" spans="1:16" ht="12.75">
      <c r="A188" t="s">
        <v>49</v>
      </c>
      <c s="34" t="s">
        <v>282</v>
      </c>
      <c s="34" t="s">
        <v>2309</v>
      </c>
      <c s="35" t="s">
        <v>5</v>
      </c>
      <c s="6" t="s">
        <v>2310</v>
      </c>
      <c s="36" t="s">
        <v>143</v>
      </c>
      <c s="37">
        <v>2</v>
      </c>
      <c s="36">
        <v>0</v>
      </c>
      <c s="36">
        <f>ROUND(G188*H188,6)</f>
      </c>
      <c r="L188" s="38">
        <v>0</v>
      </c>
      <c s="32">
        <f>ROUND(ROUND(L188,2)*ROUND(G188,3),2)</f>
      </c>
      <c s="36" t="s">
        <v>55</v>
      </c>
      <c>
        <f>(M188*21)/100</f>
      </c>
      <c t="s">
        <v>27</v>
      </c>
    </row>
    <row r="189" spans="1:5" ht="12.75">
      <c r="A189" s="35" t="s">
        <v>56</v>
      </c>
      <c r="E189" s="39" t="s">
        <v>2310</v>
      </c>
    </row>
    <row r="190" spans="1:5" ht="12.75">
      <c r="A190" s="35" t="s">
        <v>57</v>
      </c>
      <c r="E190" s="40" t="s">
        <v>5</v>
      </c>
    </row>
    <row r="191" spans="1:5" ht="12.75">
      <c r="A191" t="s">
        <v>59</v>
      </c>
      <c r="E191" s="39" t="s">
        <v>5</v>
      </c>
    </row>
    <row r="192" spans="1:16" ht="12.75">
      <c r="A192" t="s">
        <v>49</v>
      </c>
      <c s="34" t="s">
        <v>206</v>
      </c>
      <c s="34" t="s">
        <v>2311</v>
      </c>
      <c s="35" t="s">
        <v>5</v>
      </c>
      <c s="6" t="s">
        <v>2251</v>
      </c>
      <c s="36" t="s">
        <v>143</v>
      </c>
      <c s="37">
        <v>12</v>
      </c>
      <c s="36">
        <v>0</v>
      </c>
      <c s="36">
        <f>ROUND(G192*H192,6)</f>
      </c>
      <c r="L192" s="38">
        <v>0</v>
      </c>
      <c s="32">
        <f>ROUND(ROUND(L192,2)*ROUND(G192,3),2)</f>
      </c>
      <c s="36" t="s">
        <v>55</v>
      </c>
      <c>
        <f>(M192*21)/100</f>
      </c>
      <c t="s">
        <v>27</v>
      </c>
    </row>
    <row r="193" spans="1:5" ht="12.75">
      <c r="A193" s="35" t="s">
        <v>56</v>
      </c>
      <c r="E193" s="39" t="s">
        <v>2251</v>
      </c>
    </row>
    <row r="194" spans="1:5" ht="12.75">
      <c r="A194" s="35" t="s">
        <v>57</v>
      </c>
      <c r="E194" s="40" t="s">
        <v>5</v>
      </c>
    </row>
    <row r="195" spans="1:5" ht="12.75">
      <c r="A195" t="s">
        <v>59</v>
      </c>
      <c r="E195" s="39" t="s">
        <v>5</v>
      </c>
    </row>
    <row r="196" spans="1:16" ht="12.75">
      <c r="A196" t="s">
        <v>49</v>
      </c>
      <c s="34" t="s">
        <v>214</v>
      </c>
      <c s="34" t="s">
        <v>2266</v>
      </c>
      <c s="35" t="s">
        <v>5</v>
      </c>
      <c s="6" t="s">
        <v>2267</v>
      </c>
      <c s="36" t="s">
        <v>143</v>
      </c>
      <c s="37">
        <v>2</v>
      </c>
      <c s="36">
        <v>0</v>
      </c>
      <c s="36">
        <f>ROUND(G196*H196,6)</f>
      </c>
      <c r="L196" s="38">
        <v>0</v>
      </c>
      <c s="32">
        <f>ROUND(ROUND(L196,2)*ROUND(G196,3),2)</f>
      </c>
      <c s="36" t="s">
        <v>55</v>
      </c>
      <c>
        <f>(M196*21)/100</f>
      </c>
      <c t="s">
        <v>27</v>
      </c>
    </row>
    <row r="197" spans="1:5" ht="12.75">
      <c r="A197" s="35" t="s">
        <v>56</v>
      </c>
      <c r="E197" s="39" t="s">
        <v>2267</v>
      </c>
    </row>
    <row r="198" spans="1:5" ht="12.75">
      <c r="A198" s="35" t="s">
        <v>57</v>
      </c>
      <c r="E198" s="40" t="s">
        <v>5</v>
      </c>
    </row>
    <row r="199" spans="1:5" ht="12.75">
      <c r="A199" t="s">
        <v>59</v>
      </c>
      <c r="E199" s="39" t="s">
        <v>5</v>
      </c>
    </row>
    <row r="200" spans="1:16" ht="12.75">
      <c r="A200" t="s">
        <v>49</v>
      </c>
      <c s="34" t="s">
        <v>209</v>
      </c>
      <c s="34" t="s">
        <v>2312</v>
      </c>
      <c s="35" t="s">
        <v>5</v>
      </c>
      <c s="6" t="s">
        <v>2313</v>
      </c>
      <c s="36" t="s">
        <v>143</v>
      </c>
      <c s="37">
        <v>1</v>
      </c>
      <c s="36">
        <v>0</v>
      </c>
      <c s="36">
        <f>ROUND(G200*H200,6)</f>
      </c>
      <c r="L200" s="38">
        <v>0</v>
      </c>
      <c s="32">
        <f>ROUND(ROUND(L200,2)*ROUND(G200,3),2)</f>
      </c>
      <c s="36" t="s">
        <v>55</v>
      </c>
      <c>
        <f>(M200*21)/100</f>
      </c>
      <c t="s">
        <v>27</v>
      </c>
    </row>
    <row r="201" spans="1:5" ht="12.75">
      <c r="A201" s="35" t="s">
        <v>56</v>
      </c>
      <c r="E201" s="39" t="s">
        <v>2313</v>
      </c>
    </row>
    <row r="202" spans="1:5" ht="12.75">
      <c r="A202" s="35" t="s">
        <v>57</v>
      </c>
      <c r="E202" s="40" t="s">
        <v>5</v>
      </c>
    </row>
    <row r="203" spans="1:5" ht="12.75">
      <c r="A203" t="s">
        <v>59</v>
      </c>
      <c r="E203" s="39" t="s">
        <v>5</v>
      </c>
    </row>
    <row r="204" spans="1:16" ht="12.75">
      <c r="A204" t="s">
        <v>49</v>
      </c>
      <c s="34" t="s">
        <v>483</v>
      </c>
      <c s="34" t="s">
        <v>2314</v>
      </c>
      <c s="35" t="s">
        <v>5</v>
      </c>
      <c s="6" t="s">
        <v>2315</v>
      </c>
      <c s="36" t="s">
        <v>143</v>
      </c>
      <c s="37">
        <v>1</v>
      </c>
      <c s="36">
        <v>0</v>
      </c>
      <c s="36">
        <f>ROUND(G204*H204,6)</f>
      </c>
      <c r="L204" s="38">
        <v>0</v>
      </c>
      <c s="32">
        <f>ROUND(ROUND(L204,2)*ROUND(G204,3),2)</f>
      </c>
      <c s="36" t="s">
        <v>55</v>
      </c>
      <c>
        <f>(M204*21)/100</f>
      </c>
      <c t="s">
        <v>27</v>
      </c>
    </row>
    <row r="205" spans="1:5" ht="12.75">
      <c r="A205" s="35" t="s">
        <v>56</v>
      </c>
      <c r="E205" s="39" t="s">
        <v>2315</v>
      </c>
    </row>
    <row r="206" spans="1:5" ht="12.75">
      <c r="A206" s="35" t="s">
        <v>57</v>
      </c>
      <c r="E206" s="40" t="s">
        <v>5</v>
      </c>
    </row>
    <row r="207" spans="1:5" ht="12.75">
      <c r="A207" t="s">
        <v>59</v>
      </c>
      <c r="E207" s="39" t="s">
        <v>5</v>
      </c>
    </row>
    <row r="208" spans="1:16" ht="12.75">
      <c r="A208" t="s">
        <v>49</v>
      </c>
      <c s="34" t="s">
        <v>290</v>
      </c>
      <c s="34" t="s">
        <v>2270</v>
      </c>
      <c s="35" t="s">
        <v>5</v>
      </c>
      <c s="6" t="s">
        <v>2271</v>
      </c>
      <c s="36" t="s">
        <v>143</v>
      </c>
      <c s="37">
        <v>2</v>
      </c>
      <c s="36">
        <v>0</v>
      </c>
      <c s="36">
        <f>ROUND(G208*H208,6)</f>
      </c>
      <c r="L208" s="38">
        <v>0</v>
      </c>
      <c s="32">
        <f>ROUND(ROUND(L208,2)*ROUND(G208,3),2)</f>
      </c>
      <c s="36" t="s">
        <v>55</v>
      </c>
      <c>
        <f>(M208*21)/100</f>
      </c>
      <c t="s">
        <v>27</v>
      </c>
    </row>
    <row r="209" spans="1:5" ht="12.75">
      <c r="A209" s="35" t="s">
        <v>56</v>
      </c>
      <c r="E209" s="39" t="s">
        <v>2271</v>
      </c>
    </row>
    <row r="210" spans="1:5" ht="12.75">
      <c r="A210" s="35" t="s">
        <v>57</v>
      </c>
      <c r="E210" s="40" t="s">
        <v>5</v>
      </c>
    </row>
    <row r="211" spans="1:5" ht="12.75">
      <c r="A211" t="s">
        <v>59</v>
      </c>
      <c r="E211" s="39" t="s">
        <v>5</v>
      </c>
    </row>
    <row r="212" spans="1:16" ht="12.75">
      <c r="A212" t="s">
        <v>49</v>
      </c>
      <c s="34" t="s">
        <v>293</v>
      </c>
      <c s="34" t="s">
        <v>2316</v>
      </c>
      <c s="35" t="s">
        <v>5</v>
      </c>
      <c s="6" t="s">
        <v>2317</v>
      </c>
      <c s="36" t="s">
        <v>143</v>
      </c>
      <c s="37">
        <v>1</v>
      </c>
      <c s="36">
        <v>0</v>
      </c>
      <c s="36">
        <f>ROUND(G212*H212,6)</f>
      </c>
      <c r="L212" s="38">
        <v>0</v>
      </c>
      <c s="32">
        <f>ROUND(ROUND(L212,2)*ROUND(G212,3),2)</f>
      </c>
      <c s="36" t="s">
        <v>55</v>
      </c>
      <c>
        <f>(M212*21)/100</f>
      </c>
      <c t="s">
        <v>27</v>
      </c>
    </row>
    <row r="213" spans="1:5" ht="12.75">
      <c r="A213" s="35" t="s">
        <v>56</v>
      </c>
      <c r="E213" s="39" t="s">
        <v>2317</v>
      </c>
    </row>
    <row r="214" spans="1:5" ht="12.75">
      <c r="A214" s="35" t="s">
        <v>57</v>
      </c>
      <c r="E214" s="40" t="s">
        <v>5</v>
      </c>
    </row>
    <row r="215" spans="1:5" ht="12.75">
      <c r="A215" t="s">
        <v>59</v>
      </c>
      <c r="E215" s="39" t="s">
        <v>5</v>
      </c>
    </row>
    <row r="216" spans="1:16" ht="12.75">
      <c r="A216" t="s">
        <v>49</v>
      </c>
      <c s="34" t="s">
        <v>491</v>
      </c>
      <c s="34" t="s">
        <v>2286</v>
      </c>
      <c s="35" t="s">
        <v>5</v>
      </c>
      <c s="6" t="s">
        <v>2287</v>
      </c>
      <c s="36" t="s">
        <v>143</v>
      </c>
      <c s="37">
        <v>1</v>
      </c>
      <c s="36">
        <v>0</v>
      </c>
      <c s="36">
        <f>ROUND(G216*H216,6)</f>
      </c>
      <c r="L216" s="38">
        <v>0</v>
      </c>
      <c s="32">
        <f>ROUND(ROUND(L216,2)*ROUND(G216,3),2)</f>
      </c>
      <c s="36" t="s">
        <v>55</v>
      </c>
      <c>
        <f>(M216*21)/100</f>
      </c>
      <c t="s">
        <v>27</v>
      </c>
    </row>
    <row r="217" spans="1:5" ht="12.75">
      <c r="A217" s="35" t="s">
        <v>56</v>
      </c>
      <c r="E217" s="39" t="s">
        <v>2287</v>
      </c>
    </row>
    <row r="218" spans="1:5" ht="12.75">
      <c r="A218" s="35" t="s">
        <v>57</v>
      </c>
      <c r="E218" s="40" t="s">
        <v>5</v>
      </c>
    </row>
    <row r="219" spans="1:5" ht="12.75">
      <c r="A219" t="s">
        <v>59</v>
      </c>
      <c r="E219" s="39" t="s">
        <v>5</v>
      </c>
    </row>
    <row r="220" spans="1:16" ht="12.75">
      <c r="A220" t="s">
        <v>49</v>
      </c>
      <c s="34" t="s">
        <v>296</v>
      </c>
      <c s="34" t="s">
        <v>2318</v>
      </c>
      <c s="35" t="s">
        <v>5</v>
      </c>
      <c s="6" t="s">
        <v>2319</v>
      </c>
      <c s="36" t="s">
        <v>153</v>
      </c>
      <c s="37">
        <v>2</v>
      </c>
      <c s="36">
        <v>0</v>
      </c>
      <c s="36">
        <f>ROUND(G220*H220,6)</f>
      </c>
      <c r="L220" s="38">
        <v>0</v>
      </c>
      <c s="32">
        <f>ROUND(ROUND(L220,2)*ROUND(G220,3),2)</f>
      </c>
      <c s="36" t="s">
        <v>55</v>
      </c>
      <c>
        <f>(M220*21)/100</f>
      </c>
      <c t="s">
        <v>27</v>
      </c>
    </row>
    <row r="221" spans="1:5" ht="12.75">
      <c r="A221" s="35" t="s">
        <v>56</v>
      </c>
      <c r="E221" s="39" t="s">
        <v>2319</v>
      </c>
    </row>
    <row r="222" spans="1:5" ht="12.75">
      <c r="A222" s="35" t="s">
        <v>57</v>
      </c>
      <c r="E222" s="40" t="s">
        <v>5</v>
      </c>
    </row>
    <row r="223" spans="1:5" ht="12.75">
      <c r="A223" t="s">
        <v>59</v>
      </c>
      <c r="E223" s="39" t="s">
        <v>5</v>
      </c>
    </row>
    <row r="224" spans="1:16" ht="12.75">
      <c r="A224" t="s">
        <v>49</v>
      </c>
      <c s="34" t="s">
        <v>300</v>
      </c>
      <c s="34" t="s">
        <v>2320</v>
      </c>
      <c s="35" t="s">
        <v>5</v>
      </c>
      <c s="6" t="s">
        <v>2321</v>
      </c>
      <c s="36" t="s">
        <v>101</v>
      </c>
      <c s="37">
        <v>1</v>
      </c>
      <c s="36">
        <v>0</v>
      </c>
      <c s="36">
        <f>ROUND(G224*H224,6)</f>
      </c>
      <c r="L224" s="38">
        <v>0</v>
      </c>
      <c s="32">
        <f>ROUND(ROUND(L224,2)*ROUND(G224,3),2)</f>
      </c>
      <c s="36" t="s">
        <v>55</v>
      </c>
      <c>
        <f>(M224*21)/100</f>
      </c>
      <c t="s">
        <v>27</v>
      </c>
    </row>
    <row r="225" spans="1:5" ht="12.75">
      <c r="A225" s="35" t="s">
        <v>56</v>
      </c>
      <c r="E225" s="39" t="s">
        <v>2321</v>
      </c>
    </row>
    <row r="226" spans="1:5" ht="12.75">
      <c r="A226" s="35" t="s">
        <v>57</v>
      </c>
      <c r="E226" s="40" t="s">
        <v>5</v>
      </c>
    </row>
    <row r="227" spans="1:5" ht="12.75">
      <c r="A227" t="s">
        <v>59</v>
      </c>
      <c r="E227" s="39" t="s">
        <v>5</v>
      </c>
    </row>
    <row r="228" spans="1:16" ht="12.75">
      <c r="A228" t="s">
        <v>49</v>
      </c>
      <c s="34" t="s">
        <v>304</v>
      </c>
      <c s="34" t="s">
        <v>2322</v>
      </c>
      <c s="35" t="s">
        <v>5</v>
      </c>
      <c s="6" t="s">
        <v>2323</v>
      </c>
      <c s="36" t="s">
        <v>143</v>
      </c>
      <c s="37">
        <v>4</v>
      </c>
      <c s="36">
        <v>0</v>
      </c>
      <c s="36">
        <f>ROUND(G228*H228,6)</f>
      </c>
      <c r="L228" s="38">
        <v>0</v>
      </c>
      <c s="32">
        <f>ROUND(ROUND(L228,2)*ROUND(G228,3),2)</f>
      </c>
      <c s="36" t="s">
        <v>55</v>
      </c>
      <c>
        <f>(M228*21)/100</f>
      </c>
      <c t="s">
        <v>27</v>
      </c>
    </row>
    <row r="229" spans="1:5" ht="12.75">
      <c r="A229" s="35" t="s">
        <v>56</v>
      </c>
      <c r="E229" s="39" t="s">
        <v>2323</v>
      </c>
    </row>
    <row r="230" spans="1:5" ht="12.75">
      <c r="A230" s="35" t="s">
        <v>57</v>
      </c>
      <c r="E230" s="40" t="s">
        <v>5</v>
      </c>
    </row>
    <row r="231" spans="1:5" ht="12.75">
      <c r="A231" t="s">
        <v>59</v>
      </c>
      <c r="E231" s="39" t="s">
        <v>5</v>
      </c>
    </row>
    <row r="232" spans="1:13" ht="12.75">
      <c r="A232" t="s">
        <v>46</v>
      </c>
      <c r="C232" s="31" t="s">
        <v>1808</v>
      </c>
      <c r="E232" s="33" t="s">
        <v>2324</v>
      </c>
      <c r="J232" s="32">
        <f>0</f>
      </c>
      <c s="32">
        <f>0</f>
      </c>
      <c s="32">
        <f>0+L233+L237+L241+L245+L249+L253+L257+L261+L265+L269+L273+L277+L281</f>
      </c>
      <c s="32">
        <f>0+M233+M237+M241+M245+M249+M253+M257+M261+M265+M269+M273+M277+M281</f>
      </c>
    </row>
    <row r="233" spans="1:16" ht="12.75">
      <c r="A233" t="s">
        <v>49</v>
      </c>
      <c s="34" t="s">
        <v>307</v>
      </c>
      <c s="34" t="s">
        <v>2325</v>
      </c>
      <c s="35" t="s">
        <v>5</v>
      </c>
      <c s="6" t="s">
        <v>2326</v>
      </c>
      <c s="36" t="s">
        <v>143</v>
      </c>
      <c s="37">
        <v>1</v>
      </c>
      <c s="36">
        <v>0</v>
      </c>
      <c s="36">
        <f>ROUND(G233*H233,6)</f>
      </c>
      <c r="L233" s="38">
        <v>0</v>
      </c>
      <c s="32">
        <f>ROUND(ROUND(L233,2)*ROUND(G233,3),2)</f>
      </c>
      <c s="36" t="s">
        <v>55</v>
      </c>
      <c>
        <f>(M233*21)/100</f>
      </c>
      <c t="s">
        <v>27</v>
      </c>
    </row>
    <row r="234" spans="1:5" ht="12.75">
      <c r="A234" s="35" t="s">
        <v>56</v>
      </c>
      <c r="E234" s="39" t="s">
        <v>2326</v>
      </c>
    </row>
    <row r="235" spans="1:5" ht="12.75">
      <c r="A235" s="35" t="s">
        <v>57</v>
      </c>
      <c r="E235" s="40" t="s">
        <v>5</v>
      </c>
    </row>
    <row r="236" spans="1:5" ht="12.75">
      <c r="A236" t="s">
        <v>59</v>
      </c>
      <c r="E236" s="39" t="s">
        <v>5</v>
      </c>
    </row>
    <row r="237" spans="1:16" ht="12.75">
      <c r="A237" t="s">
        <v>49</v>
      </c>
      <c s="34" t="s">
        <v>310</v>
      </c>
      <c s="34" t="s">
        <v>2301</v>
      </c>
      <c s="35" t="s">
        <v>5</v>
      </c>
      <c s="6" t="s">
        <v>2302</v>
      </c>
      <c s="36" t="s">
        <v>143</v>
      </c>
      <c s="37">
        <v>1</v>
      </c>
      <c s="36">
        <v>0</v>
      </c>
      <c s="36">
        <f>ROUND(G237*H237,6)</f>
      </c>
      <c r="L237" s="38">
        <v>0</v>
      </c>
      <c s="32">
        <f>ROUND(ROUND(L237,2)*ROUND(G237,3),2)</f>
      </c>
      <c s="36" t="s">
        <v>55</v>
      </c>
      <c>
        <f>(M237*21)/100</f>
      </c>
      <c t="s">
        <v>27</v>
      </c>
    </row>
    <row r="238" spans="1:5" ht="12.75">
      <c r="A238" s="35" t="s">
        <v>56</v>
      </c>
      <c r="E238" s="39" t="s">
        <v>2302</v>
      </c>
    </row>
    <row r="239" spans="1:5" ht="12.75">
      <c r="A239" s="35" t="s">
        <v>57</v>
      </c>
      <c r="E239" s="40" t="s">
        <v>5</v>
      </c>
    </row>
    <row r="240" spans="1:5" ht="12.75">
      <c r="A240" t="s">
        <v>59</v>
      </c>
      <c r="E240" s="39" t="s">
        <v>5</v>
      </c>
    </row>
    <row r="241" spans="1:16" ht="12.75">
      <c r="A241" t="s">
        <v>49</v>
      </c>
      <c s="34" t="s">
        <v>314</v>
      </c>
      <c s="34" t="s">
        <v>2327</v>
      </c>
      <c s="35" t="s">
        <v>5</v>
      </c>
      <c s="6" t="s">
        <v>2328</v>
      </c>
      <c s="36" t="s">
        <v>143</v>
      </c>
      <c s="37">
        <v>1</v>
      </c>
      <c s="36">
        <v>0</v>
      </c>
      <c s="36">
        <f>ROUND(G241*H241,6)</f>
      </c>
      <c r="L241" s="38">
        <v>0</v>
      </c>
      <c s="32">
        <f>ROUND(ROUND(L241,2)*ROUND(G241,3),2)</f>
      </c>
      <c s="36" t="s">
        <v>55</v>
      </c>
      <c>
        <f>(M241*21)/100</f>
      </c>
      <c t="s">
        <v>27</v>
      </c>
    </row>
    <row r="242" spans="1:5" ht="12.75">
      <c r="A242" s="35" t="s">
        <v>56</v>
      </c>
      <c r="E242" s="39" t="s">
        <v>2328</v>
      </c>
    </row>
    <row r="243" spans="1:5" ht="12.75">
      <c r="A243" s="35" t="s">
        <v>57</v>
      </c>
      <c r="E243" s="40" t="s">
        <v>5</v>
      </c>
    </row>
    <row r="244" spans="1:5" ht="12.75">
      <c r="A244" t="s">
        <v>59</v>
      </c>
      <c r="E244" s="39" t="s">
        <v>5</v>
      </c>
    </row>
    <row r="245" spans="1:16" ht="12.75">
      <c r="A245" t="s">
        <v>49</v>
      </c>
      <c s="34" t="s">
        <v>318</v>
      </c>
      <c s="34" t="s">
        <v>2329</v>
      </c>
      <c s="35" t="s">
        <v>5</v>
      </c>
      <c s="6" t="s">
        <v>2330</v>
      </c>
      <c s="36" t="s">
        <v>143</v>
      </c>
      <c s="37">
        <v>1</v>
      </c>
      <c s="36">
        <v>0</v>
      </c>
      <c s="36">
        <f>ROUND(G245*H245,6)</f>
      </c>
      <c r="L245" s="38">
        <v>0</v>
      </c>
      <c s="32">
        <f>ROUND(ROUND(L245,2)*ROUND(G245,3),2)</f>
      </c>
      <c s="36" t="s">
        <v>55</v>
      </c>
      <c>
        <f>(M245*21)/100</f>
      </c>
      <c t="s">
        <v>27</v>
      </c>
    </row>
    <row r="246" spans="1:5" ht="12.75">
      <c r="A246" s="35" t="s">
        <v>56</v>
      </c>
      <c r="E246" s="39" t="s">
        <v>2330</v>
      </c>
    </row>
    <row r="247" spans="1:5" ht="12.75">
      <c r="A247" s="35" t="s">
        <v>57</v>
      </c>
      <c r="E247" s="40" t="s">
        <v>5</v>
      </c>
    </row>
    <row r="248" spans="1:5" ht="12.75">
      <c r="A248" t="s">
        <v>59</v>
      </c>
      <c r="E248" s="39" t="s">
        <v>5</v>
      </c>
    </row>
    <row r="249" spans="1:16" ht="12.75">
      <c r="A249" t="s">
        <v>49</v>
      </c>
      <c s="34" t="s">
        <v>322</v>
      </c>
      <c s="34" t="s">
        <v>2309</v>
      </c>
      <c s="35" t="s">
        <v>5</v>
      </c>
      <c s="6" t="s">
        <v>2310</v>
      </c>
      <c s="36" t="s">
        <v>143</v>
      </c>
      <c s="37">
        <v>8</v>
      </c>
      <c s="36">
        <v>0</v>
      </c>
      <c s="36">
        <f>ROUND(G249*H249,6)</f>
      </c>
      <c r="L249" s="38">
        <v>0</v>
      </c>
      <c s="32">
        <f>ROUND(ROUND(L249,2)*ROUND(G249,3),2)</f>
      </c>
      <c s="36" t="s">
        <v>55</v>
      </c>
      <c>
        <f>(M249*21)/100</f>
      </c>
      <c t="s">
        <v>27</v>
      </c>
    </row>
    <row r="250" spans="1:5" ht="12.75">
      <c r="A250" s="35" t="s">
        <v>56</v>
      </c>
      <c r="E250" s="39" t="s">
        <v>2310</v>
      </c>
    </row>
    <row r="251" spans="1:5" ht="12.75">
      <c r="A251" s="35" t="s">
        <v>57</v>
      </c>
      <c r="E251" s="40" t="s">
        <v>5</v>
      </c>
    </row>
    <row r="252" spans="1:5" ht="12.75">
      <c r="A252" t="s">
        <v>59</v>
      </c>
      <c r="E252" s="39" t="s">
        <v>5</v>
      </c>
    </row>
    <row r="253" spans="1:16" ht="12.75">
      <c r="A253" t="s">
        <v>49</v>
      </c>
      <c s="34" t="s">
        <v>323</v>
      </c>
      <c s="34" t="s">
        <v>2250</v>
      </c>
      <c s="35" t="s">
        <v>5</v>
      </c>
      <c s="6" t="s">
        <v>2251</v>
      </c>
      <c s="36" t="s">
        <v>143</v>
      </c>
      <c s="37">
        <v>7</v>
      </c>
      <c s="36">
        <v>0</v>
      </c>
      <c s="36">
        <f>ROUND(G253*H253,6)</f>
      </c>
      <c r="L253" s="38">
        <v>0</v>
      </c>
      <c s="32">
        <f>ROUND(ROUND(L253,2)*ROUND(G253,3),2)</f>
      </c>
      <c s="36" t="s">
        <v>55</v>
      </c>
      <c>
        <f>(M253*21)/100</f>
      </c>
      <c t="s">
        <v>27</v>
      </c>
    </row>
    <row r="254" spans="1:5" ht="12.75">
      <c r="A254" s="35" t="s">
        <v>56</v>
      </c>
      <c r="E254" s="39" t="s">
        <v>2251</v>
      </c>
    </row>
    <row r="255" spans="1:5" ht="12.75">
      <c r="A255" s="35" t="s">
        <v>57</v>
      </c>
      <c r="E255" s="40" t="s">
        <v>5</v>
      </c>
    </row>
    <row r="256" spans="1:5" ht="12.75">
      <c r="A256" t="s">
        <v>59</v>
      </c>
      <c r="E256" s="39" t="s">
        <v>5</v>
      </c>
    </row>
    <row r="257" spans="1:16" ht="12.75">
      <c r="A257" t="s">
        <v>49</v>
      </c>
      <c s="34" t="s">
        <v>326</v>
      </c>
      <c s="34" t="s">
        <v>2331</v>
      </c>
      <c s="35" t="s">
        <v>5</v>
      </c>
      <c s="6" t="s">
        <v>2332</v>
      </c>
      <c s="36" t="s">
        <v>143</v>
      </c>
      <c s="37">
        <v>1</v>
      </c>
      <c s="36">
        <v>0</v>
      </c>
      <c s="36">
        <f>ROUND(G257*H257,6)</f>
      </c>
      <c r="L257" s="38">
        <v>0</v>
      </c>
      <c s="32">
        <f>ROUND(ROUND(L257,2)*ROUND(G257,3),2)</f>
      </c>
      <c s="36" t="s">
        <v>55</v>
      </c>
      <c>
        <f>(M257*21)/100</f>
      </c>
      <c t="s">
        <v>27</v>
      </c>
    </row>
    <row r="258" spans="1:5" ht="12.75">
      <c r="A258" s="35" t="s">
        <v>56</v>
      </c>
      <c r="E258" s="39" t="s">
        <v>2332</v>
      </c>
    </row>
    <row r="259" spans="1:5" ht="12.75">
      <c r="A259" s="35" t="s">
        <v>57</v>
      </c>
      <c r="E259" s="40" t="s">
        <v>5</v>
      </c>
    </row>
    <row r="260" spans="1:5" ht="12.75">
      <c r="A260" t="s">
        <v>59</v>
      </c>
      <c r="E260" s="39" t="s">
        <v>5</v>
      </c>
    </row>
    <row r="261" spans="1:16" ht="12.75">
      <c r="A261" t="s">
        <v>49</v>
      </c>
      <c s="34" t="s">
        <v>352</v>
      </c>
      <c s="34" t="s">
        <v>2333</v>
      </c>
      <c s="35" t="s">
        <v>5</v>
      </c>
      <c s="6" t="s">
        <v>2334</v>
      </c>
      <c s="36" t="s">
        <v>143</v>
      </c>
      <c s="37">
        <v>2</v>
      </c>
      <c s="36">
        <v>0</v>
      </c>
      <c s="36">
        <f>ROUND(G261*H261,6)</f>
      </c>
      <c r="L261" s="38">
        <v>0</v>
      </c>
      <c s="32">
        <f>ROUND(ROUND(L261,2)*ROUND(G261,3),2)</f>
      </c>
      <c s="36" t="s">
        <v>55</v>
      </c>
      <c>
        <f>(M261*21)/100</f>
      </c>
      <c t="s">
        <v>27</v>
      </c>
    </row>
    <row r="262" spans="1:5" ht="12.75">
      <c r="A262" s="35" t="s">
        <v>56</v>
      </c>
      <c r="E262" s="39" t="s">
        <v>2334</v>
      </c>
    </row>
    <row r="263" spans="1:5" ht="12.75">
      <c r="A263" s="35" t="s">
        <v>57</v>
      </c>
      <c r="E263" s="40" t="s">
        <v>5</v>
      </c>
    </row>
    <row r="264" spans="1:5" ht="12.75">
      <c r="A264" t="s">
        <v>59</v>
      </c>
      <c r="E264" s="39" t="s">
        <v>5</v>
      </c>
    </row>
    <row r="265" spans="1:16" ht="12.75">
      <c r="A265" t="s">
        <v>49</v>
      </c>
      <c s="34" t="s">
        <v>222</v>
      </c>
      <c s="34" t="s">
        <v>2335</v>
      </c>
      <c s="35" t="s">
        <v>5</v>
      </c>
      <c s="6" t="s">
        <v>2336</v>
      </c>
      <c s="36" t="s">
        <v>143</v>
      </c>
      <c s="37">
        <v>1</v>
      </c>
      <c s="36">
        <v>0</v>
      </c>
      <c s="36">
        <f>ROUND(G265*H265,6)</f>
      </c>
      <c r="L265" s="38">
        <v>0</v>
      </c>
      <c s="32">
        <f>ROUND(ROUND(L265,2)*ROUND(G265,3),2)</f>
      </c>
      <c s="36" t="s">
        <v>55</v>
      </c>
      <c>
        <f>(M265*21)/100</f>
      </c>
      <c t="s">
        <v>27</v>
      </c>
    </row>
    <row r="266" spans="1:5" ht="12.75">
      <c r="A266" s="35" t="s">
        <v>56</v>
      </c>
      <c r="E266" s="39" t="s">
        <v>2336</v>
      </c>
    </row>
    <row r="267" spans="1:5" ht="12.75">
      <c r="A267" s="35" t="s">
        <v>57</v>
      </c>
      <c r="E267" s="40" t="s">
        <v>5</v>
      </c>
    </row>
    <row r="268" spans="1:5" ht="12.75">
      <c r="A268" t="s">
        <v>59</v>
      </c>
      <c r="E268" s="39" t="s">
        <v>5</v>
      </c>
    </row>
    <row r="269" spans="1:16" ht="12.75">
      <c r="A269" t="s">
        <v>49</v>
      </c>
      <c s="34" t="s">
        <v>223</v>
      </c>
      <c s="34" t="s">
        <v>2266</v>
      </c>
      <c s="35" t="s">
        <v>5</v>
      </c>
      <c s="6" t="s">
        <v>2267</v>
      </c>
      <c s="36" t="s">
        <v>143</v>
      </c>
      <c s="37">
        <v>2</v>
      </c>
      <c s="36">
        <v>0</v>
      </c>
      <c s="36">
        <f>ROUND(G269*H269,6)</f>
      </c>
      <c r="L269" s="38">
        <v>0</v>
      </c>
      <c s="32">
        <f>ROUND(ROUND(L269,2)*ROUND(G269,3),2)</f>
      </c>
      <c s="36" t="s">
        <v>55</v>
      </c>
      <c>
        <f>(M269*21)/100</f>
      </c>
      <c t="s">
        <v>27</v>
      </c>
    </row>
    <row r="270" spans="1:5" ht="12.75">
      <c r="A270" s="35" t="s">
        <v>56</v>
      </c>
      <c r="E270" s="39" t="s">
        <v>2267</v>
      </c>
    </row>
    <row r="271" spans="1:5" ht="12.75">
      <c r="A271" s="35" t="s">
        <v>57</v>
      </c>
      <c r="E271" s="40" t="s">
        <v>5</v>
      </c>
    </row>
    <row r="272" spans="1:5" ht="12.75">
      <c r="A272" t="s">
        <v>59</v>
      </c>
      <c r="E272" s="39" t="s">
        <v>5</v>
      </c>
    </row>
    <row r="273" spans="1:16" ht="12.75">
      <c r="A273" t="s">
        <v>49</v>
      </c>
      <c s="34" t="s">
        <v>224</v>
      </c>
      <c s="34" t="s">
        <v>2286</v>
      </c>
      <c s="35" t="s">
        <v>5</v>
      </c>
      <c s="6" t="s">
        <v>2287</v>
      </c>
      <c s="36" t="s">
        <v>143</v>
      </c>
      <c s="37">
        <v>1</v>
      </c>
      <c s="36">
        <v>0</v>
      </c>
      <c s="36">
        <f>ROUND(G273*H273,6)</f>
      </c>
      <c r="L273" s="38">
        <v>0</v>
      </c>
      <c s="32">
        <f>ROUND(ROUND(L273,2)*ROUND(G273,3),2)</f>
      </c>
      <c s="36" t="s">
        <v>55</v>
      </c>
      <c>
        <f>(M273*21)/100</f>
      </c>
      <c t="s">
        <v>27</v>
      </c>
    </row>
    <row r="274" spans="1:5" ht="12.75">
      <c r="A274" s="35" t="s">
        <v>56</v>
      </c>
      <c r="E274" s="39" t="s">
        <v>2287</v>
      </c>
    </row>
    <row r="275" spans="1:5" ht="12.75">
      <c r="A275" s="35" t="s">
        <v>57</v>
      </c>
      <c r="E275" s="40" t="s">
        <v>5</v>
      </c>
    </row>
    <row r="276" spans="1:5" ht="12.75">
      <c r="A276" t="s">
        <v>59</v>
      </c>
      <c r="E276" s="39" t="s">
        <v>5</v>
      </c>
    </row>
    <row r="277" spans="1:16" ht="12.75">
      <c r="A277" t="s">
        <v>49</v>
      </c>
      <c s="34" t="s">
        <v>225</v>
      </c>
      <c s="34" t="s">
        <v>2318</v>
      </c>
      <c s="35" t="s">
        <v>5</v>
      </c>
      <c s="6" t="s">
        <v>2319</v>
      </c>
      <c s="36" t="s">
        <v>153</v>
      </c>
      <c s="37">
        <v>2</v>
      </c>
      <c s="36">
        <v>0</v>
      </c>
      <c s="36">
        <f>ROUND(G277*H277,6)</f>
      </c>
      <c r="L277" s="38">
        <v>0</v>
      </c>
      <c s="32">
        <f>ROUND(ROUND(L277,2)*ROUND(G277,3),2)</f>
      </c>
      <c s="36" t="s">
        <v>55</v>
      </c>
      <c>
        <f>(M277*21)/100</f>
      </c>
      <c t="s">
        <v>27</v>
      </c>
    </row>
    <row r="278" spans="1:5" ht="12.75">
      <c r="A278" s="35" t="s">
        <v>56</v>
      </c>
      <c r="E278" s="39" t="s">
        <v>2319</v>
      </c>
    </row>
    <row r="279" spans="1:5" ht="12.75">
      <c r="A279" s="35" t="s">
        <v>57</v>
      </c>
      <c r="E279" s="40" t="s">
        <v>5</v>
      </c>
    </row>
    <row r="280" spans="1:5" ht="12.75">
      <c r="A280" t="s">
        <v>59</v>
      </c>
      <c r="E280" s="39" t="s">
        <v>5</v>
      </c>
    </row>
    <row r="281" spans="1:16" ht="12.75">
      <c r="A281" t="s">
        <v>49</v>
      </c>
      <c s="34" t="s">
        <v>327</v>
      </c>
      <c s="34" t="s">
        <v>2337</v>
      </c>
      <c s="35" t="s">
        <v>5</v>
      </c>
      <c s="6" t="s">
        <v>2338</v>
      </c>
      <c s="36" t="s">
        <v>101</v>
      </c>
      <c s="37">
        <v>1</v>
      </c>
      <c s="36">
        <v>0</v>
      </c>
      <c s="36">
        <f>ROUND(G281*H281,6)</f>
      </c>
      <c r="L281" s="38">
        <v>0</v>
      </c>
      <c s="32">
        <f>ROUND(ROUND(L281,2)*ROUND(G281,3),2)</f>
      </c>
      <c s="36" t="s">
        <v>55</v>
      </c>
      <c>
        <f>(M281*21)/100</f>
      </c>
      <c t="s">
        <v>27</v>
      </c>
    </row>
    <row r="282" spans="1:5" ht="12.75">
      <c r="A282" s="35" t="s">
        <v>56</v>
      </c>
      <c r="E282" s="39" t="s">
        <v>2338</v>
      </c>
    </row>
    <row r="283" spans="1:5" ht="12.75">
      <c r="A283" s="35" t="s">
        <v>57</v>
      </c>
      <c r="E283" s="40" t="s">
        <v>5</v>
      </c>
    </row>
    <row r="284" spans="1:5" ht="12.75">
      <c r="A284" t="s">
        <v>59</v>
      </c>
      <c r="E284" s="39" t="s">
        <v>5</v>
      </c>
    </row>
    <row r="285" spans="1:13" ht="12.75">
      <c r="A285" t="s">
        <v>46</v>
      </c>
      <c r="C285" s="31" t="s">
        <v>1831</v>
      </c>
      <c r="E285" s="33" t="s">
        <v>2339</v>
      </c>
      <c r="J285" s="32">
        <f>0</f>
      </c>
      <c s="32">
        <f>0</f>
      </c>
      <c s="32">
        <f>0+L286+L290+L294+L298+L302+L306+L310+L314+L318+L322+L326+L330+L334+L338+L342</f>
      </c>
      <c s="32">
        <f>0+M286+M290+M294+M298+M302+M306+M310+M314+M318+M322+M326+M330+M334+M338+M342</f>
      </c>
    </row>
    <row r="286" spans="1:16" ht="12.75">
      <c r="A286" t="s">
        <v>49</v>
      </c>
      <c s="34" t="s">
        <v>331</v>
      </c>
      <c s="34" t="s">
        <v>2340</v>
      </c>
      <c s="35" t="s">
        <v>5</v>
      </c>
      <c s="6" t="s">
        <v>2341</v>
      </c>
      <c s="36" t="s">
        <v>143</v>
      </c>
      <c s="37">
        <v>1</v>
      </c>
      <c s="36">
        <v>0</v>
      </c>
      <c s="36">
        <f>ROUND(G286*H286,6)</f>
      </c>
      <c r="L286" s="38">
        <v>0</v>
      </c>
      <c s="32">
        <f>ROUND(ROUND(L286,2)*ROUND(G286,3),2)</f>
      </c>
      <c s="36" t="s">
        <v>55</v>
      </c>
      <c>
        <f>(M286*21)/100</f>
      </c>
      <c t="s">
        <v>27</v>
      </c>
    </row>
    <row r="287" spans="1:5" ht="12.75">
      <c r="A287" s="35" t="s">
        <v>56</v>
      </c>
      <c r="E287" s="39" t="s">
        <v>2341</v>
      </c>
    </row>
    <row r="288" spans="1:5" ht="12.75">
      <c r="A288" s="35" t="s">
        <v>57</v>
      </c>
      <c r="E288" s="40" t="s">
        <v>5</v>
      </c>
    </row>
    <row r="289" spans="1:5" ht="12.75">
      <c r="A289" t="s">
        <v>59</v>
      </c>
      <c r="E289" s="39" t="s">
        <v>5</v>
      </c>
    </row>
    <row r="290" spans="1:16" ht="12.75">
      <c r="A290" t="s">
        <v>49</v>
      </c>
      <c s="34" t="s">
        <v>335</v>
      </c>
      <c s="34" t="s">
        <v>2301</v>
      </c>
      <c s="35" t="s">
        <v>5</v>
      </c>
      <c s="6" t="s">
        <v>2302</v>
      </c>
      <c s="36" t="s">
        <v>143</v>
      </c>
      <c s="37">
        <v>1</v>
      </c>
      <c s="36">
        <v>0</v>
      </c>
      <c s="36">
        <f>ROUND(G290*H290,6)</f>
      </c>
      <c r="L290" s="38">
        <v>0</v>
      </c>
      <c s="32">
        <f>ROUND(ROUND(L290,2)*ROUND(G290,3),2)</f>
      </c>
      <c s="36" t="s">
        <v>55</v>
      </c>
      <c>
        <f>(M290*21)/100</f>
      </c>
      <c t="s">
        <v>27</v>
      </c>
    </row>
    <row r="291" spans="1:5" ht="12.75">
      <c r="A291" s="35" t="s">
        <v>56</v>
      </c>
      <c r="E291" s="39" t="s">
        <v>2302</v>
      </c>
    </row>
    <row r="292" spans="1:5" ht="12.75">
      <c r="A292" s="35" t="s">
        <v>57</v>
      </c>
      <c r="E292" s="40" t="s">
        <v>5</v>
      </c>
    </row>
    <row r="293" spans="1:5" ht="12.75">
      <c r="A293" t="s">
        <v>59</v>
      </c>
      <c r="E293" s="39" t="s">
        <v>5</v>
      </c>
    </row>
    <row r="294" spans="1:16" ht="12.75">
      <c r="A294" t="s">
        <v>49</v>
      </c>
      <c s="34" t="s">
        <v>339</v>
      </c>
      <c s="34" t="s">
        <v>2327</v>
      </c>
      <c s="35" t="s">
        <v>5</v>
      </c>
      <c s="6" t="s">
        <v>2328</v>
      </c>
      <c s="36" t="s">
        <v>143</v>
      </c>
      <c s="37">
        <v>1</v>
      </c>
      <c s="36">
        <v>0</v>
      </c>
      <c s="36">
        <f>ROUND(G294*H294,6)</f>
      </c>
      <c r="L294" s="38">
        <v>0</v>
      </c>
      <c s="32">
        <f>ROUND(ROUND(L294,2)*ROUND(G294,3),2)</f>
      </c>
      <c s="36" t="s">
        <v>55</v>
      </c>
      <c>
        <f>(M294*21)/100</f>
      </c>
      <c t="s">
        <v>27</v>
      </c>
    </row>
    <row r="295" spans="1:5" ht="12.75">
      <c r="A295" s="35" t="s">
        <v>56</v>
      </c>
      <c r="E295" s="39" t="s">
        <v>2328</v>
      </c>
    </row>
    <row r="296" spans="1:5" ht="12.75">
      <c r="A296" s="35" t="s">
        <v>57</v>
      </c>
      <c r="E296" s="40" t="s">
        <v>5</v>
      </c>
    </row>
    <row r="297" spans="1:5" ht="12.75">
      <c r="A297" t="s">
        <v>59</v>
      </c>
      <c r="E297" s="39" t="s">
        <v>5</v>
      </c>
    </row>
    <row r="298" spans="1:16" ht="12.75">
      <c r="A298" t="s">
        <v>49</v>
      </c>
      <c s="34" t="s">
        <v>808</v>
      </c>
      <c s="34" t="s">
        <v>2329</v>
      </c>
      <c s="35" t="s">
        <v>5</v>
      </c>
      <c s="6" t="s">
        <v>2330</v>
      </c>
      <c s="36" t="s">
        <v>143</v>
      </c>
      <c s="37">
        <v>1</v>
      </c>
      <c s="36">
        <v>0</v>
      </c>
      <c s="36">
        <f>ROUND(G298*H298,6)</f>
      </c>
      <c r="L298" s="38">
        <v>0</v>
      </c>
      <c s="32">
        <f>ROUND(ROUND(L298,2)*ROUND(G298,3),2)</f>
      </c>
      <c s="36" t="s">
        <v>55</v>
      </c>
      <c>
        <f>(M298*21)/100</f>
      </c>
      <c t="s">
        <v>27</v>
      </c>
    </row>
    <row r="299" spans="1:5" ht="12.75">
      <c r="A299" s="35" t="s">
        <v>56</v>
      </c>
      <c r="E299" s="39" t="s">
        <v>2330</v>
      </c>
    </row>
    <row r="300" spans="1:5" ht="12.75">
      <c r="A300" s="35" t="s">
        <v>57</v>
      </c>
      <c r="E300" s="40" t="s">
        <v>5</v>
      </c>
    </row>
    <row r="301" spans="1:5" ht="12.75">
      <c r="A301" t="s">
        <v>59</v>
      </c>
      <c r="E301" s="39" t="s">
        <v>5</v>
      </c>
    </row>
    <row r="302" spans="1:16" ht="12.75">
      <c r="A302" t="s">
        <v>49</v>
      </c>
      <c s="34" t="s">
        <v>343</v>
      </c>
      <c s="34" t="s">
        <v>2309</v>
      </c>
      <c s="35" t="s">
        <v>5</v>
      </c>
      <c s="6" t="s">
        <v>2310</v>
      </c>
      <c s="36" t="s">
        <v>143</v>
      </c>
      <c s="37">
        <v>3</v>
      </c>
      <c s="36">
        <v>0</v>
      </c>
      <c s="36">
        <f>ROUND(G302*H302,6)</f>
      </c>
      <c r="L302" s="38">
        <v>0</v>
      </c>
      <c s="32">
        <f>ROUND(ROUND(L302,2)*ROUND(G302,3),2)</f>
      </c>
      <c s="36" t="s">
        <v>55</v>
      </c>
      <c>
        <f>(M302*21)/100</f>
      </c>
      <c t="s">
        <v>27</v>
      </c>
    </row>
    <row r="303" spans="1:5" ht="12.75">
      <c r="A303" s="35" t="s">
        <v>56</v>
      </c>
      <c r="E303" s="39" t="s">
        <v>2310</v>
      </c>
    </row>
    <row r="304" spans="1:5" ht="12.75">
      <c r="A304" s="35" t="s">
        <v>57</v>
      </c>
      <c r="E304" s="40" t="s">
        <v>5</v>
      </c>
    </row>
    <row r="305" spans="1:5" ht="12.75">
      <c r="A305" t="s">
        <v>59</v>
      </c>
      <c r="E305" s="39" t="s">
        <v>5</v>
      </c>
    </row>
    <row r="306" spans="1:16" ht="12.75">
      <c r="A306" t="s">
        <v>49</v>
      </c>
      <c s="34" t="s">
        <v>813</v>
      </c>
      <c s="34" t="s">
        <v>2342</v>
      </c>
      <c s="35" t="s">
        <v>5</v>
      </c>
      <c s="6" t="s">
        <v>2343</v>
      </c>
      <c s="36" t="s">
        <v>143</v>
      </c>
      <c s="37">
        <v>5</v>
      </c>
      <c s="36">
        <v>0</v>
      </c>
      <c s="36">
        <f>ROUND(G306*H306,6)</f>
      </c>
      <c r="L306" s="38">
        <v>0</v>
      </c>
      <c s="32">
        <f>ROUND(ROUND(L306,2)*ROUND(G306,3),2)</f>
      </c>
      <c s="36" t="s">
        <v>55</v>
      </c>
      <c>
        <f>(M306*21)/100</f>
      </c>
      <c t="s">
        <v>27</v>
      </c>
    </row>
    <row r="307" spans="1:5" ht="12.75">
      <c r="A307" s="35" t="s">
        <v>56</v>
      </c>
      <c r="E307" s="39" t="s">
        <v>2343</v>
      </c>
    </row>
    <row r="308" spans="1:5" ht="12.75">
      <c r="A308" s="35" t="s">
        <v>57</v>
      </c>
      <c r="E308" s="40" t="s">
        <v>5</v>
      </c>
    </row>
    <row r="309" spans="1:5" ht="12.75">
      <c r="A309" t="s">
        <v>59</v>
      </c>
      <c r="E309" s="39" t="s">
        <v>5</v>
      </c>
    </row>
    <row r="310" spans="1:16" ht="12.75">
      <c r="A310" t="s">
        <v>49</v>
      </c>
      <c s="34" t="s">
        <v>346</v>
      </c>
      <c s="34" t="s">
        <v>2250</v>
      </c>
      <c s="35" t="s">
        <v>5</v>
      </c>
      <c s="6" t="s">
        <v>2251</v>
      </c>
      <c s="36" t="s">
        <v>143</v>
      </c>
      <c s="37">
        <v>8</v>
      </c>
      <c s="36">
        <v>0</v>
      </c>
      <c s="36">
        <f>ROUND(G310*H310,6)</f>
      </c>
      <c r="L310" s="38">
        <v>0</v>
      </c>
      <c s="32">
        <f>ROUND(ROUND(L310,2)*ROUND(G310,3),2)</f>
      </c>
      <c s="36" t="s">
        <v>55</v>
      </c>
      <c>
        <f>(M310*21)/100</f>
      </c>
      <c t="s">
        <v>27</v>
      </c>
    </row>
    <row r="311" spans="1:5" ht="12.75">
      <c r="A311" s="35" t="s">
        <v>56</v>
      </c>
      <c r="E311" s="39" t="s">
        <v>2251</v>
      </c>
    </row>
    <row r="312" spans="1:5" ht="12.75">
      <c r="A312" s="35" t="s">
        <v>57</v>
      </c>
      <c r="E312" s="40" t="s">
        <v>5</v>
      </c>
    </row>
    <row r="313" spans="1:5" ht="12.75">
      <c r="A313" t="s">
        <v>59</v>
      </c>
      <c r="E313" s="39" t="s">
        <v>5</v>
      </c>
    </row>
    <row r="314" spans="1:16" ht="12.75">
      <c r="A314" t="s">
        <v>49</v>
      </c>
      <c s="34" t="s">
        <v>819</v>
      </c>
      <c s="34" t="s">
        <v>2344</v>
      </c>
      <c s="35" t="s">
        <v>5</v>
      </c>
      <c s="6" t="s">
        <v>2345</v>
      </c>
      <c s="36" t="s">
        <v>143</v>
      </c>
      <c s="37">
        <v>13</v>
      </c>
      <c s="36">
        <v>0</v>
      </c>
      <c s="36">
        <f>ROUND(G314*H314,6)</f>
      </c>
      <c r="L314" s="38">
        <v>0</v>
      </c>
      <c s="32">
        <f>ROUND(ROUND(L314,2)*ROUND(G314,3),2)</f>
      </c>
      <c s="36" t="s">
        <v>55</v>
      </c>
      <c>
        <f>(M314*21)/100</f>
      </c>
      <c t="s">
        <v>27</v>
      </c>
    </row>
    <row r="315" spans="1:5" ht="12.75">
      <c r="A315" s="35" t="s">
        <v>56</v>
      </c>
      <c r="E315" s="39" t="s">
        <v>2345</v>
      </c>
    </row>
    <row r="316" spans="1:5" ht="12.75">
      <c r="A316" s="35" t="s">
        <v>57</v>
      </c>
      <c r="E316" s="40" t="s">
        <v>5</v>
      </c>
    </row>
    <row r="317" spans="1:5" ht="12.75">
      <c r="A317" t="s">
        <v>59</v>
      </c>
      <c r="E317" s="39" t="s">
        <v>5</v>
      </c>
    </row>
    <row r="318" spans="1:16" ht="12.75">
      <c r="A318" t="s">
        <v>49</v>
      </c>
      <c s="34" t="s">
        <v>349</v>
      </c>
      <c s="34" t="s">
        <v>2346</v>
      </c>
      <c s="35" t="s">
        <v>5</v>
      </c>
      <c s="6" t="s">
        <v>2347</v>
      </c>
      <c s="36" t="s">
        <v>143</v>
      </c>
      <c s="37">
        <v>1</v>
      </c>
      <c s="36">
        <v>0</v>
      </c>
      <c s="36">
        <f>ROUND(G318*H318,6)</f>
      </c>
      <c r="L318" s="38">
        <v>0</v>
      </c>
      <c s="32">
        <f>ROUND(ROUND(L318,2)*ROUND(G318,3),2)</f>
      </c>
      <c s="36" t="s">
        <v>55</v>
      </c>
      <c>
        <f>(M318*21)/100</f>
      </c>
      <c t="s">
        <v>27</v>
      </c>
    </row>
    <row r="319" spans="1:5" ht="12.75">
      <c r="A319" s="35" t="s">
        <v>56</v>
      </c>
      <c r="E319" s="39" t="s">
        <v>2347</v>
      </c>
    </row>
    <row r="320" spans="1:5" ht="12.75">
      <c r="A320" s="35" t="s">
        <v>57</v>
      </c>
      <c r="E320" s="40" t="s">
        <v>5</v>
      </c>
    </row>
    <row r="321" spans="1:5" ht="12.75">
      <c r="A321" t="s">
        <v>59</v>
      </c>
      <c r="E321" s="39" t="s">
        <v>5</v>
      </c>
    </row>
    <row r="322" spans="1:16" ht="12.75">
      <c r="A322" t="s">
        <v>49</v>
      </c>
      <c s="34" t="s">
        <v>826</v>
      </c>
      <c s="34" t="s">
        <v>2333</v>
      </c>
      <c s="35" t="s">
        <v>5</v>
      </c>
      <c s="6" t="s">
        <v>2334</v>
      </c>
      <c s="36" t="s">
        <v>143</v>
      </c>
      <c s="37">
        <v>3</v>
      </c>
      <c s="36">
        <v>0</v>
      </c>
      <c s="36">
        <f>ROUND(G322*H322,6)</f>
      </c>
      <c r="L322" s="38">
        <v>0</v>
      </c>
      <c s="32">
        <f>ROUND(ROUND(L322,2)*ROUND(G322,3),2)</f>
      </c>
      <c s="36" t="s">
        <v>55</v>
      </c>
      <c>
        <f>(M322*21)/100</f>
      </c>
      <c t="s">
        <v>27</v>
      </c>
    </row>
    <row r="323" spans="1:5" ht="12.75">
      <c r="A323" s="35" t="s">
        <v>56</v>
      </c>
      <c r="E323" s="39" t="s">
        <v>2334</v>
      </c>
    </row>
    <row r="324" spans="1:5" ht="12.75">
      <c r="A324" s="35" t="s">
        <v>57</v>
      </c>
      <c r="E324" s="40" t="s">
        <v>5</v>
      </c>
    </row>
    <row r="325" spans="1:5" ht="12.75">
      <c r="A325" t="s">
        <v>59</v>
      </c>
      <c r="E325" s="39" t="s">
        <v>5</v>
      </c>
    </row>
    <row r="326" spans="1:16" ht="12.75">
      <c r="A326" t="s">
        <v>49</v>
      </c>
      <c s="34" t="s">
        <v>828</v>
      </c>
      <c s="34" t="s">
        <v>2335</v>
      </c>
      <c s="35" t="s">
        <v>5</v>
      </c>
      <c s="6" t="s">
        <v>2336</v>
      </c>
      <c s="36" t="s">
        <v>143</v>
      </c>
      <c s="37">
        <v>1</v>
      </c>
      <c s="36">
        <v>0</v>
      </c>
      <c s="36">
        <f>ROUND(G326*H326,6)</f>
      </c>
      <c r="L326" s="38">
        <v>0</v>
      </c>
      <c s="32">
        <f>ROUND(ROUND(L326,2)*ROUND(G326,3),2)</f>
      </c>
      <c s="36" t="s">
        <v>55</v>
      </c>
      <c>
        <f>(M326*21)/100</f>
      </c>
      <c t="s">
        <v>27</v>
      </c>
    </row>
    <row r="327" spans="1:5" ht="12.75">
      <c r="A327" s="35" t="s">
        <v>56</v>
      </c>
      <c r="E327" s="39" t="s">
        <v>2336</v>
      </c>
    </row>
    <row r="328" spans="1:5" ht="12.75">
      <c r="A328" s="35" t="s">
        <v>57</v>
      </c>
      <c r="E328" s="40" t="s">
        <v>5</v>
      </c>
    </row>
    <row r="329" spans="1:5" ht="12.75">
      <c r="A329" t="s">
        <v>59</v>
      </c>
      <c r="E329" s="39" t="s">
        <v>5</v>
      </c>
    </row>
    <row r="330" spans="1:16" ht="12.75">
      <c r="A330" t="s">
        <v>49</v>
      </c>
      <c s="34" t="s">
        <v>832</v>
      </c>
      <c s="34" t="s">
        <v>2286</v>
      </c>
      <c s="35" t="s">
        <v>5</v>
      </c>
      <c s="6" t="s">
        <v>2287</v>
      </c>
      <c s="36" t="s">
        <v>143</v>
      </c>
      <c s="37">
        <v>2</v>
      </c>
      <c s="36">
        <v>0</v>
      </c>
      <c s="36">
        <f>ROUND(G330*H330,6)</f>
      </c>
      <c r="L330" s="38">
        <v>0</v>
      </c>
      <c s="32">
        <f>ROUND(ROUND(L330,2)*ROUND(G330,3),2)</f>
      </c>
      <c s="36" t="s">
        <v>55</v>
      </c>
      <c>
        <f>(M330*21)/100</f>
      </c>
      <c t="s">
        <v>27</v>
      </c>
    </row>
    <row r="331" spans="1:5" ht="12.75">
      <c r="A331" s="35" t="s">
        <v>56</v>
      </c>
      <c r="E331" s="39" t="s">
        <v>2287</v>
      </c>
    </row>
    <row r="332" spans="1:5" ht="12.75">
      <c r="A332" s="35" t="s">
        <v>57</v>
      </c>
      <c r="E332" s="40" t="s">
        <v>5</v>
      </c>
    </row>
    <row r="333" spans="1:5" ht="12.75">
      <c r="A333" t="s">
        <v>59</v>
      </c>
      <c r="E333" s="39" t="s">
        <v>5</v>
      </c>
    </row>
    <row r="334" spans="1:16" ht="12.75">
      <c r="A334" t="s">
        <v>49</v>
      </c>
      <c s="34" t="s">
        <v>835</v>
      </c>
      <c s="34" t="s">
        <v>2318</v>
      </c>
      <c s="35" t="s">
        <v>5</v>
      </c>
      <c s="6" t="s">
        <v>2319</v>
      </c>
      <c s="36" t="s">
        <v>153</v>
      </c>
      <c s="37">
        <v>2</v>
      </c>
      <c s="36">
        <v>0</v>
      </c>
      <c s="36">
        <f>ROUND(G334*H334,6)</f>
      </c>
      <c r="L334" s="38">
        <v>0</v>
      </c>
      <c s="32">
        <f>ROUND(ROUND(L334,2)*ROUND(G334,3),2)</f>
      </c>
      <c s="36" t="s">
        <v>55</v>
      </c>
      <c>
        <f>(M334*21)/100</f>
      </c>
      <c t="s">
        <v>27</v>
      </c>
    </row>
    <row r="335" spans="1:5" ht="12.75">
      <c r="A335" s="35" t="s">
        <v>56</v>
      </c>
      <c r="E335" s="39" t="s">
        <v>2319</v>
      </c>
    </row>
    <row r="336" spans="1:5" ht="12.75">
      <c r="A336" s="35" t="s">
        <v>57</v>
      </c>
      <c r="E336" s="40" t="s">
        <v>5</v>
      </c>
    </row>
    <row r="337" spans="1:5" ht="12.75">
      <c r="A337" t="s">
        <v>59</v>
      </c>
      <c r="E337" s="39" t="s">
        <v>5</v>
      </c>
    </row>
    <row r="338" spans="1:16" ht="12.75">
      <c r="A338" t="s">
        <v>49</v>
      </c>
      <c s="34" t="s">
        <v>837</v>
      </c>
      <c s="34" t="s">
        <v>2337</v>
      </c>
      <c s="35" t="s">
        <v>5</v>
      </c>
      <c s="6" t="s">
        <v>2338</v>
      </c>
      <c s="36" t="s">
        <v>101</v>
      </c>
      <c s="37">
        <v>1</v>
      </c>
      <c s="36">
        <v>0</v>
      </c>
      <c s="36">
        <f>ROUND(G338*H338,6)</f>
      </c>
      <c r="L338" s="38">
        <v>0</v>
      </c>
      <c s="32">
        <f>ROUND(ROUND(L338,2)*ROUND(G338,3),2)</f>
      </c>
      <c s="36" t="s">
        <v>55</v>
      </c>
      <c>
        <f>(M338*21)/100</f>
      </c>
      <c t="s">
        <v>27</v>
      </c>
    </row>
    <row r="339" spans="1:5" ht="12.75">
      <c r="A339" s="35" t="s">
        <v>56</v>
      </c>
      <c r="E339" s="39" t="s">
        <v>2338</v>
      </c>
    </row>
    <row r="340" spans="1:5" ht="12.75">
      <c r="A340" s="35" t="s">
        <v>57</v>
      </c>
      <c r="E340" s="40" t="s">
        <v>5</v>
      </c>
    </row>
    <row r="341" spans="1:5" ht="12.75">
      <c r="A341" t="s">
        <v>59</v>
      </c>
      <c r="E341" s="39" t="s">
        <v>5</v>
      </c>
    </row>
    <row r="342" spans="1:16" ht="12.75">
      <c r="A342" t="s">
        <v>49</v>
      </c>
      <c s="34" t="s">
        <v>843</v>
      </c>
      <c s="34" t="s">
        <v>2322</v>
      </c>
      <c s="35" t="s">
        <v>5</v>
      </c>
      <c s="6" t="s">
        <v>2323</v>
      </c>
      <c s="36" t="s">
        <v>143</v>
      </c>
      <c s="37">
        <v>4</v>
      </c>
      <c s="36">
        <v>0</v>
      </c>
      <c s="36">
        <f>ROUND(G342*H342,6)</f>
      </c>
      <c r="L342" s="38">
        <v>0</v>
      </c>
      <c s="32">
        <f>ROUND(ROUND(L342,2)*ROUND(G342,3),2)</f>
      </c>
      <c s="36" t="s">
        <v>55</v>
      </c>
      <c>
        <f>(M342*21)/100</f>
      </c>
      <c t="s">
        <v>27</v>
      </c>
    </row>
    <row r="343" spans="1:5" ht="12.75">
      <c r="A343" s="35" t="s">
        <v>56</v>
      </c>
      <c r="E343" s="39" t="s">
        <v>2323</v>
      </c>
    </row>
    <row r="344" spans="1:5" ht="12.75">
      <c r="A344" s="35" t="s">
        <v>57</v>
      </c>
      <c r="E344" s="40" t="s">
        <v>5</v>
      </c>
    </row>
    <row r="345" spans="1:5" ht="12.75">
      <c r="A345" t="s">
        <v>59</v>
      </c>
      <c r="E345" s="39" t="s">
        <v>5</v>
      </c>
    </row>
    <row r="346" spans="1:13" ht="12.75">
      <c r="A346" t="s">
        <v>46</v>
      </c>
      <c r="C346" s="31" t="s">
        <v>1845</v>
      </c>
      <c r="E346" s="33" t="s">
        <v>2348</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846</v>
      </c>
      <c s="34" t="s">
        <v>2349</v>
      </c>
      <c s="35" t="s">
        <v>5</v>
      </c>
      <c s="6" t="s">
        <v>2350</v>
      </c>
      <c s="36" t="s">
        <v>143</v>
      </c>
      <c s="37">
        <v>45</v>
      </c>
      <c s="36">
        <v>0</v>
      </c>
      <c s="36">
        <f>ROUND(G347*H347,6)</f>
      </c>
      <c r="L347" s="38">
        <v>0</v>
      </c>
      <c s="32">
        <f>ROUND(ROUND(L347,2)*ROUND(G347,3),2)</f>
      </c>
      <c s="36" t="s">
        <v>55</v>
      </c>
      <c>
        <f>(M347*21)/100</f>
      </c>
      <c t="s">
        <v>27</v>
      </c>
    </row>
    <row r="348" spans="1:5" ht="12.75">
      <c r="A348" s="35" t="s">
        <v>56</v>
      </c>
      <c r="E348" s="39" t="s">
        <v>2350</v>
      </c>
    </row>
    <row r="349" spans="1:5" ht="12.75">
      <c r="A349" s="35" t="s">
        <v>57</v>
      </c>
      <c r="E349" s="40" t="s">
        <v>5</v>
      </c>
    </row>
    <row r="350" spans="1:5" ht="12.75">
      <c r="A350" t="s">
        <v>59</v>
      </c>
      <c r="E350" s="39" t="s">
        <v>5</v>
      </c>
    </row>
    <row r="351" spans="1:16" ht="12.75">
      <c r="A351" t="s">
        <v>49</v>
      </c>
      <c s="34" t="s">
        <v>849</v>
      </c>
      <c s="34" t="s">
        <v>2351</v>
      </c>
      <c s="35" t="s">
        <v>5</v>
      </c>
      <c s="6" t="s">
        <v>2352</v>
      </c>
      <c s="36" t="s">
        <v>143</v>
      </c>
      <c s="37">
        <v>85</v>
      </c>
      <c s="36">
        <v>0</v>
      </c>
      <c s="36">
        <f>ROUND(G351*H351,6)</f>
      </c>
      <c r="L351" s="38">
        <v>0</v>
      </c>
      <c s="32">
        <f>ROUND(ROUND(L351,2)*ROUND(G351,3),2)</f>
      </c>
      <c s="36" t="s">
        <v>55</v>
      </c>
      <c>
        <f>(M351*21)/100</f>
      </c>
      <c t="s">
        <v>27</v>
      </c>
    </row>
    <row r="352" spans="1:5" ht="12.75">
      <c r="A352" s="35" t="s">
        <v>56</v>
      </c>
      <c r="E352" s="39" t="s">
        <v>2352</v>
      </c>
    </row>
    <row r="353" spans="1:5" ht="12.75">
      <c r="A353" s="35" t="s">
        <v>57</v>
      </c>
      <c r="E353" s="40" t="s">
        <v>5</v>
      </c>
    </row>
    <row r="354" spans="1:5" ht="12.75">
      <c r="A354" t="s">
        <v>59</v>
      </c>
      <c r="E354" s="39" t="s">
        <v>5</v>
      </c>
    </row>
    <row r="355" spans="1:16" ht="12.75">
      <c r="A355" t="s">
        <v>49</v>
      </c>
      <c s="34" t="s">
        <v>852</v>
      </c>
      <c s="34" t="s">
        <v>2353</v>
      </c>
      <c s="35" t="s">
        <v>5</v>
      </c>
      <c s="6" t="s">
        <v>2354</v>
      </c>
      <c s="36" t="s">
        <v>153</v>
      </c>
      <c s="37">
        <v>100</v>
      </c>
      <c s="36">
        <v>0</v>
      </c>
      <c s="36">
        <f>ROUND(G355*H355,6)</f>
      </c>
      <c r="L355" s="38">
        <v>0</v>
      </c>
      <c s="32">
        <f>ROUND(ROUND(L355,2)*ROUND(G355,3),2)</f>
      </c>
      <c s="36" t="s">
        <v>55</v>
      </c>
      <c>
        <f>(M355*21)/100</f>
      </c>
      <c t="s">
        <v>27</v>
      </c>
    </row>
    <row r="356" spans="1:5" ht="12.75">
      <c r="A356" s="35" t="s">
        <v>56</v>
      </c>
      <c r="E356" s="39" t="s">
        <v>2354</v>
      </c>
    </row>
    <row r="357" spans="1:5" ht="12.75">
      <c r="A357" s="35" t="s">
        <v>57</v>
      </c>
      <c r="E357" s="40" t="s">
        <v>5</v>
      </c>
    </row>
    <row r="358" spans="1:5" ht="12.75">
      <c r="A358" t="s">
        <v>59</v>
      </c>
      <c r="E358" s="39" t="s">
        <v>5</v>
      </c>
    </row>
    <row r="359" spans="1:16" ht="12.75">
      <c r="A359" t="s">
        <v>49</v>
      </c>
      <c s="34" t="s">
        <v>855</v>
      </c>
      <c s="34" t="s">
        <v>2355</v>
      </c>
      <c s="35" t="s">
        <v>5</v>
      </c>
      <c s="6" t="s">
        <v>2356</v>
      </c>
      <c s="36" t="s">
        <v>143</v>
      </c>
      <c s="37">
        <v>4</v>
      </c>
      <c s="36">
        <v>0</v>
      </c>
      <c s="36">
        <f>ROUND(G359*H359,6)</f>
      </c>
      <c r="L359" s="38">
        <v>0</v>
      </c>
      <c s="32">
        <f>ROUND(ROUND(L359,2)*ROUND(G359,3),2)</f>
      </c>
      <c s="36" t="s">
        <v>55</v>
      </c>
      <c>
        <f>(M359*21)/100</f>
      </c>
      <c t="s">
        <v>27</v>
      </c>
    </row>
    <row r="360" spans="1:5" ht="12.75">
      <c r="A360" s="35" t="s">
        <v>56</v>
      </c>
      <c r="E360" s="39" t="s">
        <v>2356</v>
      </c>
    </row>
    <row r="361" spans="1:5" ht="12.75">
      <c r="A361" s="35" t="s">
        <v>57</v>
      </c>
      <c r="E361" s="40" t="s">
        <v>5</v>
      </c>
    </row>
    <row r="362" spans="1:5" ht="12.75">
      <c r="A362" t="s">
        <v>59</v>
      </c>
      <c r="E362" s="39" t="s">
        <v>5</v>
      </c>
    </row>
    <row r="363" spans="1:16" ht="12.75">
      <c r="A363" t="s">
        <v>49</v>
      </c>
      <c s="34" t="s">
        <v>858</v>
      </c>
      <c s="34" t="s">
        <v>2357</v>
      </c>
      <c s="35" t="s">
        <v>5</v>
      </c>
      <c s="6" t="s">
        <v>2358</v>
      </c>
      <c s="36" t="s">
        <v>143</v>
      </c>
      <c s="37">
        <v>8</v>
      </c>
      <c s="36">
        <v>0</v>
      </c>
      <c s="36">
        <f>ROUND(G363*H363,6)</f>
      </c>
      <c r="L363" s="38">
        <v>0</v>
      </c>
      <c s="32">
        <f>ROUND(ROUND(L363,2)*ROUND(G363,3),2)</f>
      </c>
      <c s="36" t="s">
        <v>55</v>
      </c>
      <c>
        <f>(M363*21)/100</f>
      </c>
      <c t="s">
        <v>27</v>
      </c>
    </row>
    <row r="364" spans="1:5" ht="12.75">
      <c r="A364" s="35" t="s">
        <v>56</v>
      </c>
      <c r="E364" s="39" t="s">
        <v>2358</v>
      </c>
    </row>
    <row r="365" spans="1:5" ht="12.75">
      <c r="A365" s="35" t="s">
        <v>57</v>
      </c>
      <c r="E365" s="40" t="s">
        <v>5</v>
      </c>
    </row>
    <row r="366" spans="1:5" ht="12.75">
      <c r="A366" t="s">
        <v>59</v>
      </c>
      <c r="E366" s="39" t="s">
        <v>5</v>
      </c>
    </row>
    <row r="367" spans="1:16" ht="12.75">
      <c r="A367" t="s">
        <v>49</v>
      </c>
      <c s="34" t="s">
        <v>861</v>
      </c>
      <c s="34" t="s">
        <v>2359</v>
      </c>
      <c s="35" t="s">
        <v>5</v>
      </c>
      <c s="6" t="s">
        <v>2360</v>
      </c>
      <c s="36" t="s">
        <v>143</v>
      </c>
      <c s="37">
        <v>55</v>
      </c>
      <c s="36">
        <v>0</v>
      </c>
      <c s="36">
        <f>ROUND(G367*H367,6)</f>
      </c>
      <c r="L367" s="38">
        <v>0</v>
      </c>
      <c s="32">
        <f>ROUND(ROUND(L367,2)*ROUND(G367,3),2)</f>
      </c>
      <c s="36" t="s">
        <v>55</v>
      </c>
      <c>
        <f>(M367*21)/100</f>
      </c>
      <c t="s">
        <v>27</v>
      </c>
    </row>
    <row r="368" spans="1:5" ht="12.75">
      <c r="A368" s="35" t="s">
        <v>56</v>
      </c>
      <c r="E368" s="39" t="s">
        <v>2360</v>
      </c>
    </row>
    <row r="369" spans="1:5" ht="12.75">
      <c r="A369" s="35" t="s">
        <v>57</v>
      </c>
      <c r="E369" s="40" t="s">
        <v>5</v>
      </c>
    </row>
    <row r="370" spans="1:5" ht="12.75">
      <c r="A370" t="s">
        <v>59</v>
      </c>
      <c r="E370" s="39" t="s">
        <v>5</v>
      </c>
    </row>
    <row r="371" spans="1:16" ht="12.75">
      <c r="A371" t="s">
        <v>49</v>
      </c>
      <c s="34" t="s">
        <v>864</v>
      </c>
      <c s="34" t="s">
        <v>2361</v>
      </c>
      <c s="35" t="s">
        <v>5</v>
      </c>
      <c s="6" t="s">
        <v>2362</v>
      </c>
      <c s="36" t="s">
        <v>143</v>
      </c>
      <c s="37">
        <v>8</v>
      </c>
      <c s="36">
        <v>0</v>
      </c>
      <c s="36">
        <f>ROUND(G371*H371,6)</f>
      </c>
      <c r="L371" s="38">
        <v>0</v>
      </c>
      <c s="32">
        <f>ROUND(ROUND(L371,2)*ROUND(G371,3),2)</f>
      </c>
      <c s="36" t="s">
        <v>55</v>
      </c>
      <c>
        <f>(M371*21)/100</f>
      </c>
      <c t="s">
        <v>27</v>
      </c>
    </row>
    <row r="372" spans="1:5" ht="12.75">
      <c r="A372" s="35" t="s">
        <v>56</v>
      </c>
      <c r="E372" s="39" t="s">
        <v>2362</v>
      </c>
    </row>
    <row r="373" spans="1:5" ht="12.75">
      <c r="A373" s="35" t="s">
        <v>57</v>
      </c>
      <c r="E373" s="40" t="s">
        <v>5</v>
      </c>
    </row>
    <row r="374" spans="1:5" ht="12.75">
      <c r="A374" t="s">
        <v>59</v>
      </c>
      <c r="E374" s="39" t="s">
        <v>5</v>
      </c>
    </row>
    <row r="375" spans="1:16" ht="12.75">
      <c r="A375" t="s">
        <v>49</v>
      </c>
      <c s="34" t="s">
        <v>867</v>
      </c>
      <c s="34" t="s">
        <v>2363</v>
      </c>
      <c s="35" t="s">
        <v>5</v>
      </c>
      <c s="6" t="s">
        <v>2364</v>
      </c>
      <c s="36" t="s">
        <v>143</v>
      </c>
      <c s="37">
        <v>7</v>
      </c>
      <c s="36">
        <v>0</v>
      </c>
      <c s="36">
        <f>ROUND(G375*H375,6)</f>
      </c>
      <c r="L375" s="38">
        <v>0</v>
      </c>
      <c s="32">
        <f>ROUND(ROUND(L375,2)*ROUND(G375,3),2)</f>
      </c>
      <c s="36" t="s">
        <v>55</v>
      </c>
      <c>
        <f>(M375*21)/100</f>
      </c>
      <c t="s">
        <v>27</v>
      </c>
    </row>
    <row r="376" spans="1:5" ht="12.75">
      <c r="A376" s="35" t="s">
        <v>56</v>
      </c>
      <c r="E376" s="39" t="s">
        <v>2364</v>
      </c>
    </row>
    <row r="377" spans="1:5" ht="12.75">
      <c r="A377" s="35" t="s">
        <v>57</v>
      </c>
      <c r="E377" s="40" t="s">
        <v>5</v>
      </c>
    </row>
    <row r="378" spans="1:5" ht="12.75">
      <c r="A378" t="s">
        <v>59</v>
      </c>
      <c r="E378" s="39" t="s">
        <v>5</v>
      </c>
    </row>
    <row r="379" spans="1:16" ht="12.75">
      <c r="A379" t="s">
        <v>49</v>
      </c>
      <c s="34" t="s">
        <v>870</v>
      </c>
      <c s="34" t="s">
        <v>2365</v>
      </c>
      <c s="35" t="s">
        <v>5</v>
      </c>
      <c s="6" t="s">
        <v>2366</v>
      </c>
      <c s="36" t="s">
        <v>143</v>
      </c>
      <c s="37">
        <v>4</v>
      </c>
      <c s="36">
        <v>0</v>
      </c>
      <c s="36">
        <f>ROUND(G379*H379,6)</f>
      </c>
      <c r="L379" s="38">
        <v>0</v>
      </c>
      <c s="32">
        <f>ROUND(ROUND(L379,2)*ROUND(G379,3),2)</f>
      </c>
      <c s="36" t="s">
        <v>55</v>
      </c>
      <c>
        <f>(M379*21)/100</f>
      </c>
      <c t="s">
        <v>27</v>
      </c>
    </row>
    <row r="380" spans="1:5" ht="12.75">
      <c r="A380" s="35" t="s">
        <v>56</v>
      </c>
      <c r="E380" s="39" t="s">
        <v>2366</v>
      </c>
    </row>
    <row r="381" spans="1:5" ht="12.75">
      <c r="A381" s="35" t="s">
        <v>57</v>
      </c>
      <c r="E381" s="40" t="s">
        <v>5</v>
      </c>
    </row>
    <row r="382" spans="1:5" ht="12.75">
      <c r="A382" t="s">
        <v>59</v>
      </c>
      <c r="E382" s="39" t="s">
        <v>5</v>
      </c>
    </row>
    <row r="383" spans="1:16" ht="12.75">
      <c r="A383" t="s">
        <v>49</v>
      </c>
      <c s="34" t="s">
        <v>875</v>
      </c>
      <c s="34" t="s">
        <v>2367</v>
      </c>
      <c s="35" t="s">
        <v>5</v>
      </c>
      <c s="6" t="s">
        <v>2368</v>
      </c>
      <c s="36" t="s">
        <v>143</v>
      </c>
      <c s="37">
        <v>2</v>
      </c>
      <c s="36">
        <v>0</v>
      </c>
      <c s="36">
        <f>ROUND(G383*H383,6)</f>
      </c>
      <c r="L383" s="38">
        <v>0</v>
      </c>
      <c s="32">
        <f>ROUND(ROUND(L383,2)*ROUND(G383,3),2)</f>
      </c>
      <c s="36" t="s">
        <v>55</v>
      </c>
      <c>
        <f>(M383*21)/100</f>
      </c>
      <c t="s">
        <v>27</v>
      </c>
    </row>
    <row r="384" spans="1:5" ht="12.75">
      <c r="A384" s="35" t="s">
        <v>56</v>
      </c>
      <c r="E384" s="39" t="s">
        <v>2368</v>
      </c>
    </row>
    <row r="385" spans="1:5" ht="12.75">
      <c r="A385" s="35" t="s">
        <v>57</v>
      </c>
      <c r="E385" s="40" t="s">
        <v>5</v>
      </c>
    </row>
    <row r="386" spans="1:5" ht="12.75">
      <c r="A386" t="s">
        <v>59</v>
      </c>
      <c r="E386" s="39" t="s">
        <v>5</v>
      </c>
    </row>
    <row r="387" spans="1:16" ht="12.75">
      <c r="A387" t="s">
        <v>49</v>
      </c>
      <c s="34" t="s">
        <v>878</v>
      </c>
      <c s="34" t="s">
        <v>2369</v>
      </c>
      <c s="35" t="s">
        <v>5</v>
      </c>
      <c s="6" t="s">
        <v>2370</v>
      </c>
      <c s="36" t="s">
        <v>143</v>
      </c>
      <c s="37">
        <v>2</v>
      </c>
      <c s="36">
        <v>0</v>
      </c>
      <c s="36">
        <f>ROUND(G387*H387,6)</f>
      </c>
      <c r="L387" s="38">
        <v>0</v>
      </c>
      <c s="32">
        <f>ROUND(ROUND(L387,2)*ROUND(G387,3),2)</f>
      </c>
      <c s="36" t="s">
        <v>55</v>
      </c>
      <c>
        <f>(M387*21)/100</f>
      </c>
      <c t="s">
        <v>27</v>
      </c>
    </row>
    <row r="388" spans="1:5" ht="12.75">
      <c r="A388" s="35" t="s">
        <v>56</v>
      </c>
      <c r="E388" s="39" t="s">
        <v>2370</v>
      </c>
    </row>
    <row r="389" spans="1:5" ht="12.75">
      <c r="A389" s="35" t="s">
        <v>57</v>
      </c>
      <c r="E389" s="40" t="s">
        <v>5</v>
      </c>
    </row>
    <row r="390" spans="1:5" ht="12.75">
      <c r="A390" t="s">
        <v>59</v>
      </c>
      <c r="E390" s="39" t="s">
        <v>5</v>
      </c>
    </row>
    <row r="391" spans="1:16" ht="12.75">
      <c r="A391" t="s">
        <v>49</v>
      </c>
      <c s="34" t="s">
        <v>881</v>
      </c>
      <c s="34" t="s">
        <v>2371</v>
      </c>
      <c s="35" t="s">
        <v>5</v>
      </c>
      <c s="6" t="s">
        <v>2372</v>
      </c>
      <c s="36" t="s">
        <v>143</v>
      </c>
      <c s="37">
        <v>15</v>
      </c>
      <c s="36">
        <v>0</v>
      </c>
      <c s="36">
        <f>ROUND(G391*H391,6)</f>
      </c>
      <c r="L391" s="38">
        <v>0</v>
      </c>
      <c s="32">
        <f>ROUND(ROUND(L391,2)*ROUND(G391,3),2)</f>
      </c>
      <c s="36" t="s">
        <v>55</v>
      </c>
      <c>
        <f>(M391*21)/100</f>
      </c>
      <c t="s">
        <v>27</v>
      </c>
    </row>
    <row r="392" spans="1:5" ht="12.75">
      <c r="A392" s="35" t="s">
        <v>56</v>
      </c>
      <c r="E392" s="39" t="s">
        <v>2372</v>
      </c>
    </row>
    <row r="393" spans="1:5" ht="12.75">
      <c r="A393" s="35" t="s">
        <v>57</v>
      </c>
      <c r="E393" s="40" t="s">
        <v>5</v>
      </c>
    </row>
    <row r="394" spans="1:5" ht="12.75">
      <c r="A394" t="s">
        <v>59</v>
      </c>
      <c r="E394" s="39" t="s">
        <v>5</v>
      </c>
    </row>
    <row r="395" spans="1:16" ht="12.75">
      <c r="A395" t="s">
        <v>49</v>
      </c>
      <c s="34" t="s">
        <v>884</v>
      </c>
      <c s="34" t="s">
        <v>2373</v>
      </c>
      <c s="35" t="s">
        <v>5</v>
      </c>
      <c s="6" t="s">
        <v>2374</v>
      </c>
      <c s="36" t="s">
        <v>143</v>
      </c>
      <c s="37">
        <v>8</v>
      </c>
      <c s="36">
        <v>0</v>
      </c>
      <c s="36">
        <f>ROUND(G395*H395,6)</f>
      </c>
      <c r="L395" s="38">
        <v>0</v>
      </c>
      <c s="32">
        <f>ROUND(ROUND(L395,2)*ROUND(G395,3),2)</f>
      </c>
      <c s="36" t="s">
        <v>55</v>
      </c>
      <c>
        <f>(M395*21)/100</f>
      </c>
      <c t="s">
        <v>27</v>
      </c>
    </row>
    <row r="396" spans="1:5" ht="12.75">
      <c r="A396" s="35" t="s">
        <v>56</v>
      </c>
      <c r="E396" s="39" t="s">
        <v>2374</v>
      </c>
    </row>
    <row r="397" spans="1:5" ht="12.75">
      <c r="A397" s="35" t="s">
        <v>57</v>
      </c>
      <c r="E397" s="40" t="s">
        <v>5</v>
      </c>
    </row>
    <row r="398" spans="1:5" ht="12.75">
      <c r="A398" t="s">
        <v>59</v>
      </c>
      <c r="E398" s="39" t="s">
        <v>5</v>
      </c>
    </row>
    <row r="399" spans="1:16" ht="12.75">
      <c r="A399" t="s">
        <v>49</v>
      </c>
      <c s="34" t="s">
        <v>888</v>
      </c>
      <c s="34" t="s">
        <v>2375</v>
      </c>
      <c s="35" t="s">
        <v>5</v>
      </c>
      <c s="6" t="s">
        <v>2376</v>
      </c>
      <c s="36" t="s">
        <v>143</v>
      </c>
      <c s="37">
        <v>4</v>
      </c>
      <c s="36">
        <v>0</v>
      </c>
      <c s="36">
        <f>ROUND(G399*H399,6)</f>
      </c>
      <c r="L399" s="38">
        <v>0</v>
      </c>
      <c s="32">
        <f>ROUND(ROUND(L399,2)*ROUND(G399,3),2)</f>
      </c>
      <c s="36" t="s">
        <v>55</v>
      </c>
      <c>
        <f>(M399*21)/100</f>
      </c>
      <c t="s">
        <v>27</v>
      </c>
    </row>
    <row r="400" spans="1:5" ht="12.75">
      <c r="A400" s="35" t="s">
        <v>56</v>
      </c>
      <c r="E400" s="39" t="s">
        <v>2376</v>
      </c>
    </row>
    <row r="401" spans="1:5" ht="12.75">
      <c r="A401" s="35" t="s">
        <v>57</v>
      </c>
      <c r="E401" s="40" t="s">
        <v>5</v>
      </c>
    </row>
    <row r="402" spans="1:5" ht="12.75">
      <c r="A402" t="s">
        <v>59</v>
      </c>
      <c r="E402" s="39" t="s">
        <v>5</v>
      </c>
    </row>
    <row r="403" spans="1:16" ht="12.75">
      <c r="A403" t="s">
        <v>49</v>
      </c>
      <c s="34" t="s">
        <v>891</v>
      </c>
      <c s="34" t="s">
        <v>2377</v>
      </c>
      <c s="35" t="s">
        <v>5</v>
      </c>
      <c s="6" t="s">
        <v>2378</v>
      </c>
      <c s="36" t="s">
        <v>143</v>
      </c>
      <c s="37">
        <v>1</v>
      </c>
      <c s="36">
        <v>0</v>
      </c>
      <c s="36">
        <f>ROUND(G403*H403,6)</f>
      </c>
      <c r="L403" s="38">
        <v>0</v>
      </c>
      <c s="32">
        <f>ROUND(ROUND(L403,2)*ROUND(G403,3),2)</f>
      </c>
      <c s="36" t="s">
        <v>55</v>
      </c>
      <c>
        <f>(M403*21)/100</f>
      </c>
      <c t="s">
        <v>27</v>
      </c>
    </row>
    <row r="404" spans="1:5" ht="12.75">
      <c r="A404" s="35" t="s">
        <v>56</v>
      </c>
      <c r="E404" s="39" t="s">
        <v>2378</v>
      </c>
    </row>
    <row r="405" spans="1:5" ht="12.75">
      <c r="A405" s="35" t="s">
        <v>57</v>
      </c>
      <c r="E405" s="40" t="s">
        <v>5</v>
      </c>
    </row>
    <row r="406" spans="1:5" ht="12.75">
      <c r="A406" t="s">
        <v>59</v>
      </c>
      <c r="E406" s="39" t="s">
        <v>5</v>
      </c>
    </row>
    <row r="407" spans="1:16" ht="12.75">
      <c r="A407" t="s">
        <v>49</v>
      </c>
      <c s="34" t="s">
        <v>895</v>
      </c>
      <c s="34" t="s">
        <v>2379</v>
      </c>
      <c s="35" t="s">
        <v>5</v>
      </c>
      <c s="6" t="s">
        <v>2380</v>
      </c>
      <c s="36" t="s">
        <v>561</v>
      </c>
      <c s="37">
        <v>20</v>
      </c>
      <c s="36">
        <v>0</v>
      </c>
      <c s="36">
        <f>ROUND(G407*H407,6)</f>
      </c>
      <c r="L407" s="38">
        <v>0</v>
      </c>
      <c s="32">
        <f>ROUND(ROUND(L407,2)*ROUND(G407,3),2)</f>
      </c>
      <c s="36" t="s">
        <v>55</v>
      </c>
      <c>
        <f>(M407*21)/100</f>
      </c>
      <c t="s">
        <v>27</v>
      </c>
    </row>
    <row r="408" spans="1:5" ht="12.75">
      <c r="A408" s="35" t="s">
        <v>56</v>
      </c>
      <c r="E408" s="39" t="s">
        <v>2380</v>
      </c>
    </row>
    <row r="409" spans="1:5" ht="12.75">
      <c r="A409" s="35" t="s">
        <v>57</v>
      </c>
      <c r="E409" s="40" t="s">
        <v>5</v>
      </c>
    </row>
    <row r="410" spans="1:5" ht="12.75">
      <c r="A410" t="s">
        <v>59</v>
      </c>
      <c r="E410" s="39" t="s">
        <v>5</v>
      </c>
    </row>
    <row r="411" spans="1:16" ht="12.75">
      <c r="A411" t="s">
        <v>49</v>
      </c>
      <c s="34" t="s">
        <v>899</v>
      </c>
      <c s="34" t="s">
        <v>2381</v>
      </c>
      <c s="35" t="s">
        <v>5</v>
      </c>
      <c s="6" t="s">
        <v>2382</v>
      </c>
      <c s="36" t="s">
        <v>143</v>
      </c>
      <c s="37">
        <v>1</v>
      </c>
      <c s="36">
        <v>0</v>
      </c>
      <c s="36">
        <f>ROUND(G411*H411,6)</f>
      </c>
      <c r="L411" s="38">
        <v>0</v>
      </c>
      <c s="32">
        <f>ROUND(ROUND(L411,2)*ROUND(G411,3),2)</f>
      </c>
      <c s="36" t="s">
        <v>55</v>
      </c>
      <c>
        <f>(M411*21)/100</f>
      </c>
      <c t="s">
        <v>27</v>
      </c>
    </row>
    <row r="412" spans="1:5" ht="12.75">
      <c r="A412" s="35" t="s">
        <v>56</v>
      </c>
      <c r="E412" s="39" t="s">
        <v>2382</v>
      </c>
    </row>
    <row r="413" spans="1:5" ht="12.75">
      <c r="A413" s="35" t="s">
        <v>57</v>
      </c>
      <c r="E413" s="40" t="s">
        <v>5</v>
      </c>
    </row>
    <row r="414" spans="1:5" ht="12.75">
      <c r="A414" t="s">
        <v>59</v>
      </c>
      <c r="E414" s="39" t="s">
        <v>5</v>
      </c>
    </row>
    <row r="415" spans="1:16" ht="12.75">
      <c r="A415" t="s">
        <v>49</v>
      </c>
      <c s="34" t="s">
        <v>903</v>
      </c>
      <c s="34" t="s">
        <v>2383</v>
      </c>
      <c s="35" t="s">
        <v>5</v>
      </c>
      <c s="6" t="s">
        <v>2384</v>
      </c>
      <c s="36" t="s">
        <v>143</v>
      </c>
      <c s="37">
        <v>1</v>
      </c>
      <c s="36">
        <v>0</v>
      </c>
      <c s="36">
        <f>ROUND(G415*H415,6)</f>
      </c>
      <c r="L415" s="38">
        <v>0</v>
      </c>
      <c s="32">
        <f>ROUND(ROUND(L415,2)*ROUND(G415,3),2)</f>
      </c>
      <c s="36" t="s">
        <v>55</v>
      </c>
      <c>
        <f>(M415*21)/100</f>
      </c>
      <c t="s">
        <v>27</v>
      </c>
    </row>
    <row r="416" spans="1:5" ht="12.75">
      <c r="A416" s="35" t="s">
        <v>56</v>
      </c>
      <c r="E416" s="39" t="s">
        <v>2384</v>
      </c>
    </row>
    <row r="417" spans="1:5" ht="12.75">
      <c r="A417" s="35" t="s">
        <v>57</v>
      </c>
      <c r="E417" s="40" t="s">
        <v>5</v>
      </c>
    </row>
    <row r="418" spans="1:5" ht="12.75">
      <c r="A418" t="s">
        <v>59</v>
      </c>
      <c r="E418" s="39" t="s">
        <v>5</v>
      </c>
    </row>
    <row r="419" spans="1:16" ht="12.75">
      <c r="A419" t="s">
        <v>49</v>
      </c>
      <c s="34" t="s">
        <v>906</v>
      </c>
      <c s="34" t="s">
        <v>2385</v>
      </c>
      <c s="35" t="s">
        <v>5</v>
      </c>
      <c s="6" t="s">
        <v>2386</v>
      </c>
      <c s="36" t="s">
        <v>153</v>
      </c>
      <c s="37">
        <v>200</v>
      </c>
      <c s="36">
        <v>0</v>
      </c>
      <c s="36">
        <f>ROUND(G419*H419,6)</f>
      </c>
      <c r="L419" s="38">
        <v>0</v>
      </c>
      <c s="32">
        <f>ROUND(ROUND(L419,2)*ROUND(G419,3),2)</f>
      </c>
      <c s="36" t="s">
        <v>55</v>
      </c>
      <c>
        <f>(M419*21)/100</f>
      </c>
      <c t="s">
        <v>27</v>
      </c>
    </row>
    <row r="420" spans="1:5" ht="12.75">
      <c r="A420" s="35" t="s">
        <v>56</v>
      </c>
      <c r="E420" s="39" t="s">
        <v>2386</v>
      </c>
    </row>
    <row r="421" spans="1:5" ht="12.75">
      <c r="A421" s="35" t="s">
        <v>57</v>
      </c>
      <c r="E421" s="40" t="s">
        <v>5</v>
      </c>
    </row>
    <row r="422" spans="1:5" ht="12.75">
      <c r="A422" t="s">
        <v>59</v>
      </c>
      <c r="E422" s="39" t="s">
        <v>5</v>
      </c>
    </row>
    <row r="423" spans="1:16" ht="12.75">
      <c r="A423" t="s">
        <v>49</v>
      </c>
      <c s="34" t="s">
        <v>909</v>
      </c>
      <c s="34" t="s">
        <v>2387</v>
      </c>
      <c s="35" t="s">
        <v>5</v>
      </c>
      <c s="6" t="s">
        <v>2388</v>
      </c>
      <c s="36" t="s">
        <v>153</v>
      </c>
      <c s="37">
        <v>120</v>
      </c>
      <c s="36">
        <v>0</v>
      </c>
      <c s="36">
        <f>ROUND(G423*H423,6)</f>
      </c>
      <c r="L423" s="38">
        <v>0</v>
      </c>
      <c s="32">
        <f>ROUND(ROUND(L423,2)*ROUND(G423,3),2)</f>
      </c>
      <c s="36" t="s">
        <v>55</v>
      </c>
      <c>
        <f>(M423*21)/100</f>
      </c>
      <c t="s">
        <v>27</v>
      </c>
    </row>
    <row r="424" spans="1:5" ht="12.75">
      <c r="A424" s="35" t="s">
        <v>56</v>
      </c>
      <c r="E424" s="39" t="s">
        <v>2388</v>
      </c>
    </row>
    <row r="425" spans="1:5" ht="12.75">
      <c r="A425" s="35" t="s">
        <v>57</v>
      </c>
      <c r="E425" s="40" t="s">
        <v>5</v>
      </c>
    </row>
    <row r="426" spans="1:5" ht="12.75">
      <c r="A426" t="s">
        <v>59</v>
      </c>
      <c r="E426" s="39" t="s">
        <v>5</v>
      </c>
    </row>
    <row r="427" spans="1:16" ht="12.75">
      <c r="A427" t="s">
        <v>49</v>
      </c>
      <c s="34" t="s">
        <v>912</v>
      </c>
      <c s="34" t="s">
        <v>2389</v>
      </c>
      <c s="35" t="s">
        <v>5</v>
      </c>
      <c s="6" t="s">
        <v>2390</v>
      </c>
      <c s="36" t="s">
        <v>153</v>
      </c>
      <c s="37">
        <v>1500</v>
      </c>
      <c s="36">
        <v>0</v>
      </c>
      <c s="36">
        <f>ROUND(G427*H427,6)</f>
      </c>
      <c r="L427" s="38">
        <v>0</v>
      </c>
      <c s="32">
        <f>ROUND(ROUND(L427,2)*ROUND(G427,3),2)</f>
      </c>
      <c s="36" t="s">
        <v>55</v>
      </c>
      <c>
        <f>(M427*21)/100</f>
      </c>
      <c t="s">
        <v>27</v>
      </c>
    </row>
    <row r="428" spans="1:5" ht="12.75">
      <c r="A428" s="35" t="s">
        <v>56</v>
      </c>
      <c r="E428" s="39" t="s">
        <v>2390</v>
      </c>
    </row>
    <row r="429" spans="1:5" ht="12.75">
      <c r="A429" s="35" t="s">
        <v>57</v>
      </c>
      <c r="E429" s="40" t="s">
        <v>5</v>
      </c>
    </row>
    <row r="430" spans="1:5" ht="12.75">
      <c r="A430" t="s">
        <v>59</v>
      </c>
      <c r="E430" s="39" t="s">
        <v>5</v>
      </c>
    </row>
    <row r="431" spans="1:16" ht="12.75">
      <c r="A431" t="s">
        <v>49</v>
      </c>
      <c s="34" t="s">
        <v>916</v>
      </c>
      <c s="34" t="s">
        <v>2391</v>
      </c>
      <c s="35" t="s">
        <v>5</v>
      </c>
      <c s="6" t="s">
        <v>2392</v>
      </c>
      <c s="36" t="s">
        <v>153</v>
      </c>
      <c s="37">
        <v>50</v>
      </c>
      <c s="36">
        <v>0</v>
      </c>
      <c s="36">
        <f>ROUND(G431*H431,6)</f>
      </c>
      <c r="L431" s="38">
        <v>0</v>
      </c>
      <c s="32">
        <f>ROUND(ROUND(L431,2)*ROUND(G431,3),2)</f>
      </c>
      <c s="36" t="s">
        <v>55</v>
      </c>
      <c>
        <f>(M431*21)/100</f>
      </c>
      <c t="s">
        <v>27</v>
      </c>
    </row>
    <row r="432" spans="1:5" ht="12.75">
      <c r="A432" s="35" t="s">
        <v>56</v>
      </c>
      <c r="E432" s="39" t="s">
        <v>2392</v>
      </c>
    </row>
    <row r="433" spans="1:5" ht="12.75">
      <c r="A433" s="35" t="s">
        <v>57</v>
      </c>
      <c r="E433" s="40" t="s">
        <v>5</v>
      </c>
    </row>
    <row r="434" spans="1:5" ht="12.75">
      <c r="A434" t="s">
        <v>59</v>
      </c>
      <c r="E434" s="39" t="s">
        <v>5</v>
      </c>
    </row>
    <row r="435" spans="1:16" ht="12.75">
      <c r="A435" t="s">
        <v>49</v>
      </c>
      <c s="34" t="s">
        <v>919</v>
      </c>
      <c s="34" t="s">
        <v>2393</v>
      </c>
      <c s="35" t="s">
        <v>5</v>
      </c>
      <c s="6" t="s">
        <v>2394</v>
      </c>
      <c s="36" t="s">
        <v>153</v>
      </c>
      <c s="37">
        <v>50</v>
      </c>
      <c s="36">
        <v>0</v>
      </c>
      <c s="36">
        <f>ROUND(G435*H435,6)</f>
      </c>
      <c r="L435" s="38">
        <v>0</v>
      </c>
      <c s="32">
        <f>ROUND(ROUND(L435,2)*ROUND(G435,3),2)</f>
      </c>
      <c s="36" t="s">
        <v>55</v>
      </c>
      <c>
        <f>(M435*21)/100</f>
      </c>
      <c t="s">
        <v>27</v>
      </c>
    </row>
    <row r="436" spans="1:5" ht="12.75">
      <c r="A436" s="35" t="s">
        <v>56</v>
      </c>
      <c r="E436" s="39" t="s">
        <v>2394</v>
      </c>
    </row>
    <row r="437" spans="1:5" ht="12.75">
      <c r="A437" s="35" t="s">
        <v>57</v>
      </c>
      <c r="E437" s="40" t="s">
        <v>5</v>
      </c>
    </row>
    <row r="438" spans="1:5" ht="12.75">
      <c r="A438" t="s">
        <v>59</v>
      </c>
      <c r="E438" s="39" t="s">
        <v>5</v>
      </c>
    </row>
    <row r="439" spans="1:16" ht="12.75">
      <c r="A439" t="s">
        <v>49</v>
      </c>
      <c s="34" t="s">
        <v>924</v>
      </c>
      <c s="34" t="s">
        <v>2395</v>
      </c>
      <c s="35" t="s">
        <v>5</v>
      </c>
      <c s="6" t="s">
        <v>2396</v>
      </c>
      <c s="36" t="s">
        <v>153</v>
      </c>
      <c s="37">
        <v>1400</v>
      </c>
      <c s="36">
        <v>0</v>
      </c>
      <c s="36">
        <f>ROUND(G439*H439,6)</f>
      </c>
      <c r="L439" s="38">
        <v>0</v>
      </c>
      <c s="32">
        <f>ROUND(ROUND(L439,2)*ROUND(G439,3),2)</f>
      </c>
      <c s="36" t="s">
        <v>55</v>
      </c>
      <c>
        <f>(M439*21)/100</f>
      </c>
      <c t="s">
        <v>27</v>
      </c>
    </row>
    <row r="440" spans="1:5" ht="12.75">
      <c r="A440" s="35" t="s">
        <v>56</v>
      </c>
      <c r="E440" s="39" t="s">
        <v>2396</v>
      </c>
    </row>
    <row r="441" spans="1:5" ht="12.75">
      <c r="A441" s="35" t="s">
        <v>57</v>
      </c>
      <c r="E441" s="40" t="s">
        <v>5</v>
      </c>
    </row>
    <row r="442" spans="1:5" ht="12.75">
      <c r="A442" t="s">
        <v>59</v>
      </c>
      <c r="E442" s="39" t="s">
        <v>5</v>
      </c>
    </row>
    <row r="443" spans="1:16" ht="12.75">
      <c r="A443" t="s">
        <v>49</v>
      </c>
      <c s="34" t="s">
        <v>927</v>
      </c>
      <c s="34" t="s">
        <v>2397</v>
      </c>
      <c s="35" t="s">
        <v>5</v>
      </c>
      <c s="6" t="s">
        <v>2398</v>
      </c>
      <c s="36" t="s">
        <v>153</v>
      </c>
      <c s="37">
        <v>100</v>
      </c>
      <c s="36">
        <v>0</v>
      </c>
      <c s="36">
        <f>ROUND(G443*H443,6)</f>
      </c>
      <c r="L443" s="38">
        <v>0</v>
      </c>
      <c s="32">
        <f>ROUND(ROUND(L443,2)*ROUND(G443,3),2)</f>
      </c>
      <c s="36" t="s">
        <v>55</v>
      </c>
      <c>
        <f>(M443*21)/100</f>
      </c>
      <c t="s">
        <v>27</v>
      </c>
    </row>
    <row r="444" spans="1:5" ht="12.75">
      <c r="A444" s="35" t="s">
        <v>56</v>
      </c>
      <c r="E444" s="39" t="s">
        <v>2398</v>
      </c>
    </row>
    <row r="445" spans="1:5" ht="12.75">
      <c r="A445" s="35" t="s">
        <v>57</v>
      </c>
      <c r="E445" s="40" t="s">
        <v>5</v>
      </c>
    </row>
    <row r="446" spans="1:5" ht="12.75">
      <c r="A446" t="s">
        <v>59</v>
      </c>
      <c r="E446" s="39" t="s">
        <v>5</v>
      </c>
    </row>
    <row r="447" spans="1:16" ht="12.75">
      <c r="A447" t="s">
        <v>49</v>
      </c>
      <c s="34" t="s">
        <v>930</v>
      </c>
      <c s="34" t="s">
        <v>2399</v>
      </c>
      <c s="35" t="s">
        <v>5</v>
      </c>
      <c s="6" t="s">
        <v>2400</v>
      </c>
      <c s="36" t="s">
        <v>153</v>
      </c>
      <c s="37">
        <v>65</v>
      </c>
      <c s="36">
        <v>0</v>
      </c>
      <c s="36">
        <f>ROUND(G447*H447,6)</f>
      </c>
      <c r="L447" s="38">
        <v>0</v>
      </c>
      <c s="32">
        <f>ROUND(ROUND(L447,2)*ROUND(G447,3),2)</f>
      </c>
      <c s="36" t="s">
        <v>55</v>
      </c>
      <c>
        <f>(M447*21)/100</f>
      </c>
      <c t="s">
        <v>27</v>
      </c>
    </row>
    <row r="448" spans="1:5" ht="12.75">
      <c r="A448" s="35" t="s">
        <v>56</v>
      </c>
      <c r="E448" s="39" t="s">
        <v>2400</v>
      </c>
    </row>
    <row r="449" spans="1:5" ht="12.75">
      <c r="A449" s="35" t="s">
        <v>57</v>
      </c>
      <c r="E449" s="40" t="s">
        <v>5</v>
      </c>
    </row>
    <row r="450" spans="1:5" ht="12.75">
      <c r="A450" t="s">
        <v>59</v>
      </c>
      <c r="E450" s="39" t="s">
        <v>5</v>
      </c>
    </row>
    <row r="451" spans="1:16" ht="12.75">
      <c r="A451" t="s">
        <v>49</v>
      </c>
      <c s="34" t="s">
        <v>933</v>
      </c>
      <c s="34" t="s">
        <v>2401</v>
      </c>
      <c s="35" t="s">
        <v>5</v>
      </c>
      <c s="6" t="s">
        <v>2402</v>
      </c>
      <c s="36" t="s">
        <v>153</v>
      </c>
      <c s="37">
        <v>50</v>
      </c>
      <c s="36">
        <v>0</v>
      </c>
      <c s="36">
        <f>ROUND(G451*H451,6)</f>
      </c>
      <c r="L451" s="38">
        <v>0</v>
      </c>
      <c s="32">
        <f>ROUND(ROUND(L451,2)*ROUND(G451,3),2)</f>
      </c>
      <c s="36" t="s">
        <v>55</v>
      </c>
      <c>
        <f>(M451*21)/100</f>
      </c>
      <c t="s">
        <v>27</v>
      </c>
    </row>
    <row r="452" spans="1:5" ht="12.75">
      <c r="A452" s="35" t="s">
        <v>56</v>
      </c>
      <c r="E452" s="39" t="s">
        <v>2402</v>
      </c>
    </row>
    <row r="453" spans="1:5" ht="12.75">
      <c r="A453" s="35" t="s">
        <v>57</v>
      </c>
      <c r="E453" s="40" t="s">
        <v>5</v>
      </c>
    </row>
    <row r="454" spans="1:5" ht="12.75">
      <c r="A454" t="s">
        <v>59</v>
      </c>
      <c r="E454" s="39" t="s">
        <v>5</v>
      </c>
    </row>
    <row r="455" spans="1:16" ht="12.75">
      <c r="A455" t="s">
        <v>49</v>
      </c>
      <c s="34" t="s">
        <v>938</v>
      </c>
      <c s="34" t="s">
        <v>2403</v>
      </c>
      <c s="35" t="s">
        <v>5</v>
      </c>
      <c s="6" t="s">
        <v>2404</v>
      </c>
      <c s="36" t="s">
        <v>153</v>
      </c>
      <c s="37">
        <v>35</v>
      </c>
      <c s="36">
        <v>0</v>
      </c>
      <c s="36">
        <f>ROUND(G455*H455,6)</f>
      </c>
      <c r="L455" s="38">
        <v>0</v>
      </c>
      <c s="32">
        <f>ROUND(ROUND(L455,2)*ROUND(G455,3),2)</f>
      </c>
      <c s="36" t="s">
        <v>55</v>
      </c>
      <c>
        <f>(M455*21)/100</f>
      </c>
      <c t="s">
        <v>27</v>
      </c>
    </row>
    <row r="456" spans="1:5" ht="12.75">
      <c r="A456" s="35" t="s">
        <v>56</v>
      </c>
      <c r="E456" s="39" t="s">
        <v>2404</v>
      </c>
    </row>
    <row r="457" spans="1:5" ht="12.75">
      <c r="A457" s="35" t="s">
        <v>57</v>
      </c>
      <c r="E457" s="40" t="s">
        <v>5</v>
      </c>
    </row>
    <row r="458" spans="1:5" ht="12.75">
      <c r="A458" t="s">
        <v>59</v>
      </c>
      <c r="E458" s="39" t="s">
        <v>5</v>
      </c>
    </row>
    <row r="459" spans="1:16" ht="12.75">
      <c r="A459" t="s">
        <v>49</v>
      </c>
      <c s="34" t="s">
        <v>941</v>
      </c>
      <c s="34" t="s">
        <v>2405</v>
      </c>
      <c s="35" t="s">
        <v>5</v>
      </c>
      <c s="6" t="s">
        <v>2406</v>
      </c>
      <c s="36" t="s">
        <v>143</v>
      </c>
      <c s="37">
        <v>8</v>
      </c>
      <c s="36">
        <v>0</v>
      </c>
      <c s="36">
        <f>ROUND(G459*H459,6)</f>
      </c>
      <c r="L459" s="38">
        <v>0</v>
      </c>
      <c s="32">
        <f>ROUND(ROUND(L459,2)*ROUND(G459,3),2)</f>
      </c>
      <c s="36" t="s">
        <v>55</v>
      </c>
      <c>
        <f>(M459*21)/100</f>
      </c>
      <c t="s">
        <v>27</v>
      </c>
    </row>
    <row r="460" spans="1:5" ht="12.75">
      <c r="A460" s="35" t="s">
        <v>56</v>
      </c>
      <c r="E460" s="39" t="s">
        <v>2406</v>
      </c>
    </row>
    <row r="461" spans="1:5" ht="12.75">
      <c r="A461" s="35" t="s">
        <v>57</v>
      </c>
      <c r="E461" s="40" t="s">
        <v>5</v>
      </c>
    </row>
    <row r="462" spans="1:5" ht="12.75">
      <c r="A462" t="s">
        <v>59</v>
      </c>
      <c r="E462" s="39" t="s">
        <v>5</v>
      </c>
    </row>
    <row r="463" spans="1:16" ht="12.75">
      <c r="A463" t="s">
        <v>49</v>
      </c>
      <c s="34" t="s">
        <v>946</v>
      </c>
      <c s="34" t="s">
        <v>2407</v>
      </c>
      <c s="35" t="s">
        <v>5</v>
      </c>
      <c s="6" t="s">
        <v>2408</v>
      </c>
      <c s="36" t="s">
        <v>153</v>
      </c>
      <c s="37">
        <v>35</v>
      </c>
      <c s="36">
        <v>0</v>
      </c>
      <c s="36">
        <f>ROUND(G463*H463,6)</f>
      </c>
      <c r="L463" s="38">
        <v>0</v>
      </c>
      <c s="32">
        <f>ROUND(ROUND(L463,2)*ROUND(G463,3),2)</f>
      </c>
      <c s="36" t="s">
        <v>55</v>
      </c>
      <c>
        <f>(M463*21)/100</f>
      </c>
      <c t="s">
        <v>27</v>
      </c>
    </row>
    <row r="464" spans="1:5" ht="12.75">
      <c r="A464" s="35" t="s">
        <v>56</v>
      </c>
      <c r="E464" s="39" t="s">
        <v>2408</v>
      </c>
    </row>
    <row r="465" spans="1:5" ht="12.75">
      <c r="A465" s="35" t="s">
        <v>57</v>
      </c>
      <c r="E465" s="40" t="s">
        <v>5</v>
      </c>
    </row>
    <row r="466" spans="1:5" ht="12.75">
      <c r="A466" t="s">
        <v>59</v>
      </c>
      <c r="E466" s="39" t="s">
        <v>5</v>
      </c>
    </row>
    <row r="467" spans="1:16" ht="12.75">
      <c r="A467" t="s">
        <v>49</v>
      </c>
      <c s="34" t="s">
        <v>949</v>
      </c>
      <c s="34" t="s">
        <v>2409</v>
      </c>
      <c s="35" t="s">
        <v>5</v>
      </c>
      <c s="6" t="s">
        <v>2410</v>
      </c>
      <c s="36" t="s">
        <v>143</v>
      </c>
      <c s="37">
        <v>18</v>
      </c>
      <c s="36">
        <v>0</v>
      </c>
      <c s="36">
        <f>ROUND(G467*H467,6)</f>
      </c>
      <c r="L467" s="38">
        <v>0</v>
      </c>
      <c s="32">
        <f>ROUND(ROUND(L467,2)*ROUND(G467,3),2)</f>
      </c>
      <c s="36" t="s">
        <v>55</v>
      </c>
      <c>
        <f>(M467*21)/100</f>
      </c>
      <c t="s">
        <v>27</v>
      </c>
    </row>
    <row r="468" spans="1:5" ht="12.75">
      <c r="A468" s="35" t="s">
        <v>56</v>
      </c>
      <c r="E468" s="39" t="s">
        <v>2410</v>
      </c>
    </row>
    <row r="469" spans="1:5" ht="12.75">
      <c r="A469" s="35" t="s">
        <v>57</v>
      </c>
      <c r="E469" s="40" t="s">
        <v>5</v>
      </c>
    </row>
    <row r="470" spans="1:5" ht="12.75">
      <c r="A470" t="s">
        <v>59</v>
      </c>
      <c r="E470" s="39" t="s">
        <v>5</v>
      </c>
    </row>
    <row r="471" spans="1:16" ht="12.75">
      <c r="A471" t="s">
        <v>49</v>
      </c>
      <c s="34" t="s">
        <v>954</v>
      </c>
      <c s="34" t="s">
        <v>2411</v>
      </c>
      <c s="35" t="s">
        <v>5</v>
      </c>
      <c s="6" t="s">
        <v>2412</v>
      </c>
      <c s="36" t="s">
        <v>143</v>
      </c>
      <c s="37">
        <v>15</v>
      </c>
      <c s="36">
        <v>0</v>
      </c>
      <c s="36">
        <f>ROUND(G471*H471,6)</f>
      </c>
      <c r="L471" s="38">
        <v>0</v>
      </c>
      <c s="32">
        <f>ROUND(ROUND(L471,2)*ROUND(G471,3),2)</f>
      </c>
      <c s="36" t="s">
        <v>55</v>
      </c>
      <c>
        <f>(M471*21)/100</f>
      </c>
      <c t="s">
        <v>27</v>
      </c>
    </row>
    <row r="472" spans="1:5" ht="12.75">
      <c r="A472" s="35" t="s">
        <v>56</v>
      </c>
      <c r="E472" s="39" t="s">
        <v>2412</v>
      </c>
    </row>
    <row r="473" spans="1:5" ht="12.75">
      <c r="A473" s="35" t="s">
        <v>57</v>
      </c>
      <c r="E473" s="40" t="s">
        <v>5</v>
      </c>
    </row>
    <row r="474" spans="1:5" ht="12.75">
      <c r="A474" t="s">
        <v>59</v>
      </c>
      <c r="E474" s="39" t="s">
        <v>5</v>
      </c>
    </row>
    <row r="475" spans="1:16" ht="12.75">
      <c r="A475" t="s">
        <v>49</v>
      </c>
      <c s="34" t="s">
        <v>958</v>
      </c>
      <c s="34" t="s">
        <v>2413</v>
      </c>
      <c s="35" t="s">
        <v>5</v>
      </c>
      <c s="6" t="s">
        <v>2414</v>
      </c>
      <c s="36" t="s">
        <v>54</v>
      </c>
      <c s="37">
        <v>0.4</v>
      </c>
      <c s="36">
        <v>0</v>
      </c>
      <c s="36">
        <f>ROUND(G475*H475,6)</f>
      </c>
      <c r="L475" s="38">
        <v>0</v>
      </c>
      <c s="32">
        <f>ROUND(ROUND(L475,2)*ROUND(G475,3),2)</f>
      </c>
      <c s="36" t="s">
        <v>55</v>
      </c>
      <c>
        <f>(M475*21)/100</f>
      </c>
      <c t="s">
        <v>27</v>
      </c>
    </row>
    <row r="476" spans="1:5" ht="12.75">
      <c r="A476" s="35" t="s">
        <v>56</v>
      </c>
      <c r="E476" s="39" t="s">
        <v>2414</v>
      </c>
    </row>
    <row r="477" spans="1:5" ht="12.75">
      <c r="A477" s="35" t="s">
        <v>57</v>
      </c>
      <c r="E477" s="40" t="s">
        <v>5</v>
      </c>
    </row>
    <row r="478" spans="1:5" ht="12.75">
      <c r="A478" t="s">
        <v>59</v>
      </c>
      <c r="E478" s="39" t="s">
        <v>5</v>
      </c>
    </row>
    <row r="479" spans="1:13" ht="12.75">
      <c r="A479" t="s">
        <v>46</v>
      </c>
      <c r="C479" s="31" t="s">
        <v>1857</v>
      </c>
      <c r="E479" s="33" t="s">
        <v>2415</v>
      </c>
      <c r="J479" s="32">
        <f>0</f>
      </c>
      <c s="32">
        <f>0</f>
      </c>
      <c s="32">
        <f>0+L480+L484+L488+L492+L496+L500+L504+L508+L512+L516+L520+L524+L528+L532+L536+L540+L544+L548+L552+L556</f>
      </c>
      <c s="32">
        <f>0+M480+M484+M488+M492+M496+M500+M504+M508+M512+M516+M520+M524+M528+M532+M536+M540+M544+M548+M552+M556</f>
      </c>
    </row>
    <row r="480" spans="1:16" ht="12.75">
      <c r="A480" t="s">
        <v>49</v>
      </c>
      <c s="34" t="s">
        <v>962</v>
      </c>
      <c s="34" t="s">
        <v>2416</v>
      </c>
      <c s="35" t="s">
        <v>5</v>
      </c>
      <c s="6" t="s">
        <v>2417</v>
      </c>
      <c s="36" t="s">
        <v>143</v>
      </c>
      <c s="37">
        <v>53</v>
      </c>
      <c s="36">
        <v>0</v>
      </c>
      <c s="36">
        <f>ROUND(G480*H480,6)</f>
      </c>
      <c r="L480" s="38">
        <v>0</v>
      </c>
      <c s="32">
        <f>ROUND(ROUND(L480,2)*ROUND(G480,3),2)</f>
      </c>
      <c s="36" t="s">
        <v>55</v>
      </c>
      <c>
        <f>(M480*21)/100</f>
      </c>
      <c t="s">
        <v>27</v>
      </c>
    </row>
    <row r="481" spans="1:5" ht="12.75">
      <c r="A481" s="35" t="s">
        <v>56</v>
      </c>
      <c r="E481" s="39" t="s">
        <v>2417</v>
      </c>
    </row>
    <row r="482" spans="1:5" ht="12.75">
      <c r="A482" s="35" t="s">
        <v>57</v>
      </c>
      <c r="E482" s="40" t="s">
        <v>5</v>
      </c>
    </row>
    <row r="483" spans="1:5" ht="12.75">
      <c r="A483" t="s">
        <v>59</v>
      </c>
      <c r="E483" s="39" t="s">
        <v>5</v>
      </c>
    </row>
    <row r="484" spans="1:16" ht="12.75">
      <c r="A484" t="s">
        <v>49</v>
      </c>
      <c s="34" t="s">
        <v>966</v>
      </c>
      <c s="34" t="s">
        <v>2418</v>
      </c>
      <c s="35" t="s">
        <v>5</v>
      </c>
      <c s="6" t="s">
        <v>2419</v>
      </c>
      <c s="36" t="s">
        <v>143</v>
      </c>
      <c s="37">
        <v>4</v>
      </c>
      <c s="36">
        <v>0</v>
      </c>
      <c s="36">
        <f>ROUND(G484*H484,6)</f>
      </c>
      <c r="L484" s="38">
        <v>0</v>
      </c>
      <c s="32">
        <f>ROUND(ROUND(L484,2)*ROUND(G484,3),2)</f>
      </c>
      <c s="36" t="s">
        <v>55</v>
      </c>
      <c>
        <f>(M484*21)/100</f>
      </c>
      <c t="s">
        <v>27</v>
      </c>
    </row>
    <row r="485" spans="1:5" ht="12.75">
      <c r="A485" s="35" t="s">
        <v>56</v>
      </c>
      <c r="E485" s="39" t="s">
        <v>2419</v>
      </c>
    </row>
    <row r="486" spans="1:5" ht="12.75">
      <c r="A486" s="35" t="s">
        <v>57</v>
      </c>
      <c r="E486" s="40" t="s">
        <v>5</v>
      </c>
    </row>
    <row r="487" spans="1:5" ht="12.75">
      <c r="A487" t="s">
        <v>59</v>
      </c>
      <c r="E487" s="39" t="s">
        <v>5</v>
      </c>
    </row>
    <row r="488" spans="1:16" ht="12.75">
      <c r="A488" t="s">
        <v>49</v>
      </c>
      <c s="34" t="s">
        <v>969</v>
      </c>
      <c s="34" t="s">
        <v>2420</v>
      </c>
      <c s="35" t="s">
        <v>5</v>
      </c>
      <c s="6" t="s">
        <v>2421</v>
      </c>
      <c s="36" t="s">
        <v>153</v>
      </c>
      <c s="37">
        <v>50</v>
      </c>
      <c s="36">
        <v>0</v>
      </c>
      <c s="36">
        <f>ROUND(G488*H488,6)</f>
      </c>
      <c r="L488" s="38">
        <v>0</v>
      </c>
      <c s="32">
        <f>ROUND(ROUND(L488,2)*ROUND(G488,3),2)</f>
      </c>
      <c s="36" t="s">
        <v>55</v>
      </c>
      <c>
        <f>(M488*21)/100</f>
      </c>
      <c t="s">
        <v>27</v>
      </c>
    </row>
    <row r="489" spans="1:5" ht="12.75">
      <c r="A489" s="35" t="s">
        <v>56</v>
      </c>
      <c r="E489" s="39" t="s">
        <v>2421</v>
      </c>
    </row>
    <row r="490" spans="1:5" ht="12.75">
      <c r="A490" s="35" t="s">
        <v>57</v>
      </c>
      <c r="E490" s="40" t="s">
        <v>5</v>
      </c>
    </row>
    <row r="491" spans="1:5" ht="12.75">
      <c r="A491" t="s">
        <v>59</v>
      </c>
      <c r="E491" s="39" t="s">
        <v>5</v>
      </c>
    </row>
    <row r="492" spans="1:16" ht="12.75">
      <c r="A492" t="s">
        <v>49</v>
      </c>
      <c s="34" t="s">
        <v>973</v>
      </c>
      <c s="34" t="s">
        <v>2422</v>
      </c>
      <c s="35" t="s">
        <v>5</v>
      </c>
      <c s="6" t="s">
        <v>2423</v>
      </c>
      <c s="36" t="s">
        <v>153</v>
      </c>
      <c s="37">
        <v>3300</v>
      </c>
      <c s="36">
        <v>0</v>
      </c>
      <c s="36">
        <f>ROUND(G492*H492,6)</f>
      </c>
      <c r="L492" s="38">
        <v>0</v>
      </c>
      <c s="32">
        <f>ROUND(ROUND(L492,2)*ROUND(G492,3),2)</f>
      </c>
      <c s="36" t="s">
        <v>55</v>
      </c>
      <c>
        <f>(M492*21)/100</f>
      </c>
      <c t="s">
        <v>27</v>
      </c>
    </row>
    <row r="493" spans="1:5" ht="12.75">
      <c r="A493" s="35" t="s">
        <v>56</v>
      </c>
      <c r="E493" s="39" t="s">
        <v>2423</v>
      </c>
    </row>
    <row r="494" spans="1:5" ht="12.75">
      <c r="A494" s="35" t="s">
        <v>57</v>
      </c>
      <c r="E494" s="40" t="s">
        <v>5</v>
      </c>
    </row>
    <row r="495" spans="1:5" ht="12.75">
      <c r="A495" t="s">
        <v>59</v>
      </c>
      <c r="E495" s="39" t="s">
        <v>5</v>
      </c>
    </row>
    <row r="496" spans="1:16" ht="12.75">
      <c r="A496" t="s">
        <v>49</v>
      </c>
      <c s="34" t="s">
        <v>976</v>
      </c>
      <c s="34" t="s">
        <v>2424</v>
      </c>
      <c s="35" t="s">
        <v>5</v>
      </c>
      <c s="6" t="s">
        <v>2425</v>
      </c>
      <c s="36" t="s">
        <v>143</v>
      </c>
      <c s="37">
        <v>37</v>
      </c>
      <c s="36">
        <v>0</v>
      </c>
      <c s="36">
        <f>ROUND(G496*H496,6)</f>
      </c>
      <c r="L496" s="38">
        <v>0</v>
      </c>
      <c s="32">
        <f>ROUND(ROUND(L496,2)*ROUND(G496,3),2)</f>
      </c>
      <c s="36" t="s">
        <v>55</v>
      </c>
      <c>
        <f>(M496*21)/100</f>
      </c>
      <c t="s">
        <v>27</v>
      </c>
    </row>
    <row r="497" spans="1:5" ht="12.75">
      <c r="A497" s="35" t="s">
        <v>56</v>
      </c>
      <c r="E497" s="39" t="s">
        <v>2425</v>
      </c>
    </row>
    <row r="498" spans="1:5" ht="12.75">
      <c r="A498" s="35" t="s">
        <v>57</v>
      </c>
      <c r="E498" s="40" t="s">
        <v>5</v>
      </c>
    </row>
    <row r="499" spans="1:5" ht="12.75">
      <c r="A499" t="s">
        <v>59</v>
      </c>
      <c r="E499" s="39" t="s">
        <v>5</v>
      </c>
    </row>
    <row r="500" spans="1:16" ht="12.75">
      <c r="A500" t="s">
        <v>49</v>
      </c>
      <c s="34" t="s">
        <v>979</v>
      </c>
      <c s="34" t="s">
        <v>2426</v>
      </c>
      <c s="35" t="s">
        <v>5</v>
      </c>
      <c s="6" t="s">
        <v>2427</v>
      </c>
      <c s="36" t="s">
        <v>143</v>
      </c>
      <c s="37">
        <v>70</v>
      </c>
      <c s="36">
        <v>0</v>
      </c>
      <c s="36">
        <f>ROUND(G500*H500,6)</f>
      </c>
      <c r="L500" s="38">
        <v>0</v>
      </c>
      <c s="32">
        <f>ROUND(ROUND(L500,2)*ROUND(G500,3),2)</f>
      </c>
      <c s="36" t="s">
        <v>55</v>
      </c>
      <c>
        <f>(M500*21)/100</f>
      </c>
      <c t="s">
        <v>27</v>
      </c>
    </row>
    <row r="501" spans="1:5" ht="12.75">
      <c r="A501" s="35" t="s">
        <v>56</v>
      </c>
      <c r="E501" s="39" t="s">
        <v>2427</v>
      </c>
    </row>
    <row r="502" spans="1:5" ht="12.75">
      <c r="A502" s="35" t="s">
        <v>57</v>
      </c>
      <c r="E502" s="40" t="s">
        <v>5</v>
      </c>
    </row>
    <row r="503" spans="1:5" ht="12.75">
      <c r="A503" t="s">
        <v>59</v>
      </c>
      <c r="E503" s="39" t="s">
        <v>5</v>
      </c>
    </row>
    <row r="504" spans="1:16" ht="12.75">
      <c r="A504" t="s">
        <v>49</v>
      </c>
      <c s="34" t="s">
        <v>983</v>
      </c>
      <c s="34" t="s">
        <v>2428</v>
      </c>
      <c s="35" t="s">
        <v>5</v>
      </c>
      <c s="6" t="s">
        <v>2429</v>
      </c>
      <c s="36" t="s">
        <v>143</v>
      </c>
      <c s="37">
        <v>45</v>
      </c>
      <c s="36">
        <v>0</v>
      </c>
      <c s="36">
        <f>ROUND(G504*H504,6)</f>
      </c>
      <c r="L504" s="38">
        <v>0</v>
      </c>
      <c s="32">
        <f>ROUND(ROUND(L504,2)*ROUND(G504,3),2)</f>
      </c>
      <c s="36" t="s">
        <v>55</v>
      </c>
      <c>
        <f>(M504*21)/100</f>
      </c>
      <c t="s">
        <v>27</v>
      </c>
    </row>
    <row r="505" spans="1:5" ht="12.75">
      <c r="A505" s="35" t="s">
        <v>56</v>
      </c>
      <c r="E505" s="39" t="s">
        <v>2429</v>
      </c>
    </row>
    <row r="506" spans="1:5" ht="12.75">
      <c r="A506" s="35" t="s">
        <v>57</v>
      </c>
      <c r="E506" s="40" t="s">
        <v>5</v>
      </c>
    </row>
    <row r="507" spans="1:5" ht="12.75">
      <c r="A507" t="s">
        <v>59</v>
      </c>
      <c r="E507" s="39" t="s">
        <v>5</v>
      </c>
    </row>
    <row r="508" spans="1:16" ht="12.75">
      <c r="A508" t="s">
        <v>49</v>
      </c>
      <c s="34" t="s">
        <v>989</v>
      </c>
      <c s="34" t="s">
        <v>2430</v>
      </c>
      <c s="35" t="s">
        <v>5</v>
      </c>
      <c s="6" t="s">
        <v>2431</v>
      </c>
      <c s="36" t="s">
        <v>143</v>
      </c>
      <c s="37">
        <v>10</v>
      </c>
      <c s="36">
        <v>0</v>
      </c>
      <c s="36">
        <f>ROUND(G508*H508,6)</f>
      </c>
      <c r="L508" s="38">
        <v>0</v>
      </c>
      <c s="32">
        <f>ROUND(ROUND(L508,2)*ROUND(G508,3),2)</f>
      </c>
      <c s="36" t="s">
        <v>55</v>
      </c>
      <c>
        <f>(M508*21)/100</f>
      </c>
      <c t="s">
        <v>27</v>
      </c>
    </row>
    <row r="509" spans="1:5" ht="12.75">
      <c r="A509" s="35" t="s">
        <v>56</v>
      </c>
      <c r="E509" s="39" t="s">
        <v>2431</v>
      </c>
    </row>
    <row r="510" spans="1:5" ht="12.75">
      <c r="A510" s="35" t="s">
        <v>57</v>
      </c>
      <c r="E510" s="40" t="s">
        <v>5</v>
      </c>
    </row>
    <row r="511" spans="1:5" ht="12.75">
      <c r="A511" t="s">
        <v>59</v>
      </c>
      <c r="E511" s="39" t="s">
        <v>5</v>
      </c>
    </row>
    <row r="512" spans="1:16" ht="12.75">
      <c r="A512" t="s">
        <v>49</v>
      </c>
      <c s="34" t="s">
        <v>993</v>
      </c>
      <c s="34" t="s">
        <v>2432</v>
      </c>
      <c s="35" t="s">
        <v>5</v>
      </c>
      <c s="6" t="s">
        <v>2433</v>
      </c>
      <c s="36" t="s">
        <v>143</v>
      </c>
      <c s="37">
        <v>85</v>
      </c>
      <c s="36">
        <v>0</v>
      </c>
      <c s="36">
        <f>ROUND(G512*H512,6)</f>
      </c>
      <c r="L512" s="38">
        <v>0</v>
      </c>
      <c s="32">
        <f>ROUND(ROUND(L512,2)*ROUND(G512,3),2)</f>
      </c>
      <c s="36" t="s">
        <v>55</v>
      </c>
      <c>
        <f>(M512*21)/100</f>
      </c>
      <c t="s">
        <v>27</v>
      </c>
    </row>
    <row r="513" spans="1:5" ht="12.75">
      <c r="A513" s="35" t="s">
        <v>56</v>
      </c>
      <c r="E513" s="39" t="s">
        <v>2433</v>
      </c>
    </row>
    <row r="514" spans="1:5" ht="12.75">
      <c r="A514" s="35" t="s">
        <v>57</v>
      </c>
      <c r="E514" s="40" t="s">
        <v>5</v>
      </c>
    </row>
    <row r="515" spans="1:5" ht="12.75">
      <c r="A515" t="s">
        <v>59</v>
      </c>
      <c r="E515" s="39" t="s">
        <v>5</v>
      </c>
    </row>
    <row r="516" spans="1:16" ht="12.75">
      <c r="A516" t="s">
        <v>49</v>
      </c>
      <c s="34" t="s">
        <v>996</v>
      </c>
      <c s="34" t="s">
        <v>2434</v>
      </c>
      <c s="35" t="s">
        <v>5</v>
      </c>
      <c s="6" t="s">
        <v>2435</v>
      </c>
      <c s="36" t="s">
        <v>143</v>
      </c>
      <c s="37">
        <v>1</v>
      </c>
      <c s="36">
        <v>0</v>
      </c>
      <c s="36">
        <f>ROUND(G516*H516,6)</f>
      </c>
      <c r="L516" s="38">
        <v>0</v>
      </c>
      <c s="32">
        <f>ROUND(ROUND(L516,2)*ROUND(G516,3),2)</f>
      </c>
      <c s="36" t="s">
        <v>55</v>
      </c>
      <c>
        <f>(M516*21)/100</f>
      </c>
      <c t="s">
        <v>27</v>
      </c>
    </row>
    <row r="517" spans="1:5" ht="12.75">
      <c r="A517" s="35" t="s">
        <v>56</v>
      </c>
      <c r="E517" s="39" t="s">
        <v>2435</v>
      </c>
    </row>
    <row r="518" spans="1:5" ht="12.75">
      <c r="A518" s="35" t="s">
        <v>57</v>
      </c>
      <c r="E518" s="40" t="s">
        <v>5</v>
      </c>
    </row>
    <row r="519" spans="1:5" ht="12.75">
      <c r="A519" t="s">
        <v>59</v>
      </c>
      <c r="E519" s="39" t="s">
        <v>5</v>
      </c>
    </row>
    <row r="520" spans="1:16" ht="12.75">
      <c r="A520" t="s">
        <v>49</v>
      </c>
      <c s="34" t="s">
        <v>1001</v>
      </c>
      <c s="34" t="s">
        <v>2436</v>
      </c>
      <c s="35" t="s">
        <v>5</v>
      </c>
      <c s="6" t="s">
        <v>2437</v>
      </c>
      <c s="36" t="s">
        <v>153</v>
      </c>
      <c s="37">
        <v>200</v>
      </c>
      <c s="36">
        <v>0</v>
      </c>
      <c s="36">
        <f>ROUND(G520*H520,6)</f>
      </c>
      <c r="L520" s="38">
        <v>0</v>
      </c>
      <c s="32">
        <f>ROUND(ROUND(L520,2)*ROUND(G520,3),2)</f>
      </c>
      <c s="36" t="s">
        <v>55</v>
      </c>
      <c>
        <f>(M520*21)/100</f>
      </c>
      <c t="s">
        <v>27</v>
      </c>
    </row>
    <row r="521" spans="1:5" ht="12.75">
      <c r="A521" s="35" t="s">
        <v>56</v>
      </c>
      <c r="E521" s="39" t="s">
        <v>2437</v>
      </c>
    </row>
    <row r="522" spans="1:5" ht="12.75">
      <c r="A522" s="35" t="s">
        <v>57</v>
      </c>
      <c r="E522" s="40" t="s">
        <v>5</v>
      </c>
    </row>
    <row r="523" spans="1:5" ht="12.75">
      <c r="A523" t="s">
        <v>59</v>
      </c>
      <c r="E523" s="39" t="s">
        <v>5</v>
      </c>
    </row>
    <row r="524" spans="1:16" ht="12.75">
      <c r="A524" t="s">
        <v>49</v>
      </c>
      <c s="34" t="s">
        <v>1004</v>
      </c>
      <c s="34" t="s">
        <v>2438</v>
      </c>
      <c s="35" t="s">
        <v>5</v>
      </c>
      <c s="6" t="s">
        <v>2439</v>
      </c>
      <c s="36" t="s">
        <v>143</v>
      </c>
      <c s="37">
        <v>15</v>
      </c>
      <c s="36">
        <v>0</v>
      </c>
      <c s="36">
        <f>ROUND(G524*H524,6)</f>
      </c>
      <c r="L524" s="38">
        <v>0</v>
      </c>
      <c s="32">
        <f>ROUND(ROUND(L524,2)*ROUND(G524,3),2)</f>
      </c>
      <c s="36" t="s">
        <v>55</v>
      </c>
      <c>
        <f>(M524*21)/100</f>
      </c>
      <c t="s">
        <v>27</v>
      </c>
    </row>
    <row r="525" spans="1:5" ht="12.75">
      <c r="A525" s="35" t="s">
        <v>56</v>
      </c>
      <c r="E525" s="39" t="s">
        <v>2439</v>
      </c>
    </row>
    <row r="526" spans="1:5" ht="12.75">
      <c r="A526" s="35" t="s">
        <v>57</v>
      </c>
      <c r="E526" s="40" t="s">
        <v>5</v>
      </c>
    </row>
    <row r="527" spans="1:5" ht="12.75">
      <c r="A527" t="s">
        <v>59</v>
      </c>
      <c r="E527" s="39" t="s">
        <v>5</v>
      </c>
    </row>
    <row r="528" spans="1:16" ht="12.75">
      <c r="A528" t="s">
        <v>49</v>
      </c>
      <c s="34" t="s">
        <v>1007</v>
      </c>
      <c s="34" t="s">
        <v>2440</v>
      </c>
      <c s="35" t="s">
        <v>5</v>
      </c>
      <c s="6" t="s">
        <v>2441</v>
      </c>
      <c s="36" t="s">
        <v>143</v>
      </c>
      <c s="37">
        <v>4</v>
      </c>
      <c s="36">
        <v>0</v>
      </c>
      <c s="36">
        <f>ROUND(G528*H528,6)</f>
      </c>
      <c r="L528" s="38">
        <v>0</v>
      </c>
      <c s="32">
        <f>ROUND(ROUND(L528,2)*ROUND(G528,3),2)</f>
      </c>
      <c s="36" t="s">
        <v>55</v>
      </c>
      <c>
        <f>(M528*21)/100</f>
      </c>
      <c t="s">
        <v>27</v>
      </c>
    </row>
    <row r="529" spans="1:5" ht="12.75">
      <c r="A529" s="35" t="s">
        <v>56</v>
      </c>
      <c r="E529" s="39" t="s">
        <v>2441</v>
      </c>
    </row>
    <row r="530" spans="1:5" ht="12.75">
      <c r="A530" s="35" t="s">
        <v>57</v>
      </c>
      <c r="E530" s="40" t="s">
        <v>5</v>
      </c>
    </row>
    <row r="531" spans="1:5" ht="12.75">
      <c r="A531" t="s">
        <v>59</v>
      </c>
      <c r="E531" s="39" t="s">
        <v>5</v>
      </c>
    </row>
    <row r="532" spans="1:16" ht="12.75">
      <c r="A532" t="s">
        <v>49</v>
      </c>
      <c s="34" t="s">
        <v>1012</v>
      </c>
      <c s="34" t="s">
        <v>2442</v>
      </c>
      <c s="35" t="s">
        <v>5</v>
      </c>
      <c s="6" t="s">
        <v>2443</v>
      </c>
      <c s="36" t="s">
        <v>153</v>
      </c>
      <c s="37">
        <v>25</v>
      </c>
      <c s="36">
        <v>0</v>
      </c>
      <c s="36">
        <f>ROUND(G532*H532,6)</f>
      </c>
      <c r="L532" s="38">
        <v>0</v>
      </c>
      <c s="32">
        <f>ROUND(ROUND(L532,2)*ROUND(G532,3),2)</f>
      </c>
      <c s="36" t="s">
        <v>55</v>
      </c>
      <c>
        <f>(M532*21)/100</f>
      </c>
      <c t="s">
        <v>27</v>
      </c>
    </row>
    <row r="533" spans="1:5" ht="12.75">
      <c r="A533" s="35" t="s">
        <v>56</v>
      </c>
      <c r="E533" s="39" t="s">
        <v>2443</v>
      </c>
    </row>
    <row r="534" spans="1:5" ht="12.75">
      <c r="A534" s="35" t="s">
        <v>57</v>
      </c>
      <c r="E534" s="40" t="s">
        <v>5</v>
      </c>
    </row>
    <row r="535" spans="1:5" ht="12.75">
      <c r="A535" t="s">
        <v>59</v>
      </c>
      <c r="E535" s="39" t="s">
        <v>5</v>
      </c>
    </row>
    <row r="536" spans="1:16" ht="12.75">
      <c r="A536" t="s">
        <v>49</v>
      </c>
      <c s="34" t="s">
        <v>1015</v>
      </c>
      <c s="34" t="s">
        <v>2444</v>
      </c>
      <c s="35" t="s">
        <v>5</v>
      </c>
      <c s="6" t="s">
        <v>2445</v>
      </c>
      <c s="36" t="s">
        <v>143</v>
      </c>
      <c s="37">
        <v>1</v>
      </c>
      <c s="36">
        <v>0</v>
      </c>
      <c s="36">
        <f>ROUND(G536*H536,6)</f>
      </c>
      <c r="L536" s="38">
        <v>0</v>
      </c>
      <c s="32">
        <f>ROUND(ROUND(L536,2)*ROUND(G536,3),2)</f>
      </c>
      <c s="36" t="s">
        <v>55</v>
      </c>
      <c>
        <f>(M536*21)/100</f>
      </c>
      <c t="s">
        <v>27</v>
      </c>
    </row>
    <row r="537" spans="1:5" ht="12.75">
      <c r="A537" s="35" t="s">
        <v>56</v>
      </c>
      <c r="E537" s="39" t="s">
        <v>2445</v>
      </c>
    </row>
    <row r="538" spans="1:5" ht="12.75">
      <c r="A538" s="35" t="s">
        <v>57</v>
      </c>
      <c r="E538" s="40" t="s">
        <v>5</v>
      </c>
    </row>
    <row r="539" spans="1:5" ht="12.75">
      <c r="A539" t="s">
        <v>59</v>
      </c>
      <c r="E539" s="39" t="s">
        <v>5</v>
      </c>
    </row>
    <row r="540" spans="1:16" ht="12.75">
      <c r="A540" t="s">
        <v>49</v>
      </c>
      <c s="34" t="s">
        <v>1019</v>
      </c>
      <c s="34" t="s">
        <v>2446</v>
      </c>
      <c s="35" t="s">
        <v>5</v>
      </c>
      <c s="6" t="s">
        <v>2447</v>
      </c>
      <c s="36" t="s">
        <v>101</v>
      </c>
      <c s="37">
        <v>1</v>
      </c>
      <c s="36">
        <v>0</v>
      </c>
      <c s="36">
        <f>ROUND(G540*H540,6)</f>
      </c>
      <c r="L540" s="38">
        <v>0</v>
      </c>
      <c s="32">
        <f>ROUND(ROUND(L540,2)*ROUND(G540,3),2)</f>
      </c>
      <c s="36" t="s">
        <v>55</v>
      </c>
      <c>
        <f>(M540*21)/100</f>
      </c>
      <c t="s">
        <v>27</v>
      </c>
    </row>
    <row r="541" spans="1:5" ht="12.75">
      <c r="A541" s="35" t="s">
        <v>56</v>
      </c>
      <c r="E541" s="39" t="s">
        <v>2447</v>
      </c>
    </row>
    <row r="542" spans="1:5" ht="12.75">
      <c r="A542" s="35" t="s">
        <v>57</v>
      </c>
      <c r="E542" s="40" t="s">
        <v>5</v>
      </c>
    </row>
    <row r="543" spans="1:5" ht="12.75">
      <c r="A543" t="s">
        <v>59</v>
      </c>
      <c r="E543" s="39" t="s">
        <v>5</v>
      </c>
    </row>
    <row r="544" spans="1:16" ht="12.75">
      <c r="A544" t="s">
        <v>49</v>
      </c>
      <c s="34" t="s">
        <v>1023</v>
      </c>
      <c s="34" t="s">
        <v>2448</v>
      </c>
      <c s="35" t="s">
        <v>5</v>
      </c>
      <c s="6" t="s">
        <v>2449</v>
      </c>
      <c s="36" t="s">
        <v>101</v>
      </c>
      <c s="37">
        <v>1</v>
      </c>
      <c s="36">
        <v>0</v>
      </c>
      <c s="36">
        <f>ROUND(G544*H544,6)</f>
      </c>
      <c r="L544" s="38">
        <v>0</v>
      </c>
      <c s="32">
        <f>ROUND(ROUND(L544,2)*ROUND(G544,3),2)</f>
      </c>
      <c s="36" t="s">
        <v>55</v>
      </c>
      <c>
        <f>(M544*21)/100</f>
      </c>
      <c t="s">
        <v>27</v>
      </c>
    </row>
    <row r="545" spans="1:5" ht="12.75">
      <c r="A545" s="35" t="s">
        <v>56</v>
      </c>
      <c r="E545" s="39" t="s">
        <v>2449</v>
      </c>
    </row>
    <row r="546" spans="1:5" ht="12.75">
      <c r="A546" s="35" t="s">
        <v>57</v>
      </c>
      <c r="E546" s="40" t="s">
        <v>5</v>
      </c>
    </row>
    <row r="547" spans="1:5" ht="12.75">
      <c r="A547" t="s">
        <v>59</v>
      </c>
      <c r="E547" s="39" t="s">
        <v>5</v>
      </c>
    </row>
    <row r="548" spans="1:16" ht="12.75">
      <c r="A548" t="s">
        <v>49</v>
      </c>
      <c s="34" t="s">
        <v>1026</v>
      </c>
      <c s="34" t="s">
        <v>2450</v>
      </c>
      <c s="35" t="s">
        <v>5</v>
      </c>
      <c s="6" t="s">
        <v>2451</v>
      </c>
      <c s="36" t="s">
        <v>153</v>
      </c>
      <c s="37">
        <v>12</v>
      </c>
      <c s="36">
        <v>0</v>
      </c>
      <c s="36">
        <f>ROUND(G548*H548,6)</f>
      </c>
      <c r="L548" s="38">
        <v>0</v>
      </c>
      <c s="32">
        <f>ROUND(ROUND(L548,2)*ROUND(G548,3),2)</f>
      </c>
      <c s="36" t="s">
        <v>55</v>
      </c>
      <c>
        <f>(M548*21)/100</f>
      </c>
      <c t="s">
        <v>27</v>
      </c>
    </row>
    <row r="549" spans="1:5" ht="12.75">
      <c r="A549" s="35" t="s">
        <v>56</v>
      </c>
      <c r="E549" s="39" t="s">
        <v>2451</v>
      </c>
    </row>
    <row r="550" spans="1:5" ht="12.75">
      <c r="A550" s="35" t="s">
        <v>57</v>
      </c>
      <c r="E550" s="40" t="s">
        <v>5</v>
      </c>
    </row>
    <row r="551" spans="1:5" ht="12.75">
      <c r="A551" t="s">
        <v>59</v>
      </c>
      <c r="E551" s="39" t="s">
        <v>5</v>
      </c>
    </row>
    <row r="552" spans="1:16" ht="12.75">
      <c r="A552" t="s">
        <v>49</v>
      </c>
      <c s="34" t="s">
        <v>1030</v>
      </c>
      <c s="34" t="s">
        <v>2452</v>
      </c>
      <c s="35" t="s">
        <v>5</v>
      </c>
      <c s="6" t="s">
        <v>2453</v>
      </c>
      <c s="36" t="s">
        <v>2454</v>
      </c>
      <c s="37">
        <v>20</v>
      </c>
      <c s="36">
        <v>0</v>
      </c>
      <c s="36">
        <f>ROUND(G552*H552,6)</f>
      </c>
      <c r="L552" s="38">
        <v>0</v>
      </c>
      <c s="32">
        <f>ROUND(ROUND(L552,2)*ROUND(G552,3),2)</f>
      </c>
      <c s="36" t="s">
        <v>55</v>
      </c>
      <c>
        <f>(M552*21)/100</f>
      </c>
      <c t="s">
        <v>27</v>
      </c>
    </row>
    <row r="553" spans="1:5" ht="12.75">
      <c r="A553" s="35" t="s">
        <v>56</v>
      </c>
      <c r="E553" s="39" t="s">
        <v>2453</v>
      </c>
    </row>
    <row r="554" spans="1:5" ht="12.75">
      <c r="A554" s="35" t="s">
        <v>57</v>
      </c>
      <c r="E554" s="40" t="s">
        <v>5</v>
      </c>
    </row>
    <row r="555" spans="1:5" ht="12.75">
      <c r="A555" t="s">
        <v>59</v>
      </c>
      <c r="E555" s="39" t="s">
        <v>5</v>
      </c>
    </row>
    <row r="556" spans="1:16" ht="12.75">
      <c r="A556" t="s">
        <v>49</v>
      </c>
      <c s="34" t="s">
        <v>1034</v>
      </c>
      <c s="34" t="s">
        <v>2455</v>
      </c>
      <c s="35" t="s">
        <v>5</v>
      </c>
      <c s="6" t="s">
        <v>2456</v>
      </c>
      <c s="36" t="s">
        <v>2454</v>
      </c>
      <c s="37">
        <v>30</v>
      </c>
      <c s="36">
        <v>0</v>
      </c>
      <c s="36">
        <f>ROUND(G556*H556,6)</f>
      </c>
      <c r="L556" s="38">
        <v>0</v>
      </c>
      <c s="32">
        <f>ROUND(ROUND(L556,2)*ROUND(G556,3),2)</f>
      </c>
      <c s="36" t="s">
        <v>55</v>
      </c>
      <c>
        <f>(M556*21)/100</f>
      </c>
      <c t="s">
        <v>27</v>
      </c>
    </row>
    <row r="557" spans="1:5" ht="12.75">
      <c r="A557" s="35" t="s">
        <v>56</v>
      </c>
      <c r="E557" s="39" t="s">
        <v>2456</v>
      </c>
    </row>
    <row r="558" spans="1:5" ht="12.75">
      <c r="A558" s="35" t="s">
        <v>57</v>
      </c>
      <c r="E558" s="40" t="s">
        <v>5</v>
      </c>
    </row>
    <row r="559" spans="1:5" ht="12.75">
      <c r="A559" t="s">
        <v>59</v>
      </c>
      <c r="E559" s="39" t="s">
        <v>5</v>
      </c>
    </row>
    <row r="560" spans="1:13" ht="12.75">
      <c r="A560" t="s">
        <v>46</v>
      </c>
      <c r="C560" s="31" t="s">
        <v>1881</v>
      </c>
      <c r="E560" s="33" t="s">
        <v>2457</v>
      </c>
      <c r="J560" s="32">
        <f>0</f>
      </c>
      <c s="32">
        <f>0</f>
      </c>
      <c s="32">
        <f>0+L561+L565+L569+L573+L577+L581+L585+L589+L593+L597+L601</f>
      </c>
      <c s="32">
        <f>0+M561+M565+M569+M573+M577+M581+M585+M589+M593+M597+M601</f>
      </c>
    </row>
    <row r="561" spans="1:16" ht="12.75">
      <c r="A561" t="s">
        <v>49</v>
      </c>
      <c s="34" t="s">
        <v>1038</v>
      </c>
      <c s="34" t="s">
        <v>2458</v>
      </c>
      <c s="35" t="s">
        <v>5</v>
      </c>
      <c s="6" t="s">
        <v>2459</v>
      </c>
      <c s="36" t="s">
        <v>143</v>
      </c>
      <c s="37">
        <v>102</v>
      </c>
      <c s="36">
        <v>0</v>
      </c>
      <c s="36">
        <f>ROUND(G561*H561,6)</f>
      </c>
      <c r="L561" s="38">
        <v>0</v>
      </c>
      <c s="32">
        <f>ROUND(ROUND(L561,2)*ROUND(G561,3),2)</f>
      </c>
      <c s="36" t="s">
        <v>55</v>
      </c>
      <c>
        <f>(M561*21)/100</f>
      </c>
      <c t="s">
        <v>27</v>
      </c>
    </row>
    <row r="562" spans="1:5" ht="12.75">
      <c r="A562" s="35" t="s">
        <v>56</v>
      </c>
      <c r="E562" s="39" t="s">
        <v>2459</v>
      </c>
    </row>
    <row r="563" spans="1:5" ht="12.75">
      <c r="A563" s="35" t="s">
        <v>57</v>
      </c>
      <c r="E563" s="40" t="s">
        <v>5</v>
      </c>
    </row>
    <row r="564" spans="1:5" ht="12.75">
      <c r="A564" t="s">
        <v>59</v>
      </c>
      <c r="E564" s="39" t="s">
        <v>5</v>
      </c>
    </row>
    <row r="565" spans="1:16" ht="12.75">
      <c r="A565" t="s">
        <v>49</v>
      </c>
      <c s="34" t="s">
        <v>1041</v>
      </c>
      <c s="34" t="s">
        <v>2460</v>
      </c>
      <c s="35" t="s">
        <v>5</v>
      </c>
      <c s="6" t="s">
        <v>2461</v>
      </c>
      <c s="36" t="s">
        <v>143</v>
      </c>
      <c s="37">
        <v>20</v>
      </c>
      <c s="36">
        <v>0</v>
      </c>
      <c s="36">
        <f>ROUND(G565*H565,6)</f>
      </c>
      <c r="L565" s="38">
        <v>0</v>
      </c>
      <c s="32">
        <f>ROUND(ROUND(L565,2)*ROUND(G565,3),2)</f>
      </c>
      <c s="36" t="s">
        <v>55</v>
      </c>
      <c>
        <f>(M565*21)/100</f>
      </c>
      <c t="s">
        <v>27</v>
      </c>
    </row>
    <row r="566" spans="1:5" ht="12.75">
      <c r="A566" s="35" t="s">
        <v>56</v>
      </c>
      <c r="E566" s="39" t="s">
        <v>2461</v>
      </c>
    </row>
    <row r="567" spans="1:5" ht="12.75">
      <c r="A567" s="35" t="s">
        <v>57</v>
      </c>
      <c r="E567" s="40" t="s">
        <v>5</v>
      </c>
    </row>
    <row r="568" spans="1:5" ht="12.75">
      <c r="A568" t="s">
        <v>59</v>
      </c>
      <c r="E568" s="39" t="s">
        <v>5</v>
      </c>
    </row>
    <row r="569" spans="1:16" ht="12.75">
      <c r="A569" t="s">
        <v>49</v>
      </c>
      <c s="34" t="s">
        <v>1045</v>
      </c>
      <c s="34" t="s">
        <v>2462</v>
      </c>
      <c s="35" t="s">
        <v>5</v>
      </c>
      <c s="6" t="s">
        <v>2463</v>
      </c>
      <c s="36" t="s">
        <v>143</v>
      </c>
      <c s="37">
        <v>16</v>
      </c>
      <c s="36">
        <v>0</v>
      </c>
      <c s="36">
        <f>ROUND(G569*H569,6)</f>
      </c>
      <c r="L569" s="38">
        <v>0</v>
      </c>
      <c s="32">
        <f>ROUND(ROUND(L569,2)*ROUND(G569,3),2)</f>
      </c>
      <c s="36" t="s">
        <v>55</v>
      </c>
      <c>
        <f>(M569*21)/100</f>
      </c>
      <c t="s">
        <v>27</v>
      </c>
    </row>
    <row r="570" spans="1:5" ht="12.75">
      <c r="A570" s="35" t="s">
        <v>56</v>
      </c>
      <c r="E570" s="39" t="s">
        <v>2463</v>
      </c>
    </row>
    <row r="571" spans="1:5" ht="12.75">
      <c r="A571" s="35" t="s">
        <v>57</v>
      </c>
      <c r="E571" s="40" t="s">
        <v>5</v>
      </c>
    </row>
    <row r="572" spans="1:5" ht="12.75">
      <c r="A572" t="s">
        <v>59</v>
      </c>
      <c r="E572" s="39" t="s">
        <v>5</v>
      </c>
    </row>
    <row r="573" spans="1:16" ht="12.75">
      <c r="A573" t="s">
        <v>49</v>
      </c>
      <c s="34" t="s">
        <v>1048</v>
      </c>
      <c s="34" t="s">
        <v>2464</v>
      </c>
      <c s="35" t="s">
        <v>5</v>
      </c>
      <c s="6" t="s">
        <v>2465</v>
      </c>
      <c s="36" t="s">
        <v>143</v>
      </c>
      <c s="37">
        <v>21</v>
      </c>
      <c s="36">
        <v>0</v>
      </c>
      <c s="36">
        <f>ROUND(G573*H573,6)</f>
      </c>
      <c r="L573" s="38">
        <v>0</v>
      </c>
      <c s="32">
        <f>ROUND(ROUND(L573,2)*ROUND(G573,3),2)</f>
      </c>
      <c s="36" t="s">
        <v>55</v>
      </c>
      <c>
        <f>(M573*21)/100</f>
      </c>
      <c t="s">
        <v>27</v>
      </c>
    </row>
    <row r="574" spans="1:5" ht="12.75">
      <c r="A574" s="35" t="s">
        <v>56</v>
      </c>
      <c r="E574" s="39" t="s">
        <v>2465</v>
      </c>
    </row>
    <row r="575" spans="1:5" ht="12.75">
      <c r="A575" s="35" t="s">
        <v>57</v>
      </c>
      <c r="E575" s="40" t="s">
        <v>5</v>
      </c>
    </row>
    <row r="576" spans="1:5" ht="12.75">
      <c r="A576" t="s">
        <v>59</v>
      </c>
      <c r="E576" s="39" t="s">
        <v>5</v>
      </c>
    </row>
    <row r="577" spans="1:16" ht="12.75">
      <c r="A577" t="s">
        <v>49</v>
      </c>
      <c s="34" t="s">
        <v>1051</v>
      </c>
      <c s="34" t="s">
        <v>2466</v>
      </c>
      <c s="35" t="s">
        <v>5</v>
      </c>
      <c s="6" t="s">
        <v>2467</v>
      </c>
      <c s="36" t="s">
        <v>143</v>
      </c>
      <c s="37">
        <v>8</v>
      </c>
      <c s="36">
        <v>0</v>
      </c>
      <c s="36">
        <f>ROUND(G577*H577,6)</f>
      </c>
      <c r="L577" s="38">
        <v>0</v>
      </c>
      <c s="32">
        <f>ROUND(ROUND(L577,2)*ROUND(G577,3),2)</f>
      </c>
      <c s="36" t="s">
        <v>55</v>
      </c>
      <c>
        <f>(M577*21)/100</f>
      </c>
      <c t="s">
        <v>27</v>
      </c>
    </row>
    <row r="578" spans="1:5" ht="12.75">
      <c r="A578" s="35" t="s">
        <v>56</v>
      </c>
      <c r="E578" s="39" t="s">
        <v>2467</v>
      </c>
    </row>
    <row r="579" spans="1:5" ht="12.75">
      <c r="A579" s="35" t="s">
        <v>57</v>
      </c>
      <c r="E579" s="40" t="s">
        <v>5</v>
      </c>
    </row>
    <row r="580" spans="1:5" ht="12.75">
      <c r="A580" t="s">
        <v>59</v>
      </c>
      <c r="E580" s="39" t="s">
        <v>5</v>
      </c>
    </row>
    <row r="581" spans="1:16" ht="12.75">
      <c r="A581" t="s">
        <v>49</v>
      </c>
      <c s="34" t="s">
        <v>1054</v>
      </c>
      <c s="34" t="s">
        <v>2468</v>
      </c>
      <c s="35" t="s">
        <v>5</v>
      </c>
      <c s="6" t="s">
        <v>2469</v>
      </c>
      <c s="36" t="s">
        <v>143</v>
      </c>
      <c s="37">
        <v>6</v>
      </c>
      <c s="36">
        <v>0</v>
      </c>
      <c s="36">
        <f>ROUND(G581*H581,6)</f>
      </c>
      <c r="L581" s="38">
        <v>0</v>
      </c>
      <c s="32">
        <f>ROUND(ROUND(L581,2)*ROUND(G581,3),2)</f>
      </c>
      <c s="36" t="s">
        <v>55</v>
      </c>
      <c>
        <f>(M581*21)/100</f>
      </c>
      <c t="s">
        <v>27</v>
      </c>
    </row>
    <row r="582" spans="1:5" ht="12.75">
      <c r="A582" s="35" t="s">
        <v>56</v>
      </c>
      <c r="E582" s="39" t="s">
        <v>2469</v>
      </c>
    </row>
    <row r="583" spans="1:5" ht="12.75">
      <c r="A583" s="35" t="s">
        <v>57</v>
      </c>
      <c r="E583" s="40" t="s">
        <v>5</v>
      </c>
    </row>
    <row r="584" spans="1:5" ht="12.75">
      <c r="A584" t="s">
        <v>59</v>
      </c>
      <c r="E584" s="39" t="s">
        <v>5</v>
      </c>
    </row>
    <row r="585" spans="1:16" ht="12.75">
      <c r="A585" t="s">
        <v>49</v>
      </c>
      <c s="34" t="s">
        <v>1057</v>
      </c>
      <c s="34" t="s">
        <v>2470</v>
      </c>
      <c s="35" t="s">
        <v>5</v>
      </c>
      <c s="6" t="s">
        <v>2471</v>
      </c>
      <c s="36" t="s">
        <v>143</v>
      </c>
      <c s="37">
        <v>5</v>
      </c>
      <c s="36">
        <v>0</v>
      </c>
      <c s="36">
        <f>ROUND(G585*H585,6)</f>
      </c>
      <c r="L585" s="38">
        <v>0</v>
      </c>
      <c s="32">
        <f>ROUND(ROUND(L585,2)*ROUND(G585,3),2)</f>
      </c>
      <c s="36" t="s">
        <v>55</v>
      </c>
      <c>
        <f>(M585*21)/100</f>
      </c>
      <c t="s">
        <v>27</v>
      </c>
    </row>
    <row r="586" spans="1:5" ht="12.75">
      <c r="A586" s="35" t="s">
        <v>56</v>
      </c>
      <c r="E586" s="39" t="s">
        <v>2471</v>
      </c>
    </row>
    <row r="587" spans="1:5" ht="12.75">
      <c r="A587" s="35" t="s">
        <v>57</v>
      </c>
      <c r="E587" s="40" t="s">
        <v>5</v>
      </c>
    </row>
    <row r="588" spans="1:5" ht="12.75">
      <c r="A588" t="s">
        <v>59</v>
      </c>
      <c r="E588" s="39" t="s">
        <v>5</v>
      </c>
    </row>
    <row r="589" spans="1:16" ht="12.75">
      <c r="A589" t="s">
        <v>49</v>
      </c>
      <c s="34" t="s">
        <v>1060</v>
      </c>
      <c s="34" t="s">
        <v>2472</v>
      </c>
      <c s="35" t="s">
        <v>5</v>
      </c>
      <c s="6" t="s">
        <v>2473</v>
      </c>
      <c s="36" t="s">
        <v>143</v>
      </c>
      <c s="37">
        <v>4</v>
      </c>
      <c s="36">
        <v>0</v>
      </c>
      <c s="36">
        <f>ROUND(G589*H589,6)</f>
      </c>
      <c r="L589" s="38">
        <v>0</v>
      </c>
      <c s="32">
        <f>ROUND(ROUND(L589,2)*ROUND(G589,3),2)</f>
      </c>
      <c s="36" t="s">
        <v>55</v>
      </c>
      <c>
        <f>(M589*21)/100</f>
      </c>
      <c t="s">
        <v>27</v>
      </c>
    </row>
    <row r="590" spans="1:5" ht="12.75">
      <c r="A590" s="35" t="s">
        <v>56</v>
      </c>
      <c r="E590" s="39" t="s">
        <v>2473</v>
      </c>
    </row>
    <row r="591" spans="1:5" ht="12.75">
      <c r="A591" s="35" t="s">
        <v>57</v>
      </c>
      <c r="E591" s="40" t="s">
        <v>5</v>
      </c>
    </row>
    <row r="592" spans="1:5" ht="12.75">
      <c r="A592" t="s">
        <v>59</v>
      </c>
      <c r="E592" s="39" t="s">
        <v>5</v>
      </c>
    </row>
    <row r="593" spans="1:16" ht="12.75">
      <c r="A593" t="s">
        <v>49</v>
      </c>
      <c s="34" t="s">
        <v>1063</v>
      </c>
      <c s="34" t="s">
        <v>2474</v>
      </c>
      <c s="35" t="s">
        <v>5</v>
      </c>
      <c s="6" t="s">
        <v>2475</v>
      </c>
      <c s="36" t="s">
        <v>143</v>
      </c>
      <c s="37">
        <v>2</v>
      </c>
      <c s="36">
        <v>0</v>
      </c>
      <c s="36">
        <f>ROUND(G593*H593,6)</f>
      </c>
      <c r="L593" s="38">
        <v>0</v>
      </c>
      <c s="32">
        <f>ROUND(ROUND(L593,2)*ROUND(G593,3),2)</f>
      </c>
      <c s="36" t="s">
        <v>55</v>
      </c>
      <c>
        <f>(M593*21)/100</f>
      </c>
      <c t="s">
        <v>27</v>
      </c>
    </row>
    <row r="594" spans="1:5" ht="12.75">
      <c r="A594" s="35" t="s">
        <v>56</v>
      </c>
      <c r="E594" s="39" t="s">
        <v>2475</v>
      </c>
    </row>
    <row r="595" spans="1:5" ht="12.75">
      <c r="A595" s="35" t="s">
        <v>57</v>
      </c>
      <c r="E595" s="40" t="s">
        <v>5</v>
      </c>
    </row>
    <row r="596" spans="1:5" ht="12.75">
      <c r="A596" t="s">
        <v>59</v>
      </c>
      <c r="E596" s="39" t="s">
        <v>5</v>
      </c>
    </row>
    <row r="597" spans="1:16" ht="12.75">
      <c r="A597" t="s">
        <v>49</v>
      </c>
      <c s="34" t="s">
        <v>1066</v>
      </c>
      <c s="34" t="s">
        <v>2476</v>
      </c>
      <c s="35" t="s">
        <v>5</v>
      </c>
      <c s="6" t="s">
        <v>2477</v>
      </c>
      <c s="36" t="s">
        <v>153</v>
      </c>
      <c s="37">
        <v>3</v>
      </c>
      <c s="36">
        <v>0</v>
      </c>
      <c s="36">
        <f>ROUND(G597*H597,6)</f>
      </c>
      <c r="L597" s="38">
        <v>0</v>
      </c>
      <c s="32">
        <f>ROUND(ROUND(L597,2)*ROUND(G597,3),2)</f>
      </c>
      <c s="36" t="s">
        <v>55</v>
      </c>
      <c>
        <f>(M597*21)/100</f>
      </c>
      <c t="s">
        <v>27</v>
      </c>
    </row>
    <row r="598" spans="1:5" ht="12.75">
      <c r="A598" s="35" t="s">
        <v>56</v>
      </c>
      <c r="E598" s="39" t="s">
        <v>2477</v>
      </c>
    </row>
    <row r="599" spans="1:5" ht="12.75">
      <c r="A599" s="35" t="s">
        <v>57</v>
      </c>
      <c r="E599" s="40" t="s">
        <v>5</v>
      </c>
    </row>
    <row r="600" spans="1:5" ht="12.75">
      <c r="A600" t="s">
        <v>59</v>
      </c>
      <c r="E600" s="39" t="s">
        <v>5</v>
      </c>
    </row>
    <row r="601" spans="1:16" ht="12.75">
      <c r="A601" t="s">
        <v>49</v>
      </c>
      <c s="34" t="s">
        <v>1068</v>
      </c>
      <c s="34" t="s">
        <v>2478</v>
      </c>
      <c s="35" t="s">
        <v>5</v>
      </c>
      <c s="6" t="s">
        <v>2479</v>
      </c>
      <c s="36" t="s">
        <v>143</v>
      </c>
      <c s="37">
        <v>17</v>
      </c>
      <c s="36">
        <v>0</v>
      </c>
      <c s="36">
        <f>ROUND(G601*H601,6)</f>
      </c>
      <c r="L601" s="38">
        <v>0</v>
      </c>
      <c s="32">
        <f>ROUND(ROUND(L601,2)*ROUND(G601,3),2)</f>
      </c>
      <c s="36" t="s">
        <v>55</v>
      </c>
      <c>
        <f>(M601*21)/100</f>
      </c>
      <c t="s">
        <v>27</v>
      </c>
    </row>
    <row r="602" spans="1:5" ht="12.75">
      <c r="A602" s="35" t="s">
        <v>56</v>
      </c>
      <c r="E602" s="39" t="s">
        <v>2479</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2482</v>
      </c>
      <c r="E8" s="30" t="s">
        <v>2481</v>
      </c>
      <c r="J8" s="29">
        <f>0+J9+J98+J103+J108+J141+J166+J223+J244+J257</f>
      </c>
      <c s="29">
        <f>0+K9+K98+K103+K108+K141+K166+K223+K244+K257</f>
      </c>
      <c s="29">
        <f>0+L9+L98+L103+L108+L141+L166+L223+L244+L257</f>
      </c>
      <c s="29">
        <f>0+M9+M98+M103+M108+M141+M166+M223+M244+M257</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25.5">
      <c r="A10" t="s">
        <v>49</v>
      </c>
      <c s="34" t="s">
        <v>50</v>
      </c>
      <c s="34" t="s">
        <v>1324</v>
      </c>
      <c s="35" t="s">
        <v>5</v>
      </c>
      <c s="6" t="s">
        <v>1325</v>
      </c>
      <c s="36" t="s">
        <v>137</v>
      </c>
      <c s="37">
        <v>2.25</v>
      </c>
      <c s="36">
        <v>0</v>
      </c>
      <c s="36">
        <f>ROUND(G10*H10,6)</f>
      </c>
      <c r="L10" s="38">
        <v>0</v>
      </c>
      <c s="32">
        <f>ROUND(ROUND(L10,2)*ROUND(G10,3),2)</f>
      </c>
      <c s="36" t="s">
        <v>108</v>
      </c>
      <c>
        <f>(M10*21)/100</f>
      </c>
      <c t="s">
        <v>27</v>
      </c>
    </row>
    <row r="11" spans="1:5" ht="51">
      <c r="A11" s="35" t="s">
        <v>56</v>
      </c>
      <c r="E11" s="39" t="s">
        <v>1326</v>
      </c>
    </row>
    <row r="12" spans="1:5" ht="25.5">
      <c r="A12" s="35" t="s">
        <v>57</v>
      </c>
      <c r="E12" s="40" t="s">
        <v>2483</v>
      </c>
    </row>
    <row r="13" spans="1:5" ht="12.75">
      <c r="A13" t="s">
        <v>59</v>
      </c>
      <c r="E13" s="39" t="s">
        <v>5</v>
      </c>
    </row>
    <row r="14" spans="1:16" ht="38.25">
      <c r="A14" t="s">
        <v>49</v>
      </c>
      <c s="34" t="s">
        <v>27</v>
      </c>
      <c s="34" t="s">
        <v>526</v>
      </c>
      <c s="35" t="s">
        <v>5</v>
      </c>
      <c s="6" t="s">
        <v>527</v>
      </c>
      <c s="36" t="s">
        <v>137</v>
      </c>
      <c s="37">
        <v>15.75</v>
      </c>
      <c s="36">
        <v>0</v>
      </c>
      <c s="36">
        <f>ROUND(G14*H14,6)</f>
      </c>
      <c r="L14" s="38">
        <v>0</v>
      </c>
      <c s="32">
        <f>ROUND(ROUND(L14,2)*ROUND(G14,3),2)</f>
      </c>
      <c s="36" t="s">
        <v>108</v>
      </c>
      <c>
        <f>(M14*21)/100</f>
      </c>
      <c t="s">
        <v>27</v>
      </c>
    </row>
    <row r="15" spans="1:5" ht="38.25">
      <c r="A15" s="35" t="s">
        <v>56</v>
      </c>
      <c r="E15" s="39" t="s">
        <v>528</v>
      </c>
    </row>
    <row r="16" spans="1:5" ht="38.25">
      <c r="A16" s="35" t="s">
        <v>57</v>
      </c>
      <c r="E16" s="40" t="s">
        <v>2484</v>
      </c>
    </row>
    <row r="17" spans="1:5" ht="12.75">
      <c r="A17" t="s">
        <v>59</v>
      </c>
      <c r="E17" s="39" t="s">
        <v>5</v>
      </c>
    </row>
    <row r="18" spans="1:16" ht="38.25">
      <c r="A18" t="s">
        <v>49</v>
      </c>
      <c s="34" t="s">
        <v>25</v>
      </c>
      <c s="34" t="s">
        <v>2485</v>
      </c>
      <c s="35" t="s">
        <v>5</v>
      </c>
      <c s="6" t="s">
        <v>527</v>
      </c>
      <c s="36" t="s">
        <v>137</v>
      </c>
      <c s="37">
        <v>13.5</v>
      </c>
      <c s="36">
        <v>0</v>
      </c>
      <c s="36">
        <f>ROUND(G18*H18,6)</f>
      </c>
      <c r="L18" s="38">
        <v>0</v>
      </c>
      <c s="32">
        <f>ROUND(ROUND(L18,2)*ROUND(G18,3),2)</f>
      </c>
      <c s="36" t="s">
        <v>108</v>
      </c>
      <c>
        <f>(M18*21)/100</f>
      </c>
      <c t="s">
        <v>27</v>
      </c>
    </row>
    <row r="19" spans="1:5" ht="38.25">
      <c r="A19" s="35" t="s">
        <v>56</v>
      </c>
      <c r="E19" s="39" t="s">
        <v>2486</v>
      </c>
    </row>
    <row r="20" spans="1:5" ht="38.25">
      <c r="A20" s="35" t="s">
        <v>57</v>
      </c>
      <c r="E20" s="40" t="s">
        <v>2487</v>
      </c>
    </row>
    <row r="21" spans="1:5" ht="12.75">
      <c r="A21" t="s">
        <v>59</v>
      </c>
      <c r="E21" s="39" t="s">
        <v>2488</v>
      </c>
    </row>
    <row r="22" spans="1:16" ht="38.25">
      <c r="A22" t="s">
        <v>49</v>
      </c>
      <c s="34" t="s">
        <v>68</v>
      </c>
      <c s="34" t="s">
        <v>2489</v>
      </c>
      <c s="35" t="s">
        <v>5</v>
      </c>
      <c s="6" t="s">
        <v>527</v>
      </c>
      <c s="36" t="s">
        <v>137</v>
      </c>
      <c s="37">
        <v>13.5</v>
      </c>
      <c s="36">
        <v>0</v>
      </c>
      <c s="36">
        <f>ROUND(G22*H22,6)</f>
      </c>
      <c r="L22" s="38">
        <v>0</v>
      </c>
      <c s="32">
        <f>ROUND(ROUND(L22,2)*ROUND(G22,3),2)</f>
      </c>
      <c s="36" t="s">
        <v>108</v>
      </c>
      <c>
        <f>(M22*21)/100</f>
      </c>
      <c t="s">
        <v>27</v>
      </c>
    </row>
    <row r="23" spans="1:5" ht="38.25">
      <c r="A23" s="35" t="s">
        <v>56</v>
      </c>
      <c r="E23" s="39" t="s">
        <v>2490</v>
      </c>
    </row>
    <row r="24" spans="1:5" ht="25.5">
      <c r="A24" s="35" t="s">
        <v>57</v>
      </c>
      <c r="E24" s="40" t="s">
        <v>2491</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1329</v>
      </c>
      <c s="35" t="s">
        <v>5</v>
      </c>
      <c s="6" t="s">
        <v>1330</v>
      </c>
      <c s="36" t="s">
        <v>238</v>
      </c>
      <c s="37">
        <v>60</v>
      </c>
      <c s="36">
        <v>0</v>
      </c>
      <c s="36">
        <f>ROUND(G30*H30,6)</f>
      </c>
      <c r="L30" s="38">
        <v>0</v>
      </c>
      <c s="32">
        <f>ROUND(ROUND(L30,2)*ROUND(G30,3),2)</f>
      </c>
      <c s="36" t="s">
        <v>108</v>
      </c>
      <c>
        <f>(M30*21)/100</f>
      </c>
      <c t="s">
        <v>27</v>
      </c>
    </row>
    <row r="31" spans="1:5" ht="25.5">
      <c r="A31" s="35" t="s">
        <v>56</v>
      </c>
      <c r="E31" s="39" t="s">
        <v>1330</v>
      </c>
    </row>
    <row r="32" spans="1:5" ht="25.5">
      <c r="A32" s="35" t="s">
        <v>57</v>
      </c>
      <c r="E32" s="40" t="s">
        <v>1331</v>
      </c>
    </row>
    <row r="33" spans="1:5" ht="12.75">
      <c r="A33" t="s">
        <v>59</v>
      </c>
      <c r="E33" s="39" t="s">
        <v>5</v>
      </c>
    </row>
    <row r="34" spans="1:16" ht="25.5">
      <c r="A34" t="s">
        <v>49</v>
      </c>
      <c s="34" t="s">
        <v>82</v>
      </c>
      <c s="34" t="s">
        <v>1332</v>
      </c>
      <c s="35" t="s">
        <v>5</v>
      </c>
      <c s="6" t="s">
        <v>1333</v>
      </c>
      <c s="36" t="s">
        <v>1334</v>
      </c>
      <c s="37">
        <v>30</v>
      </c>
      <c s="36">
        <v>0</v>
      </c>
      <c s="36">
        <f>ROUND(G34*H34,6)</f>
      </c>
      <c r="L34" s="38">
        <v>0</v>
      </c>
      <c s="32">
        <f>ROUND(ROUND(L34,2)*ROUND(G34,3),2)</f>
      </c>
      <c s="36" t="s">
        <v>108</v>
      </c>
      <c>
        <f>(M34*21)/100</f>
      </c>
      <c t="s">
        <v>27</v>
      </c>
    </row>
    <row r="35" spans="1:5" ht="25.5">
      <c r="A35" s="35" t="s">
        <v>56</v>
      </c>
      <c r="E35" s="39" t="s">
        <v>1333</v>
      </c>
    </row>
    <row r="36" spans="1:5" ht="12.75">
      <c r="A36" s="35" t="s">
        <v>57</v>
      </c>
      <c r="E36" s="40" t="s">
        <v>5</v>
      </c>
    </row>
    <row r="37" spans="1:5" ht="12.75">
      <c r="A37" t="s">
        <v>59</v>
      </c>
      <c r="E37" s="39" t="s">
        <v>5</v>
      </c>
    </row>
    <row r="38" spans="1:16" ht="25.5">
      <c r="A38" t="s">
        <v>49</v>
      </c>
      <c s="34" t="s">
        <v>87</v>
      </c>
      <c s="34" t="s">
        <v>2184</v>
      </c>
      <c s="35" t="s">
        <v>5</v>
      </c>
      <c s="6" t="s">
        <v>1336</v>
      </c>
      <c s="36" t="s">
        <v>153</v>
      </c>
      <c s="37">
        <v>1.5</v>
      </c>
      <c s="36">
        <v>0</v>
      </c>
      <c s="36">
        <f>ROUND(G38*H38,6)</f>
      </c>
      <c r="L38" s="38">
        <v>0</v>
      </c>
      <c s="32">
        <f>ROUND(ROUND(L38,2)*ROUND(G38,3),2)</f>
      </c>
      <c s="36" t="s">
        <v>108</v>
      </c>
      <c>
        <f>(M38*21)/100</f>
      </c>
      <c t="s">
        <v>27</v>
      </c>
    </row>
    <row r="39" spans="1:5" ht="51">
      <c r="A39" s="35" t="s">
        <v>56</v>
      </c>
      <c r="E39" s="39" t="s">
        <v>2185</v>
      </c>
    </row>
    <row r="40" spans="1:5" ht="25.5">
      <c r="A40" s="35" t="s">
        <v>57</v>
      </c>
      <c r="E40" s="40" t="s">
        <v>2492</v>
      </c>
    </row>
    <row r="41" spans="1:5" ht="12.75">
      <c r="A41" t="s">
        <v>59</v>
      </c>
      <c r="E41" s="39" t="s">
        <v>5</v>
      </c>
    </row>
    <row r="42" spans="1:16" ht="25.5">
      <c r="A42" t="s">
        <v>49</v>
      </c>
      <c s="34" t="s">
        <v>98</v>
      </c>
      <c s="34" t="s">
        <v>1335</v>
      </c>
      <c s="35" t="s">
        <v>5</v>
      </c>
      <c s="6" t="s">
        <v>1336</v>
      </c>
      <c s="36" t="s">
        <v>153</v>
      </c>
      <c s="37">
        <v>1.5</v>
      </c>
      <c s="36">
        <v>0</v>
      </c>
      <c s="36">
        <f>ROUND(G42*H42,6)</f>
      </c>
      <c r="L42" s="38">
        <v>0</v>
      </c>
      <c s="32">
        <f>ROUND(ROUND(L42,2)*ROUND(G42,3),2)</f>
      </c>
      <c s="36" t="s">
        <v>108</v>
      </c>
      <c>
        <f>(M42*21)/100</f>
      </c>
      <c t="s">
        <v>27</v>
      </c>
    </row>
    <row r="43" spans="1:5" ht="51">
      <c r="A43" s="35" t="s">
        <v>56</v>
      </c>
      <c r="E43" s="39" t="s">
        <v>2185</v>
      </c>
    </row>
    <row r="44" spans="1:5" ht="25.5">
      <c r="A44" s="35" t="s">
        <v>57</v>
      </c>
      <c r="E44" s="40" t="s">
        <v>2493</v>
      </c>
    </row>
    <row r="45" spans="1:5" ht="12.75">
      <c r="A45" t="s">
        <v>59</v>
      </c>
      <c r="E45" s="39" t="s">
        <v>5</v>
      </c>
    </row>
    <row r="46" spans="1:16" ht="25.5">
      <c r="A46" t="s">
        <v>49</v>
      </c>
      <c s="34" t="s">
        <v>102</v>
      </c>
      <c s="34" t="s">
        <v>1339</v>
      </c>
      <c s="35" t="s">
        <v>5</v>
      </c>
      <c s="6" t="s">
        <v>1340</v>
      </c>
      <c s="36" t="s">
        <v>217</v>
      </c>
      <c s="37">
        <v>14.963</v>
      </c>
      <c s="36">
        <v>0</v>
      </c>
      <c s="36">
        <f>ROUND(G46*H46,6)</f>
      </c>
      <c r="L46" s="38">
        <v>0</v>
      </c>
      <c s="32">
        <f>ROUND(ROUND(L46,2)*ROUND(G46,3),2)</f>
      </c>
      <c s="36" t="s">
        <v>108</v>
      </c>
      <c>
        <f>(M46*21)/100</f>
      </c>
      <c t="s">
        <v>27</v>
      </c>
    </row>
    <row r="47" spans="1:5" ht="25.5">
      <c r="A47" s="35" t="s">
        <v>56</v>
      </c>
      <c r="E47" s="39" t="s">
        <v>1340</v>
      </c>
    </row>
    <row r="48" spans="1:5" ht="25.5">
      <c r="A48" s="35" t="s">
        <v>57</v>
      </c>
      <c r="E48" s="40" t="s">
        <v>2494</v>
      </c>
    </row>
    <row r="49" spans="1:5" ht="12.75">
      <c r="A49" t="s">
        <v>59</v>
      </c>
      <c r="E49" s="39" t="s">
        <v>5</v>
      </c>
    </row>
    <row r="50" spans="1:16" ht="25.5">
      <c r="A50" t="s">
        <v>49</v>
      </c>
      <c s="34" t="s">
        <v>147</v>
      </c>
      <c s="34" t="s">
        <v>1342</v>
      </c>
      <c s="35" t="s">
        <v>5</v>
      </c>
      <c s="6" t="s">
        <v>1343</v>
      </c>
      <c s="36" t="s">
        <v>217</v>
      </c>
      <c s="37">
        <v>8.478</v>
      </c>
      <c s="36">
        <v>0</v>
      </c>
      <c s="36">
        <f>ROUND(G50*H50,6)</f>
      </c>
      <c r="L50" s="38">
        <v>0</v>
      </c>
      <c s="32">
        <f>ROUND(ROUND(L50,2)*ROUND(G50,3),2)</f>
      </c>
      <c s="36" t="s">
        <v>108</v>
      </c>
      <c>
        <f>(M50*21)/100</f>
      </c>
      <c t="s">
        <v>27</v>
      </c>
    </row>
    <row r="51" spans="1:5" ht="25.5">
      <c r="A51" s="35" t="s">
        <v>56</v>
      </c>
      <c r="E51" s="39" t="s">
        <v>1343</v>
      </c>
    </row>
    <row r="52" spans="1:5" ht="38.25">
      <c r="A52" s="35" t="s">
        <v>57</v>
      </c>
      <c r="E52" s="40" t="s">
        <v>2495</v>
      </c>
    </row>
    <row r="53" spans="1:5" ht="12.75">
      <c r="A53" t="s">
        <v>59</v>
      </c>
      <c r="E53" s="39" t="s">
        <v>5</v>
      </c>
    </row>
    <row r="54" spans="1:16" ht="25.5">
      <c r="A54" t="s">
        <v>49</v>
      </c>
      <c s="34" t="s">
        <v>150</v>
      </c>
      <c s="34" t="s">
        <v>1345</v>
      </c>
      <c s="35" t="s">
        <v>5</v>
      </c>
      <c s="6" t="s">
        <v>1346</v>
      </c>
      <c s="36" t="s">
        <v>217</v>
      </c>
      <c s="37">
        <v>4.8</v>
      </c>
      <c s="36">
        <v>0</v>
      </c>
      <c s="36">
        <f>ROUND(G54*H54,6)</f>
      </c>
      <c r="L54" s="38">
        <v>0</v>
      </c>
      <c s="32">
        <f>ROUND(ROUND(L54,2)*ROUND(G54,3),2)</f>
      </c>
      <c s="36" t="s">
        <v>108</v>
      </c>
      <c>
        <f>(M54*21)/100</f>
      </c>
      <c t="s">
        <v>27</v>
      </c>
    </row>
    <row r="55" spans="1:5" ht="25.5">
      <c r="A55" s="35" t="s">
        <v>56</v>
      </c>
      <c r="E55" s="39" t="s">
        <v>1346</v>
      </c>
    </row>
    <row r="56" spans="1:5" ht="38.25">
      <c r="A56" s="35" t="s">
        <v>57</v>
      </c>
      <c r="E56" s="40" t="s">
        <v>2496</v>
      </c>
    </row>
    <row r="57" spans="1:5" ht="12.75">
      <c r="A57" t="s">
        <v>59</v>
      </c>
      <c r="E57" s="39" t="s">
        <v>5</v>
      </c>
    </row>
    <row r="58" spans="1:16" ht="12.75">
      <c r="A58" t="s">
        <v>49</v>
      </c>
      <c s="34" t="s">
        <v>155</v>
      </c>
      <c s="34" t="s">
        <v>1348</v>
      </c>
      <c s="35" t="s">
        <v>5</v>
      </c>
      <c s="6" t="s">
        <v>1349</v>
      </c>
      <c s="36" t="s">
        <v>137</v>
      </c>
      <c s="37">
        <v>40.425</v>
      </c>
      <c s="36">
        <v>0</v>
      </c>
      <c s="36">
        <f>ROUND(G58*H58,6)</f>
      </c>
      <c r="L58" s="38">
        <v>0</v>
      </c>
      <c s="32">
        <f>ROUND(ROUND(L58,2)*ROUND(G58,3),2)</f>
      </c>
      <c s="36" t="s">
        <v>108</v>
      </c>
      <c>
        <f>(M58*21)/100</f>
      </c>
      <c t="s">
        <v>27</v>
      </c>
    </row>
    <row r="59" spans="1:5" ht="12.75">
      <c r="A59" s="35" t="s">
        <v>56</v>
      </c>
      <c r="E59" s="39" t="s">
        <v>1349</v>
      </c>
    </row>
    <row r="60" spans="1:5" ht="25.5">
      <c r="A60" s="35" t="s">
        <v>57</v>
      </c>
      <c r="E60" s="40" t="s">
        <v>2497</v>
      </c>
    </row>
    <row r="61" spans="1:5" ht="12.75">
      <c r="A61" t="s">
        <v>59</v>
      </c>
      <c r="E61" s="39" t="s">
        <v>5</v>
      </c>
    </row>
    <row r="62" spans="1:16" ht="25.5">
      <c r="A62" t="s">
        <v>49</v>
      </c>
      <c s="34" t="s">
        <v>159</v>
      </c>
      <c s="34" t="s">
        <v>1351</v>
      </c>
      <c s="35" t="s">
        <v>5</v>
      </c>
      <c s="6" t="s">
        <v>1352</v>
      </c>
      <c s="36" t="s">
        <v>137</v>
      </c>
      <c s="37">
        <v>40.425</v>
      </c>
      <c s="36">
        <v>0</v>
      </c>
      <c s="36">
        <f>ROUND(G62*H62,6)</f>
      </c>
      <c r="L62" s="38">
        <v>0</v>
      </c>
      <c s="32">
        <f>ROUND(ROUND(L62,2)*ROUND(G62,3),2)</f>
      </c>
      <c s="36" t="s">
        <v>108</v>
      </c>
      <c>
        <f>(M62*21)/100</f>
      </c>
      <c t="s">
        <v>27</v>
      </c>
    </row>
    <row r="63" spans="1:5" ht="25.5">
      <c r="A63" s="35" t="s">
        <v>56</v>
      </c>
      <c r="E63" s="39" t="s">
        <v>1352</v>
      </c>
    </row>
    <row r="64" spans="1:5" ht="12.75">
      <c r="A64" s="35" t="s">
        <v>57</v>
      </c>
      <c r="E64" s="40" t="s">
        <v>5</v>
      </c>
    </row>
    <row r="65" spans="1:5" ht="12.75">
      <c r="A65" t="s">
        <v>59</v>
      </c>
      <c r="E65" s="39" t="s">
        <v>1328</v>
      </c>
    </row>
    <row r="66" spans="1:16" ht="38.25">
      <c r="A66" t="s">
        <v>49</v>
      </c>
      <c s="34" t="s">
        <v>163</v>
      </c>
      <c s="34" t="s">
        <v>1357</v>
      </c>
      <c s="35" t="s">
        <v>5</v>
      </c>
      <c s="6" t="s">
        <v>1354</v>
      </c>
      <c s="36" t="s">
        <v>217</v>
      </c>
      <c s="37">
        <v>23.441</v>
      </c>
      <c s="36">
        <v>0</v>
      </c>
      <c s="36">
        <f>ROUND(G66*H66,6)</f>
      </c>
      <c r="L66" s="38">
        <v>0</v>
      </c>
      <c s="32">
        <f>ROUND(ROUND(L66,2)*ROUND(G66,3),2)</f>
      </c>
      <c s="36" t="s">
        <v>108</v>
      </c>
      <c>
        <f>(M66*21)/100</f>
      </c>
      <c t="s">
        <v>27</v>
      </c>
    </row>
    <row r="67" spans="1:5" ht="38.25">
      <c r="A67" s="35" t="s">
        <v>56</v>
      </c>
      <c r="E67" s="39" t="s">
        <v>1358</v>
      </c>
    </row>
    <row r="68" spans="1:5" ht="38.25">
      <c r="A68" s="35" t="s">
        <v>57</v>
      </c>
      <c r="E68" s="40" t="s">
        <v>2498</v>
      </c>
    </row>
    <row r="69" spans="1:5" ht="12.75">
      <c r="A69" t="s">
        <v>59</v>
      </c>
      <c r="E69" s="39" t="s">
        <v>5</v>
      </c>
    </row>
    <row r="70" spans="1:16" ht="25.5">
      <c r="A70" t="s">
        <v>49</v>
      </c>
      <c s="34" t="s">
        <v>233</v>
      </c>
      <c s="34" t="s">
        <v>1360</v>
      </c>
      <c s="35" t="s">
        <v>5</v>
      </c>
      <c s="6" t="s">
        <v>1361</v>
      </c>
      <c s="36" t="s">
        <v>217</v>
      </c>
      <c s="37">
        <v>23.441</v>
      </c>
      <c s="36">
        <v>0</v>
      </c>
      <c s="36">
        <f>ROUND(G70*H70,6)</f>
      </c>
      <c r="L70" s="38">
        <v>0</v>
      </c>
      <c s="32">
        <f>ROUND(ROUND(L70,2)*ROUND(G70,3),2)</f>
      </c>
      <c s="36" t="s">
        <v>108</v>
      </c>
      <c>
        <f>(M70*21)/100</f>
      </c>
      <c t="s">
        <v>27</v>
      </c>
    </row>
    <row r="71" spans="1:5" ht="25.5">
      <c r="A71" s="35" t="s">
        <v>56</v>
      </c>
      <c r="E71" s="39" t="s">
        <v>1361</v>
      </c>
    </row>
    <row r="72" spans="1:5" ht="12.75">
      <c r="A72" s="35" t="s">
        <v>57</v>
      </c>
      <c r="E72" s="40" t="s">
        <v>5</v>
      </c>
    </row>
    <row r="73" spans="1:5" ht="12.75">
      <c r="A73" t="s">
        <v>59</v>
      </c>
      <c r="E73" s="39" t="s">
        <v>1328</v>
      </c>
    </row>
    <row r="74" spans="1:16" ht="25.5">
      <c r="A74" t="s">
        <v>49</v>
      </c>
      <c s="34" t="s">
        <v>235</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2499</v>
      </c>
    </row>
    <row r="77" spans="1:5" ht="25.5">
      <c r="A77" t="s">
        <v>59</v>
      </c>
      <c r="E77" s="39" t="s">
        <v>130</v>
      </c>
    </row>
    <row r="78" spans="1:16" ht="25.5">
      <c r="A78" t="s">
        <v>49</v>
      </c>
      <c s="34" t="s">
        <v>240</v>
      </c>
      <c s="34" t="s">
        <v>1363</v>
      </c>
      <c s="35" t="s">
        <v>5</v>
      </c>
      <c s="6" t="s">
        <v>1364</v>
      </c>
      <c s="36" t="s">
        <v>217</v>
      </c>
      <c s="37">
        <v>23.441</v>
      </c>
      <c s="36">
        <v>0</v>
      </c>
      <c s="36">
        <f>ROUND(G78*H78,6)</f>
      </c>
      <c r="L78" s="38">
        <v>0</v>
      </c>
      <c s="32">
        <f>ROUND(ROUND(L78,2)*ROUND(G78,3),2)</f>
      </c>
      <c s="36" t="s">
        <v>108</v>
      </c>
      <c>
        <f>(M78*21)/100</f>
      </c>
      <c t="s">
        <v>27</v>
      </c>
    </row>
    <row r="79" spans="1:5" ht="25.5">
      <c r="A79" s="35" t="s">
        <v>56</v>
      </c>
      <c r="E79" s="39" t="s">
        <v>1364</v>
      </c>
    </row>
    <row r="80" spans="1:5" ht="12.75">
      <c r="A80" s="35" t="s">
        <v>57</v>
      </c>
      <c r="E80" s="40" t="s">
        <v>5</v>
      </c>
    </row>
    <row r="81" spans="1:5" ht="12.75">
      <c r="A81" t="s">
        <v>59</v>
      </c>
      <c r="E81" s="39" t="s">
        <v>1328</v>
      </c>
    </row>
    <row r="82" spans="1:16" ht="25.5">
      <c r="A82" t="s">
        <v>49</v>
      </c>
      <c s="34" t="s">
        <v>245</v>
      </c>
      <c s="34" t="s">
        <v>1365</v>
      </c>
      <c s="35" t="s">
        <v>5</v>
      </c>
      <c s="6" t="s">
        <v>1366</v>
      </c>
      <c s="36" t="s">
        <v>217</v>
      </c>
      <c s="37">
        <v>10.473</v>
      </c>
      <c s="36">
        <v>0</v>
      </c>
      <c s="36">
        <f>ROUND(G82*H82,6)</f>
      </c>
      <c r="L82" s="38">
        <v>0</v>
      </c>
      <c s="32">
        <f>ROUND(ROUND(L82,2)*ROUND(G82,3),2)</f>
      </c>
      <c s="36" t="s">
        <v>108</v>
      </c>
      <c>
        <f>(M82*21)/100</f>
      </c>
      <c t="s">
        <v>27</v>
      </c>
    </row>
    <row r="83" spans="1:5" ht="25.5">
      <c r="A83" s="35" t="s">
        <v>56</v>
      </c>
      <c r="E83" s="39" t="s">
        <v>1366</v>
      </c>
    </row>
    <row r="84" spans="1:5" ht="89.25">
      <c r="A84" s="35" t="s">
        <v>57</v>
      </c>
      <c r="E84" s="40" t="s">
        <v>2500</v>
      </c>
    </row>
    <row r="85" spans="1:5" ht="12.75">
      <c r="A85" t="s">
        <v>59</v>
      </c>
      <c r="E85" s="39" t="s">
        <v>5</v>
      </c>
    </row>
    <row r="86" spans="1:16" ht="12.75">
      <c r="A86" t="s">
        <v>49</v>
      </c>
      <c s="34" t="s">
        <v>248</v>
      </c>
      <c s="34" t="s">
        <v>1368</v>
      </c>
      <c s="35" t="s">
        <v>5</v>
      </c>
      <c s="6" t="s">
        <v>1369</v>
      </c>
      <c s="36" t="s">
        <v>54</v>
      </c>
      <c s="37">
        <v>20.946</v>
      </c>
      <c s="36">
        <v>0</v>
      </c>
      <c s="36">
        <f>ROUND(G86*H86,6)</f>
      </c>
      <c r="L86" s="38">
        <v>0</v>
      </c>
      <c s="32">
        <f>ROUND(ROUND(L86,2)*ROUND(G86,3),2)</f>
      </c>
      <c s="36" t="s">
        <v>108</v>
      </c>
      <c>
        <f>(M86*21)/100</f>
      </c>
      <c t="s">
        <v>27</v>
      </c>
    </row>
    <row r="87" spans="1:5" ht="12.75">
      <c r="A87" s="35" t="s">
        <v>56</v>
      </c>
      <c r="E87" s="39" t="s">
        <v>1369</v>
      </c>
    </row>
    <row r="88" spans="1:5" ht="25.5">
      <c r="A88" s="35" t="s">
        <v>57</v>
      </c>
      <c r="E88" s="40" t="s">
        <v>2501</v>
      </c>
    </row>
    <row r="89" spans="1:5" ht="12.75">
      <c r="A89" t="s">
        <v>59</v>
      </c>
      <c r="E89" s="39" t="s">
        <v>5</v>
      </c>
    </row>
    <row r="90" spans="1:16" ht="25.5">
      <c r="A90" t="s">
        <v>49</v>
      </c>
      <c s="34" t="s">
        <v>252</v>
      </c>
      <c s="34" t="s">
        <v>1371</v>
      </c>
      <c s="35" t="s">
        <v>5</v>
      </c>
      <c s="6" t="s">
        <v>1372</v>
      </c>
      <c s="36" t="s">
        <v>217</v>
      </c>
      <c s="37">
        <v>5.04</v>
      </c>
      <c s="36">
        <v>0</v>
      </c>
      <c s="36">
        <f>ROUND(G90*H90,6)</f>
      </c>
      <c r="L90" s="38">
        <v>0</v>
      </c>
      <c s="32">
        <f>ROUND(ROUND(L90,2)*ROUND(G90,3),2)</f>
      </c>
      <c s="36" t="s">
        <v>108</v>
      </c>
      <c>
        <f>(M90*21)/100</f>
      </c>
      <c t="s">
        <v>27</v>
      </c>
    </row>
    <row r="91" spans="1:5" ht="38.25">
      <c r="A91" s="35" t="s">
        <v>56</v>
      </c>
      <c r="E91" s="39" t="s">
        <v>1373</v>
      </c>
    </row>
    <row r="92" spans="1:5" ht="25.5">
      <c r="A92" s="35" t="s">
        <v>57</v>
      </c>
      <c r="E92" s="40" t="s">
        <v>2502</v>
      </c>
    </row>
    <row r="93" spans="1:5" ht="12.75">
      <c r="A93" t="s">
        <v>59</v>
      </c>
      <c r="E93" s="39" t="s">
        <v>5</v>
      </c>
    </row>
    <row r="94" spans="1:16" ht="12.75">
      <c r="A94" t="s">
        <v>49</v>
      </c>
      <c s="34" t="s">
        <v>256</v>
      </c>
      <c s="34" t="s">
        <v>1375</v>
      </c>
      <c s="35" t="s">
        <v>5</v>
      </c>
      <c s="6" t="s">
        <v>1376</v>
      </c>
      <c s="36" t="s">
        <v>54</v>
      </c>
      <c s="37">
        <v>10.08</v>
      </c>
      <c s="36">
        <v>0</v>
      </c>
      <c s="36">
        <f>ROUND(G94*H94,6)</f>
      </c>
      <c r="L94" s="38">
        <v>0</v>
      </c>
      <c s="32">
        <f>ROUND(ROUND(L94,2)*ROUND(G94,3),2)</f>
      </c>
      <c s="36" t="s">
        <v>108</v>
      </c>
      <c>
        <f>(M94*21)/100</f>
      </c>
      <c t="s">
        <v>27</v>
      </c>
    </row>
    <row r="95" spans="1:5" ht="12.75">
      <c r="A95" s="35" t="s">
        <v>56</v>
      </c>
      <c r="E95" s="39" t="s">
        <v>1376</v>
      </c>
    </row>
    <row r="96" spans="1:5" ht="25.5">
      <c r="A96" s="35" t="s">
        <v>57</v>
      </c>
      <c r="E96" s="40" t="s">
        <v>2503</v>
      </c>
    </row>
    <row r="97" spans="1:5" ht="12.75">
      <c r="A97" t="s">
        <v>59</v>
      </c>
      <c r="E97" s="39" t="s">
        <v>5</v>
      </c>
    </row>
    <row r="98" spans="1:13" ht="12.75">
      <c r="A98" t="s">
        <v>46</v>
      </c>
      <c r="C98" s="31" t="s">
        <v>27</v>
      </c>
      <c r="E98" s="33" t="s">
        <v>570</v>
      </c>
      <c r="J98" s="32">
        <f>0</f>
      </c>
      <c s="32">
        <f>0</f>
      </c>
      <c s="32">
        <f>0+L99</f>
      </c>
      <c s="32">
        <f>0+M99</f>
      </c>
    </row>
    <row r="99" spans="1:16" ht="38.25">
      <c r="A99" t="s">
        <v>49</v>
      </c>
      <c s="34" t="s">
        <v>259</v>
      </c>
      <c s="34" t="s">
        <v>2504</v>
      </c>
      <c s="35" t="s">
        <v>5</v>
      </c>
      <c s="6" t="s">
        <v>2505</v>
      </c>
      <c s="36" t="s">
        <v>153</v>
      </c>
      <c s="37">
        <v>10.5</v>
      </c>
      <c s="36">
        <v>0</v>
      </c>
      <c s="36">
        <f>ROUND(G99*H99,6)</f>
      </c>
      <c r="L99" s="38">
        <v>0</v>
      </c>
      <c s="32">
        <f>ROUND(ROUND(L99,2)*ROUND(G99,3),2)</f>
      </c>
      <c s="36" t="s">
        <v>108</v>
      </c>
      <c>
        <f>(M99*21)/100</f>
      </c>
      <c t="s">
        <v>27</v>
      </c>
    </row>
    <row r="100" spans="1:5" ht="38.25">
      <c r="A100" s="35" t="s">
        <v>56</v>
      </c>
      <c r="E100" s="39" t="s">
        <v>2506</v>
      </c>
    </row>
    <row r="101" spans="1:5" ht="12.75">
      <c r="A101" s="35" t="s">
        <v>57</v>
      </c>
      <c r="E101" s="40" t="s">
        <v>5</v>
      </c>
    </row>
    <row r="102" spans="1:5" ht="12.75">
      <c r="A102" t="s">
        <v>59</v>
      </c>
      <c r="E102" s="39" t="s">
        <v>2507</v>
      </c>
    </row>
    <row r="103" spans="1:13" ht="12.75">
      <c r="A103" t="s">
        <v>46</v>
      </c>
      <c r="C103" s="31" t="s">
        <v>25</v>
      </c>
      <c r="E103" s="33" t="s">
        <v>580</v>
      </c>
      <c r="J103" s="32">
        <f>0</f>
      </c>
      <c s="32">
        <f>0</f>
      </c>
      <c s="32">
        <f>0+L104</f>
      </c>
      <c s="32">
        <f>0+M104</f>
      </c>
    </row>
    <row r="104" spans="1:16" ht="12.75">
      <c r="A104" t="s">
        <v>49</v>
      </c>
      <c s="34" t="s">
        <v>263</v>
      </c>
      <c s="34" t="s">
        <v>2508</v>
      </c>
      <c s="35" t="s">
        <v>5</v>
      </c>
      <c s="6" t="s">
        <v>2509</v>
      </c>
      <c s="36" t="s">
        <v>153</v>
      </c>
      <c s="37">
        <v>10.5</v>
      </c>
      <c s="36">
        <v>0</v>
      </c>
      <c s="36">
        <f>ROUND(G104*H104,6)</f>
      </c>
      <c r="L104" s="38">
        <v>0</v>
      </c>
      <c s="32">
        <f>ROUND(ROUND(L104,2)*ROUND(G104,3),2)</f>
      </c>
      <c s="36" t="s">
        <v>108</v>
      </c>
      <c>
        <f>(M104*21)/100</f>
      </c>
      <c t="s">
        <v>27</v>
      </c>
    </row>
    <row r="105" spans="1:5" ht="12.75">
      <c r="A105" s="35" t="s">
        <v>56</v>
      </c>
      <c r="E105" s="39" t="s">
        <v>2509</v>
      </c>
    </row>
    <row r="106" spans="1:5" ht="12.75">
      <c r="A106" s="35" t="s">
        <v>57</v>
      </c>
      <c r="E106" s="40" t="s">
        <v>5</v>
      </c>
    </row>
    <row r="107" spans="1:5" ht="12.75">
      <c r="A107" t="s">
        <v>59</v>
      </c>
      <c r="E107" s="39" t="s">
        <v>5</v>
      </c>
    </row>
    <row r="108" spans="1:13" ht="12.75">
      <c r="A108" t="s">
        <v>46</v>
      </c>
      <c r="C108" s="31" t="s">
        <v>68</v>
      </c>
      <c r="E108" s="33" t="s">
        <v>595</v>
      </c>
      <c r="J108" s="32">
        <f>0</f>
      </c>
      <c s="32">
        <f>0</f>
      </c>
      <c s="32">
        <f>0+L109+L113+L117+L121+L125+L129+L133+L137</f>
      </c>
      <c s="32">
        <f>0+M109+M113+M117+M121+M125+M129+M133+M137</f>
      </c>
    </row>
    <row r="109" spans="1:16" ht="25.5">
      <c r="A109" t="s">
        <v>49</v>
      </c>
      <c s="34" t="s">
        <v>438</v>
      </c>
      <c s="34" t="s">
        <v>1378</v>
      </c>
      <c s="35" t="s">
        <v>5</v>
      </c>
      <c s="6" t="s">
        <v>1379</v>
      </c>
      <c s="36" t="s">
        <v>217</v>
      </c>
      <c s="37">
        <v>1.05</v>
      </c>
      <c s="36">
        <v>0</v>
      </c>
      <c s="36">
        <f>ROUND(G109*H109,6)</f>
      </c>
      <c r="L109" s="38">
        <v>0</v>
      </c>
      <c s="32">
        <f>ROUND(ROUND(L109,2)*ROUND(G109,3),2)</f>
      </c>
      <c s="36" t="s">
        <v>108</v>
      </c>
      <c>
        <f>(M109*21)/100</f>
      </c>
      <c t="s">
        <v>27</v>
      </c>
    </row>
    <row r="110" spans="1:5" ht="25.5">
      <c r="A110" s="35" t="s">
        <v>56</v>
      </c>
      <c r="E110" s="39" t="s">
        <v>1379</v>
      </c>
    </row>
    <row r="111" spans="1:5" ht="25.5">
      <c r="A111" s="35" t="s">
        <v>57</v>
      </c>
      <c r="E111" s="40" t="s">
        <v>2510</v>
      </c>
    </row>
    <row r="112" spans="1:5" ht="12.75">
      <c r="A112" t="s">
        <v>59</v>
      </c>
      <c r="E112" s="39" t="s">
        <v>5</v>
      </c>
    </row>
    <row r="113" spans="1:16" ht="25.5">
      <c r="A113" t="s">
        <v>49</v>
      </c>
      <c s="34" t="s">
        <v>267</v>
      </c>
      <c s="34" t="s">
        <v>2511</v>
      </c>
      <c s="35" t="s">
        <v>5</v>
      </c>
      <c s="6" t="s">
        <v>2512</v>
      </c>
      <c s="36" t="s">
        <v>143</v>
      </c>
      <c s="37">
        <v>2</v>
      </c>
      <c s="36">
        <v>0</v>
      </c>
      <c s="36">
        <f>ROUND(G113*H113,6)</f>
      </c>
      <c r="L113" s="38">
        <v>0</v>
      </c>
      <c s="32">
        <f>ROUND(ROUND(L113,2)*ROUND(G113,3),2)</f>
      </c>
      <c s="36" t="s">
        <v>108</v>
      </c>
      <c>
        <f>(M113*21)/100</f>
      </c>
      <c t="s">
        <v>27</v>
      </c>
    </row>
    <row r="114" spans="1:5" ht="25.5">
      <c r="A114" s="35" t="s">
        <v>56</v>
      </c>
      <c r="E114" s="39" t="s">
        <v>2512</v>
      </c>
    </row>
    <row r="115" spans="1:5" ht="12.75">
      <c r="A115" s="35" t="s">
        <v>57</v>
      </c>
      <c r="E115" s="40" t="s">
        <v>5</v>
      </c>
    </row>
    <row r="116" spans="1:5" ht="12.75">
      <c r="A116" t="s">
        <v>59</v>
      </c>
      <c r="E116" s="39" t="s">
        <v>5</v>
      </c>
    </row>
    <row r="117" spans="1:16" ht="12.75">
      <c r="A117" t="s">
        <v>49</v>
      </c>
      <c s="34" t="s">
        <v>166</v>
      </c>
      <c s="34" t="s">
        <v>2513</v>
      </c>
      <c s="35" t="s">
        <v>5</v>
      </c>
      <c s="6" t="s">
        <v>2514</v>
      </c>
      <c s="36" t="s">
        <v>143</v>
      </c>
      <c s="37">
        <v>1</v>
      </c>
      <c s="36">
        <v>0</v>
      </c>
      <c s="36">
        <f>ROUND(G117*H117,6)</f>
      </c>
      <c r="L117" s="38">
        <v>0</v>
      </c>
      <c s="32">
        <f>ROUND(ROUND(L117,2)*ROUND(G117,3),2)</f>
      </c>
      <c s="36" t="s">
        <v>108</v>
      </c>
      <c>
        <f>(M117*21)/100</f>
      </c>
      <c t="s">
        <v>27</v>
      </c>
    </row>
    <row r="118" spans="1:5" ht="12.75">
      <c r="A118" s="35" t="s">
        <v>56</v>
      </c>
      <c r="E118" s="39" t="s">
        <v>2514</v>
      </c>
    </row>
    <row r="119" spans="1:5" ht="12.75">
      <c r="A119" s="35" t="s">
        <v>57</v>
      </c>
      <c r="E119" s="40" t="s">
        <v>5</v>
      </c>
    </row>
    <row r="120" spans="1:5" ht="12.75">
      <c r="A120" t="s">
        <v>59</v>
      </c>
      <c r="E120" s="39" t="s">
        <v>5</v>
      </c>
    </row>
    <row r="121" spans="1:16" ht="12.75">
      <c r="A121" t="s">
        <v>49</v>
      </c>
      <c s="34" t="s">
        <v>170</v>
      </c>
      <c s="34" t="s">
        <v>2515</v>
      </c>
      <c s="35" t="s">
        <v>5</v>
      </c>
      <c s="6" t="s">
        <v>2516</v>
      </c>
      <c s="36" t="s">
        <v>143</v>
      </c>
      <c s="37">
        <v>1</v>
      </c>
      <c s="36">
        <v>0</v>
      </c>
      <c s="36">
        <f>ROUND(G121*H121,6)</f>
      </c>
      <c r="L121" s="38">
        <v>0</v>
      </c>
      <c s="32">
        <f>ROUND(ROUND(L121,2)*ROUND(G121,3),2)</f>
      </c>
      <c s="36" t="s">
        <v>108</v>
      </c>
      <c>
        <f>(M121*21)/100</f>
      </c>
      <c t="s">
        <v>27</v>
      </c>
    </row>
    <row r="122" spans="1:5" ht="12.75">
      <c r="A122" s="35" t="s">
        <v>56</v>
      </c>
      <c r="E122" s="39" t="s">
        <v>2516</v>
      </c>
    </row>
    <row r="123" spans="1:5" ht="12.75">
      <c r="A123" s="35" t="s">
        <v>57</v>
      </c>
      <c r="E123" s="40" t="s">
        <v>5</v>
      </c>
    </row>
    <row r="124" spans="1:5" ht="12.75">
      <c r="A124" t="s">
        <v>59</v>
      </c>
      <c r="E124" s="39" t="s">
        <v>5</v>
      </c>
    </row>
    <row r="125" spans="1:16" ht="25.5">
      <c r="A125" t="s">
        <v>49</v>
      </c>
      <c s="34" t="s">
        <v>174</v>
      </c>
      <c s="34" t="s">
        <v>2517</v>
      </c>
      <c s="35" t="s">
        <v>5</v>
      </c>
      <c s="6" t="s">
        <v>2518</v>
      </c>
      <c s="36" t="s">
        <v>143</v>
      </c>
      <c s="37">
        <v>1</v>
      </c>
      <c s="36">
        <v>0</v>
      </c>
      <c s="36">
        <f>ROUND(G125*H125,6)</f>
      </c>
      <c r="L125" s="38">
        <v>0</v>
      </c>
      <c s="32">
        <f>ROUND(ROUND(L125,2)*ROUND(G125,3),2)</f>
      </c>
      <c s="36" t="s">
        <v>108</v>
      </c>
      <c>
        <f>(M125*21)/100</f>
      </c>
      <c t="s">
        <v>27</v>
      </c>
    </row>
    <row r="126" spans="1:5" ht="25.5">
      <c r="A126" s="35" t="s">
        <v>56</v>
      </c>
      <c r="E126" s="39" t="s">
        <v>2518</v>
      </c>
    </row>
    <row r="127" spans="1:5" ht="12.75">
      <c r="A127" s="35" t="s">
        <v>57</v>
      </c>
      <c r="E127" s="40" t="s">
        <v>5</v>
      </c>
    </row>
    <row r="128" spans="1:5" ht="12.75">
      <c r="A128" t="s">
        <v>59</v>
      </c>
      <c r="E128" s="39" t="s">
        <v>5</v>
      </c>
    </row>
    <row r="129" spans="1:16" ht="12.75">
      <c r="A129" t="s">
        <v>49</v>
      </c>
      <c s="34" t="s">
        <v>274</v>
      </c>
      <c s="34" t="s">
        <v>2519</v>
      </c>
      <c s="35" t="s">
        <v>5</v>
      </c>
      <c s="6" t="s">
        <v>2520</v>
      </c>
      <c s="36" t="s">
        <v>143</v>
      </c>
      <c s="37">
        <v>1</v>
      </c>
      <c s="36">
        <v>0</v>
      </c>
      <c s="36">
        <f>ROUND(G129*H129,6)</f>
      </c>
      <c r="L129" s="38">
        <v>0</v>
      </c>
      <c s="32">
        <f>ROUND(ROUND(L129,2)*ROUND(G129,3),2)</f>
      </c>
      <c s="36" t="s">
        <v>108</v>
      </c>
      <c>
        <f>(M129*21)/100</f>
      </c>
      <c t="s">
        <v>27</v>
      </c>
    </row>
    <row r="130" spans="1:5" ht="12.75">
      <c r="A130" s="35" t="s">
        <v>56</v>
      </c>
      <c r="E130" s="39" t="s">
        <v>2520</v>
      </c>
    </row>
    <row r="131" spans="1:5" ht="12.75">
      <c r="A131" s="35" t="s">
        <v>57</v>
      </c>
      <c r="E131" s="40" t="s">
        <v>5</v>
      </c>
    </row>
    <row r="132" spans="1:5" ht="12.75">
      <c r="A132" t="s">
        <v>59</v>
      </c>
      <c r="E132" s="39" t="s">
        <v>5</v>
      </c>
    </row>
    <row r="133" spans="1:16" ht="25.5">
      <c r="A133" t="s">
        <v>49</v>
      </c>
      <c s="34" t="s">
        <v>177</v>
      </c>
      <c s="34" t="s">
        <v>2521</v>
      </c>
      <c s="35" t="s">
        <v>5</v>
      </c>
      <c s="6" t="s">
        <v>2522</v>
      </c>
      <c s="36" t="s">
        <v>217</v>
      </c>
      <c s="37">
        <v>1.575</v>
      </c>
      <c s="36">
        <v>0</v>
      </c>
      <c s="36">
        <f>ROUND(G133*H133,6)</f>
      </c>
      <c r="L133" s="38">
        <v>0</v>
      </c>
      <c s="32">
        <f>ROUND(ROUND(L133,2)*ROUND(G133,3),2)</f>
      </c>
      <c s="36" t="s">
        <v>108</v>
      </c>
      <c>
        <f>(M133*21)/100</f>
      </c>
      <c t="s">
        <v>27</v>
      </c>
    </row>
    <row r="134" spans="1:5" ht="25.5">
      <c r="A134" s="35" t="s">
        <v>56</v>
      </c>
      <c r="E134" s="39" t="s">
        <v>2522</v>
      </c>
    </row>
    <row r="135" spans="1:5" ht="25.5">
      <c r="A135" s="35" t="s">
        <v>57</v>
      </c>
      <c r="E135" s="40" t="s">
        <v>2523</v>
      </c>
    </row>
    <row r="136" spans="1:5" ht="12.75">
      <c r="A136" t="s">
        <v>59</v>
      </c>
      <c r="E136" s="39" t="s">
        <v>5</v>
      </c>
    </row>
    <row r="137" spans="1:16" ht="25.5">
      <c r="A137" t="s">
        <v>49</v>
      </c>
      <c s="34" t="s">
        <v>182</v>
      </c>
      <c s="34" t="s">
        <v>2524</v>
      </c>
      <c s="35" t="s">
        <v>5</v>
      </c>
      <c s="6" t="s">
        <v>2525</v>
      </c>
      <c s="36" t="s">
        <v>137</v>
      </c>
      <c s="37">
        <v>3.465</v>
      </c>
      <c s="36">
        <v>0</v>
      </c>
      <c s="36">
        <f>ROUND(G137*H137,6)</f>
      </c>
      <c r="L137" s="38">
        <v>0</v>
      </c>
      <c s="32">
        <f>ROUND(ROUND(L137,2)*ROUND(G137,3),2)</f>
      </c>
      <c s="36" t="s">
        <v>108</v>
      </c>
      <c>
        <f>(M137*21)/100</f>
      </c>
      <c t="s">
        <v>27</v>
      </c>
    </row>
    <row r="138" spans="1:5" ht="25.5">
      <c r="A138" s="35" t="s">
        <v>56</v>
      </c>
      <c r="E138" s="39" t="s">
        <v>2525</v>
      </c>
    </row>
    <row r="139" spans="1:5" ht="25.5">
      <c r="A139" s="35" t="s">
        <v>57</v>
      </c>
      <c r="E139" s="40" t="s">
        <v>2526</v>
      </c>
    </row>
    <row r="140" spans="1:5" ht="12.75">
      <c r="A140" t="s">
        <v>59</v>
      </c>
      <c r="E140" s="39" t="s">
        <v>5</v>
      </c>
    </row>
    <row r="141" spans="1:13" ht="12.75">
      <c r="A141" t="s">
        <v>46</v>
      </c>
      <c r="C141" s="31" t="s">
        <v>73</v>
      </c>
      <c r="E141" s="33" t="s">
        <v>606</v>
      </c>
      <c r="J141" s="32">
        <f>0</f>
      </c>
      <c s="32">
        <f>0</f>
      </c>
      <c s="32">
        <f>0+L142+L146+L150+L154+L158+L162</f>
      </c>
      <c s="32">
        <f>0+M142+M146+M150+M154+M158+M162</f>
      </c>
    </row>
    <row r="142" spans="1:16" ht="25.5">
      <c r="A142" t="s">
        <v>49</v>
      </c>
      <c s="34" t="s">
        <v>186</v>
      </c>
      <c s="34" t="s">
        <v>1381</v>
      </c>
      <c s="35" t="s">
        <v>5</v>
      </c>
      <c s="6" t="s">
        <v>1382</v>
      </c>
      <c s="36" t="s">
        <v>137</v>
      </c>
      <c s="37">
        <v>15.75</v>
      </c>
      <c s="36">
        <v>0</v>
      </c>
      <c s="36">
        <f>ROUND(G142*H142,6)</f>
      </c>
      <c r="L142" s="38">
        <v>0</v>
      </c>
      <c s="32">
        <f>ROUND(ROUND(L142,2)*ROUND(G142,3),2)</f>
      </c>
      <c s="36" t="s">
        <v>108</v>
      </c>
      <c>
        <f>(M142*21)/100</f>
      </c>
      <c t="s">
        <v>27</v>
      </c>
    </row>
    <row r="143" spans="1:5" ht="25.5">
      <c r="A143" s="35" t="s">
        <v>56</v>
      </c>
      <c r="E143" s="39" t="s">
        <v>1382</v>
      </c>
    </row>
    <row r="144" spans="1:5" ht="12.75">
      <c r="A144" s="35" t="s">
        <v>57</v>
      </c>
      <c r="E144" s="40" t="s">
        <v>5</v>
      </c>
    </row>
    <row r="145" spans="1:5" ht="12.75">
      <c r="A145" t="s">
        <v>59</v>
      </c>
      <c r="E145" s="39" t="s">
        <v>1383</v>
      </c>
    </row>
    <row r="146" spans="1:16" ht="25.5">
      <c r="A146" t="s">
        <v>49</v>
      </c>
      <c s="34" t="s">
        <v>191</v>
      </c>
      <c s="34" t="s">
        <v>2200</v>
      </c>
      <c s="35" t="s">
        <v>5</v>
      </c>
      <c s="6" t="s">
        <v>2201</v>
      </c>
      <c s="36" t="s">
        <v>137</v>
      </c>
      <c s="37">
        <v>13.5</v>
      </c>
      <c s="36">
        <v>0</v>
      </c>
      <c s="36">
        <f>ROUND(G146*H146,6)</f>
      </c>
      <c r="L146" s="38">
        <v>0</v>
      </c>
      <c s="32">
        <f>ROUND(ROUND(L146,2)*ROUND(G146,3),2)</f>
      </c>
      <c s="36" t="s">
        <v>108</v>
      </c>
      <c>
        <f>(M146*21)/100</f>
      </c>
      <c t="s">
        <v>27</v>
      </c>
    </row>
    <row r="147" spans="1:5" ht="25.5">
      <c r="A147" s="35" t="s">
        <v>56</v>
      </c>
      <c r="E147" s="39" t="s">
        <v>2201</v>
      </c>
    </row>
    <row r="148" spans="1:5" ht="12.75">
      <c r="A148" s="35" t="s">
        <v>57</v>
      </c>
      <c r="E148" s="40" t="s">
        <v>5</v>
      </c>
    </row>
    <row r="149" spans="1:5" ht="12.75">
      <c r="A149" t="s">
        <v>59</v>
      </c>
      <c r="E149" s="39" t="s">
        <v>2527</v>
      </c>
    </row>
    <row r="150" spans="1:16" ht="25.5">
      <c r="A150" t="s">
        <v>49</v>
      </c>
      <c s="34" t="s">
        <v>195</v>
      </c>
      <c s="34" t="s">
        <v>2202</v>
      </c>
      <c s="35" t="s">
        <v>5</v>
      </c>
      <c s="6" t="s">
        <v>2203</v>
      </c>
      <c s="36" t="s">
        <v>137</v>
      </c>
      <c s="37">
        <v>13.5</v>
      </c>
      <c s="36">
        <v>0</v>
      </c>
      <c s="36">
        <f>ROUND(G150*H150,6)</f>
      </c>
      <c r="L150" s="38">
        <v>0</v>
      </c>
      <c s="32">
        <f>ROUND(ROUND(L150,2)*ROUND(G150,3),2)</f>
      </c>
      <c s="36" t="s">
        <v>108</v>
      </c>
      <c>
        <f>(M150*21)/100</f>
      </c>
      <c t="s">
        <v>27</v>
      </c>
    </row>
    <row r="151" spans="1:5" ht="25.5">
      <c r="A151" s="35" t="s">
        <v>56</v>
      </c>
      <c r="E151" s="39" t="s">
        <v>2203</v>
      </c>
    </row>
    <row r="152" spans="1:5" ht="12.75">
      <c r="A152" s="35" t="s">
        <v>57</v>
      </c>
      <c r="E152" s="40" t="s">
        <v>5</v>
      </c>
    </row>
    <row r="153" spans="1:5" ht="12.75">
      <c r="A153" t="s">
        <v>59</v>
      </c>
      <c r="E153" s="39" t="s">
        <v>2528</v>
      </c>
    </row>
    <row r="154" spans="1:16" ht="25.5">
      <c r="A154" t="s">
        <v>49</v>
      </c>
      <c s="34" t="s">
        <v>199</v>
      </c>
      <c s="34" t="s">
        <v>2204</v>
      </c>
      <c s="35" t="s">
        <v>5</v>
      </c>
      <c s="6" t="s">
        <v>2205</v>
      </c>
      <c s="36" t="s">
        <v>137</v>
      </c>
      <c s="37">
        <v>13.5</v>
      </c>
      <c s="36">
        <v>0</v>
      </c>
      <c s="36">
        <f>ROUND(G154*H154,6)</f>
      </c>
      <c r="L154" s="38">
        <v>0</v>
      </c>
      <c s="32">
        <f>ROUND(ROUND(L154,2)*ROUND(G154,3),2)</f>
      </c>
      <c s="36" t="s">
        <v>108</v>
      </c>
      <c>
        <f>(M154*21)/100</f>
      </c>
      <c t="s">
        <v>27</v>
      </c>
    </row>
    <row r="155" spans="1:5" ht="25.5">
      <c r="A155" s="35" t="s">
        <v>56</v>
      </c>
      <c r="E155" s="39" t="s">
        <v>2205</v>
      </c>
    </row>
    <row r="156" spans="1:5" ht="12.75">
      <c r="A156" s="35" t="s">
        <v>57</v>
      </c>
      <c r="E156" s="40" t="s">
        <v>5</v>
      </c>
    </row>
    <row r="157" spans="1:5" ht="12.75">
      <c r="A157" t="s">
        <v>59</v>
      </c>
      <c r="E157" s="39" t="s">
        <v>1328</v>
      </c>
    </row>
    <row r="158" spans="1:16" ht="25.5">
      <c r="A158" t="s">
        <v>49</v>
      </c>
      <c s="34" t="s">
        <v>203</v>
      </c>
      <c s="34" t="s">
        <v>2206</v>
      </c>
      <c s="35" t="s">
        <v>5</v>
      </c>
      <c s="6" t="s">
        <v>2207</v>
      </c>
      <c s="36" t="s">
        <v>137</v>
      </c>
      <c s="37">
        <v>13.5</v>
      </c>
      <c s="36">
        <v>0</v>
      </c>
      <c s="36">
        <f>ROUND(G158*H158,6)</f>
      </c>
      <c r="L158" s="38">
        <v>0</v>
      </c>
      <c s="32">
        <f>ROUND(ROUND(L158,2)*ROUND(G158,3),2)</f>
      </c>
      <c s="36" t="s">
        <v>108</v>
      </c>
      <c>
        <f>(M158*21)/100</f>
      </c>
      <c t="s">
        <v>27</v>
      </c>
    </row>
    <row r="159" spans="1:5" ht="25.5">
      <c r="A159" s="35" t="s">
        <v>56</v>
      </c>
      <c r="E159" s="39" t="s">
        <v>2207</v>
      </c>
    </row>
    <row r="160" spans="1:5" ht="12.75">
      <c r="A160" s="35" t="s">
        <v>57</v>
      </c>
      <c r="E160" s="40" t="s">
        <v>5</v>
      </c>
    </row>
    <row r="161" spans="1:5" ht="12.75">
      <c r="A161" t="s">
        <v>59</v>
      </c>
      <c r="E161" s="39" t="s">
        <v>1328</v>
      </c>
    </row>
    <row r="162" spans="1:16" ht="38.25">
      <c r="A162" t="s">
        <v>49</v>
      </c>
      <c s="34" t="s">
        <v>464</v>
      </c>
      <c s="34" t="s">
        <v>1384</v>
      </c>
      <c s="35" t="s">
        <v>5</v>
      </c>
      <c s="6" t="s">
        <v>1385</v>
      </c>
      <c s="36" t="s">
        <v>137</v>
      </c>
      <c s="37">
        <v>2.25</v>
      </c>
      <c s="36">
        <v>0</v>
      </c>
      <c s="36">
        <f>ROUND(G162*H162,6)</f>
      </c>
      <c r="L162" s="38">
        <v>0</v>
      </c>
      <c s="32">
        <f>ROUND(ROUND(L162,2)*ROUND(G162,3),2)</f>
      </c>
      <c s="36" t="s">
        <v>108</v>
      </c>
      <c>
        <f>(M162*21)/100</f>
      </c>
      <c t="s">
        <v>27</v>
      </c>
    </row>
    <row r="163" spans="1:5" ht="51">
      <c r="A163" s="35" t="s">
        <v>56</v>
      </c>
      <c r="E163" s="39" t="s">
        <v>1386</v>
      </c>
    </row>
    <row r="164" spans="1:5" ht="12.75">
      <c r="A164" s="35" t="s">
        <v>57</v>
      </c>
      <c r="E164" s="40" t="s">
        <v>5</v>
      </c>
    </row>
    <row r="165" spans="1:5" ht="12.75">
      <c r="A165" t="s">
        <v>59</v>
      </c>
      <c r="E165" s="39" t="s">
        <v>1387</v>
      </c>
    </row>
    <row r="166" spans="1:13" ht="12.75">
      <c r="A166" t="s">
        <v>46</v>
      </c>
      <c r="C166" s="31" t="s">
        <v>87</v>
      </c>
      <c r="E166" s="33" t="s">
        <v>1614</v>
      </c>
      <c r="J166" s="32">
        <f>0</f>
      </c>
      <c s="32">
        <f>0</f>
      </c>
      <c s="32">
        <f>0+L167+L171+L175+L179+L183+L187+L191+L195+L199+L203+L207+L211+L215+L219</f>
      </c>
      <c s="32">
        <f>0+M167+M171+M175+M179+M183+M187+M191+M195+M199+M203+M207+M211+M215+M219</f>
      </c>
    </row>
    <row r="167" spans="1:16" ht="25.5">
      <c r="A167" t="s">
        <v>49</v>
      </c>
      <c s="34" t="s">
        <v>282</v>
      </c>
      <c s="34" t="s">
        <v>2529</v>
      </c>
      <c s="35" t="s">
        <v>5</v>
      </c>
      <c s="6" t="s">
        <v>2530</v>
      </c>
      <c s="36" t="s">
        <v>153</v>
      </c>
      <c s="37">
        <v>10.5</v>
      </c>
      <c s="36">
        <v>0</v>
      </c>
      <c s="36">
        <f>ROUND(G167*H167,6)</f>
      </c>
      <c r="L167" s="38">
        <v>0</v>
      </c>
      <c s="32">
        <f>ROUND(ROUND(L167,2)*ROUND(G167,3),2)</f>
      </c>
      <c s="36" t="s">
        <v>108</v>
      </c>
      <c>
        <f>(M167*21)/100</f>
      </c>
      <c t="s">
        <v>27</v>
      </c>
    </row>
    <row r="168" spans="1:5" ht="25.5">
      <c r="A168" s="35" t="s">
        <v>56</v>
      </c>
      <c r="E168" s="39" t="s">
        <v>2530</v>
      </c>
    </row>
    <row r="169" spans="1:5" ht="12.75">
      <c r="A169" s="35" t="s">
        <v>57</v>
      </c>
      <c r="E169" s="40" t="s">
        <v>5</v>
      </c>
    </row>
    <row r="170" spans="1:5" ht="12.75">
      <c r="A170" t="s">
        <v>59</v>
      </c>
      <c r="E170" s="39" t="s">
        <v>5</v>
      </c>
    </row>
    <row r="171" spans="1:16" ht="12.75">
      <c r="A171" t="s">
        <v>49</v>
      </c>
      <c s="34" t="s">
        <v>206</v>
      </c>
      <c s="34" t="s">
        <v>2531</v>
      </c>
      <c s="35" t="s">
        <v>5</v>
      </c>
      <c s="6" t="s">
        <v>2532</v>
      </c>
      <c s="36" t="s">
        <v>153</v>
      </c>
      <c s="37">
        <v>10.658</v>
      </c>
      <c s="36">
        <v>0</v>
      </c>
      <c s="36">
        <f>ROUND(G171*H171,6)</f>
      </c>
      <c r="L171" s="38">
        <v>0</v>
      </c>
      <c s="32">
        <f>ROUND(ROUND(L171,2)*ROUND(G171,3),2)</f>
      </c>
      <c s="36" t="s">
        <v>108</v>
      </c>
      <c>
        <f>(M171*21)/100</f>
      </c>
      <c t="s">
        <v>27</v>
      </c>
    </row>
    <row r="172" spans="1:5" ht="12.75">
      <c r="A172" s="35" t="s">
        <v>56</v>
      </c>
      <c r="E172" s="39" t="s">
        <v>2532</v>
      </c>
    </row>
    <row r="173" spans="1:5" ht="25.5">
      <c r="A173" s="35" t="s">
        <v>57</v>
      </c>
      <c r="E173" s="40" t="s">
        <v>2533</v>
      </c>
    </row>
    <row r="174" spans="1:5" ht="12.75">
      <c r="A174" t="s">
        <v>59</v>
      </c>
      <c r="E174" s="39" t="s">
        <v>5</v>
      </c>
    </row>
    <row r="175" spans="1:16" ht="25.5">
      <c r="A175" t="s">
        <v>49</v>
      </c>
      <c s="34" t="s">
        <v>214</v>
      </c>
      <c s="34" t="s">
        <v>2534</v>
      </c>
      <c s="35" t="s">
        <v>5</v>
      </c>
      <c s="6" t="s">
        <v>2535</v>
      </c>
      <c s="36" t="s">
        <v>143</v>
      </c>
      <c s="37">
        <v>1</v>
      </c>
      <c s="36">
        <v>0</v>
      </c>
      <c s="36">
        <f>ROUND(G175*H175,6)</f>
      </c>
      <c r="L175" s="38">
        <v>0</v>
      </c>
      <c s="32">
        <f>ROUND(ROUND(L175,2)*ROUND(G175,3),2)</f>
      </c>
      <c s="36" t="s">
        <v>108</v>
      </c>
      <c>
        <f>(M175*21)/100</f>
      </c>
      <c t="s">
        <v>27</v>
      </c>
    </row>
    <row r="176" spans="1:5" ht="38.25">
      <c r="A176" s="35" t="s">
        <v>56</v>
      </c>
      <c r="E176" s="39" t="s">
        <v>2536</v>
      </c>
    </row>
    <row r="177" spans="1:5" ht="12.75">
      <c r="A177" s="35" t="s">
        <v>57</v>
      </c>
      <c r="E177" s="40" t="s">
        <v>5</v>
      </c>
    </row>
    <row r="178" spans="1:5" ht="12.75">
      <c r="A178" t="s">
        <v>59</v>
      </c>
      <c r="E178" s="39" t="s">
        <v>2537</v>
      </c>
    </row>
    <row r="179" spans="1:16" ht="25.5">
      <c r="A179" t="s">
        <v>49</v>
      </c>
      <c s="34" t="s">
        <v>209</v>
      </c>
      <c s="34" t="s">
        <v>2538</v>
      </c>
      <c s="35" t="s">
        <v>5</v>
      </c>
      <c s="6" t="s">
        <v>2539</v>
      </c>
      <c s="36" t="s">
        <v>143</v>
      </c>
      <c s="37">
        <v>2</v>
      </c>
      <c s="36">
        <v>0</v>
      </c>
      <c s="36">
        <f>ROUND(G179*H179,6)</f>
      </c>
      <c r="L179" s="38">
        <v>0</v>
      </c>
      <c s="32">
        <f>ROUND(ROUND(L179,2)*ROUND(G179,3),2)</f>
      </c>
      <c s="36" t="s">
        <v>108</v>
      </c>
      <c>
        <f>(M179*21)/100</f>
      </c>
      <c t="s">
        <v>27</v>
      </c>
    </row>
    <row r="180" spans="1:5" ht="25.5">
      <c r="A180" s="35" t="s">
        <v>56</v>
      </c>
      <c r="E180" s="39" t="s">
        <v>2539</v>
      </c>
    </row>
    <row r="181" spans="1:5" ht="12.75">
      <c r="A181" s="35" t="s">
        <v>57</v>
      </c>
      <c r="E181" s="40" t="s">
        <v>5</v>
      </c>
    </row>
    <row r="182" spans="1:5" ht="12.75">
      <c r="A182" t="s">
        <v>59</v>
      </c>
      <c r="E182" s="39" t="s">
        <v>5</v>
      </c>
    </row>
    <row r="183" spans="1:16" ht="12.75">
      <c r="A183" t="s">
        <v>49</v>
      </c>
      <c s="34" t="s">
        <v>483</v>
      </c>
      <c s="34" t="s">
        <v>2540</v>
      </c>
      <c s="35" t="s">
        <v>5</v>
      </c>
      <c s="6" t="s">
        <v>2541</v>
      </c>
      <c s="36" t="s">
        <v>143</v>
      </c>
      <c s="37">
        <v>6</v>
      </c>
      <c s="36">
        <v>0</v>
      </c>
      <c s="36">
        <f>ROUND(G183*H183,6)</f>
      </c>
      <c r="L183" s="38">
        <v>0</v>
      </c>
      <c s="32">
        <f>ROUND(ROUND(L183,2)*ROUND(G183,3),2)</f>
      </c>
      <c s="36" t="s">
        <v>108</v>
      </c>
      <c>
        <f>(M183*21)/100</f>
      </c>
      <c t="s">
        <v>27</v>
      </c>
    </row>
    <row r="184" spans="1:5" ht="12.75">
      <c r="A184" s="35" t="s">
        <v>56</v>
      </c>
      <c r="E184" s="39" t="s">
        <v>2541</v>
      </c>
    </row>
    <row r="185" spans="1:5" ht="12.75">
      <c r="A185" s="35" t="s">
        <v>57</v>
      </c>
      <c r="E185" s="40" t="s">
        <v>5</v>
      </c>
    </row>
    <row r="186" spans="1:5" ht="12.75">
      <c r="A186" t="s">
        <v>59</v>
      </c>
      <c r="E186" s="39" t="s">
        <v>5</v>
      </c>
    </row>
    <row r="187" spans="1:16" ht="12.75">
      <c r="A187" t="s">
        <v>49</v>
      </c>
      <c s="34" t="s">
        <v>290</v>
      </c>
      <c s="34" t="s">
        <v>2542</v>
      </c>
      <c s="35" t="s">
        <v>5</v>
      </c>
      <c s="6" t="s">
        <v>2543</v>
      </c>
      <c s="36" t="s">
        <v>143</v>
      </c>
      <c s="37">
        <v>1</v>
      </c>
      <c s="36">
        <v>0</v>
      </c>
      <c s="36">
        <f>ROUND(G187*H187,6)</f>
      </c>
      <c r="L187" s="38">
        <v>0</v>
      </c>
      <c s="32">
        <f>ROUND(ROUND(L187,2)*ROUND(G187,3),2)</f>
      </c>
      <c s="36" t="s">
        <v>108</v>
      </c>
      <c>
        <f>(M187*21)/100</f>
      </c>
      <c t="s">
        <v>27</v>
      </c>
    </row>
    <row r="188" spans="1:5" ht="12.75">
      <c r="A188" s="35" t="s">
        <v>56</v>
      </c>
      <c r="E188" s="39" t="s">
        <v>2543</v>
      </c>
    </row>
    <row r="189" spans="1:5" ht="12.75">
      <c r="A189" s="35" t="s">
        <v>57</v>
      </c>
      <c r="E189" s="40" t="s">
        <v>5</v>
      </c>
    </row>
    <row r="190" spans="1:5" ht="12.75">
      <c r="A190" t="s">
        <v>59</v>
      </c>
      <c r="E190" s="39" t="s">
        <v>5</v>
      </c>
    </row>
    <row r="191" spans="1:16" ht="12.75">
      <c r="A191" t="s">
        <v>49</v>
      </c>
      <c s="34" t="s">
        <v>293</v>
      </c>
      <c s="34" t="s">
        <v>2544</v>
      </c>
      <c s="35" t="s">
        <v>5</v>
      </c>
      <c s="6" t="s">
        <v>2545</v>
      </c>
      <c s="36" t="s">
        <v>143</v>
      </c>
      <c s="37">
        <v>1</v>
      </c>
      <c s="36">
        <v>0</v>
      </c>
      <c s="36">
        <f>ROUND(G191*H191,6)</f>
      </c>
      <c r="L191" s="38">
        <v>0</v>
      </c>
      <c s="32">
        <f>ROUND(ROUND(L191,2)*ROUND(G191,3),2)</f>
      </c>
      <c s="36" t="s">
        <v>108</v>
      </c>
      <c>
        <f>(M191*21)/100</f>
      </c>
      <c t="s">
        <v>27</v>
      </c>
    </row>
    <row r="192" spans="1:5" ht="12.75">
      <c r="A192" s="35" t="s">
        <v>56</v>
      </c>
      <c r="E192" s="39" t="s">
        <v>2545</v>
      </c>
    </row>
    <row r="193" spans="1:5" ht="12.75">
      <c r="A193" s="35" t="s">
        <v>57</v>
      </c>
      <c r="E193" s="40" t="s">
        <v>5</v>
      </c>
    </row>
    <row r="194" spans="1:5" ht="12.75">
      <c r="A194" t="s">
        <v>59</v>
      </c>
      <c r="E194" s="39" t="s">
        <v>5</v>
      </c>
    </row>
    <row r="195" spans="1:16" ht="12.75">
      <c r="A195" t="s">
        <v>49</v>
      </c>
      <c s="34" t="s">
        <v>491</v>
      </c>
      <c s="34" t="s">
        <v>2546</v>
      </c>
      <c s="35" t="s">
        <v>5</v>
      </c>
      <c s="6" t="s">
        <v>2547</v>
      </c>
      <c s="36" t="s">
        <v>143</v>
      </c>
      <c s="37">
        <v>2</v>
      </c>
      <c s="36">
        <v>0</v>
      </c>
      <c s="36">
        <f>ROUND(G195*H195,6)</f>
      </c>
      <c r="L195" s="38">
        <v>0</v>
      </c>
      <c s="32">
        <f>ROUND(ROUND(L195,2)*ROUND(G195,3),2)</f>
      </c>
      <c s="36" t="s">
        <v>108</v>
      </c>
      <c>
        <f>(M195*21)/100</f>
      </c>
      <c t="s">
        <v>27</v>
      </c>
    </row>
    <row r="196" spans="1:5" ht="12.75">
      <c r="A196" s="35" t="s">
        <v>56</v>
      </c>
      <c r="E196" s="39" t="s">
        <v>2547</v>
      </c>
    </row>
    <row r="197" spans="1:5" ht="12.75">
      <c r="A197" s="35" t="s">
        <v>57</v>
      </c>
      <c r="E197" s="40" t="s">
        <v>5</v>
      </c>
    </row>
    <row r="198" spans="1:5" ht="12.75">
      <c r="A198" t="s">
        <v>59</v>
      </c>
      <c r="E198" s="39" t="s">
        <v>5</v>
      </c>
    </row>
    <row r="199" spans="1:16" ht="12.75">
      <c r="A199" t="s">
        <v>49</v>
      </c>
      <c s="34" t="s">
        <v>296</v>
      </c>
      <c s="34" t="s">
        <v>2548</v>
      </c>
      <c s="35" t="s">
        <v>5</v>
      </c>
      <c s="6" t="s">
        <v>2549</v>
      </c>
      <c s="36" t="s">
        <v>143</v>
      </c>
      <c s="37">
        <v>1</v>
      </c>
      <c s="36">
        <v>0</v>
      </c>
      <c s="36">
        <f>ROUND(G199*H199,6)</f>
      </c>
      <c r="L199" s="38">
        <v>0</v>
      </c>
      <c s="32">
        <f>ROUND(ROUND(L199,2)*ROUND(G199,3),2)</f>
      </c>
      <c s="36" t="s">
        <v>108</v>
      </c>
      <c>
        <f>(M199*21)/100</f>
      </c>
      <c t="s">
        <v>27</v>
      </c>
    </row>
    <row r="200" spans="1:5" ht="12.75">
      <c r="A200" s="35" t="s">
        <v>56</v>
      </c>
      <c r="E200" s="39" t="s">
        <v>2549</v>
      </c>
    </row>
    <row r="201" spans="1:5" ht="12.75">
      <c r="A201" s="35" t="s">
        <v>57</v>
      </c>
      <c r="E201" s="40" t="s">
        <v>5</v>
      </c>
    </row>
    <row r="202" spans="1:5" ht="12.75">
      <c r="A202" t="s">
        <v>59</v>
      </c>
      <c r="E202" s="39" t="s">
        <v>5</v>
      </c>
    </row>
    <row r="203" spans="1:16" ht="12.75">
      <c r="A203" t="s">
        <v>49</v>
      </c>
      <c s="34" t="s">
        <v>300</v>
      </c>
      <c s="34" t="s">
        <v>2550</v>
      </c>
      <c s="35" t="s">
        <v>5</v>
      </c>
      <c s="6" t="s">
        <v>2551</v>
      </c>
      <c s="36" t="s">
        <v>143</v>
      </c>
      <c s="37">
        <v>1</v>
      </c>
      <c s="36">
        <v>0</v>
      </c>
      <c s="36">
        <f>ROUND(G203*H203,6)</f>
      </c>
      <c r="L203" s="38">
        <v>0</v>
      </c>
      <c s="32">
        <f>ROUND(ROUND(L203,2)*ROUND(G203,3),2)</f>
      </c>
      <c s="36" t="s">
        <v>108</v>
      </c>
      <c>
        <f>(M203*21)/100</f>
      </c>
      <c t="s">
        <v>27</v>
      </c>
    </row>
    <row r="204" spans="1:5" ht="12.75">
      <c r="A204" s="35" t="s">
        <v>56</v>
      </c>
      <c r="E204" s="39" t="s">
        <v>2551</v>
      </c>
    </row>
    <row r="205" spans="1:5" ht="12.75">
      <c r="A205" s="35" t="s">
        <v>57</v>
      </c>
      <c r="E205" s="40" t="s">
        <v>5</v>
      </c>
    </row>
    <row r="206" spans="1:5" ht="12.75">
      <c r="A206" t="s">
        <v>59</v>
      </c>
      <c r="E206" s="39" t="s">
        <v>5</v>
      </c>
    </row>
    <row r="207" spans="1:16" ht="12.75">
      <c r="A207" t="s">
        <v>49</v>
      </c>
      <c s="34" t="s">
        <v>304</v>
      </c>
      <c s="34" t="s">
        <v>1618</v>
      </c>
      <c s="35" t="s">
        <v>5</v>
      </c>
      <c s="6" t="s">
        <v>1619</v>
      </c>
      <c s="36" t="s">
        <v>143</v>
      </c>
      <c s="37">
        <v>2</v>
      </c>
      <c s="36">
        <v>0</v>
      </c>
      <c s="36">
        <f>ROUND(G207*H207,6)</f>
      </c>
      <c r="L207" s="38">
        <v>0</v>
      </c>
      <c s="32">
        <f>ROUND(ROUND(L207,2)*ROUND(G207,3),2)</f>
      </c>
      <c s="36" t="s">
        <v>108</v>
      </c>
      <c>
        <f>(M207*21)/100</f>
      </c>
      <c t="s">
        <v>27</v>
      </c>
    </row>
    <row r="208" spans="1:5" ht="12.75">
      <c r="A208" s="35" t="s">
        <v>56</v>
      </c>
      <c r="E208" s="39" t="s">
        <v>1619</v>
      </c>
    </row>
    <row r="209" spans="1:5" ht="12.75">
      <c r="A209" s="35" t="s">
        <v>57</v>
      </c>
      <c r="E209" s="40" t="s">
        <v>5</v>
      </c>
    </row>
    <row r="210" spans="1:5" ht="12.75">
      <c r="A210" t="s">
        <v>59</v>
      </c>
      <c r="E210" s="39" t="s">
        <v>5</v>
      </c>
    </row>
    <row r="211" spans="1:16" ht="12.75">
      <c r="A211" t="s">
        <v>49</v>
      </c>
      <c s="34" t="s">
        <v>307</v>
      </c>
      <c s="34" t="s">
        <v>2552</v>
      </c>
      <c s="35" t="s">
        <v>5</v>
      </c>
      <c s="6" t="s">
        <v>2553</v>
      </c>
      <c s="36" t="s">
        <v>143</v>
      </c>
      <c s="37">
        <v>2</v>
      </c>
      <c s="36">
        <v>0</v>
      </c>
      <c s="36">
        <f>ROUND(G211*H211,6)</f>
      </c>
      <c r="L211" s="38">
        <v>0</v>
      </c>
      <c s="32">
        <f>ROUND(ROUND(L211,2)*ROUND(G211,3),2)</f>
      </c>
      <c s="36" t="s">
        <v>108</v>
      </c>
      <c>
        <f>(M211*21)/100</f>
      </c>
      <c t="s">
        <v>27</v>
      </c>
    </row>
    <row r="212" spans="1:5" ht="12.75">
      <c r="A212" s="35" t="s">
        <v>56</v>
      </c>
      <c r="E212" s="39" t="s">
        <v>2553</v>
      </c>
    </row>
    <row r="213" spans="1:5" ht="12.75">
      <c r="A213" s="35" t="s">
        <v>57</v>
      </c>
      <c r="E213" s="40" t="s">
        <v>5</v>
      </c>
    </row>
    <row r="214" spans="1:5" ht="12.75">
      <c r="A214" t="s">
        <v>59</v>
      </c>
      <c r="E214" s="39" t="s">
        <v>5</v>
      </c>
    </row>
    <row r="215" spans="1:16" ht="25.5">
      <c r="A215" t="s">
        <v>49</v>
      </c>
      <c s="34" t="s">
        <v>310</v>
      </c>
      <c s="34" t="s">
        <v>1620</v>
      </c>
      <c s="35" t="s">
        <v>5</v>
      </c>
      <c s="6" t="s">
        <v>2554</v>
      </c>
      <c s="36" t="s">
        <v>101</v>
      </c>
      <c s="37">
        <v>1</v>
      </c>
      <c s="36">
        <v>0</v>
      </c>
      <c s="36">
        <f>ROUND(G215*H215,6)</f>
      </c>
      <c r="L215" s="38">
        <v>0</v>
      </c>
      <c s="32">
        <f>ROUND(ROUND(L215,2)*ROUND(G215,3),2)</f>
      </c>
      <c s="36" t="s">
        <v>55</v>
      </c>
      <c>
        <f>(M215*21)/100</f>
      </c>
      <c t="s">
        <v>27</v>
      </c>
    </row>
    <row r="216" spans="1:5" ht="25.5">
      <c r="A216" s="35" t="s">
        <v>56</v>
      </c>
      <c r="E216" s="39" t="s">
        <v>2554</v>
      </c>
    </row>
    <row r="217" spans="1:5" ht="12.75">
      <c r="A217" s="35" t="s">
        <v>57</v>
      </c>
      <c r="E217" s="40" t="s">
        <v>5</v>
      </c>
    </row>
    <row r="218" spans="1:5" ht="12.75">
      <c r="A218" t="s">
        <v>59</v>
      </c>
      <c r="E218" s="39" t="s">
        <v>5</v>
      </c>
    </row>
    <row r="219" spans="1:16" ht="25.5">
      <c r="A219" t="s">
        <v>49</v>
      </c>
      <c s="34" t="s">
        <v>314</v>
      </c>
      <c s="34" t="s">
        <v>2555</v>
      </c>
      <c s="35" t="s">
        <v>5</v>
      </c>
      <c s="6" t="s">
        <v>2556</v>
      </c>
      <c s="36" t="s">
        <v>101</v>
      </c>
      <c s="37">
        <v>1</v>
      </c>
      <c s="36">
        <v>0</v>
      </c>
      <c s="36">
        <f>ROUND(G219*H219,6)</f>
      </c>
      <c r="L219" s="38">
        <v>0</v>
      </c>
      <c s="32">
        <f>ROUND(ROUND(L219,2)*ROUND(G219,3),2)</f>
      </c>
      <c s="36" t="s">
        <v>55</v>
      </c>
      <c>
        <f>(M219*21)/100</f>
      </c>
      <c t="s">
        <v>27</v>
      </c>
    </row>
    <row r="220" spans="1:5" ht="25.5">
      <c r="A220" s="35" t="s">
        <v>56</v>
      </c>
      <c r="E220" s="39" t="s">
        <v>2556</v>
      </c>
    </row>
    <row r="221" spans="1:5" ht="12.75">
      <c r="A221" s="35" t="s">
        <v>57</v>
      </c>
      <c r="E221" s="40" t="s">
        <v>5</v>
      </c>
    </row>
    <row r="222" spans="1:5" ht="12.75">
      <c r="A222" t="s">
        <v>59</v>
      </c>
      <c r="E222" s="39" t="s">
        <v>5</v>
      </c>
    </row>
    <row r="223" spans="1:13" ht="12.75">
      <c r="A223" t="s">
        <v>46</v>
      </c>
      <c r="C223" s="31" t="s">
        <v>98</v>
      </c>
      <c r="E223" s="33" t="s">
        <v>625</v>
      </c>
      <c r="J223" s="32">
        <f>0</f>
      </c>
      <c s="32">
        <f>0</f>
      </c>
      <c s="32">
        <f>0+L224+L228+L232+L236+L240</f>
      </c>
      <c s="32">
        <f>0+M224+M228+M232+M236+M240</f>
      </c>
    </row>
    <row r="224" spans="1:16" ht="25.5">
      <c r="A224" t="s">
        <v>49</v>
      </c>
      <c s="34" t="s">
        <v>318</v>
      </c>
      <c s="34" t="s">
        <v>2557</v>
      </c>
      <c s="35" t="s">
        <v>5</v>
      </c>
      <c s="6" t="s">
        <v>2558</v>
      </c>
      <c s="36" t="s">
        <v>153</v>
      </c>
      <c s="37">
        <v>2</v>
      </c>
      <c s="36">
        <v>0</v>
      </c>
      <c s="36">
        <f>ROUND(G224*H224,6)</f>
      </c>
      <c r="L224" s="38">
        <v>0</v>
      </c>
      <c s="32">
        <f>ROUND(ROUND(L224,2)*ROUND(G224,3),2)</f>
      </c>
      <c s="36" t="s">
        <v>108</v>
      </c>
      <c>
        <f>(M224*21)/100</f>
      </c>
      <c t="s">
        <v>27</v>
      </c>
    </row>
    <row r="225" spans="1:5" ht="38.25">
      <c r="A225" s="35" t="s">
        <v>56</v>
      </c>
      <c r="E225" s="39" t="s">
        <v>2559</v>
      </c>
    </row>
    <row r="226" spans="1:5" ht="12.75">
      <c r="A226" s="35" t="s">
        <v>57</v>
      </c>
      <c r="E226" s="40" t="s">
        <v>5</v>
      </c>
    </row>
    <row r="227" spans="1:5" ht="12.75">
      <c r="A227" t="s">
        <v>59</v>
      </c>
      <c r="E227" s="39" t="s">
        <v>2560</v>
      </c>
    </row>
    <row r="228" spans="1:16" ht="25.5">
      <c r="A228" t="s">
        <v>49</v>
      </c>
      <c s="34" t="s">
        <v>322</v>
      </c>
      <c s="34" t="s">
        <v>2208</v>
      </c>
      <c s="35" t="s">
        <v>5</v>
      </c>
      <c s="6" t="s">
        <v>2209</v>
      </c>
      <c s="36" t="s">
        <v>153</v>
      </c>
      <c s="37">
        <v>19.5</v>
      </c>
      <c s="36">
        <v>0</v>
      </c>
      <c s="36">
        <f>ROUND(G228*H228,6)</f>
      </c>
      <c r="L228" s="38">
        <v>0</v>
      </c>
      <c s="32">
        <f>ROUND(ROUND(L228,2)*ROUND(G228,3),2)</f>
      </c>
      <c s="36" t="s">
        <v>108</v>
      </c>
      <c>
        <f>(M228*21)/100</f>
      </c>
      <c t="s">
        <v>27</v>
      </c>
    </row>
    <row r="229" spans="1:5" ht="38.25">
      <c r="A229" s="35" t="s">
        <v>56</v>
      </c>
      <c r="E229" s="39" t="s">
        <v>2210</v>
      </c>
    </row>
    <row r="230" spans="1:5" ht="12.75">
      <c r="A230" s="35" t="s">
        <v>57</v>
      </c>
      <c r="E230" s="40" t="s">
        <v>5</v>
      </c>
    </row>
    <row r="231" spans="1:5" ht="12.75">
      <c r="A231" t="s">
        <v>59</v>
      </c>
      <c r="E231" s="39" t="s">
        <v>2561</v>
      </c>
    </row>
    <row r="232" spans="1:16" ht="12.75">
      <c r="A232" t="s">
        <v>49</v>
      </c>
      <c s="34" t="s">
        <v>323</v>
      </c>
      <c s="34" t="s">
        <v>2211</v>
      </c>
      <c s="35" t="s">
        <v>5</v>
      </c>
      <c s="6" t="s">
        <v>2212</v>
      </c>
      <c s="36" t="s">
        <v>153</v>
      </c>
      <c s="37">
        <v>19.5</v>
      </c>
      <c s="36">
        <v>0</v>
      </c>
      <c s="36">
        <f>ROUND(G232*H232,6)</f>
      </c>
      <c r="L232" s="38">
        <v>0</v>
      </c>
      <c s="32">
        <f>ROUND(ROUND(L232,2)*ROUND(G232,3),2)</f>
      </c>
      <c s="36" t="s">
        <v>108</v>
      </c>
      <c>
        <f>(M232*21)/100</f>
      </c>
      <c t="s">
        <v>27</v>
      </c>
    </row>
    <row r="233" spans="1:5" ht="12.75">
      <c r="A233" s="35" t="s">
        <v>56</v>
      </c>
      <c r="E233" s="39" t="s">
        <v>2212</v>
      </c>
    </row>
    <row r="234" spans="1:5" ht="25.5">
      <c r="A234" s="35" t="s">
        <v>57</v>
      </c>
      <c r="E234" s="40" t="s">
        <v>2562</v>
      </c>
    </row>
    <row r="235" spans="1:5" ht="12.75">
      <c r="A235" t="s">
        <v>59</v>
      </c>
      <c r="E235" s="39" t="s">
        <v>5</v>
      </c>
    </row>
    <row r="236" spans="1:16" ht="38.25">
      <c r="A236" t="s">
        <v>49</v>
      </c>
      <c s="34" t="s">
        <v>326</v>
      </c>
      <c s="34" t="s">
        <v>2563</v>
      </c>
      <c s="35" t="s">
        <v>5</v>
      </c>
      <c s="6" t="s">
        <v>1644</v>
      </c>
      <c s="36" t="s">
        <v>153</v>
      </c>
      <c s="37">
        <v>2</v>
      </c>
      <c s="36">
        <v>0</v>
      </c>
      <c s="36">
        <f>ROUND(G236*H236,6)</f>
      </c>
      <c r="L236" s="38">
        <v>0</v>
      </c>
      <c s="32">
        <f>ROUND(ROUND(L236,2)*ROUND(G236,3),2)</f>
      </c>
      <c s="36" t="s">
        <v>108</v>
      </c>
      <c>
        <f>(M236*21)/100</f>
      </c>
      <c t="s">
        <v>27</v>
      </c>
    </row>
    <row r="237" spans="1:5" ht="51">
      <c r="A237" s="35" t="s">
        <v>56</v>
      </c>
      <c r="E237" s="39" t="s">
        <v>2564</v>
      </c>
    </row>
    <row r="238" spans="1:5" ht="12.75">
      <c r="A238" s="35" t="s">
        <v>57</v>
      </c>
      <c r="E238" s="40" t="s">
        <v>5</v>
      </c>
    </row>
    <row r="239" spans="1:5" ht="12.75">
      <c r="A239" t="s">
        <v>59</v>
      </c>
      <c r="E239" s="39" t="s">
        <v>2560</v>
      </c>
    </row>
    <row r="240" spans="1:16" ht="38.25">
      <c r="A240" t="s">
        <v>49</v>
      </c>
      <c s="34" t="s">
        <v>352</v>
      </c>
      <c s="34" t="s">
        <v>1643</v>
      </c>
      <c s="35" t="s">
        <v>5</v>
      </c>
      <c s="6" t="s">
        <v>1644</v>
      </c>
      <c s="36" t="s">
        <v>137</v>
      </c>
      <c s="37">
        <v>2.25</v>
      </c>
      <c s="36">
        <v>0</v>
      </c>
      <c s="36">
        <f>ROUND(G240*H240,6)</f>
      </c>
      <c r="L240" s="38">
        <v>0</v>
      </c>
      <c s="32">
        <f>ROUND(ROUND(L240,2)*ROUND(G240,3),2)</f>
      </c>
      <c s="36" t="s">
        <v>108</v>
      </c>
      <c>
        <f>(M240*21)/100</f>
      </c>
      <c t="s">
        <v>27</v>
      </c>
    </row>
    <row r="241" spans="1:5" ht="38.25">
      <c r="A241" s="35" t="s">
        <v>56</v>
      </c>
      <c r="E241" s="39" t="s">
        <v>1645</v>
      </c>
    </row>
    <row r="242" spans="1:5" ht="12.75">
      <c r="A242" s="35" t="s">
        <v>57</v>
      </c>
      <c r="E242" s="40" t="s">
        <v>5</v>
      </c>
    </row>
    <row r="243" spans="1:5" ht="12.75">
      <c r="A243" t="s">
        <v>59</v>
      </c>
      <c r="E243" s="39" t="s">
        <v>1387</v>
      </c>
    </row>
    <row r="244" spans="1:13" ht="12.75">
      <c r="A244" t="s">
        <v>46</v>
      </c>
      <c r="C244" s="31" t="s">
        <v>47</v>
      </c>
      <c r="E244" s="33" t="s">
        <v>48</v>
      </c>
      <c r="J244" s="32">
        <f>0</f>
      </c>
      <c s="32">
        <f>0</f>
      </c>
      <c s="32">
        <f>0+L245+L249+L253</f>
      </c>
      <c s="32">
        <f>0+M245+M249+M253</f>
      </c>
    </row>
    <row r="245" spans="1:16" ht="25.5">
      <c r="A245" t="s">
        <v>49</v>
      </c>
      <c s="34" t="s">
        <v>222</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223</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224</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643</v>
      </c>
      <c r="E257" s="33" t="s">
        <v>644</v>
      </c>
      <c r="J257" s="32">
        <f>0</f>
      </c>
      <c s="32">
        <f>0</f>
      </c>
      <c s="32">
        <f>0+L258</f>
      </c>
      <c s="32">
        <f>0+M258</f>
      </c>
    </row>
    <row r="258" spans="1:16" ht="25.5">
      <c r="A258" t="s">
        <v>49</v>
      </c>
      <c s="34" t="s">
        <v>225</v>
      </c>
      <c s="34" t="s">
        <v>1646</v>
      </c>
      <c s="35" t="s">
        <v>5</v>
      </c>
      <c s="6" t="s">
        <v>1647</v>
      </c>
      <c s="36" t="s">
        <v>54</v>
      </c>
      <c s="37">
        <v>70.762</v>
      </c>
      <c s="36">
        <v>0</v>
      </c>
      <c s="36">
        <f>ROUND(G258*H258,6)</f>
      </c>
      <c r="L258" s="38">
        <v>0</v>
      </c>
      <c s="32">
        <f>ROUND(ROUND(L258,2)*ROUND(G258,3),2)</f>
      </c>
      <c s="36" t="s">
        <v>108</v>
      </c>
      <c>
        <f>(M258*21)/100</f>
      </c>
      <c t="s">
        <v>27</v>
      </c>
    </row>
    <row r="259" spans="1:5" ht="25.5">
      <c r="A259" s="35" t="s">
        <v>56</v>
      </c>
      <c r="E259" s="39" t="s">
        <v>1647</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2567</v>
      </c>
      <c r="E8" s="30" t="s">
        <v>2566</v>
      </c>
      <c r="J8" s="29">
        <f>0+J9+J102+J107+J132+J197+J218+J231</f>
      </c>
      <c s="29">
        <f>0+K9+K102+K107+K132+K197+K218+K231</f>
      </c>
      <c s="29">
        <f>0+L9+L102+L107+L132+L197+L218+L231</f>
      </c>
      <c s="29">
        <f>0+M9+M102+M107+M132+M197+M218+M231</f>
      </c>
    </row>
    <row r="9" spans="1:13" ht="12.75">
      <c r="A9" t="s">
        <v>46</v>
      </c>
      <c r="C9" s="31" t="s">
        <v>50</v>
      </c>
      <c r="E9" s="33" t="s">
        <v>507</v>
      </c>
      <c r="J9" s="32">
        <f>0</f>
      </c>
      <c s="32">
        <f>0</f>
      </c>
      <c s="32">
        <f>0+L10+L14+L18+L22+L26+L30+L34+L38+L42+L46+L50+L54+L58+L62+L66+L70+L74+L78+L82+L86+L90+L94+L98</f>
      </c>
      <c s="32">
        <f>0+M10+M14+M18+M22+M26+M30+M34+M38+M42+M46+M50+M54+M58+M62+M66+M70+M74+M78+M82+M86+M90+M94+M98</f>
      </c>
    </row>
    <row r="10" spans="1:16" ht="25.5">
      <c r="A10" t="s">
        <v>49</v>
      </c>
      <c s="34" t="s">
        <v>50</v>
      </c>
      <c s="34" t="s">
        <v>1324</v>
      </c>
      <c s="35" t="s">
        <v>5</v>
      </c>
      <c s="6" t="s">
        <v>1325</v>
      </c>
      <c s="36" t="s">
        <v>137</v>
      </c>
      <c s="37">
        <v>6.75</v>
      </c>
      <c s="36">
        <v>0</v>
      </c>
      <c s="36">
        <f>ROUND(G10*H10,6)</f>
      </c>
      <c r="L10" s="38">
        <v>0</v>
      </c>
      <c s="32">
        <f>ROUND(ROUND(L10,2)*ROUND(G10,3),2)</f>
      </c>
      <c s="36" t="s">
        <v>108</v>
      </c>
      <c>
        <f>(M10*21)/100</f>
      </c>
      <c t="s">
        <v>27</v>
      </c>
    </row>
    <row r="11" spans="1:5" ht="51">
      <c r="A11" s="35" t="s">
        <v>56</v>
      </c>
      <c r="E11" s="39" t="s">
        <v>1326</v>
      </c>
    </row>
    <row r="12" spans="1:5" ht="25.5">
      <c r="A12" s="35" t="s">
        <v>57</v>
      </c>
      <c r="E12" s="40" t="s">
        <v>2568</v>
      </c>
    </row>
    <row r="13" spans="1:5" ht="12.75">
      <c r="A13" t="s">
        <v>59</v>
      </c>
      <c r="E13" s="39" t="s">
        <v>5</v>
      </c>
    </row>
    <row r="14" spans="1:16" ht="38.25">
      <c r="A14" t="s">
        <v>49</v>
      </c>
      <c s="34" t="s">
        <v>27</v>
      </c>
      <c s="34" t="s">
        <v>526</v>
      </c>
      <c s="35" t="s">
        <v>5</v>
      </c>
      <c s="6" t="s">
        <v>527</v>
      </c>
      <c s="36" t="s">
        <v>137</v>
      </c>
      <c s="37">
        <v>24.75</v>
      </c>
      <c s="36">
        <v>0</v>
      </c>
      <c s="36">
        <f>ROUND(G14*H14,6)</f>
      </c>
      <c r="L14" s="38">
        <v>0</v>
      </c>
      <c s="32">
        <f>ROUND(ROUND(L14,2)*ROUND(G14,3),2)</f>
      </c>
      <c s="36" t="s">
        <v>108</v>
      </c>
      <c>
        <f>(M14*21)/100</f>
      </c>
      <c t="s">
        <v>27</v>
      </c>
    </row>
    <row r="15" spans="1:5" ht="38.25">
      <c r="A15" s="35" t="s">
        <v>56</v>
      </c>
      <c r="E15" s="39" t="s">
        <v>528</v>
      </c>
    </row>
    <row r="16" spans="1:5" ht="38.25">
      <c r="A16" s="35" t="s">
        <v>57</v>
      </c>
      <c r="E16" s="40" t="s">
        <v>2569</v>
      </c>
    </row>
    <row r="17" spans="1:5" ht="12.75">
      <c r="A17" t="s">
        <v>59</v>
      </c>
      <c r="E17" s="39" t="s">
        <v>5</v>
      </c>
    </row>
    <row r="18" spans="1:16" ht="38.25">
      <c r="A18" t="s">
        <v>49</v>
      </c>
      <c s="34" t="s">
        <v>25</v>
      </c>
      <c s="34" t="s">
        <v>2485</v>
      </c>
      <c s="35" t="s">
        <v>5</v>
      </c>
      <c s="6" t="s">
        <v>527</v>
      </c>
      <c s="36" t="s">
        <v>137</v>
      </c>
      <c s="37">
        <v>18</v>
      </c>
      <c s="36">
        <v>0</v>
      </c>
      <c s="36">
        <f>ROUND(G18*H18,6)</f>
      </c>
      <c r="L18" s="38">
        <v>0</v>
      </c>
      <c s="32">
        <f>ROUND(ROUND(L18,2)*ROUND(G18,3),2)</f>
      </c>
      <c s="36" t="s">
        <v>108</v>
      </c>
      <c>
        <f>(M18*21)/100</f>
      </c>
      <c t="s">
        <v>27</v>
      </c>
    </row>
    <row r="19" spans="1:5" ht="38.25">
      <c r="A19" s="35" t="s">
        <v>56</v>
      </c>
      <c r="E19" s="39" t="s">
        <v>2486</v>
      </c>
    </row>
    <row r="20" spans="1:5" ht="38.25">
      <c r="A20" s="35" t="s">
        <v>57</v>
      </c>
      <c r="E20" s="40" t="s">
        <v>2570</v>
      </c>
    </row>
    <row r="21" spans="1:5" ht="12.75">
      <c r="A21" t="s">
        <v>59</v>
      </c>
      <c r="E21" s="39" t="s">
        <v>2488</v>
      </c>
    </row>
    <row r="22" spans="1:16" ht="38.25">
      <c r="A22" t="s">
        <v>49</v>
      </c>
      <c s="34" t="s">
        <v>68</v>
      </c>
      <c s="34" t="s">
        <v>2489</v>
      </c>
      <c s="35" t="s">
        <v>5</v>
      </c>
      <c s="6" t="s">
        <v>527</v>
      </c>
      <c s="36" t="s">
        <v>137</v>
      </c>
      <c s="37">
        <v>18</v>
      </c>
      <c s="36">
        <v>0</v>
      </c>
      <c s="36">
        <f>ROUND(G22*H22,6)</f>
      </c>
      <c r="L22" s="38">
        <v>0</v>
      </c>
      <c s="32">
        <f>ROUND(ROUND(L22,2)*ROUND(G22,3),2)</f>
      </c>
      <c s="36" t="s">
        <v>108</v>
      </c>
      <c>
        <f>(M22*21)/100</f>
      </c>
      <c t="s">
        <v>27</v>
      </c>
    </row>
    <row r="23" spans="1:5" ht="38.25">
      <c r="A23" s="35" t="s">
        <v>56</v>
      </c>
      <c r="E23" s="39" t="s">
        <v>2490</v>
      </c>
    </row>
    <row r="24" spans="1:5" ht="25.5">
      <c r="A24" s="35" t="s">
        <v>57</v>
      </c>
      <c r="E24" s="40" t="s">
        <v>2571</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1329</v>
      </c>
      <c s="35" t="s">
        <v>5</v>
      </c>
      <c s="6" t="s">
        <v>1330</v>
      </c>
      <c s="36" t="s">
        <v>238</v>
      </c>
      <c s="37">
        <v>60</v>
      </c>
      <c s="36">
        <v>0</v>
      </c>
      <c s="36">
        <f>ROUND(G30*H30,6)</f>
      </c>
      <c r="L30" s="38">
        <v>0</v>
      </c>
      <c s="32">
        <f>ROUND(ROUND(L30,2)*ROUND(G30,3),2)</f>
      </c>
      <c s="36" t="s">
        <v>108</v>
      </c>
      <c>
        <f>(M30*21)/100</f>
      </c>
      <c t="s">
        <v>27</v>
      </c>
    </row>
    <row r="31" spans="1:5" ht="25.5">
      <c r="A31" s="35" t="s">
        <v>56</v>
      </c>
      <c r="E31" s="39" t="s">
        <v>1330</v>
      </c>
    </row>
    <row r="32" spans="1:5" ht="25.5">
      <c r="A32" s="35" t="s">
        <v>57</v>
      </c>
      <c r="E32" s="40" t="s">
        <v>1331</v>
      </c>
    </row>
    <row r="33" spans="1:5" ht="12.75">
      <c r="A33" t="s">
        <v>59</v>
      </c>
      <c r="E33" s="39" t="s">
        <v>5</v>
      </c>
    </row>
    <row r="34" spans="1:16" ht="25.5">
      <c r="A34" t="s">
        <v>49</v>
      </c>
      <c s="34" t="s">
        <v>82</v>
      </c>
      <c s="34" t="s">
        <v>1332</v>
      </c>
      <c s="35" t="s">
        <v>5</v>
      </c>
      <c s="6" t="s">
        <v>1333</v>
      </c>
      <c s="36" t="s">
        <v>1334</v>
      </c>
      <c s="37">
        <v>30</v>
      </c>
      <c s="36">
        <v>0</v>
      </c>
      <c s="36">
        <f>ROUND(G34*H34,6)</f>
      </c>
      <c r="L34" s="38">
        <v>0</v>
      </c>
      <c s="32">
        <f>ROUND(ROUND(L34,2)*ROUND(G34,3),2)</f>
      </c>
      <c s="36" t="s">
        <v>108</v>
      </c>
      <c>
        <f>(M34*21)/100</f>
      </c>
      <c t="s">
        <v>27</v>
      </c>
    </row>
    <row r="35" spans="1:5" ht="25.5">
      <c r="A35" s="35" t="s">
        <v>56</v>
      </c>
      <c r="E35" s="39" t="s">
        <v>1333</v>
      </c>
    </row>
    <row r="36" spans="1:5" ht="12.75">
      <c r="A36" s="35" t="s">
        <v>57</v>
      </c>
      <c r="E36" s="40" t="s">
        <v>5</v>
      </c>
    </row>
    <row r="37" spans="1:5" ht="12.75">
      <c r="A37" t="s">
        <v>59</v>
      </c>
      <c r="E37" s="39" t="s">
        <v>5</v>
      </c>
    </row>
    <row r="38" spans="1:16" ht="25.5">
      <c r="A38" t="s">
        <v>49</v>
      </c>
      <c s="34" t="s">
        <v>87</v>
      </c>
      <c s="34" t="s">
        <v>2184</v>
      </c>
      <c s="35" t="s">
        <v>5</v>
      </c>
      <c s="6" t="s">
        <v>1336</v>
      </c>
      <c s="36" t="s">
        <v>153</v>
      </c>
      <c s="37">
        <v>3</v>
      </c>
      <c s="36">
        <v>0</v>
      </c>
      <c s="36">
        <f>ROUND(G38*H38,6)</f>
      </c>
      <c r="L38" s="38">
        <v>0</v>
      </c>
      <c s="32">
        <f>ROUND(ROUND(L38,2)*ROUND(G38,3),2)</f>
      </c>
      <c s="36" t="s">
        <v>108</v>
      </c>
      <c>
        <f>(M38*21)/100</f>
      </c>
      <c t="s">
        <v>27</v>
      </c>
    </row>
    <row r="39" spans="1:5" ht="51">
      <c r="A39" s="35" t="s">
        <v>56</v>
      </c>
      <c r="E39" s="39" t="s">
        <v>2185</v>
      </c>
    </row>
    <row r="40" spans="1:5" ht="25.5">
      <c r="A40" s="35" t="s">
        <v>57</v>
      </c>
      <c r="E40" s="40" t="s">
        <v>2572</v>
      </c>
    </row>
    <row r="41" spans="1:5" ht="12.75">
      <c r="A41" t="s">
        <v>59</v>
      </c>
      <c r="E41" s="39" t="s">
        <v>5</v>
      </c>
    </row>
    <row r="42" spans="1:16" ht="25.5">
      <c r="A42" t="s">
        <v>49</v>
      </c>
      <c s="34" t="s">
        <v>98</v>
      </c>
      <c s="34" t="s">
        <v>1335</v>
      </c>
      <c s="35" t="s">
        <v>5</v>
      </c>
      <c s="6" t="s">
        <v>1336</v>
      </c>
      <c s="36" t="s">
        <v>153</v>
      </c>
      <c s="37">
        <v>3</v>
      </c>
      <c s="36">
        <v>0</v>
      </c>
      <c s="36">
        <f>ROUND(G42*H42,6)</f>
      </c>
      <c r="L42" s="38">
        <v>0</v>
      </c>
      <c s="32">
        <f>ROUND(ROUND(L42,2)*ROUND(G42,3),2)</f>
      </c>
      <c s="36" t="s">
        <v>108</v>
      </c>
      <c>
        <f>(M42*21)/100</f>
      </c>
      <c t="s">
        <v>27</v>
      </c>
    </row>
    <row r="43" spans="1:5" ht="51">
      <c r="A43" s="35" t="s">
        <v>56</v>
      </c>
      <c r="E43" s="39" t="s">
        <v>2185</v>
      </c>
    </row>
    <row r="44" spans="1:5" ht="25.5">
      <c r="A44" s="35" t="s">
        <v>57</v>
      </c>
      <c r="E44" s="40" t="s">
        <v>2573</v>
      </c>
    </row>
    <row r="45" spans="1:5" ht="12.75">
      <c r="A45" t="s">
        <v>59</v>
      </c>
      <c r="E45" s="39" t="s">
        <v>5</v>
      </c>
    </row>
    <row r="46" spans="1:16" ht="25.5">
      <c r="A46" t="s">
        <v>49</v>
      </c>
      <c s="34" t="s">
        <v>102</v>
      </c>
      <c s="34" t="s">
        <v>1339</v>
      </c>
      <c s="35" t="s">
        <v>5</v>
      </c>
      <c s="6" t="s">
        <v>1340</v>
      </c>
      <c s="36" t="s">
        <v>217</v>
      </c>
      <c s="37">
        <v>28.223</v>
      </c>
      <c s="36">
        <v>0</v>
      </c>
      <c s="36">
        <f>ROUND(G46*H46,6)</f>
      </c>
      <c r="L46" s="38">
        <v>0</v>
      </c>
      <c s="32">
        <f>ROUND(ROUND(L46,2)*ROUND(G46,3),2)</f>
      </c>
      <c s="36" t="s">
        <v>108</v>
      </c>
      <c>
        <f>(M46*21)/100</f>
      </c>
      <c t="s">
        <v>27</v>
      </c>
    </row>
    <row r="47" spans="1:5" ht="25.5">
      <c r="A47" s="35" t="s">
        <v>56</v>
      </c>
      <c r="E47" s="39" t="s">
        <v>1340</v>
      </c>
    </row>
    <row r="48" spans="1:5" ht="76.5">
      <c r="A48" s="35" t="s">
        <v>57</v>
      </c>
      <c r="E48" s="40" t="s">
        <v>2574</v>
      </c>
    </row>
    <row r="49" spans="1:5" ht="12.75">
      <c r="A49" t="s">
        <v>59</v>
      </c>
      <c r="E49" s="39" t="s">
        <v>5</v>
      </c>
    </row>
    <row r="50" spans="1:16" ht="25.5">
      <c r="A50" t="s">
        <v>49</v>
      </c>
      <c s="34" t="s">
        <v>147</v>
      </c>
      <c s="34" t="s">
        <v>1342</v>
      </c>
      <c s="35" t="s">
        <v>5</v>
      </c>
      <c s="6" t="s">
        <v>1343</v>
      </c>
      <c s="36" t="s">
        <v>217</v>
      </c>
      <c s="37">
        <v>1.68</v>
      </c>
      <c s="36">
        <v>0</v>
      </c>
      <c s="36">
        <f>ROUND(G50*H50,6)</f>
      </c>
      <c r="L50" s="38">
        <v>0</v>
      </c>
      <c s="32">
        <f>ROUND(ROUND(L50,2)*ROUND(G50,3),2)</f>
      </c>
      <c s="36" t="s">
        <v>108</v>
      </c>
      <c>
        <f>(M50*21)/100</f>
      </c>
      <c t="s">
        <v>27</v>
      </c>
    </row>
    <row r="51" spans="1:5" ht="25.5">
      <c r="A51" s="35" t="s">
        <v>56</v>
      </c>
      <c r="E51" s="39" t="s">
        <v>1343</v>
      </c>
    </row>
    <row r="52" spans="1:5" ht="25.5">
      <c r="A52" s="35" t="s">
        <v>57</v>
      </c>
      <c r="E52" s="40" t="s">
        <v>2575</v>
      </c>
    </row>
    <row r="53" spans="1:5" ht="12.75">
      <c r="A53" t="s">
        <v>59</v>
      </c>
      <c r="E53" s="39" t="s">
        <v>5</v>
      </c>
    </row>
    <row r="54" spans="1:16" ht="25.5">
      <c r="A54" t="s">
        <v>49</v>
      </c>
      <c s="34" t="s">
        <v>150</v>
      </c>
      <c s="34" t="s">
        <v>1345</v>
      </c>
      <c s="35" t="s">
        <v>5</v>
      </c>
      <c s="6" t="s">
        <v>1346</v>
      </c>
      <c s="36" t="s">
        <v>217</v>
      </c>
      <c s="37">
        <v>8.1</v>
      </c>
      <c s="36">
        <v>0</v>
      </c>
      <c s="36">
        <f>ROUND(G54*H54,6)</f>
      </c>
      <c r="L54" s="38">
        <v>0</v>
      </c>
      <c s="32">
        <f>ROUND(ROUND(L54,2)*ROUND(G54,3),2)</f>
      </c>
      <c s="36" t="s">
        <v>108</v>
      </c>
      <c>
        <f>(M54*21)/100</f>
      </c>
      <c t="s">
        <v>27</v>
      </c>
    </row>
    <row r="55" spans="1:5" ht="25.5">
      <c r="A55" s="35" t="s">
        <v>56</v>
      </c>
      <c r="E55" s="39" t="s">
        <v>1346</v>
      </c>
    </row>
    <row r="56" spans="1:5" ht="38.25">
      <c r="A56" s="35" t="s">
        <v>57</v>
      </c>
      <c r="E56" s="40" t="s">
        <v>2576</v>
      </c>
    </row>
    <row r="57" spans="1:5" ht="12.75">
      <c r="A57" t="s">
        <v>59</v>
      </c>
      <c r="E57" s="39" t="s">
        <v>5</v>
      </c>
    </row>
    <row r="58" spans="1:16" ht="12.75">
      <c r="A58" t="s">
        <v>49</v>
      </c>
      <c s="34" t="s">
        <v>155</v>
      </c>
      <c s="34" t="s">
        <v>1348</v>
      </c>
      <c s="35" t="s">
        <v>5</v>
      </c>
      <c s="6" t="s">
        <v>1349</v>
      </c>
      <c s="36" t="s">
        <v>137</v>
      </c>
      <c s="37">
        <v>71.945</v>
      </c>
      <c s="36">
        <v>0</v>
      </c>
      <c s="36">
        <f>ROUND(G58*H58,6)</f>
      </c>
      <c r="L58" s="38">
        <v>0</v>
      </c>
      <c s="32">
        <f>ROUND(ROUND(L58,2)*ROUND(G58,3),2)</f>
      </c>
      <c s="36" t="s">
        <v>108</v>
      </c>
      <c>
        <f>(M58*21)/100</f>
      </c>
      <c t="s">
        <v>27</v>
      </c>
    </row>
    <row r="59" spans="1:5" ht="12.75">
      <c r="A59" s="35" t="s">
        <v>56</v>
      </c>
      <c r="E59" s="39" t="s">
        <v>1349</v>
      </c>
    </row>
    <row r="60" spans="1:5" ht="76.5">
      <c r="A60" s="35" t="s">
        <v>57</v>
      </c>
      <c r="E60" s="40" t="s">
        <v>2577</v>
      </c>
    </row>
    <row r="61" spans="1:5" ht="12.75">
      <c r="A61" t="s">
        <v>59</v>
      </c>
      <c r="E61" s="39" t="s">
        <v>5</v>
      </c>
    </row>
    <row r="62" spans="1:16" ht="25.5">
      <c r="A62" t="s">
        <v>49</v>
      </c>
      <c s="34" t="s">
        <v>159</v>
      </c>
      <c s="34" t="s">
        <v>1351</v>
      </c>
      <c s="35" t="s">
        <v>5</v>
      </c>
      <c s="6" t="s">
        <v>1352</v>
      </c>
      <c s="36" t="s">
        <v>137</v>
      </c>
      <c s="37">
        <v>71.945</v>
      </c>
      <c s="36">
        <v>0</v>
      </c>
      <c s="36">
        <f>ROUND(G62*H62,6)</f>
      </c>
      <c r="L62" s="38">
        <v>0</v>
      </c>
      <c s="32">
        <f>ROUND(ROUND(L62,2)*ROUND(G62,3),2)</f>
      </c>
      <c s="36" t="s">
        <v>108</v>
      </c>
      <c>
        <f>(M62*21)/100</f>
      </c>
      <c t="s">
        <v>27</v>
      </c>
    </row>
    <row r="63" spans="1:5" ht="25.5">
      <c r="A63" s="35" t="s">
        <v>56</v>
      </c>
      <c r="E63" s="39" t="s">
        <v>1352</v>
      </c>
    </row>
    <row r="64" spans="1:5" ht="12.75">
      <c r="A64" s="35" t="s">
        <v>57</v>
      </c>
      <c r="E64" s="40" t="s">
        <v>5</v>
      </c>
    </row>
    <row r="65" spans="1:5" ht="12.75">
      <c r="A65" t="s">
        <v>59</v>
      </c>
      <c r="E65" s="39" t="s">
        <v>1328</v>
      </c>
    </row>
    <row r="66" spans="1:16" ht="38.25">
      <c r="A66" t="s">
        <v>49</v>
      </c>
      <c s="34" t="s">
        <v>163</v>
      </c>
      <c s="34" t="s">
        <v>1353</v>
      </c>
      <c s="35" t="s">
        <v>5</v>
      </c>
      <c s="6" t="s">
        <v>1354</v>
      </c>
      <c s="36" t="s">
        <v>217</v>
      </c>
      <c s="37">
        <v>21.314</v>
      </c>
      <c s="36">
        <v>0</v>
      </c>
      <c s="36">
        <f>ROUND(G66*H66,6)</f>
      </c>
      <c r="L66" s="38">
        <v>0</v>
      </c>
      <c s="32">
        <f>ROUND(ROUND(L66,2)*ROUND(G66,3),2)</f>
      </c>
      <c s="36" t="s">
        <v>108</v>
      </c>
      <c>
        <f>(M66*21)/100</f>
      </c>
      <c t="s">
        <v>27</v>
      </c>
    </row>
    <row r="67" spans="1:5" ht="38.25">
      <c r="A67" s="35" t="s">
        <v>56</v>
      </c>
      <c r="E67" s="39" t="s">
        <v>1355</v>
      </c>
    </row>
    <row r="68" spans="1:5" ht="12.75">
      <c r="A68" s="35" t="s">
        <v>57</v>
      </c>
      <c r="E68" s="40" t="s">
        <v>5</v>
      </c>
    </row>
    <row r="69" spans="1:5" ht="12.75">
      <c r="A69" t="s">
        <v>59</v>
      </c>
      <c r="E69" s="39" t="s">
        <v>2578</v>
      </c>
    </row>
    <row r="70" spans="1:16" ht="38.25">
      <c r="A70" t="s">
        <v>49</v>
      </c>
      <c s="34" t="s">
        <v>233</v>
      </c>
      <c s="34" t="s">
        <v>1357</v>
      </c>
      <c s="35" t="s">
        <v>5</v>
      </c>
      <c s="6" t="s">
        <v>1354</v>
      </c>
      <c s="36" t="s">
        <v>217</v>
      </c>
      <c s="37">
        <v>15.595</v>
      </c>
      <c s="36">
        <v>0</v>
      </c>
      <c s="36">
        <f>ROUND(G70*H70,6)</f>
      </c>
      <c r="L70" s="38">
        <v>0</v>
      </c>
      <c s="32">
        <f>ROUND(ROUND(L70,2)*ROUND(G70,3),2)</f>
      </c>
      <c s="36" t="s">
        <v>108</v>
      </c>
      <c>
        <f>(M70*21)/100</f>
      </c>
      <c t="s">
        <v>27</v>
      </c>
    </row>
    <row r="71" spans="1:5" ht="38.25">
      <c r="A71" s="35" t="s">
        <v>56</v>
      </c>
      <c r="E71" s="39" t="s">
        <v>1358</v>
      </c>
    </row>
    <row r="72" spans="1:5" ht="76.5">
      <c r="A72" s="35" t="s">
        <v>57</v>
      </c>
      <c r="E72" s="42" t="s">
        <v>2579</v>
      </c>
    </row>
    <row r="73" spans="1:5" ht="12.75">
      <c r="A73" t="s">
        <v>59</v>
      </c>
      <c r="E73" s="39" t="s">
        <v>2580</v>
      </c>
    </row>
    <row r="74" spans="1:16" ht="25.5">
      <c r="A74" t="s">
        <v>49</v>
      </c>
      <c s="34" t="s">
        <v>235</v>
      </c>
      <c s="34" t="s">
        <v>1360</v>
      </c>
      <c s="35" t="s">
        <v>5</v>
      </c>
      <c s="6" t="s">
        <v>1361</v>
      </c>
      <c s="36" t="s">
        <v>217</v>
      </c>
      <c s="37">
        <v>36.909</v>
      </c>
      <c s="36">
        <v>0</v>
      </c>
      <c s="36">
        <f>ROUND(G74*H74,6)</f>
      </c>
      <c r="L74" s="38">
        <v>0</v>
      </c>
      <c s="32">
        <f>ROUND(ROUND(L74,2)*ROUND(G74,3),2)</f>
      </c>
      <c s="36" t="s">
        <v>108</v>
      </c>
      <c>
        <f>(M74*21)/100</f>
      </c>
      <c t="s">
        <v>27</v>
      </c>
    </row>
    <row r="75" spans="1:5" ht="25.5">
      <c r="A75" s="35" t="s">
        <v>56</v>
      </c>
      <c r="E75" s="39" t="s">
        <v>1361</v>
      </c>
    </row>
    <row r="76" spans="1:5" ht="38.25">
      <c r="A76" s="35" t="s">
        <v>57</v>
      </c>
      <c r="E76" s="40" t="s">
        <v>2581</v>
      </c>
    </row>
    <row r="77" spans="1:5" ht="12.75">
      <c r="A77" t="s">
        <v>59</v>
      </c>
      <c r="E77" s="39" t="s">
        <v>2582</v>
      </c>
    </row>
    <row r="78" spans="1:16" ht="25.5">
      <c r="A78" t="s">
        <v>49</v>
      </c>
      <c s="34" t="s">
        <v>240</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2583</v>
      </c>
    </row>
    <row r="81" spans="1:5" ht="12.75">
      <c r="A81" t="s">
        <v>59</v>
      </c>
      <c r="E81" s="39" t="s">
        <v>5</v>
      </c>
    </row>
    <row r="82" spans="1:16" ht="25.5">
      <c r="A82" t="s">
        <v>49</v>
      </c>
      <c s="34" t="s">
        <v>245</v>
      </c>
      <c s="34" t="s">
        <v>1363</v>
      </c>
      <c s="35" t="s">
        <v>5</v>
      </c>
      <c s="6" t="s">
        <v>1364</v>
      </c>
      <c s="36" t="s">
        <v>217</v>
      </c>
      <c s="37">
        <v>15.595</v>
      </c>
      <c s="36">
        <v>0</v>
      </c>
      <c s="36">
        <f>ROUND(G82*H82,6)</f>
      </c>
      <c r="L82" s="38">
        <v>0</v>
      </c>
      <c s="32">
        <f>ROUND(ROUND(L82,2)*ROUND(G82,3),2)</f>
      </c>
      <c s="36" t="s">
        <v>108</v>
      </c>
      <c>
        <f>(M82*21)/100</f>
      </c>
      <c t="s">
        <v>27</v>
      </c>
    </row>
    <row r="83" spans="1:5" ht="25.5">
      <c r="A83" s="35" t="s">
        <v>56</v>
      </c>
      <c r="E83" s="39" t="s">
        <v>1364</v>
      </c>
    </row>
    <row r="84" spans="1:5" ht="12.75">
      <c r="A84" s="35" t="s">
        <v>57</v>
      </c>
      <c r="E84" s="40" t="s">
        <v>5</v>
      </c>
    </row>
    <row r="85" spans="1:5" ht="12.75">
      <c r="A85" t="s">
        <v>59</v>
      </c>
      <c r="E85" s="39" t="s">
        <v>1328</v>
      </c>
    </row>
    <row r="86" spans="1:16" ht="25.5">
      <c r="A86" t="s">
        <v>49</v>
      </c>
      <c s="34" t="s">
        <v>248</v>
      </c>
      <c s="34" t="s">
        <v>1365</v>
      </c>
      <c s="35" t="s">
        <v>5</v>
      </c>
      <c s="6" t="s">
        <v>1366</v>
      </c>
      <c s="36" t="s">
        <v>217</v>
      </c>
      <c s="37">
        <v>19.01</v>
      </c>
      <c s="36">
        <v>0</v>
      </c>
      <c s="36">
        <f>ROUND(G86*H86,6)</f>
      </c>
      <c r="L86" s="38">
        <v>0</v>
      </c>
      <c s="32">
        <f>ROUND(ROUND(L86,2)*ROUND(G86,3),2)</f>
      </c>
      <c s="36" t="s">
        <v>108</v>
      </c>
      <c>
        <f>(M86*21)/100</f>
      </c>
      <c t="s">
        <v>27</v>
      </c>
    </row>
    <row r="87" spans="1:5" ht="25.5">
      <c r="A87" s="35" t="s">
        <v>56</v>
      </c>
      <c r="E87" s="39" t="s">
        <v>1366</v>
      </c>
    </row>
    <row r="88" spans="1:5" ht="76.5">
      <c r="A88" s="35" t="s">
        <v>57</v>
      </c>
      <c r="E88" s="40" t="s">
        <v>2584</v>
      </c>
    </row>
    <row r="89" spans="1:5" ht="12.75">
      <c r="A89" t="s">
        <v>59</v>
      </c>
      <c r="E89" s="39" t="s">
        <v>5</v>
      </c>
    </row>
    <row r="90" spans="1:16" ht="12.75">
      <c r="A90" t="s">
        <v>49</v>
      </c>
      <c s="34" t="s">
        <v>252</v>
      </c>
      <c s="34" t="s">
        <v>1368</v>
      </c>
      <c s="35" t="s">
        <v>5</v>
      </c>
      <c s="6" t="s">
        <v>1369</v>
      </c>
      <c s="36" t="s">
        <v>54</v>
      </c>
      <c s="37">
        <v>16.706</v>
      </c>
      <c s="36">
        <v>0</v>
      </c>
      <c s="36">
        <f>ROUND(G90*H90,6)</f>
      </c>
      <c r="L90" s="38">
        <v>0</v>
      </c>
      <c s="32">
        <f>ROUND(ROUND(L90,2)*ROUND(G90,3),2)</f>
      </c>
      <c s="36" t="s">
        <v>108</v>
      </c>
      <c>
        <f>(M90*21)/100</f>
      </c>
      <c t="s">
        <v>27</v>
      </c>
    </row>
    <row r="91" spans="1:5" ht="12.75">
      <c r="A91" s="35" t="s">
        <v>56</v>
      </c>
      <c r="E91" s="39" t="s">
        <v>1369</v>
      </c>
    </row>
    <row r="92" spans="1:5" ht="25.5">
      <c r="A92" s="35" t="s">
        <v>57</v>
      </c>
      <c r="E92" s="40" t="s">
        <v>2585</v>
      </c>
    </row>
    <row r="93" spans="1:5" ht="12.75">
      <c r="A93" t="s">
        <v>59</v>
      </c>
      <c r="E93" s="39" t="s">
        <v>5</v>
      </c>
    </row>
    <row r="94" spans="1:16" ht="25.5">
      <c r="A94" t="s">
        <v>49</v>
      </c>
      <c s="34" t="s">
        <v>256</v>
      </c>
      <c s="34" t="s">
        <v>1371</v>
      </c>
      <c s="35" t="s">
        <v>5</v>
      </c>
      <c s="6" t="s">
        <v>1372</v>
      </c>
      <c s="36" t="s">
        <v>217</v>
      </c>
      <c s="37">
        <v>8.4</v>
      </c>
      <c s="36">
        <v>0</v>
      </c>
      <c s="36">
        <f>ROUND(G94*H94,6)</f>
      </c>
      <c r="L94" s="38">
        <v>0</v>
      </c>
      <c s="32">
        <f>ROUND(ROUND(L94,2)*ROUND(G94,3),2)</f>
      </c>
      <c s="36" t="s">
        <v>108</v>
      </c>
      <c>
        <f>(M94*21)/100</f>
      </c>
      <c t="s">
        <v>27</v>
      </c>
    </row>
    <row r="95" spans="1:5" ht="38.25">
      <c r="A95" s="35" t="s">
        <v>56</v>
      </c>
      <c r="E95" s="39" t="s">
        <v>1373</v>
      </c>
    </row>
    <row r="96" spans="1:5" ht="25.5">
      <c r="A96" s="35" t="s">
        <v>57</v>
      </c>
      <c r="E96" s="40" t="s">
        <v>2195</v>
      </c>
    </row>
    <row r="97" spans="1:5" ht="12.75">
      <c r="A97" t="s">
        <v>59</v>
      </c>
      <c r="E97" s="39" t="s">
        <v>5</v>
      </c>
    </row>
    <row r="98" spans="1:16" ht="12.75">
      <c r="A98" t="s">
        <v>49</v>
      </c>
      <c s="34" t="s">
        <v>259</v>
      </c>
      <c s="34" t="s">
        <v>1375</v>
      </c>
      <c s="35" t="s">
        <v>5</v>
      </c>
      <c s="6" t="s">
        <v>1376</v>
      </c>
      <c s="36" t="s">
        <v>54</v>
      </c>
      <c s="37">
        <v>16.8</v>
      </c>
      <c s="36">
        <v>0</v>
      </c>
      <c s="36">
        <f>ROUND(G98*H98,6)</f>
      </c>
      <c r="L98" s="38">
        <v>0</v>
      </c>
      <c s="32">
        <f>ROUND(ROUND(L98,2)*ROUND(G98,3),2)</f>
      </c>
      <c s="36" t="s">
        <v>108</v>
      </c>
      <c>
        <f>(M98*21)/100</f>
      </c>
      <c t="s">
        <v>27</v>
      </c>
    </row>
    <row r="99" spans="1:5" ht="12.75">
      <c r="A99" s="35" t="s">
        <v>56</v>
      </c>
      <c r="E99" s="39" t="s">
        <v>1376</v>
      </c>
    </row>
    <row r="100" spans="1:5" ht="25.5">
      <c r="A100" s="35" t="s">
        <v>57</v>
      </c>
      <c r="E100" s="40" t="s">
        <v>2586</v>
      </c>
    </row>
    <row r="101" spans="1:5" ht="12.75">
      <c r="A101" t="s">
        <v>59</v>
      </c>
      <c r="E101" s="39" t="s">
        <v>5</v>
      </c>
    </row>
    <row r="102" spans="1:13" ht="12.75">
      <c r="A102" t="s">
        <v>46</v>
      </c>
      <c r="C102" s="31" t="s">
        <v>68</v>
      </c>
      <c r="E102" s="33" t="s">
        <v>595</v>
      </c>
      <c r="J102" s="32">
        <f>0</f>
      </c>
      <c s="32">
        <f>0</f>
      </c>
      <c s="32">
        <f>0+L103</f>
      </c>
      <c s="32">
        <f>0+M103</f>
      </c>
    </row>
    <row r="103" spans="1:16" ht="25.5">
      <c r="A103" t="s">
        <v>49</v>
      </c>
      <c s="34" t="s">
        <v>263</v>
      </c>
      <c s="34" t="s">
        <v>1378</v>
      </c>
      <c s="35" t="s">
        <v>5</v>
      </c>
      <c s="6" t="s">
        <v>1379</v>
      </c>
      <c s="36" t="s">
        <v>217</v>
      </c>
      <c s="37">
        <v>2.4</v>
      </c>
      <c s="36">
        <v>0</v>
      </c>
      <c s="36">
        <f>ROUND(G103*H103,6)</f>
      </c>
      <c r="L103" s="38">
        <v>0</v>
      </c>
      <c s="32">
        <f>ROUND(ROUND(L103,2)*ROUND(G103,3),2)</f>
      </c>
      <c s="36" t="s">
        <v>108</v>
      </c>
      <c>
        <f>(M103*21)/100</f>
      </c>
      <c t="s">
        <v>27</v>
      </c>
    </row>
    <row r="104" spans="1:5" ht="25.5">
      <c r="A104" s="35" t="s">
        <v>56</v>
      </c>
      <c r="E104" s="39" t="s">
        <v>1379</v>
      </c>
    </row>
    <row r="105" spans="1:5" ht="25.5">
      <c r="A105" s="35" t="s">
        <v>57</v>
      </c>
      <c r="E105" s="40" t="s">
        <v>2587</v>
      </c>
    </row>
    <row r="106" spans="1:5" ht="12.75">
      <c r="A106" t="s">
        <v>59</v>
      </c>
      <c r="E106" s="39" t="s">
        <v>5</v>
      </c>
    </row>
    <row r="107" spans="1:13" ht="12.75">
      <c r="A107" t="s">
        <v>46</v>
      </c>
      <c r="C107" s="31" t="s">
        <v>73</v>
      </c>
      <c r="E107" s="33" t="s">
        <v>606</v>
      </c>
      <c r="J107" s="32">
        <f>0</f>
      </c>
      <c s="32">
        <f>0</f>
      </c>
      <c s="32">
        <f>0+L108+L112+L116+L120+L124+L128</f>
      </c>
      <c s="32">
        <f>0+M108+M112+M116+M120+M124+M128</f>
      </c>
    </row>
    <row r="108" spans="1:16" ht="25.5">
      <c r="A108" t="s">
        <v>49</v>
      </c>
      <c s="34" t="s">
        <v>438</v>
      </c>
      <c s="34" t="s">
        <v>1381</v>
      </c>
      <c s="35" t="s">
        <v>5</v>
      </c>
      <c s="6" t="s">
        <v>1382</v>
      </c>
      <c s="36" t="s">
        <v>137</v>
      </c>
      <c s="37">
        <v>24.75</v>
      </c>
      <c s="36">
        <v>0</v>
      </c>
      <c s="36">
        <f>ROUND(G108*H108,6)</f>
      </c>
      <c r="L108" s="38">
        <v>0</v>
      </c>
      <c s="32">
        <f>ROUND(ROUND(L108,2)*ROUND(G108,3),2)</f>
      </c>
      <c s="36" t="s">
        <v>108</v>
      </c>
      <c>
        <f>(M108*21)/100</f>
      </c>
      <c t="s">
        <v>27</v>
      </c>
    </row>
    <row r="109" spans="1:5" ht="25.5">
      <c r="A109" s="35" t="s">
        <v>56</v>
      </c>
      <c r="E109" s="39" t="s">
        <v>1382</v>
      </c>
    </row>
    <row r="110" spans="1:5" ht="12.75">
      <c r="A110" s="35" t="s">
        <v>57</v>
      </c>
      <c r="E110" s="40" t="s">
        <v>5</v>
      </c>
    </row>
    <row r="111" spans="1:5" ht="12.75">
      <c r="A111" t="s">
        <v>59</v>
      </c>
      <c r="E111" s="39" t="s">
        <v>1383</v>
      </c>
    </row>
    <row r="112" spans="1:16" ht="25.5">
      <c r="A112" t="s">
        <v>49</v>
      </c>
      <c s="34" t="s">
        <v>267</v>
      </c>
      <c s="34" t="s">
        <v>2200</v>
      </c>
      <c s="35" t="s">
        <v>5</v>
      </c>
      <c s="6" t="s">
        <v>2201</v>
      </c>
      <c s="36" t="s">
        <v>137</v>
      </c>
      <c s="37">
        <v>18</v>
      </c>
      <c s="36">
        <v>0</v>
      </c>
      <c s="36">
        <f>ROUND(G112*H112,6)</f>
      </c>
      <c r="L112" s="38">
        <v>0</v>
      </c>
      <c s="32">
        <f>ROUND(ROUND(L112,2)*ROUND(G112,3),2)</f>
      </c>
      <c s="36" t="s">
        <v>108</v>
      </c>
      <c>
        <f>(M112*21)/100</f>
      </c>
      <c t="s">
        <v>27</v>
      </c>
    </row>
    <row r="113" spans="1:5" ht="25.5">
      <c r="A113" s="35" t="s">
        <v>56</v>
      </c>
      <c r="E113" s="39" t="s">
        <v>2201</v>
      </c>
    </row>
    <row r="114" spans="1:5" ht="12.75">
      <c r="A114" s="35" t="s">
        <v>57</v>
      </c>
      <c r="E114" s="40" t="s">
        <v>5</v>
      </c>
    </row>
    <row r="115" spans="1:5" ht="12.75">
      <c r="A115" t="s">
        <v>59</v>
      </c>
      <c r="E115" s="39" t="s">
        <v>2527</v>
      </c>
    </row>
    <row r="116" spans="1:16" ht="25.5">
      <c r="A116" t="s">
        <v>49</v>
      </c>
      <c s="34" t="s">
        <v>166</v>
      </c>
      <c s="34" t="s">
        <v>2202</v>
      </c>
      <c s="35" t="s">
        <v>5</v>
      </c>
      <c s="6" t="s">
        <v>2203</v>
      </c>
      <c s="36" t="s">
        <v>137</v>
      </c>
      <c s="37">
        <v>18</v>
      </c>
      <c s="36">
        <v>0</v>
      </c>
      <c s="36">
        <f>ROUND(G116*H116,6)</f>
      </c>
      <c r="L116" s="38">
        <v>0</v>
      </c>
      <c s="32">
        <f>ROUND(ROUND(L116,2)*ROUND(G116,3),2)</f>
      </c>
      <c s="36" t="s">
        <v>108</v>
      </c>
      <c>
        <f>(M116*21)/100</f>
      </c>
      <c t="s">
        <v>27</v>
      </c>
    </row>
    <row r="117" spans="1:5" ht="25.5">
      <c r="A117" s="35" t="s">
        <v>56</v>
      </c>
      <c r="E117" s="39" t="s">
        <v>2203</v>
      </c>
    </row>
    <row r="118" spans="1:5" ht="12.75">
      <c r="A118" s="35" t="s">
        <v>57</v>
      </c>
      <c r="E118" s="40" t="s">
        <v>5</v>
      </c>
    </row>
    <row r="119" spans="1:5" ht="12.75">
      <c r="A119" t="s">
        <v>59</v>
      </c>
      <c r="E119" s="39" t="s">
        <v>2528</v>
      </c>
    </row>
    <row r="120" spans="1:16" ht="25.5">
      <c r="A120" t="s">
        <v>49</v>
      </c>
      <c s="34" t="s">
        <v>170</v>
      </c>
      <c s="34" t="s">
        <v>2204</v>
      </c>
      <c s="35" t="s">
        <v>5</v>
      </c>
      <c s="6" t="s">
        <v>2205</v>
      </c>
      <c s="36" t="s">
        <v>137</v>
      </c>
      <c s="37">
        <v>18</v>
      </c>
      <c s="36">
        <v>0</v>
      </c>
      <c s="36">
        <f>ROUND(G120*H120,6)</f>
      </c>
      <c r="L120" s="38">
        <v>0</v>
      </c>
      <c s="32">
        <f>ROUND(ROUND(L120,2)*ROUND(G120,3),2)</f>
      </c>
      <c s="36" t="s">
        <v>108</v>
      </c>
      <c>
        <f>(M120*21)/100</f>
      </c>
      <c t="s">
        <v>27</v>
      </c>
    </row>
    <row r="121" spans="1:5" ht="25.5">
      <c r="A121" s="35" t="s">
        <v>56</v>
      </c>
      <c r="E121" s="39" t="s">
        <v>2205</v>
      </c>
    </row>
    <row r="122" spans="1:5" ht="12.75">
      <c r="A122" s="35" t="s">
        <v>57</v>
      </c>
      <c r="E122" s="40" t="s">
        <v>5</v>
      </c>
    </row>
    <row r="123" spans="1:5" ht="12.75">
      <c r="A123" t="s">
        <v>59</v>
      </c>
      <c r="E123" s="39" t="s">
        <v>1328</v>
      </c>
    </row>
    <row r="124" spans="1:16" ht="25.5">
      <c r="A124" t="s">
        <v>49</v>
      </c>
      <c s="34" t="s">
        <v>174</v>
      </c>
      <c s="34" t="s">
        <v>2206</v>
      </c>
      <c s="35" t="s">
        <v>5</v>
      </c>
      <c s="6" t="s">
        <v>2207</v>
      </c>
      <c s="36" t="s">
        <v>137</v>
      </c>
      <c s="37">
        <v>18</v>
      </c>
      <c s="36">
        <v>0</v>
      </c>
      <c s="36">
        <f>ROUND(G124*H124,6)</f>
      </c>
      <c r="L124" s="38">
        <v>0</v>
      </c>
      <c s="32">
        <f>ROUND(ROUND(L124,2)*ROUND(G124,3),2)</f>
      </c>
      <c s="36" t="s">
        <v>108</v>
      </c>
      <c>
        <f>(M124*21)/100</f>
      </c>
      <c t="s">
        <v>27</v>
      </c>
    </row>
    <row r="125" spans="1:5" ht="25.5">
      <c r="A125" s="35" t="s">
        <v>56</v>
      </c>
      <c r="E125" s="39" t="s">
        <v>2207</v>
      </c>
    </row>
    <row r="126" spans="1:5" ht="12.75">
      <c r="A126" s="35" t="s">
        <v>57</v>
      </c>
      <c r="E126" s="40" t="s">
        <v>5</v>
      </c>
    </row>
    <row r="127" spans="1:5" ht="12.75">
      <c r="A127" t="s">
        <v>59</v>
      </c>
      <c r="E127" s="39" t="s">
        <v>1328</v>
      </c>
    </row>
    <row r="128" spans="1:16" ht="38.25">
      <c r="A128" t="s">
        <v>49</v>
      </c>
      <c s="34" t="s">
        <v>274</v>
      </c>
      <c s="34" t="s">
        <v>1384</v>
      </c>
      <c s="35" t="s">
        <v>5</v>
      </c>
      <c s="6" t="s">
        <v>1385</v>
      </c>
      <c s="36" t="s">
        <v>137</v>
      </c>
      <c s="37">
        <v>6.75</v>
      </c>
      <c s="36">
        <v>0</v>
      </c>
      <c s="36">
        <f>ROUND(G128*H128,6)</f>
      </c>
      <c r="L128" s="38">
        <v>0</v>
      </c>
      <c s="32">
        <f>ROUND(ROUND(L128,2)*ROUND(G128,3),2)</f>
      </c>
      <c s="36" t="s">
        <v>108</v>
      </c>
      <c>
        <f>(M128*21)/100</f>
      </c>
      <c t="s">
        <v>27</v>
      </c>
    </row>
    <row r="129" spans="1:5" ht="51">
      <c r="A129" s="35" t="s">
        <v>56</v>
      </c>
      <c r="E129" s="39" t="s">
        <v>1386</v>
      </c>
    </row>
    <row r="130" spans="1:5" ht="12.75">
      <c r="A130" s="35" t="s">
        <v>57</v>
      </c>
      <c r="E130" s="40" t="s">
        <v>5</v>
      </c>
    </row>
    <row r="131" spans="1:5" ht="12.75">
      <c r="A131" t="s">
        <v>59</v>
      </c>
      <c r="E131" s="39" t="s">
        <v>1387</v>
      </c>
    </row>
    <row r="132" spans="1:13" ht="12.75">
      <c r="A132" t="s">
        <v>46</v>
      </c>
      <c r="C132" s="31" t="s">
        <v>87</v>
      </c>
      <c r="E132" s="33" t="s">
        <v>1614</v>
      </c>
      <c r="J132" s="32">
        <f>0</f>
      </c>
      <c s="32">
        <f>0</f>
      </c>
      <c s="32">
        <f>0+L133+L137+L141+L145+L149+L153+L157+L161+L165+L169+L173+L177+L181+L185+L189+L193</f>
      </c>
      <c s="32">
        <f>0+M133+M137+M141+M145+M149+M153+M157+M161+M165+M169+M173+M177+M181+M185+M189+M193</f>
      </c>
    </row>
    <row r="133" spans="1:16" ht="25.5">
      <c r="A133" t="s">
        <v>49</v>
      </c>
      <c s="34" t="s">
        <v>177</v>
      </c>
      <c s="34" t="s">
        <v>2588</v>
      </c>
      <c s="35" t="s">
        <v>5</v>
      </c>
      <c s="6" t="s">
        <v>2589</v>
      </c>
      <c s="36" t="s">
        <v>153</v>
      </c>
      <c s="37">
        <v>24</v>
      </c>
      <c s="36">
        <v>0</v>
      </c>
      <c s="36">
        <f>ROUND(G133*H133,6)</f>
      </c>
      <c r="L133" s="38">
        <v>0</v>
      </c>
      <c s="32">
        <f>ROUND(ROUND(L133,2)*ROUND(G133,3),2)</f>
      </c>
      <c s="36" t="s">
        <v>108</v>
      </c>
      <c>
        <f>(M133*21)/100</f>
      </c>
      <c t="s">
        <v>27</v>
      </c>
    </row>
    <row r="134" spans="1:5" ht="25.5">
      <c r="A134" s="35" t="s">
        <v>56</v>
      </c>
      <c r="E134" s="39" t="s">
        <v>2589</v>
      </c>
    </row>
    <row r="135" spans="1:5" ht="12.75">
      <c r="A135" s="35" t="s">
        <v>57</v>
      </c>
      <c r="E135" s="40" t="s">
        <v>5</v>
      </c>
    </row>
    <row r="136" spans="1:5" ht="12.75">
      <c r="A136" t="s">
        <v>59</v>
      </c>
      <c r="E136" s="39" t="s">
        <v>5</v>
      </c>
    </row>
    <row r="137" spans="1:16" ht="12.75">
      <c r="A137" t="s">
        <v>49</v>
      </c>
      <c s="34" t="s">
        <v>182</v>
      </c>
      <c s="34" t="s">
        <v>2590</v>
      </c>
      <c s="35" t="s">
        <v>5</v>
      </c>
      <c s="6" t="s">
        <v>2591</v>
      </c>
      <c s="36" t="s">
        <v>153</v>
      </c>
      <c s="37">
        <v>24.36</v>
      </c>
      <c s="36">
        <v>0</v>
      </c>
      <c s="36">
        <f>ROUND(G137*H137,6)</f>
      </c>
      <c r="L137" s="38">
        <v>0</v>
      </c>
      <c s="32">
        <f>ROUND(ROUND(L137,2)*ROUND(G137,3),2)</f>
      </c>
      <c s="36" t="s">
        <v>108</v>
      </c>
      <c>
        <f>(M137*21)/100</f>
      </c>
      <c t="s">
        <v>27</v>
      </c>
    </row>
    <row r="138" spans="1:5" ht="12.75">
      <c r="A138" s="35" t="s">
        <v>56</v>
      </c>
      <c r="E138" s="39" t="s">
        <v>2591</v>
      </c>
    </row>
    <row r="139" spans="1:5" ht="25.5">
      <c r="A139" s="35" t="s">
        <v>57</v>
      </c>
      <c r="E139" s="40" t="s">
        <v>2592</v>
      </c>
    </row>
    <row r="140" spans="1:5" ht="12.75">
      <c r="A140" t="s">
        <v>59</v>
      </c>
      <c r="E140" s="39" t="s">
        <v>5</v>
      </c>
    </row>
    <row r="141" spans="1:16" ht="25.5">
      <c r="A141" t="s">
        <v>49</v>
      </c>
      <c s="34" t="s">
        <v>186</v>
      </c>
      <c s="34" t="s">
        <v>2593</v>
      </c>
      <c s="35" t="s">
        <v>5</v>
      </c>
      <c s="6" t="s">
        <v>2594</v>
      </c>
      <c s="36" t="s">
        <v>153</v>
      </c>
      <c s="37">
        <v>10.5</v>
      </c>
      <c s="36">
        <v>0</v>
      </c>
      <c s="36">
        <f>ROUND(G141*H141,6)</f>
      </c>
      <c r="L141" s="38">
        <v>0</v>
      </c>
      <c s="32">
        <f>ROUND(ROUND(L141,2)*ROUND(G141,3),2)</f>
      </c>
      <c s="36" t="s">
        <v>108</v>
      </c>
      <c>
        <f>(M141*21)/100</f>
      </c>
      <c t="s">
        <v>27</v>
      </c>
    </row>
    <row r="142" spans="1:5" ht="25.5">
      <c r="A142" s="35" t="s">
        <v>56</v>
      </c>
      <c r="E142" s="39" t="s">
        <v>2594</v>
      </c>
    </row>
    <row r="143" spans="1:5" ht="12.75">
      <c r="A143" s="35" t="s">
        <v>57</v>
      </c>
      <c r="E143" s="40" t="s">
        <v>5</v>
      </c>
    </row>
    <row r="144" spans="1:5" ht="12.75">
      <c r="A144" t="s">
        <v>59</v>
      </c>
      <c r="E144" s="39" t="s">
        <v>2595</v>
      </c>
    </row>
    <row r="145" spans="1:16" ht="12.75">
      <c r="A145" t="s">
        <v>49</v>
      </c>
      <c s="34" t="s">
        <v>191</v>
      </c>
      <c s="34" t="s">
        <v>2596</v>
      </c>
      <c s="35" t="s">
        <v>5</v>
      </c>
      <c s="6" t="s">
        <v>2597</v>
      </c>
      <c s="36" t="s">
        <v>153</v>
      </c>
      <c s="37">
        <v>10.658</v>
      </c>
      <c s="36">
        <v>0</v>
      </c>
      <c s="36">
        <f>ROUND(G145*H145,6)</f>
      </c>
      <c r="L145" s="38">
        <v>0</v>
      </c>
      <c s="32">
        <f>ROUND(ROUND(L145,2)*ROUND(G145,3),2)</f>
      </c>
      <c s="36" t="s">
        <v>108</v>
      </c>
      <c>
        <f>(M145*21)/100</f>
      </c>
      <c t="s">
        <v>27</v>
      </c>
    </row>
    <row r="146" spans="1:5" ht="12.75">
      <c r="A146" s="35" t="s">
        <v>56</v>
      </c>
      <c r="E146" s="39" t="s">
        <v>2597</v>
      </c>
    </row>
    <row r="147" spans="1:5" ht="25.5">
      <c r="A147" s="35" t="s">
        <v>57</v>
      </c>
      <c r="E147" s="40" t="s">
        <v>2533</v>
      </c>
    </row>
    <row r="148" spans="1:5" ht="12.75">
      <c r="A148" t="s">
        <v>59</v>
      </c>
      <c r="E148" s="39" t="s">
        <v>5</v>
      </c>
    </row>
    <row r="149" spans="1:16" ht="25.5">
      <c r="A149" t="s">
        <v>49</v>
      </c>
      <c s="34" t="s">
        <v>195</v>
      </c>
      <c s="34" t="s">
        <v>2598</v>
      </c>
      <c s="35" t="s">
        <v>5</v>
      </c>
      <c s="6" t="s">
        <v>2599</v>
      </c>
      <c s="36" t="s">
        <v>143</v>
      </c>
      <c s="37">
        <v>2</v>
      </c>
      <c s="36">
        <v>0</v>
      </c>
      <c s="36">
        <f>ROUND(G149*H149,6)</f>
      </c>
      <c r="L149" s="38">
        <v>0</v>
      </c>
      <c s="32">
        <f>ROUND(ROUND(L149,2)*ROUND(G149,3),2)</f>
      </c>
      <c s="36" t="s">
        <v>108</v>
      </c>
      <c>
        <f>(M149*21)/100</f>
      </c>
      <c t="s">
        <v>27</v>
      </c>
    </row>
    <row r="150" spans="1:5" ht="25.5">
      <c r="A150" s="35" t="s">
        <v>56</v>
      </c>
      <c r="E150" s="39" t="s">
        <v>2599</v>
      </c>
    </row>
    <row r="151" spans="1:5" ht="12.75">
      <c r="A151" s="35" t="s">
        <v>57</v>
      </c>
      <c r="E151" s="40" t="s">
        <v>5</v>
      </c>
    </row>
    <row r="152" spans="1:5" ht="12.75">
      <c r="A152" t="s">
        <v>59</v>
      </c>
      <c r="E152" s="39" t="s">
        <v>5</v>
      </c>
    </row>
    <row r="153" spans="1:16" ht="12.75">
      <c r="A153" t="s">
        <v>49</v>
      </c>
      <c s="34" t="s">
        <v>199</v>
      </c>
      <c s="34" t="s">
        <v>2600</v>
      </c>
      <c s="35" t="s">
        <v>5</v>
      </c>
      <c s="6" t="s">
        <v>2601</v>
      </c>
      <c s="36" t="s">
        <v>143</v>
      </c>
      <c s="37">
        <v>2</v>
      </c>
      <c s="36">
        <v>0</v>
      </c>
      <c s="36">
        <f>ROUND(G153*H153,6)</f>
      </c>
      <c r="L153" s="38">
        <v>0</v>
      </c>
      <c s="32">
        <f>ROUND(ROUND(L153,2)*ROUND(G153,3),2)</f>
      </c>
      <c s="36" t="s">
        <v>108</v>
      </c>
      <c>
        <f>(M153*21)/100</f>
      </c>
      <c t="s">
        <v>27</v>
      </c>
    </row>
    <row r="154" spans="1:5" ht="12.75">
      <c r="A154" s="35" t="s">
        <v>56</v>
      </c>
      <c r="E154" s="39" t="s">
        <v>2601</v>
      </c>
    </row>
    <row r="155" spans="1:5" ht="12.75">
      <c r="A155" s="35" t="s">
        <v>57</v>
      </c>
      <c r="E155" s="40" t="s">
        <v>5</v>
      </c>
    </row>
    <row r="156" spans="1:5" ht="12.75">
      <c r="A156" t="s">
        <v>59</v>
      </c>
      <c r="E156" s="39" t="s">
        <v>5</v>
      </c>
    </row>
    <row r="157" spans="1:16" ht="12.75">
      <c r="A157" t="s">
        <v>49</v>
      </c>
      <c s="34" t="s">
        <v>203</v>
      </c>
      <c s="34" t="s">
        <v>2602</v>
      </c>
      <c s="35" t="s">
        <v>5</v>
      </c>
      <c s="6" t="s">
        <v>2603</v>
      </c>
      <c s="36" t="s">
        <v>143</v>
      </c>
      <c s="37">
        <v>1</v>
      </c>
      <c s="36">
        <v>0</v>
      </c>
      <c s="36">
        <f>ROUND(G157*H157,6)</f>
      </c>
      <c r="L157" s="38">
        <v>0</v>
      </c>
      <c s="32">
        <f>ROUND(ROUND(L157,2)*ROUND(G157,3),2)</f>
      </c>
      <c s="36" t="s">
        <v>108</v>
      </c>
      <c>
        <f>(M157*21)/100</f>
      </c>
      <c t="s">
        <v>27</v>
      </c>
    </row>
    <row r="158" spans="1:5" ht="12.75">
      <c r="A158" s="35" t="s">
        <v>56</v>
      </c>
      <c r="E158" s="39" t="s">
        <v>2603</v>
      </c>
    </row>
    <row r="159" spans="1:5" ht="12.75">
      <c r="A159" s="35" t="s">
        <v>57</v>
      </c>
      <c r="E159" s="40" t="s">
        <v>5</v>
      </c>
    </row>
    <row r="160" spans="1:5" ht="12.75">
      <c r="A160" t="s">
        <v>59</v>
      </c>
      <c r="E160" s="39" t="s">
        <v>5</v>
      </c>
    </row>
    <row r="161" spans="1:16" ht="25.5">
      <c r="A161" t="s">
        <v>49</v>
      </c>
      <c s="34" t="s">
        <v>464</v>
      </c>
      <c s="34" t="s">
        <v>2604</v>
      </c>
      <c s="35" t="s">
        <v>5</v>
      </c>
      <c s="6" t="s">
        <v>2605</v>
      </c>
      <c s="36" t="s">
        <v>143</v>
      </c>
      <c s="37">
        <v>1</v>
      </c>
      <c s="36">
        <v>0</v>
      </c>
      <c s="36">
        <f>ROUND(G161*H161,6)</f>
      </c>
      <c r="L161" s="38">
        <v>0</v>
      </c>
      <c s="32">
        <f>ROUND(ROUND(L161,2)*ROUND(G161,3),2)</f>
      </c>
      <c s="36" t="s">
        <v>108</v>
      </c>
      <c>
        <f>(M161*21)/100</f>
      </c>
      <c t="s">
        <v>27</v>
      </c>
    </row>
    <row r="162" spans="1:5" ht="25.5">
      <c r="A162" s="35" t="s">
        <v>56</v>
      </c>
      <c r="E162" s="39" t="s">
        <v>2605</v>
      </c>
    </row>
    <row r="163" spans="1:5" ht="12.75">
      <c r="A163" s="35" t="s">
        <v>57</v>
      </c>
      <c r="E163" s="40" t="s">
        <v>5</v>
      </c>
    </row>
    <row r="164" spans="1:5" ht="12.75">
      <c r="A164" t="s">
        <v>59</v>
      </c>
      <c r="E164" s="39" t="s">
        <v>5</v>
      </c>
    </row>
    <row r="165" spans="1:16" ht="12.75">
      <c r="A165" t="s">
        <v>49</v>
      </c>
      <c s="34" t="s">
        <v>282</v>
      </c>
      <c s="34" t="s">
        <v>2606</v>
      </c>
      <c s="35" t="s">
        <v>5</v>
      </c>
      <c s="6" t="s">
        <v>2607</v>
      </c>
      <c s="36" t="s">
        <v>143</v>
      </c>
      <c s="37">
        <v>1</v>
      </c>
      <c s="36">
        <v>0</v>
      </c>
      <c s="36">
        <f>ROUND(G165*H165,6)</f>
      </c>
      <c r="L165" s="38">
        <v>0</v>
      </c>
      <c s="32">
        <f>ROUND(ROUND(L165,2)*ROUND(G165,3),2)</f>
      </c>
      <c s="36" t="s">
        <v>108</v>
      </c>
      <c>
        <f>(M165*21)/100</f>
      </c>
      <c t="s">
        <v>27</v>
      </c>
    </row>
    <row r="166" spans="1:5" ht="12.75">
      <c r="A166" s="35" t="s">
        <v>56</v>
      </c>
      <c r="E166" s="39" t="s">
        <v>2607</v>
      </c>
    </row>
    <row r="167" spans="1:5" ht="12.75">
      <c r="A167" s="35" t="s">
        <v>57</v>
      </c>
      <c r="E167" s="40" t="s">
        <v>5</v>
      </c>
    </row>
    <row r="168" spans="1:5" ht="12.75">
      <c r="A168" t="s">
        <v>59</v>
      </c>
      <c r="E168" s="39" t="s">
        <v>5</v>
      </c>
    </row>
    <row r="169" spans="1:16" ht="25.5">
      <c r="A169" t="s">
        <v>49</v>
      </c>
      <c s="34" t="s">
        <v>206</v>
      </c>
      <c s="34" t="s">
        <v>2608</v>
      </c>
      <c s="35" t="s">
        <v>5</v>
      </c>
      <c s="6" t="s">
        <v>2609</v>
      </c>
      <c s="36" t="s">
        <v>143</v>
      </c>
      <c s="37">
        <v>1</v>
      </c>
      <c s="36">
        <v>0</v>
      </c>
      <c s="36">
        <f>ROUND(G169*H169,6)</f>
      </c>
      <c r="L169" s="38">
        <v>0</v>
      </c>
      <c s="32">
        <f>ROUND(ROUND(L169,2)*ROUND(G169,3),2)</f>
      </c>
      <c s="36" t="s">
        <v>108</v>
      </c>
      <c>
        <f>(M169*21)/100</f>
      </c>
      <c t="s">
        <v>27</v>
      </c>
    </row>
    <row r="170" spans="1:5" ht="25.5">
      <c r="A170" s="35" t="s">
        <v>56</v>
      </c>
      <c r="E170" s="39" t="s">
        <v>2610</v>
      </c>
    </row>
    <row r="171" spans="1:5" ht="12.75">
      <c r="A171" s="35" t="s">
        <v>57</v>
      </c>
      <c r="E171" s="40" t="s">
        <v>5</v>
      </c>
    </row>
    <row r="172" spans="1:5" ht="12.75">
      <c r="A172" t="s">
        <v>59</v>
      </c>
      <c r="E172" s="39" t="s">
        <v>5</v>
      </c>
    </row>
    <row r="173" spans="1:16" ht="12.75">
      <c r="A173" t="s">
        <v>49</v>
      </c>
      <c s="34" t="s">
        <v>214</v>
      </c>
      <c s="34" t="s">
        <v>2611</v>
      </c>
      <c s="35" t="s">
        <v>5</v>
      </c>
      <c s="6" t="s">
        <v>2612</v>
      </c>
      <c s="36" t="s">
        <v>153</v>
      </c>
      <c s="37">
        <v>24</v>
      </c>
      <c s="36">
        <v>0</v>
      </c>
      <c s="36">
        <f>ROUND(G173*H173,6)</f>
      </c>
      <c r="L173" s="38">
        <v>0</v>
      </c>
      <c s="32">
        <f>ROUND(ROUND(L173,2)*ROUND(G173,3),2)</f>
      </c>
      <c s="36" t="s">
        <v>108</v>
      </c>
      <c>
        <f>(M173*21)/100</f>
      </c>
      <c t="s">
        <v>27</v>
      </c>
    </row>
    <row r="174" spans="1:5" ht="12.75">
      <c r="A174" s="35" t="s">
        <v>56</v>
      </c>
      <c r="E174" s="39" t="s">
        <v>2612</v>
      </c>
    </row>
    <row r="175" spans="1:5" ht="12.75">
      <c r="A175" s="35" t="s">
        <v>57</v>
      </c>
      <c r="E175" s="40" t="s">
        <v>5</v>
      </c>
    </row>
    <row r="176" spans="1:5" ht="12.75">
      <c r="A176" t="s">
        <v>59</v>
      </c>
      <c r="E176" s="39" t="s">
        <v>5</v>
      </c>
    </row>
    <row r="177" spans="1:16" ht="12.75">
      <c r="A177" t="s">
        <v>49</v>
      </c>
      <c s="34" t="s">
        <v>209</v>
      </c>
      <c s="34" t="s">
        <v>2613</v>
      </c>
      <c s="35" t="s">
        <v>5</v>
      </c>
      <c s="6" t="s">
        <v>2614</v>
      </c>
      <c s="36" t="s">
        <v>153</v>
      </c>
      <c s="37">
        <v>24</v>
      </c>
      <c s="36">
        <v>0</v>
      </c>
      <c s="36">
        <f>ROUND(G177*H177,6)</f>
      </c>
      <c r="L177" s="38">
        <v>0</v>
      </c>
      <c s="32">
        <f>ROUND(ROUND(L177,2)*ROUND(G177,3),2)</f>
      </c>
      <c s="36" t="s">
        <v>108</v>
      </c>
      <c>
        <f>(M177*21)/100</f>
      </c>
      <c t="s">
        <v>27</v>
      </c>
    </row>
    <row r="178" spans="1:5" ht="12.75">
      <c r="A178" s="35" t="s">
        <v>56</v>
      </c>
      <c r="E178" s="39" t="s">
        <v>2614</v>
      </c>
    </row>
    <row r="179" spans="1:5" ht="12.75">
      <c r="A179" s="35" t="s">
        <v>57</v>
      </c>
      <c r="E179" s="40" t="s">
        <v>5</v>
      </c>
    </row>
    <row r="180" spans="1:5" ht="12.75">
      <c r="A180" t="s">
        <v>59</v>
      </c>
      <c r="E180" s="39" t="s">
        <v>5</v>
      </c>
    </row>
    <row r="181" spans="1:16" ht="25.5">
      <c r="A181" t="s">
        <v>49</v>
      </c>
      <c s="34" t="s">
        <v>483</v>
      </c>
      <c s="34" t="s">
        <v>2615</v>
      </c>
      <c s="35" t="s">
        <v>5</v>
      </c>
      <c s="6" t="s">
        <v>2616</v>
      </c>
      <c s="36" t="s">
        <v>143</v>
      </c>
      <c s="37">
        <v>2</v>
      </c>
      <c s="36">
        <v>0</v>
      </c>
      <c s="36">
        <f>ROUND(G181*H181,6)</f>
      </c>
      <c r="L181" s="38">
        <v>0</v>
      </c>
      <c s="32">
        <f>ROUND(ROUND(L181,2)*ROUND(G181,3),2)</f>
      </c>
      <c s="36" t="s">
        <v>108</v>
      </c>
      <c>
        <f>(M181*21)/100</f>
      </c>
      <c t="s">
        <v>27</v>
      </c>
    </row>
    <row r="182" spans="1:5" ht="25.5">
      <c r="A182" s="35" t="s">
        <v>56</v>
      </c>
      <c r="E182" s="39" t="s">
        <v>2616</v>
      </c>
    </row>
    <row r="183" spans="1:5" ht="12.75">
      <c r="A183" s="35" t="s">
        <v>57</v>
      </c>
      <c r="E183" s="40" t="s">
        <v>5</v>
      </c>
    </row>
    <row r="184" spans="1:5" ht="12.75">
      <c r="A184" t="s">
        <v>59</v>
      </c>
      <c r="E184" s="39" t="s">
        <v>5</v>
      </c>
    </row>
    <row r="185" spans="1:16" ht="12.75">
      <c r="A185" t="s">
        <v>49</v>
      </c>
      <c s="34" t="s">
        <v>290</v>
      </c>
      <c s="34" t="s">
        <v>2617</v>
      </c>
      <c s="35" t="s">
        <v>5</v>
      </c>
      <c s="6" t="s">
        <v>2618</v>
      </c>
      <c s="36" t="s">
        <v>143</v>
      </c>
      <c s="37">
        <v>1</v>
      </c>
      <c s="36">
        <v>0</v>
      </c>
      <c s="36">
        <f>ROUND(G185*H185,6)</f>
      </c>
      <c r="L185" s="38">
        <v>0</v>
      </c>
      <c s="32">
        <f>ROUND(ROUND(L185,2)*ROUND(G185,3),2)</f>
      </c>
      <c s="36" t="s">
        <v>108</v>
      </c>
      <c>
        <f>(M185*21)/100</f>
      </c>
      <c t="s">
        <v>27</v>
      </c>
    </row>
    <row r="186" spans="1:5" ht="12.75">
      <c r="A186" s="35" t="s">
        <v>56</v>
      </c>
      <c r="E186" s="39" t="s">
        <v>2618</v>
      </c>
    </row>
    <row r="187" spans="1:5" ht="12.75">
      <c r="A187" s="35" t="s">
        <v>57</v>
      </c>
      <c r="E187" s="40" t="s">
        <v>5</v>
      </c>
    </row>
    <row r="188" spans="1:5" ht="12.75">
      <c r="A188" t="s">
        <v>59</v>
      </c>
      <c r="E188" s="39" t="s">
        <v>5</v>
      </c>
    </row>
    <row r="189" spans="1:16" ht="12.75">
      <c r="A189" t="s">
        <v>49</v>
      </c>
      <c s="34" t="s">
        <v>293</v>
      </c>
      <c s="34" t="s">
        <v>2619</v>
      </c>
      <c s="35" t="s">
        <v>5</v>
      </c>
      <c s="6" t="s">
        <v>2620</v>
      </c>
      <c s="36" t="s">
        <v>143</v>
      </c>
      <c s="37">
        <v>1</v>
      </c>
      <c s="36">
        <v>0</v>
      </c>
      <c s="36">
        <f>ROUND(G189*H189,6)</f>
      </c>
      <c r="L189" s="38">
        <v>0</v>
      </c>
      <c s="32">
        <f>ROUND(ROUND(L189,2)*ROUND(G189,3),2)</f>
      </c>
      <c s="36" t="s">
        <v>108</v>
      </c>
      <c>
        <f>(M189*21)/100</f>
      </c>
      <c t="s">
        <v>27</v>
      </c>
    </row>
    <row r="190" spans="1:5" ht="12.75">
      <c r="A190" s="35" t="s">
        <v>56</v>
      </c>
      <c r="E190" s="39" t="s">
        <v>2620</v>
      </c>
    </row>
    <row r="191" spans="1:5" ht="12.75">
      <c r="A191" s="35" t="s">
        <v>57</v>
      </c>
      <c r="E191" s="40" t="s">
        <v>5</v>
      </c>
    </row>
    <row r="192" spans="1:5" ht="12.75">
      <c r="A192" t="s">
        <v>59</v>
      </c>
      <c r="E192" s="39" t="s">
        <v>5</v>
      </c>
    </row>
    <row r="193" spans="1:16" ht="12.75">
      <c r="A193" t="s">
        <v>49</v>
      </c>
      <c s="34" t="s">
        <v>491</v>
      </c>
      <c s="34" t="s">
        <v>2621</v>
      </c>
      <c s="35" t="s">
        <v>5</v>
      </c>
      <c s="6" t="s">
        <v>2622</v>
      </c>
      <c s="36" t="s">
        <v>1440</v>
      </c>
      <c s="37">
        <v>1</v>
      </c>
      <c s="36">
        <v>0</v>
      </c>
      <c s="36">
        <f>ROUND(G193*H193,6)</f>
      </c>
      <c r="L193" s="38">
        <v>0</v>
      </c>
      <c s="32">
        <f>ROUND(ROUND(L193,2)*ROUND(G193,3),2)</f>
      </c>
      <c s="36" t="s">
        <v>55</v>
      </c>
      <c>
        <f>(M193*21)/100</f>
      </c>
      <c t="s">
        <v>27</v>
      </c>
    </row>
    <row r="194" spans="1:5" ht="12.75">
      <c r="A194" s="35" t="s">
        <v>56</v>
      </c>
      <c r="E194" s="39" t="s">
        <v>2622</v>
      </c>
    </row>
    <row r="195" spans="1:5" ht="12.75">
      <c r="A195" s="35" t="s">
        <v>57</v>
      </c>
      <c r="E195" s="40" t="s">
        <v>5</v>
      </c>
    </row>
    <row r="196" spans="1:5" ht="89.25">
      <c r="A196" t="s">
        <v>59</v>
      </c>
      <c r="E196" s="39" t="s">
        <v>2623</v>
      </c>
    </row>
    <row r="197" spans="1:13" ht="12.75">
      <c r="A197" t="s">
        <v>46</v>
      </c>
      <c r="C197" s="31" t="s">
        <v>98</v>
      </c>
      <c r="E197" s="33" t="s">
        <v>625</v>
      </c>
      <c r="J197" s="32">
        <f>0</f>
      </c>
      <c s="32">
        <f>0</f>
      </c>
      <c s="32">
        <f>0+L198+L202+L206+L210+L214</f>
      </c>
      <c s="32">
        <f>0+M198+M202+M206+M210+M214</f>
      </c>
    </row>
    <row r="198" spans="1:16" ht="25.5">
      <c r="A198" t="s">
        <v>49</v>
      </c>
      <c s="34" t="s">
        <v>296</v>
      </c>
      <c s="34" t="s">
        <v>2557</v>
      </c>
      <c s="35" t="s">
        <v>5</v>
      </c>
      <c s="6" t="s">
        <v>2558</v>
      </c>
      <c s="36" t="s">
        <v>153</v>
      </c>
      <c s="37">
        <v>2</v>
      </c>
      <c s="36">
        <v>0</v>
      </c>
      <c s="36">
        <f>ROUND(G198*H198,6)</f>
      </c>
      <c r="L198" s="38">
        <v>0</v>
      </c>
      <c s="32">
        <f>ROUND(ROUND(L198,2)*ROUND(G198,3),2)</f>
      </c>
      <c s="36" t="s">
        <v>108</v>
      </c>
      <c>
        <f>(M198*21)/100</f>
      </c>
      <c t="s">
        <v>27</v>
      </c>
    </row>
    <row r="199" spans="1:5" ht="38.25">
      <c r="A199" s="35" t="s">
        <v>56</v>
      </c>
      <c r="E199" s="39" t="s">
        <v>2559</v>
      </c>
    </row>
    <row r="200" spans="1:5" ht="12.75">
      <c r="A200" s="35" t="s">
        <v>57</v>
      </c>
      <c r="E200" s="40" t="s">
        <v>5</v>
      </c>
    </row>
    <row r="201" spans="1:5" ht="12.75">
      <c r="A201" t="s">
        <v>59</v>
      </c>
      <c r="E201" s="39" t="s">
        <v>2560</v>
      </c>
    </row>
    <row r="202" spans="1:16" ht="25.5">
      <c r="A202" t="s">
        <v>49</v>
      </c>
      <c s="34" t="s">
        <v>300</v>
      </c>
      <c s="34" t="s">
        <v>2208</v>
      </c>
      <c s="35" t="s">
        <v>5</v>
      </c>
      <c s="6" t="s">
        <v>2209</v>
      </c>
      <c s="36" t="s">
        <v>153</v>
      </c>
      <c s="37">
        <v>23.5</v>
      </c>
      <c s="36">
        <v>0</v>
      </c>
      <c s="36">
        <f>ROUND(G202*H202,6)</f>
      </c>
      <c r="L202" s="38">
        <v>0</v>
      </c>
      <c s="32">
        <f>ROUND(ROUND(L202,2)*ROUND(G202,3),2)</f>
      </c>
      <c s="36" t="s">
        <v>108</v>
      </c>
      <c>
        <f>(M202*21)/100</f>
      </c>
      <c t="s">
        <v>27</v>
      </c>
    </row>
    <row r="203" spans="1:5" ht="38.25">
      <c r="A203" s="35" t="s">
        <v>56</v>
      </c>
      <c r="E203" s="39" t="s">
        <v>2210</v>
      </c>
    </row>
    <row r="204" spans="1:5" ht="12.75">
      <c r="A204" s="35" t="s">
        <v>57</v>
      </c>
      <c r="E204" s="40" t="s">
        <v>5</v>
      </c>
    </row>
    <row r="205" spans="1:5" ht="12.75">
      <c r="A205" t="s">
        <v>59</v>
      </c>
      <c r="E205" s="39" t="s">
        <v>2561</v>
      </c>
    </row>
    <row r="206" spans="1:16" ht="12.75">
      <c r="A206" t="s">
        <v>49</v>
      </c>
      <c s="34" t="s">
        <v>304</v>
      </c>
      <c s="34" t="s">
        <v>2211</v>
      </c>
      <c s="35" t="s">
        <v>5</v>
      </c>
      <c s="6" t="s">
        <v>2212</v>
      </c>
      <c s="36" t="s">
        <v>153</v>
      </c>
      <c s="37">
        <v>23.5</v>
      </c>
      <c s="36">
        <v>0</v>
      </c>
      <c s="36">
        <f>ROUND(G206*H206,6)</f>
      </c>
      <c r="L206" s="38">
        <v>0</v>
      </c>
      <c s="32">
        <f>ROUND(ROUND(L206,2)*ROUND(G206,3),2)</f>
      </c>
      <c s="36" t="s">
        <v>108</v>
      </c>
      <c>
        <f>(M206*21)/100</f>
      </c>
      <c t="s">
        <v>27</v>
      </c>
    </row>
    <row r="207" spans="1:5" ht="12.75">
      <c r="A207" s="35" t="s">
        <v>56</v>
      </c>
      <c r="E207" s="39" t="s">
        <v>2212</v>
      </c>
    </row>
    <row r="208" spans="1:5" ht="25.5">
      <c r="A208" s="35" t="s">
        <v>57</v>
      </c>
      <c r="E208" s="40" t="s">
        <v>2624</v>
      </c>
    </row>
    <row r="209" spans="1:5" ht="12.75">
      <c r="A209" t="s">
        <v>59</v>
      </c>
      <c r="E209" s="39" t="s">
        <v>5</v>
      </c>
    </row>
    <row r="210" spans="1:16" ht="38.25">
      <c r="A210" t="s">
        <v>49</v>
      </c>
      <c s="34" t="s">
        <v>307</v>
      </c>
      <c s="34" t="s">
        <v>2563</v>
      </c>
      <c s="35" t="s">
        <v>5</v>
      </c>
      <c s="6" t="s">
        <v>1644</v>
      </c>
      <c s="36" t="s">
        <v>153</v>
      </c>
      <c s="37">
        <v>2</v>
      </c>
      <c s="36">
        <v>0</v>
      </c>
      <c s="36">
        <f>ROUND(G210*H210,6)</f>
      </c>
      <c r="L210" s="38">
        <v>0</v>
      </c>
      <c s="32">
        <f>ROUND(ROUND(L210,2)*ROUND(G210,3),2)</f>
      </c>
      <c s="36" t="s">
        <v>108</v>
      </c>
      <c>
        <f>(M210*21)/100</f>
      </c>
      <c t="s">
        <v>27</v>
      </c>
    </row>
    <row r="211" spans="1:5" ht="51">
      <c r="A211" s="35" t="s">
        <v>56</v>
      </c>
      <c r="E211" s="39" t="s">
        <v>2564</v>
      </c>
    </row>
    <row r="212" spans="1:5" ht="12.75">
      <c r="A212" s="35" t="s">
        <v>57</v>
      </c>
      <c r="E212" s="40" t="s">
        <v>5</v>
      </c>
    </row>
    <row r="213" spans="1:5" ht="12.75">
      <c r="A213" t="s">
        <v>59</v>
      </c>
      <c r="E213" s="39" t="s">
        <v>2560</v>
      </c>
    </row>
    <row r="214" spans="1:16" ht="38.25">
      <c r="A214" t="s">
        <v>49</v>
      </c>
      <c s="34" t="s">
        <v>310</v>
      </c>
      <c s="34" t="s">
        <v>1643</v>
      </c>
      <c s="35" t="s">
        <v>5</v>
      </c>
      <c s="6" t="s">
        <v>1644</v>
      </c>
      <c s="36" t="s">
        <v>137</v>
      </c>
      <c s="37">
        <v>6.75</v>
      </c>
      <c s="36">
        <v>0</v>
      </c>
      <c s="36">
        <f>ROUND(G214*H214,6)</f>
      </c>
      <c r="L214" s="38">
        <v>0</v>
      </c>
      <c s="32">
        <f>ROUND(ROUND(L214,2)*ROUND(G214,3),2)</f>
      </c>
      <c s="36" t="s">
        <v>108</v>
      </c>
      <c>
        <f>(M214*21)/100</f>
      </c>
      <c t="s">
        <v>27</v>
      </c>
    </row>
    <row r="215" spans="1:5" ht="38.25">
      <c r="A215" s="35" t="s">
        <v>56</v>
      </c>
      <c r="E215" s="39" t="s">
        <v>1645</v>
      </c>
    </row>
    <row r="216" spans="1:5" ht="12.75">
      <c r="A216" s="35" t="s">
        <v>57</v>
      </c>
      <c r="E216" s="40" t="s">
        <v>5</v>
      </c>
    </row>
    <row r="217" spans="1:5" ht="12.75">
      <c r="A217" t="s">
        <v>59</v>
      </c>
      <c r="E217" s="39" t="s">
        <v>1387</v>
      </c>
    </row>
    <row r="218" spans="1:13" ht="12.75">
      <c r="A218" t="s">
        <v>46</v>
      </c>
      <c r="C218" s="31" t="s">
        <v>47</v>
      </c>
      <c r="E218" s="33" t="s">
        <v>48</v>
      </c>
      <c r="J218" s="32">
        <f>0</f>
      </c>
      <c s="32">
        <f>0</f>
      </c>
      <c s="32">
        <f>0+L219+L223+L227</f>
      </c>
      <c s="32">
        <f>0+M219+M223+M227</f>
      </c>
    </row>
    <row r="219" spans="1:16" ht="25.5">
      <c r="A219" t="s">
        <v>49</v>
      </c>
      <c s="34" t="s">
        <v>314</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318</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322</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643</v>
      </c>
      <c r="E231" s="33" t="s">
        <v>644</v>
      </c>
      <c r="J231" s="32">
        <f>0</f>
      </c>
      <c s="32">
        <f>0</f>
      </c>
      <c s="32">
        <f>0+L232</f>
      </c>
      <c s="32">
        <f>0+M232</f>
      </c>
    </row>
    <row r="232" spans="1:16" ht="25.5">
      <c r="A232" t="s">
        <v>49</v>
      </c>
      <c s="34" t="s">
        <v>323</v>
      </c>
      <c s="34" t="s">
        <v>1646</v>
      </c>
      <c s="35" t="s">
        <v>5</v>
      </c>
      <c s="6" t="s">
        <v>1647</v>
      </c>
      <c s="36" t="s">
        <v>54</v>
      </c>
      <c s="37">
        <v>54.546</v>
      </c>
      <c s="36">
        <v>0</v>
      </c>
      <c s="36">
        <f>ROUND(G232*H232,6)</f>
      </c>
      <c r="L232" s="38">
        <v>0</v>
      </c>
      <c s="32">
        <f>ROUND(ROUND(L232,2)*ROUND(G232,3),2)</f>
      </c>
      <c s="36" t="s">
        <v>108</v>
      </c>
      <c>
        <f>(M232*21)/100</f>
      </c>
      <c t="s">
        <v>27</v>
      </c>
    </row>
    <row r="233" spans="1:5" ht="25.5">
      <c r="A233" s="35" t="s">
        <v>56</v>
      </c>
      <c r="E233" s="39" t="s">
        <v>1647</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2627</v>
      </c>
      <c r="E8" s="30" t="s">
        <v>2626</v>
      </c>
      <c r="J8" s="29">
        <f>0+J9+J94+J99+J104+J117+J142+J179+J200+J213</f>
      </c>
      <c s="29">
        <f>0+K9+K94+K99+K104+K117+K142+K179+K200+K213</f>
      </c>
      <c s="29">
        <f>0+L9+L94+L99+L104+L117+L142+L179+L200+L213</f>
      </c>
      <c s="29">
        <f>0+M9+M94+M99+M104+M117+M142+M179+M200+M213</f>
      </c>
    </row>
    <row r="9" spans="1:13" ht="12.75">
      <c r="A9" t="s">
        <v>46</v>
      </c>
      <c r="C9" s="31" t="s">
        <v>50</v>
      </c>
      <c r="E9" s="33" t="s">
        <v>507</v>
      </c>
      <c r="J9" s="32">
        <f>0</f>
      </c>
      <c s="32">
        <f>0</f>
      </c>
      <c s="32">
        <f>0+L10+L14+L18+L22+L26+L30+L34+L38+L42+L46+L50+L54+L58+L62+L66+L70+L74+L78+L82+L86+L90</f>
      </c>
      <c s="32">
        <f>0+M10+M14+M18+M22+M26+M30+M34+M38+M42+M46+M50+M54+M58+M62+M66+M70+M74+M78+M82+M86+M90</f>
      </c>
    </row>
    <row r="10" spans="1:16" ht="25.5">
      <c r="A10" t="s">
        <v>49</v>
      </c>
      <c s="34" t="s">
        <v>50</v>
      </c>
      <c s="34" t="s">
        <v>1324</v>
      </c>
      <c s="35" t="s">
        <v>5</v>
      </c>
      <c s="6" t="s">
        <v>1325</v>
      </c>
      <c s="36" t="s">
        <v>137</v>
      </c>
      <c s="37">
        <v>3.75</v>
      </c>
      <c s="36">
        <v>0</v>
      </c>
      <c s="36">
        <f>ROUND(G10*H10,6)</f>
      </c>
      <c r="L10" s="38">
        <v>0</v>
      </c>
      <c s="32">
        <f>ROUND(ROUND(L10,2)*ROUND(G10,3),2)</f>
      </c>
      <c s="36" t="s">
        <v>108</v>
      </c>
      <c>
        <f>(M10*21)/100</f>
      </c>
      <c t="s">
        <v>27</v>
      </c>
    </row>
    <row r="11" spans="1:5" ht="51">
      <c r="A11" s="35" t="s">
        <v>56</v>
      </c>
      <c r="E11" s="39" t="s">
        <v>1326</v>
      </c>
    </row>
    <row r="12" spans="1:5" ht="25.5">
      <c r="A12" s="35" t="s">
        <v>57</v>
      </c>
      <c r="E12" s="40" t="s">
        <v>2628</v>
      </c>
    </row>
    <row r="13" spans="1:5" ht="12.75">
      <c r="A13" t="s">
        <v>59</v>
      </c>
      <c r="E13" s="39" t="s">
        <v>5</v>
      </c>
    </row>
    <row r="14" spans="1:16" ht="38.25">
      <c r="A14" t="s">
        <v>49</v>
      </c>
      <c s="34" t="s">
        <v>27</v>
      </c>
      <c s="34" t="s">
        <v>526</v>
      </c>
      <c s="35" t="s">
        <v>5</v>
      </c>
      <c s="6" t="s">
        <v>527</v>
      </c>
      <c s="36" t="s">
        <v>137</v>
      </c>
      <c s="37">
        <v>16.5</v>
      </c>
      <c s="36">
        <v>0</v>
      </c>
      <c s="36">
        <f>ROUND(G14*H14,6)</f>
      </c>
      <c r="L14" s="38">
        <v>0</v>
      </c>
      <c s="32">
        <f>ROUND(ROUND(L14,2)*ROUND(G14,3),2)</f>
      </c>
      <c s="36" t="s">
        <v>108</v>
      </c>
      <c>
        <f>(M14*21)/100</f>
      </c>
      <c t="s">
        <v>27</v>
      </c>
    </row>
    <row r="15" spans="1:5" ht="38.25">
      <c r="A15" s="35" t="s">
        <v>56</v>
      </c>
      <c r="E15" s="39" t="s">
        <v>528</v>
      </c>
    </row>
    <row r="16" spans="1:5" ht="38.25">
      <c r="A16" s="35" t="s">
        <v>57</v>
      </c>
      <c r="E16" s="40" t="s">
        <v>2629</v>
      </c>
    </row>
    <row r="17" spans="1:5" ht="12.75">
      <c r="A17" t="s">
        <v>59</v>
      </c>
      <c r="E17" s="39" t="s">
        <v>5</v>
      </c>
    </row>
    <row r="18" spans="1:16" ht="38.25">
      <c r="A18" t="s">
        <v>49</v>
      </c>
      <c s="34" t="s">
        <v>25</v>
      </c>
      <c s="34" t="s">
        <v>2485</v>
      </c>
      <c s="35" t="s">
        <v>5</v>
      </c>
      <c s="6" t="s">
        <v>527</v>
      </c>
      <c s="36" t="s">
        <v>137</v>
      </c>
      <c s="37">
        <v>12.75</v>
      </c>
      <c s="36">
        <v>0</v>
      </c>
      <c s="36">
        <f>ROUND(G18*H18,6)</f>
      </c>
      <c r="L18" s="38">
        <v>0</v>
      </c>
      <c s="32">
        <f>ROUND(ROUND(L18,2)*ROUND(G18,3),2)</f>
      </c>
      <c s="36" t="s">
        <v>108</v>
      </c>
      <c>
        <f>(M18*21)/100</f>
      </c>
      <c t="s">
        <v>27</v>
      </c>
    </row>
    <row r="19" spans="1:5" ht="38.25">
      <c r="A19" s="35" t="s">
        <v>56</v>
      </c>
      <c r="E19" s="39" t="s">
        <v>2486</v>
      </c>
    </row>
    <row r="20" spans="1:5" ht="38.25">
      <c r="A20" s="35" t="s">
        <v>57</v>
      </c>
      <c r="E20" s="40" t="s">
        <v>2630</v>
      </c>
    </row>
    <row r="21" spans="1:5" ht="12.75">
      <c r="A21" t="s">
        <v>59</v>
      </c>
      <c r="E21" s="39" t="s">
        <v>2488</v>
      </c>
    </row>
    <row r="22" spans="1:16" ht="38.25">
      <c r="A22" t="s">
        <v>49</v>
      </c>
      <c s="34" t="s">
        <v>68</v>
      </c>
      <c s="34" t="s">
        <v>2489</v>
      </c>
      <c s="35" t="s">
        <v>5</v>
      </c>
      <c s="6" t="s">
        <v>527</v>
      </c>
      <c s="36" t="s">
        <v>137</v>
      </c>
      <c s="37">
        <v>12.75</v>
      </c>
      <c s="36">
        <v>0</v>
      </c>
      <c s="36">
        <f>ROUND(G22*H22,6)</f>
      </c>
      <c r="L22" s="38">
        <v>0</v>
      </c>
      <c s="32">
        <f>ROUND(ROUND(L22,2)*ROUND(G22,3),2)</f>
      </c>
      <c s="36" t="s">
        <v>108</v>
      </c>
      <c>
        <f>(M22*21)/100</f>
      </c>
      <c t="s">
        <v>27</v>
      </c>
    </row>
    <row r="23" spans="1:5" ht="38.25">
      <c r="A23" s="35" t="s">
        <v>56</v>
      </c>
      <c r="E23" s="39" t="s">
        <v>2490</v>
      </c>
    </row>
    <row r="24" spans="1:5" ht="25.5">
      <c r="A24" s="35" t="s">
        <v>57</v>
      </c>
      <c r="E24" s="40" t="s">
        <v>2631</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1329</v>
      </c>
      <c s="35" t="s">
        <v>5</v>
      </c>
      <c s="6" t="s">
        <v>1330</v>
      </c>
      <c s="36" t="s">
        <v>238</v>
      </c>
      <c s="37">
        <v>60</v>
      </c>
      <c s="36">
        <v>0</v>
      </c>
      <c s="36">
        <f>ROUND(G30*H30,6)</f>
      </c>
      <c r="L30" s="38">
        <v>0</v>
      </c>
      <c s="32">
        <f>ROUND(ROUND(L30,2)*ROUND(G30,3),2)</f>
      </c>
      <c s="36" t="s">
        <v>108</v>
      </c>
      <c>
        <f>(M30*21)/100</f>
      </c>
      <c t="s">
        <v>27</v>
      </c>
    </row>
    <row r="31" spans="1:5" ht="25.5">
      <c r="A31" s="35" t="s">
        <v>56</v>
      </c>
      <c r="E31" s="39" t="s">
        <v>1330</v>
      </c>
    </row>
    <row r="32" spans="1:5" ht="25.5">
      <c r="A32" s="35" t="s">
        <v>57</v>
      </c>
      <c r="E32" s="40" t="s">
        <v>1331</v>
      </c>
    </row>
    <row r="33" spans="1:5" ht="12.75">
      <c r="A33" t="s">
        <v>59</v>
      </c>
      <c r="E33" s="39" t="s">
        <v>5</v>
      </c>
    </row>
    <row r="34" spans="1:16" ht="25.5">
      <c r="A34" t="s">
        <v>49</v>
      </c>
      <c s="34" t="s">
        <v>82</v>
      </c>
      <c s="34" t="s">
        <v>1332</v>
      </c>
      <c s="35" t="s">
        <v>5</v>
      </c>
      <c s="6" t="s">
        <v>1333</v>
      </c>
      <c s="36" t="s">
        <v>1334</v>
      </c>
      <c s="37">
        <v>30</v>
      </c>
      <c s="36">
        <v>0</v>
      </c>
      <c s="36">
        <f>ROUND(G34*H34,6)</f>
      </c>
      <c r="L34" s="38">
        <v>0</v>
      </c>
      <c s="32">
        <f>ROUND(ROUND(L34,2)*ROUND(G34,3),2)</f>
      </c>
      <c s="36" t="s">
        <v>108</v>
      </c>
      <c>
        <f>(M34*21)/100</f>
      </c>
      <c t="s">
        <v>27</v>
      </c>
    </row>
    <row r="35" spans="1:5" ht="25.5">
      <c r="A35" s="35" t="s">
        <v>56</v>
      </c>
      <c r="E35" s="39" t="s">
        <v>1333</v>
      </c>
    </row>
    <row r="36" spans="1:5" ht="12.75">
      <c r="A36" s="35" t="s">
        <v>57</v>
      </c>
      <c r="E36" s="40" t="s">
        <v>5</v>
      </c>
    </row>
    <row r="37" spans="1:5" ht="12.75">
      <c r="A37" t="s">
        <v>59</v>
      </c>
      <c r="E37" s="39" t="s">
        <v>5</v>
      </c>
    </row>
    <row r="38" spans="1:16" ht="25.5">
      <c r="A38" t="s">
        <v>49</v>
      </c>
      <c s="34" t="s">
        <v>87</v>
      </c>
      <c s="34" t="s">
        <v>1335</v>
      </c>
      <c s="35" t="s">
        <v>5</v>
      </c>
      <c s="6" t="s">
        <v>1336</v>
      </c>
      <c s="36" t="s">
        <v>153</v>
      </c>
      <c s="37">
        <v>1.5</v>
      </c>
      <c s="36">
        <v>0</v>
      </c>
      <c s="36">
        <f>ROUND(G38*H38,6)</f>
      </c>
      <c r="L38" s="38">
        <v>0</v>
      </c>
      <c s="32">
        <f>ROUND(ROUND(L38,2)*ROUND(G38,3),2)</f>
      </c>
      <c s="36" t="s">
        <v>108</v>
      </c>
      <c>
        <f>(M38*21)/100</f>
      </c>
      <c t="s">
        <v>27</v>
      </c>
    </row>
    <row r="39" spans="1:5" ht="51">
      <c r="A39" s="35" t="s">
        <v>56</v>
      </c>
      <c r="E39" s="39" t="s">
        <v>2185</v>
      </c>
    </row>
    <row r="40" spans="1:5" ht="25.5">
      <c r="A40" s="35" t="s">
        <v>57</v>
      </c>
      <c r="E40" s="40" t="s">
        <v>2632</v>
      </c>
    </row>
    <row r="41" spans="1:5" ht="12.75">
      <c r="A41" t="s">
        <v>59</v>
      </c>
      <c r="E41" s="39" t="s">
        <v>5</v>
      </c>
    </row>
    <row r="42" spans="1:16" ht="25.5">
      <c r="A42" t="s">
        <v>49</v>
      </c>
      <c s="34" t="s">
        <v>98</v>
      </c>
      <c s="34" t="s">
        <v>1339</v>
      </c>
      <c s="35" t="s">
        <v>5</v>
      </c>
      <c s="6" t="s">
        <v>1340</v>
      </c>
      <c s="36" t="s">
        <v>217</v>
      </c>
      <c s="37">
        <v>13.475</v>
      </c>
      <c s="36">
        <v>0</v>
      </c>
      <c s="36">
        <f>ROUND(G42*H42,6)</f>
      </c>
      <c r="L42" s="38">
        <v>0</v>
      </c>
      <c s="32">
        <f>ROUND(ROUND(L42,2)*ROUND(G42,3),2)</f>
      </c>
      <c s="36" t="s">
        <v>108</v>
      </c>
      <c>
        <f>(M42*21)/100</f>
      </c>
      <c t="s">
        <v>27</v>
      </c>
    </row>
    <row r="43" spans="1:5" ht="25.5">
      <c r="A43" s="35" t="s">
        <v>56</v>
      </c>
      <c r="E43" s="39" t="s">
        <v>1340</v>
      </c>
    </row>
    <row r="44" spans="1:5" ht="25.5">
      <c r="A44" s="35" t="s">
        <v>57</v>
      </c>
      <c r="E44" s="40" t="s">
        <v>2633</v>
      </c>
    </row>
    <row r="45" spans="1:5" ht="12.75">
      <c r="A45" t="s">
        <v>59</v>
      </c>
      <c r="E45" s="39" t="s">
        <v>5</v>
      </c>
    </row>
    <row r="46" spans="1:16" ht="25.5">
      <c r="A46" t="s">
        <v>49</v>
      </c>
      <c s="34" t="s">
        <v>102</v>
      </c>
      <c s="34" t="s">
        <v>1342</v>
      </c>
      <c s="35" t="s">
        <v>5</v>
      </c>
      <c s="6" t="s">
        <v>1343</v>
      </c>
      <c s="36" t="s">
        <v>217</v>
      </c>
      <c s="37">
        <v>2.171</v>
      </c>
      <c s="36">
        <v>0</v>
      </c>
      <c s="36">
        <f>ROUND(G46*H46,6)</f>
      </c>
      <c r="L46" s="38">
        <v>0</v>
      </c>
      <c s="32">
        <f>ROUND(ROUND(L46,2)*ROUND(G46,3),2)</f>
      </c>
      <c s="36" t="s">
        <v>108</v>
      </c>
      <c>
        <f>(M46*21)/100</f>
      </c>
      <c t="s">
        <v>27</v>
      </c>
    </row>
    <row r="47" spans="1:5" ht="25.5">
      <c r="A47" s="35" t="s">
        <v>56</v>
      </c>
      <c r="E47" s="39" t="s">
        <v>1343</v>
      </c>
    </row>
    <row r="48" spans="1:5" ht="25.5">
      <c r="A48" s="35" t="s">
        <v>57</v>
      </c>
      <c r="E48" s="40" t="s">
        <v>2634</v>
      </c>
    </row>
    <row r="49" spans="1:5" ht="12.75">
      <c r="A49" t="s">
        <v>59</v>
      </c>
      <c r="E49" s="39" t="s">
        <v>5</v>
      </c>
    </row>
    <row r="50" spans="1:16" ht="25.5">
      <c r="A50" t="s">
        <v>49</v>
      </c>
      <c s="34" t="s">
        <v>147</v>
      </c>
      <c s="34" t="s">
        <v>1345</v>
      </c>
      <c s="35" t="s">
        <v>5</v>
      </c>
      <c s="6" t="s">
        <v>1346</v>
      </c>
      <c s="36" t="s">
        <v>217</v>
      </c>
      <c s="37">
        <v>3.15</v>
      </c>
      <c s="36">
        <v>0</v>
      </c>
      <c s="36">
        <f>ROUND(G50*H50,6)</f>
      </c>
      <c r="L50" s="38">
        <v>0</v>
      </c>
      <c s="32">
        <f>ROUND(ROUND(L50,2)*ROUND(G50,3),2)</f>
      </c>
      <c s="36" t="s">
        <v>108</v>
      </c>
      <c>
        <f>(M50*21)/100</f>
      </c>
      <c t="s">
        <v>27</v>
      </c>
    </row>
    <row r="51" spans="1:5" ht="25.5">
      <c r="A51" s="35" t="s">
        <v>56</v>
      </c>
      <c r="E51" s="39" t="s">
        <v>1346</v>
      </c>
    </row>
    <row r="52" spans="1:5" ht="38.25">
      <c r="A52" s="35" t="s">
        <v>57</v>
      </c>
      <c r="E52" s="40" t="s">
        <v>2635</v>
      </c>
    </row>
    <row r="53" spans="1:5" ht="12.75">
      <c r="A53" t="s">
        <v>59</v>
      </c>
      <c r="E53" s="39" t="s">
        <v>5</v>
      </c>
    </row>
    <row r="54" spans="1:16" ht="12.75">
      <c r="A54" t="s">
        <v>49</v>
      </c>
      <c s="34" t="s">
        <v>150</v>
      </c>
      <c s="34" t="s">
        <v>1348</v>
      </c>
      <c s="35" t="s">
        <v>5</v>
      </c>
      <c s="6" t="s">
        <v>1349</v>
      </c>
      <c s="36" t="s">
        <v>137</v>
      </c>
      <c s="37">
        <v>37.95</v>
      </c>
      <c s="36">
        <v>0</v>
      </c>
      <c s="36">
        <f>ROUND(G54*H54,6)</f>
      </c>
      <c r="L54" s="38">
        <v>0</v>
      </c>
      <c s="32">
        <f>ROUND(ROUND(L54,2)*ROUND(G54,3),2)</f>
      </c>
      <c s="36" t="s">
        <v>108</v>
      </c>
      <c>
        <f>(M54*21)/100</f>
      </c>
      <c t="s">
        <v>27</v>
      </c>
    </row>
    <row r="55" spans="1:5" ht="12.75">
      <c r="A55" s="35" t="s">
        <v>56</v>
      </c>
      <c r="E55" s="39" t="s">
        <v>1349</v>
      </c>
    </row>
    <row r="56" spans="1:5" ht="25.5">
      <c r="A56" s="35" t="s">
        <v>57</v>
      </c>
      <c r="E56" s="40" t="s">
        <v>2636</v>
      </c>
    </row>
    <row r="57" spans="1:5" ht="12.75">
      <c r="A57" t="s">
        <v>59</v>
      </c>
      <c r="E57" s="39" t="s">
        <v>5</v>
      </c>
    </row>
    <row r="58" spans="1:16" ht="25.5">
      <c r="A58" t="s">
        <v>49</v>
      </c>
      <c s="34" t="s">
        <v>155</v>
      </c>
      <c s="34" t="s">
        <v>1351</v>
      </c>
      <c s="35" t="s">
        <v>5</v>
      </c>
      <c s="6" t="s">
        <v>1352</v>
      </c>
      <c s="36" t="s">
        <v>137</v>
      </c>
      <c s="37">
        <v>37.95</v>
      </c>
      <c s="36">
        <v>0</v>
      </c>
      <c s="36">
        <f>ROUND(G58*H58,6)</f>
      </c>
      <c r="L58" s="38">
        <v>0</v>
      </c>
      <c s="32">
        <f>ROUND(ROUND(L58,2)*ROUND(G58,3),2)</f>
      </c>
      <c s="36" t="s">
        <v>108</v>
      </c>
      <c>
        <f>(M58*21)/100</f>
      </c>
      <c t="s">
        <v>27</v>
      </c>
    </row>
    <row r="59" spans="1:5" ht="25.5">
      <c r="A59" s="35" t="s">
        <v>56</v>
      </c>
      <c r="E59" s="39" t="s">
        <v>1352</v>
      </c>
    </row>
    <row r="60" spans="1:5" ht="12.75">
      <c r="A60" s="35" t="s">
        <v>57</v>
      </c>
      <c r="E60" s="40" t="s">
        <v>5</v>
      </c>
    </row>
    <row r="61" spans="1:5" ht="12.75">
      <c r="A61" t="s">
        <v>59</v>
      </c>
      <c r="E61" s="39" t="s">
        <v>1328</v>
      </c>
    </row>
    <row r="62" spans="1:16" ht="38.25">
      <c r="A62" t="s">
        <v>49</v>
      </c>
      <c s="34" t="s">
        <v>159</v>
      </c>
      <c s="34" t="s">
        <v>1357</v>
      </c>
      <c s="35" t="s">
        <v>5</v>
      </c>
      <c s="6" t="s">
        <v>1354</v>
      </c>
      <c s="36" t="s">
        <v>217</v>
      </c>
      <c s="37">
        <v>15.646</v>
      </c>
      <c s="36">
        <v>0</v>
      </c>
      <c s="36">
        <f>ROUND(G62*H62,6)</f>
      </c>
      <c r="L62" s="38">
        <v>0</v>
      </c>
      <c s="32">
        <f>ROUND(ROUND(L62,2)*ROUND(G62,3),2)</f>
      </c>
      <c s="36" t="s">
        <v>108</v>
      </c>
      <c>
        <f>(M62*21)/100</f>
      </c>
      <c t="s">
        <v>27</v>
      </c>
    </row>
    <row r="63" spans="1:5" ht="38.25">
      <c r="A63" s="35" t="s">
        <v>56</v>
      </c>
      <c r="E63" s="39" t="s">
        <v>1358</v>
      </c>
    </row>
    <row r="64" spans="1:5" ht="38.25">
      <c r="A64" s="35" t="s">
        <v>57</v>
      </c>
      <c r="E64" s="40" t="s">
        <v>2637</v>
      </c>
    </row>
    <row r="65" spans="1:5" ht="12.75">
      <c r="A65" t="s">
        <v>59</v>
      </c>
      <c r="E65" s="39" t="s">
        <v>5</v>
      </c>
    </row>
    <row r="66" spans="1:16" ht="25.5">
      <c r="A66" t="s">
        <v>49</v>
      </c>
      <c s="34" t="s">
        <v>163</v>
      </c>
      <c s="34" t="s">
        <v>1360</v>
      </c>
      <c s="35" t="s">
        <v>5</v>
      </c>
      <c s="6" t="s">
        <v>1361</v>
      </c>
      <c s="36" t="s">
        <v>217</v>
      </c>
      <c s="37">
        <v>15.646</v>
      </c>
      <c s="36">
        <v>0</v>
      </c>
      <c s="36">
        <f>ROUND(G66*H66,6)</f>
      </c>
      <c r="L66" s="38">
        <v>0</v>
      </c>
      <c s="32">
        <f>ROUND(ROUND(L66,2)*ROUND(G66,3),2)</f>
      </c>
      <c s="36" t="s">
        <v>108</v>
      </c>
      <c>
        <f>(M66*21)/100</f>
      </c>
      <c t="s">
        <v>27</v>
      </c>
    </row>
    <row r="67" spans="1:5" ht="25.5">
      <c r="A67" s="35" t="s">
        <v>56</v>
      </c>
      <c r="E67" s="39" t="s">
        <v>1361</v>
      </c>
    </row>
    <row r="68" spans="1:5" ht="12.75">
      <c r="A68" s="35" t="s">
        <v>57</v>
      </c>
      <c r="E68" s="40" t="s">
        <v>5</v>
      </c>
    </row>
    <row r="69" spans="1:5" ht="12.75">
      <c r="A69" t="s">
        <v>59</v>
      </c>
      <c r="E69" s="39" t="s">
        <v>1328</v>
      </c>
    </row>
    <row r="70" spans="1:16" ht="25.5">
      <c r="A70" t="s">
        <v>49</v>
      </c>
      <c s="34" t="s">
        <v>233</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2638</v>
      </c>
    </row>
    <row r="73" spans="1:5" ht="25.5">
      <c r="A73" t="s">
        <v>59</v>
      </c>
      <c r="E73" s="39" t="s">
        <v>130</v>
      </c>
    </row>
    <row r="74" spans="1:16" ht="25.5">
      <c r="A74" t="s">
        <v>49</v>
      </c>
      <c s="34" t="s">
        <v>235</v>
      </c>
      <c s="34" t="s">
        <v>1363</v>
      </c>
      <c s="35" t="s">
        <v>5</v>
      </c>
      <c s="6" t="s">
        <v>1364</v>
      </c>
      <c s="36" t="s">
        <v>217</v>
      </c>
      <c s="37">
        <v>15.646</v>
      </c>
      <c s="36">
        <v>0</v>
      </c>
      <c s="36">
        <f>ROUND(G74*H74,6)</f>
      </c>
      <c r="L74" s="38">
        <v>0</v>
      </c>
      <c s="32">
        <f>ROUND(ROUND(L74,2)*ROUND(G74,3),2)</f>
      </c>
      <c s="36" t="s">
        <v>108</v>
      </c>
      <c>
        <f>(M74*21)/100</f>
      </c>
      <c t="s">
        <v>27</v>
      </c>
    </row>
    <row r="75" spans="1:5" ht="25.5">
      <c r="A75" s="35" t="s">
        <v>56</v>
      </c>
      <c r="E75" s="39" t="s">
        <v>1364</v>
      </c>
    </row>
    <row r="76" spans="1:5" ht="12.75">
      <c r="A76" s="35" t="s">
        <v>57</v>
      </c>
      <c r="E76" s="40" t="s">
        <v>5</v>
      </c>
    </row>
    <row r="77" spans="1:5" ht="12.75">
      <c r="A77" t="s">
        <v>59</v>
      </c>
      <c r="E77" s="39" t="s">
        <v>1328</v>
      </c>
    </row>
    <row r="78" spans="1:16" ht="25.5">
      <c r="A78" t="s">
        <v>49</v>
      </c>
      <c s="34" t="s">
        <v>240</v>
      </c>
      <c s="34" t="s">
        <v>1365</v>
      </c>
      <c s="35" t="s">
        <v>5</v>
      </c>
      <c s="6" t="s">
        <v>1366</v>
      </c>
      <c s="36" t="s">
        <v>217</v>
      </c>
      <c s="37">
        <v>5.642</v>
      </c>
      <c s="36">
        <v>0</v>
      </c>
      <c s="36">
        <f>ROUND(G78*H78,6)</f>
      </c>
      <c r="L78" s="38">
        <v>0</v>
      </c>
      <c s="32">
        <f>ROUND(ROUND(L78,2)*ROUND(G78,3),2)</f>
      </c>
      <c s="36" t="s">
        <v>108</v>
      </c>
      <c>
        <f>(M78*21)/100</f>
      </c>
      <c t="s">
        <v>27</v>
      </c>
    </row>
    <row r="79" spans="1:5" ht="25.5">
      <c r="A79" s="35" t="s">
        <v>56</v>
      </c>
      <c r="E79" s="39" t="s">
        <v>1366</v>
      </c>
    </row>
    <row r="80" spans="1:5" ht="89.25">
      <c r="A80" s="35" t="s">
        <v>57</v>
      </c>
      <c r="E80" s="40" t="s">
        <v>2639</v>
      </c>
    </row>
    <row r="81" spans="1:5" ht="12.75">
      <c r="A81" t="s">
        <v>59</v>
      </c>
      <c r="E81" s="39" t="s">
        <v>5</v>
      </c>
    </row>
    <row r="82" spans="1:16" ht="12.75">
      <c r="A82" t="s">
        <v>49</v>
      </c>
      <c s="34" t="s">
        <v>245</v>
      </c>
      <c s="34" t="s">
        <v>1368</v>
      </c>
      <c s="35" t="s">
        <v>5</v>
      </c>
      <c s="6" t="s">
        <v>1369</v>
      </c>
      <c s="36" t="s">
        <v>54</v>
      </c>
      <c s="37">
        <v>11.284</v>
      </c>
      <c s="36">
        <v>0</v>
      </c>
      <c s="36">
        <f>ROUND(G82*H82,6)</f>
      </c>
      <c r="L82" s="38">
        <v>0</v>
      </c>
      <c s="32">
        <f>ROUND(ROUND(L82,2)*ROUND(G82,3),2)</f>
      </c>
      <c s="36" t="s">
        <v>108</v>
      </c>
      <c>
        <f>(M82*21)/100</f>
      </c>
      <c t="s">
        <v>27</v>
      </c>
    </row>
    <row r="83" spans="1:5" ht="12.75">
      <c r="A83" s="35" t="s">
        <v>56</v>
      </c>
      <c r="E83" s="39" t="s">
        <v>1369</v>
      </c>
    </row>
    <row r="84" spans="1:5" ht="25.5">
      <c r="A84" s="35" t="s">
        <v>57</v>
      </c>
      <c r="E84" s="40" t="s">
        <v>2640</v>
      </c>
    </row>
    <row r="85" spans="1:5" ht="12.75">
      <c r="A85" t="s">
        <v>59</v>
      </c>
      <c r="E85" s="39" t="s">
        <v>5</v>
      </c>
    </row>
    <row r="86" spans="1:16" ht="25.5">
      <c r="A86" t="s">
        <v>49</v>
      </c>
      <c s="34" t="s">
        <v>248</v>
      </c>
      <c s="34" t="s">
        <v>1371</v>
      </c>
      <c s="35" t="s">
        <v>5</v>
      </c>
      <c s="6" t="s">
        <v>1372</v>
      </c>
      <c s="36" t="s">
        <v>217</v>
      </c>
      <c s="37">
        <v>5.28</v>
      </c>
      <c s="36">
        <v>0</v>
      </c>
      <c s="36">
        <f>ROUND(G86*H86,6)</f>
      </c>
      <c r="L86" s="38">
        <v>0</v>
      </c>
      <c s="32">
        <f>ROUND(ROUND(L86,2)*ROUND(G86,3),2)</f>
      </c>
      <c s="36" t="s">
        <v>108</v>
      </c>
      <c>
        <f>(M86*21)/100</f>
      </c>
      <c t="s">
        <v>27</v>
      </c>
    </row>
    <row r="87" spans="1:5" ht="38.25">
      <c r="A87" s="35" t="s">
        <v>56</v>
      </c>
      <c r="E87" s="39" t="s">
        <v>1373</v>
      </c>
    </row>
    <row r="88" spans="1:5" ht="25.5">
      <c r="A88" s="35" t="s">
        <v>57</v>
      </c>
      <c r="E88" s="40" t="s">
        <v>2641</v>
      </c>
    </row>
    <row r="89" spans="1:5" ht="12.75">
      <c r="A89" t="s">
        <v>59</v>
      </c>
      <c r="E89" s="39" t="s">
        <v>5</v>
      </c>
    </row>
    <row r="90" spans="1:16" ht="12.75">
      <c r="A90" t="s">
        <v>49</v>
      </c>
      <c s="34" t="s">
        <v>252</v>
      </c>
      <c s="34" t="s">
        <v>1375</v>
      </c>
      <c s="35" t="s">
        <v>5</v>
      </c>
      <c s="6" t="s">
        <v>1376</v>
      </c>
      <c s="36" t="s">
        <v>54</v>
      </c>
      <c s="37">
        <v>10.5</v>
      </c>
      <c s="36">
        <v>0</v>
      </c>
      <c s="36">
        <f>ROUND(G90*H90,6)</f>
      </c>
      <c r="L90" s="38">
        <v>0</v>
      </c>
      <c s="32">
        <f>ROUND(ROUND(L90,2)*ROUND(G90,3),2)</f>
      </c>
      <c s="36" t="s">
        <v>108</v>
      </c>
      <c>
        <f>(M90*21)/100</f>
      </c>
      <c t="s">
        <v>27</v>
      </c>
    </row>
    <row r="91" spans="1:5" ht="12.75">
      <c r="A91" s="35" t="s">
        <v>56</v>
      </c>
      <c r="E91" s="39" t="s">
        <v>1376</v>
      </c>
    </row>
    <row r="92" spans="1:5" ht="25.5">
      <c r="A92" s="35" t="s">
        <v>57</v>
      </c>
      <c r="E92" s="40" t="s">
        <v>2642</v>
      </c>
    </row>
    <row r="93" spans="1:5" ht="12.75">
      <c r="A93" t="s">
        <v>59</v>
      </c>
      <c r="E93" s="39" t="s">
        <v>5</v>
      </c>
    </row>
    <row r="94" spans="1:13" ht="12.75">
      <c r="A94" t="s">
        <v>46</v>
      </c>
      <c r="C94" s="31" t="s">
        <v>27</v>
      </c>
      <c r="E94" s="33" t="s">
        <v>570</v>
      </c>
      <c r="J94" s="32">
        <f>0</f>
      </c>
      <c s="32">
        <f>0</f>
      </c>
      <c s="32">
        <f>0+L95</f>
      </c>
      <c s="32">
        <f>0+M95</f>
      </c>
    </row>
    <row r="95" spans="1:16" ht="38.25">
      <c r="A95" t="s">
        <v>49</v>
      </c>
      <c s="34" t="s">
        <v>256</v>
      </c>
      <c s="34" t="s">
        <v>2504</v>
      </c>
      <c s="35" t="s">
        <v>5</v>
      </c>
      <c s="6" t="s">
        <v>2505</v>
      </c>
      <c s="36" t="s">
        <v>153</v>
      </c>
      <c s="37">
        <v>11</v>
      </c>
      <c s="36">
        <v>0</v>
      </c>
      <c s="36">
        <f>ROUND(G95*H95,6)</f>
      </c>
      <c r="L95" s="38">
        <v>0</v>
      </c>
      <c s="32">
        <f>ROUND(ROUND(L95,2)*ROUND(G95,3),2)</f>
      </c>
      <c s="36" t="s">
        <v>108</v>
      </c>
      <c>
        <f>(M95*21)/100</f>
      </c>
      <c t="s">
        <v>27</v>
      </c>
    </row>
    <row r="96" spans="1:5" ht="38.25">
      <c r="A96" s="35" t="s">
        <v>56</v>
      </c>
      <c r="E96" s="39" t="s">
        <v>2506</v>
      </c>
    </row>
    <row r="97" spans="1:5" ht="12.75">
      <c r="A97" s="35" t="s">
        <v>57</v>
      </c>
      <c r="E97" s="40" t="s">
        <v>5</v>
      </c>
    </row>
    <row r="98" spans="1:5" ht="12.75">
      <c r="A98" t="s">
        <v>59</v>
      </c>
      <c r="E98" s="39" t="s">
        <v>2507</v>
      </c>
    </row>
    <row r="99" spans="1:13" ht="12.75">
      <c r="A99" t="s">
        <v>46</v>
      </c>
      <c r="C99" s="31" t="s">
        <v>25</v>
      </c>
      <c r="E99" s="33" t="s">
        <v>580</v>
      </c>
      <c r="J99" s="32">
        <f>0</f>
      </c>
      <c s="32">
        <f>0</f>
      </c>
      <c s="32">
        <f>0+L100</f>
      </c>
      <c s="32">
        <f>0+M100</f>
      </c>
    </row>
    <row r="100" spans="1:16" ht="12.75">
      <c r="A100" t="s">
        <v>49</v>
      </c>
      <c s="34" t="s">
        <v>259</v>
      </c>
      <c s="34" t="s">
        <v>2508</v>
      </c>
      <c s="35" t="s">
        <v>5</v>
      </c>
      <c s="6" t="s">
        <v>2509</v>
      </c>
      <c s="36" t="s">
        <v>153</v>
      </c>
      <c s="37">
        <v>11</v>
      </c>
      <c s="36">
        <v>0</v>
      </c>
      <c s="36">
        <f>ROUND(G100*H100,6)</f>
      </c>
      <c r="L100" s="38">
        <v>0</v>
      </c>
      <c s="32">
        <f>ROUND(ROUND(L100,2)*ROUND(G100,3),2)</f>
      </c>
      <c s="36" t="s">
        <v>108</v>
      </c>
      <c>
        <f>(M100*21)/100</f>
      </c>
      <c t="s">
        <v>27</v>
      </c>
    </row>
    <row r="101" spans="1:5" ht="12.75">
      <c r="A101" s="35" t="s">
        <v>56</v>
      </c>
      <c r="E101" s="39" t="s">
        <v>2509</v>
      </c>
    </row>
    <row r="102" spans="1:5" ht="12.75">
      <c r="A102" s="35" t="s">
        <v>57</v>
      </c>
      <c r="E102" s="40" t="s">
        <v>5</v>
      </c>
    </row>
    <row r="103" spans="1:5" ht="12.75">
      <c r="A103" t="s">
        <v>59</v>
      </c>
      <c r="E103" s="39" t="s">
        <v>5</v>
      </c>
    </row>
    <row r="104" spans="1:13" ht="12.75">
      <c r="A104" t="s">
        <v>46</v>
      </c>
      <c r="C104" s="31" t="s">
        <v>68</v>
      </c>
      <c r="E104" s="33" t="s">
        <v>595</v>
      </c>
      <c r="J104" s="32">
        <f>0</f>
      </c>
      <c s="32">
        <f>0</f>
      </c>
      <c s="32">
        <f>0+L105+L109+L113</f>
      </c>
      <c s="32">
        <f>0+M105+M109+M113</f>
      </c>
    </row>
    <row r="105" spans="1:16" ht="25.5">
      <c r="A105" t="s">
        <v>49</v>
      </c>
      <c s="34" t="s">
        <v>263</v>
      </c>
      <c s="34" t="s">
        <v>1378</v>
      </c>
      <c s="35" t="s">
        <v>5</v>
      </c>
      <c s="6" t="s">
        <v>1379</v>
      </c>
      <c s="36" t="s">
        <v>217</v>
      </c>
      <c s="37">
        <v>1.1</v>
      </c>
      <c s="36">
        <v>0</v>
      </c>
      <c s="36">
        <f>ROUND(G105*H105,6)</f>
      </c>
      <c r="L105" s="38">
        <v>0</v>
      </c>
      <c s="32">
        <f>ROUND(ROUND(L105,2)*ROUND(G105,3),2)</f>
      </c>
      <c s="36" t="s">
        <v>108</v>
      </c>
      <c>
        <f>(M105*21)/100</f>
      </c>
      <c t="s">
        <v>27</v>
      </c>
    </row>
    <row r="106" spans="1:5" ht="25.5">
      <c r="A106" s="35" t="s">
        <v>56</v>
      </c>
      <c r="E106" s="39" t="s">
        <v>1379</v>
      </c>
    </row>
    <row r="107" spans="1:5" ht="25.5">
      <c r="A107" s="35" t="s">
        <v>57</v>
      </c>
      <c r="E107" s="40" t="s">
        <v>2643</v>
      </c>
    </row>
    <row r="108" spans="1:5" ht="12.75">
      <c r="A108" t="s">
        <v>59</v>
      </c>
      <c r="E108" s="39" t="s">
        <v>5</v>
      </c>
    </row>
    <row r="109" spans="1:16" ht="25.5">
      <c r="A109" t="s">
        <v>49</v>
      </c>
      <c s="34" t="s">
        <v>438</v>
      </c>
      <c s="34" t="s">
        <v>2521</v>
      </c>
      <c s="35" t="s">
        <v>5</v>
      </c>
      <c s="6" t="s">
        <v>2522</v>
      </c>
      <c s="36" t="s">
        <v>217</v>
      </c>
      <c s="37">
        <v>1.65</v>
      </c>
      <c s="36">
        <v>0</v>
      </c>
      <c s="36">
        <f>ROUND(G109*H109,6)</f>
      </c>
      <c r="L109" s="38">
        <v>0</v>
      </c>
      <c s="32">
        <f>ROUND(ROUND(L109,2)*ROUND(G109,3),2)</f>
      </c>
      <c s="36" t="s">
        <v>108</v>
      </c>
      <c>
        <f>(M109*21)/100</f>
      </c>
      <c t="s">
        <v>27</v>
      </c>
    </row>
    <row r="110" spans="1:5" ht="25.5">
      <c r="A110" s="35" t="s">
        <v>56</v>
      </c>
      <c r="E110" s="39" t="s">
        <v>2522</v>
      </c>
    </row>
    <row r="111" spans="1:5" ht="25.5">
      <c r="A111" s="35" t="s">
        <v>57</v>
      </c>
      <c r="E111" s="40" t="s">
        <v>2644</v>
      </c>
    </row>
    <row r="112" spans="1:5" ht="12.75">
      <c r="A112" t="s">
        <v>59</v>
      </c>
      <c r="E112" s="39" t="s">
        <v>5</v>
      </c>
    </row>
    <row r="113" spans="1:16" ht="25.5">
      <c r="A113" t="s">
        <v>49</v>
      </c>
      <c s="34" t="s">
        <v>267</v>
      </c>
      <c s="34" t="s">
        <v>2524</v>
      </c>
      <c s="35" t="s">
        <v>5</v>
      </c>
      <c s="6" t="s">
        <v>2525</v>
      </c>
      <c s="36" t="s">
        <v>137</v>
      </c>
      <c s="37">
        <v>3.63</v>
      </c>
      <c s="36">
        <v>0</v>
      </c>
      <c s="36">
        <f>ROUND(G113*H113,6)</f>
      </c>
      <c r="L113" s="38">
        <v>0</v>
      </c>
      <c s="32">
        <f>ROUND(ROUND(L113,2)*ROUND(G113,3),2)</f>
      </c>
      <c s="36" t="s">
        <v>108</v>
      </c>
      <c>
        <f>(M113*21)/100</f>
      </c>
      <c t="s">
        <v>27</v>
      </c>
    </row>
    <row r="114" spans="1:5" ht="25.5">
      <c r="A114" s="35" t="s">
        <v>56</v>
      </c>
      <c r="E114" s="39" t="s">
        <v>2525</v>
      </c>
    </row>
    <row r="115" spans="1:5" ht="25.5">
      <c r="A115" s="35" t="s">
        <v>57</v>
      </c>
      <c r="E115" s="40" t="s">
        <v>2645</v>
      </c>
    </row>
    <row r="116" spans="1:5" ht="12.75">
      <c r="A116" t="s">
        <v>59</v>
      </c>
      <c r="E116" s="39" t="s">
        <v>5</v>
      </c>
    </row>
    <row r="117" spans="1:13" ht="12.75">
      <c r="A117" t="s">
        <v>46</v>
      </c>
      <c r="C117" s="31" t="s">
        <v>73</v>
      </c>
      <c r="E117" s="33" t="s">
        <v>606</v>
      </c>
      <c r="J117" s="32">
        <f>0</f>
      </c>
      <c s="32">
        <f>0</f>
      </c>
      <c s="32">
        <f>0+L118+L122+L126+L130+L134+L138</f>
      </c>
      <c s="32">
        <f>0+M118+M122+M126+M130+M134+M138</f>
      </c>
    </row>
    <row r="118" spans="1:16" ht="25.5">
      <c r="A118" t="s">
        <v>49</v>
      </c>
      <c s="34" t="s">
        <v>166</v>
      </c>
      <c s="34" t="s">
        <v>1381</v>
      </c>
      <c s="35" t="s">
        <v>5</v>
      </c>
      <c s="6" t="s">
        <v>1382</v>
      </c>
      <c s="36" t="s">
        <v>137</v>
      </c>
      <c s="37">
        <v>16.5</v>
      </c>
      <c s="36">
        <v>0</v>
      </c>
      <c s="36">
        <f>ROUND(G118*H118,6)</f>
      </c>
      <c r="L118" s="38">
        <v>0</v>
      </c>
      <c s="32">
        <f>ROUND(ROUND(L118,2)*ROUND(G118,3),2)</f>
      </c>
      <c s="36" t="s">
        <v>108</v>
      </c>
      <c>
        <f>(M118*21)/100</f>
      </c>
      <c t="s">
        <v>27</v>
      </c>
    </row>
    <row r="119" spans="1:5" ht="25.5">
      <c r="A119" s="35" t="s">
        <v>56</v>
      </c>
      <c r="E119" s="39" t="s">
        <v>1382</v>
      </c>
    </row>
    <row r="120" spans="1:5" ht="12.75">
      <c r="A120" s="35" t="s">
        <v>57</v>
      </c>
      <c r="E120" s="40" t="s">
        <v>5</v>
      </c>
    </row>
    <row r="121" spans="1:5" ht="12.75">
      <c r="A121" t="s">
        <v>59</v>
      </c>
      <c r="E121" s="39" t="s">
        <v>1383</v>
      </c>
    </row>
    <row r="122" spans="1:16" ht="25.5">
      <c r="A122" t="s">
        <v>49</v>
      </c>
      <c s="34" t="s">
        <v>170</v>
      </c>
      <c s="34" t="s">
        <v>2200</v>
      </c>
      <c s="35" t="s">
        <v>5</v>
      </c>
      <c s="6" t="s">
        <v>2201</v>
      </c>
      <c s="36" t="s">
        <v>137</v>
      </c>
      <c s="37">
        <v>12.75</v>
      </c>
      <c s="36">
        <v>0</v>
      </c>
      <c s="36">
        <f>ROUND(G122*H122,6)</f>
      </c>
      <c r="L122" s="38">
        <v>0</v>
      </c>
      <c s="32">
        <f>ROUND(ROUND(L122,2)*ROUND(G122,3),2)</f>
      </c>
      <c s="36" t="s">
        <v>108</v>
      </c>
      <c>
        <f>(M122*21)/100</f>
      </c>
      <c t="s">
        <v>27</v>
      </c>
    </row>
    <row r="123" spans="1:5" ht="25.5">
      <c r="A123" s="35" t="s">
        <v>56</v>
      </c>
      <c r="E123" s="39" t="s">
        <v>2201</v>
      </c>
    </row>
    <row r="124" spans="1:5" ht="12.75">
      <c r="A124" s="35" t="s">
        <v>57</v>
      </c>
      <c r="E124" s="40" t="s">
        <v>5</v>
      </c>
    </row>
    <row r="125" spans="1:5" ht="12.75">
      <c r="A125" t="s">
        <v>59</v>
      </c>
      <c r="E125" s="39" t="s">
        <v>2527</v>
      </c>
    </row>
    <row r="126" spans="1:16" ht="25.5">
      <c r="A126" t="s">
        <v>49</v>
      </c>
      <c s="34" t="s">
        <v>174</v>
      </c>
      <c s="34" t="s">
        <v>2202</v>
      </c>
      <c s="35" t="s">
        <v>5</v>
      </c>
      <c s="6" t="s">
        <v>2203</v>
      </c>
      <c s="36" t="s">
        <v>137</v>
      </c>
      <c s="37">
        <v>12.75</v>
      </c>
      <c s="36">
        <v>0</v>
      </c>
      <c s="36">
        <f>ROUND(G126*H126,6)</f>
      </c>
      <c r="L126" s="38">
        <v>0</v>
      </c>
      <c s="32">
        <f>ROUND(ROUND(L126,2)*ROUND(G126,3),2)</f>
      </c>
      <c s="36" t="s">
        <v>108</v>
      </c>
      <c>
        <f>(M126*21)/100</f>
      </c>
      <c t="s">
        <v>27</v>
      </c>
    </row>
    <row r="127" spans="1:5" ht="25.5">
      <c r="A127" s="35" t="s">
        <v>56</v>
      </c>
      <c r="E127" s="39" t="s">
        <v>2203</v>
      </c>
    </row>
    <row r="128" spans="1:5" ht="12.75">
      <c r="A128" s="35" t="s">
        <v>57</v>
      </c>
      <c r="E128" s="40" t="s">
        <v>5</v>
      </c>
    </row>
    <row r="129" spans="1:5" ht="12.75">
      <c r="A129" t="s">
        <v>59</v>
      </c>
      <c r="E129" s="39" t="s">
        <v>2528</v>
      </c>
    </row>
    <row r="130" spans="1:16" ht="25.5">
      <c r="A130" t="s">
        <v>49</v>
      </c>
      <c s="34" t="s">
        <v>274</v>
      </c>
      <c s="34" t="s">
        <v>2204</v>
      </c>
      <c s="35" t="s">
        <v>5</v>
      </c>
      <c s="6" t="s">
        <v>2205</v>
      </c>
      <c s="36" t="s">
        <v>137</v>
      </c>
      <c s="37">
        <v>12.75</v>
      </c>
      <c s="36">
        <v>0</v>
      </c>
      <c s="36">
        <f>ROUND(G130*H130,6)</f>
      </c>
      <c r="L130" s="38">
        <v>0</v>
      </c>
      <c s="32">
        <f>ROUND(ROUND(L130,2)*ROUND(G130,3),2)</f>
      </c>
      <c s="36" t="s">
        <v>108</v>
      </c>
      <c>
        <f>(M130*21)/100</f>
      </c>
      <c t="s">
        <v>27</v>
      </c>
    </row>
    <row r="131" spans="1:5" ht="25.5">
      <c r="A131" s="35" t="s">
        <v>56</v>
      </c>
      <c r="E131" s="39" t="s">
        <v>2205</v>
      </c>
    </row>
    <row r="132" spans="1:5" ht="12.75">
      <c r="A132" s="35" t="s">
        <v>57</v>
      </c>
      <c r="E132" s="40" t="s">
        <v>5</v>
      </c>
    </row>
    <row r="133" spans="1:5" ht="12.75">
      <c r="A133" t="s">
        <v>59</v>
      </c>
      <c r="E133" s="39" t="s">
        <v>1328</v>
      </c>
    </row>
    <row r="134" spans="1:16" ht="25.5">
      <c r="A134" t="s">
        <v>49</v>
      </c>
      <c s="34" t="s">
        <v>177</v>
      </c>
      <c s="34" t="s">
        <v>2206</v>
      </c>
      <c s="35" t="s">
        <v>5</v>
      </c>
      <c s="6" t="s">
        <v>2207</v>
      </c>
      <c s="36" t="s">
        <v>137</v>
      </c>
      <c s="37">
        <v>12.75</v>
      </c>
      <c s="36">
        <v>0</v>
      </c>
      <c s="36">
        <f>ROUND(G134*H134,6)</f>
      </c>
      <c r="L134" s="38">
        <v>0</v>
      </c>
      <c s="32">
        <f>ROUND(ROUND(L134,2)*ROUND(G134,3),2)</f>
      </c>
      <c s="36" t="s">
        <v>108</v>
      </c>
      <c>
        <f>(M134*21)/100</f>
      </c>
      <c t="s">
        <v>27</v>
      </c>
    </row>
    <row r="135" spans="1:5" ht="25.5">
      <c r="A135" s="35" t="s">
        <v>56</v>
      </c>
      <c r="E135" s="39" t="s">
        <v>2207</v>
      </c>
    </row>
    <row r="136" spans="1:5" ht="12.75">
      <c r="A136" s="35" t="s">
        <v>57</v>
      </c>
      <c r="E136" s="40" t="s">
        <v>5</v>
      </c>
    </row>
    <row r="137" spans="1:5" ht="12.75">
      <c r="A137" t="s">
        <v>59</v>
      </c>
      <c r="E137" s="39" t="s">
        <v>1328</v>
      </c>
    </row>
    <row r="138" spans="1:16" ht="38.25">
      <c r="A138" t="s">
        <v>49</v>
      </c>
      <c s="34" t="s">
        <v>182</v>
      </c>
      <c s="34" t="s">
        <v>1384</v>
      </c>
      <c s="35" t="s">
        <v>5</v>
      </c>
      <c s="6" t="s">
        <v>1385</v>
      </c>
      <c s="36" t="s">
        <v>137</v>
      </c>
      <c s="37">
        <v>3.75</v>
      </c>
      <c s="36">
        <v>0</v>
      </c>
      <c s="36">
        <f>ROUND(G138*H138,6)</f>
      </c>
      <c r="L138" s="38">
        <v>0</v>
      </c>
      <c s="32">
        <f>ROUND(ROUND(L138,2)*ROUND(G138,3),2)</f>
      </c>
      <c s="36" t="s">
        <v>108</v>
      </c>
      <c>
        <f>(M138*21)/100</f>
      </c>
      <c t="s">
        <v>27</v>
      </c>
    </row>
    <row r="139" spans="1:5" ht="51">
      <c r="A139" s="35" t="s">
        <v>56</v>
      </c>
      <c r="E139" s="39" t="s">
        <v>1386</v>
      </c>
    </row>
    <row r="140" spans="1:5" ht="12.75">
      <c r="A140" s="35" t="s">
        <v>57</v>
      </c>
      <c r="E140" s="40" t="s">
        <v>5</v>
      </c>
    </row>
    <row r="141" spans="1:5" ht="12.75">
      <c r="A141" t="s">
        <v>59</v>
      </c>
      <c r="E141" s="39" t="s">
        <v>1387</v>
      </c>
    </row>
    <row r="142" spans="1:13" ht="12.75">
      <c r="A142" t="s">
        <v>46</v>
      </c>
      <c r="C142" s="31" t="s">
        <v>87</v>
      </c>
      <c r="E142" s="33" t="s">
        <v>1614</v>
      </c>
      <c r="J142" s="32">
        <f>0</f>
      </c>
      <c s="32">
        <f>0</f>
      </c>
      <c s="32">
        <f>0+L143+L147+L151+L155+L159+L163+L167+L171+L175</f>
      </c>
      <c s="32">
        <f>0+M143+M147+M151+M155+M159+M163+M167+M171+M175</f>
      </c>
    </row>
    <row r="143" spans="1:16" ht="25.5">
      <c r="A143" t="s">
        <v>49</v>
      </c>
      <c s="34" t="s">
        <v>186</v>
      </c>
      <c s="34" t="s">
        <v>2529</v>
      </c>
      <c s="35" t="s">
        <v>5</v>
      </c>
      <c s="6" t="s">
        <v>2530</v>
      </c>
      <c s="36" t="s">
        <v>153</v>
      </c>
      <c s="37">
        <v>11</v>
      </c>
      <c s="36">
        <v>0</v>
      </c>
      <c s="36">
        <f>ROUND(G143*H143,6)</f>
      </c>
      <c r="L143" s="38">
        <v>0</v>
      </c>
      <c s="32">
        <f>ROUND(ROUND(L143,2)*ROUND(G143,3),2)</f>
      </c>
      <c s="36" t="s">
        <v>108</v>
      </c>
      <c>
        <f>(M143*21)/100</f>
      </c>
      <c t="s">
        <v>27</v>
      </c>
    </row>
    <row r="144" spans="1:5" ht="25.5">
      <c r="A144" s="35" t="s">
        <v>56</v>
      </c>
      <c r="E144" s="39" t="s">
        <v>2530</v>
      </c>
    </row>
    <row r="145" spans="1:5" ht="12.75">
      <c r="A145" s="35" t="s">
        <v>57</v>
      </c>
      <c r="E145" s="40" t="s">
        <v>5</v>
      </c>
    </row>
    <row r="146" spans="1:5" ht="12.75">
      <c r="A146" t="s">
        <v>59</v>
      </c>
      <c r="E146" s="39" t="s">
        <v>5</v>
      </c>
    </row>
    <row r="147" spans="1:16" ht="12.75">
      <c r="A147" t="s">
        <v>49</v>
      </c>
      <c s="34" t="s">
        <v>191</v>
      </c>
      <c s="34" t="s">
        <v>2531</v>
      </c>
      <c s="35" t="s">
        <v>5</v>
      </c>
      <c s="6" t="s">
        <v>2532</v>
      </c>
      <c s="36" t="s">
        <v>153</v>
      </c>
      <c s="37">
        <v>11.165</v>
      </c>
      <c s="36">
        <v>0</v>
      </c>
      <c s="36">
        <f>ROUND(G147*H147,6)</f>
      </c>
      <c r="L147" s="38">
        <v>0</v>
      </c>
      <c s="32">
        <f>ROUND(ROUND(L147,2)*ROUND(G147,3),2)</f>
      </c>
      <c s="36" t="s">
        <v>108</v>
      </c>
      <c>
        <f>(M147*21)/100</f>
      </c>
      <c t="s">
        <v>27</v>
      </c>
    </row>
    <row r="148" spans="1:5" ht="12.75">
      <c r="A148" s="35" t="s">
        <v>56</v>
      </c>
      <c r="E148" s="39" t="s">
        <v>2532</v>
      </c>
    </row>
    <row r="149" spans="1:5" ht="25.5">
      <c r="A149" s="35" t="s">
        <v>57</v>
      </c>
      <c r="E149" s="40" t="s">
        <v>2646</v>
      </c>
    </row>
    <row r="150" spans="1:5" ht="12.75">
      <c r="A150" t="s">
        <v>59</v>
      </c>
      <c r="E150" s="39" t="s">
        <v>5</v>
      </c>
    </row>
    <row r="151" spans="1:16" ht="25.5">
      <c r="A151" t="s">
        <v>49</v>
      </c>
      <c s="34" t="s">
        <v>195</v>
      </c>
      <c s="34" t="s">
        <v>2538</v>
      </c>
      <c s="35" t="s">
        <v>5</v>
      </c>
      <c s="6" t="s">
        <v>2539</v>
      </c>
      <c s="36" t="s">
        <v>143</v>
      </c>
      <c s="37">
        <v>1</v>
      </c>
      <c s="36">
        <v>0</v>
      </c>
      <c s="36">
        <f>ROUND(G151*H151,6)</f>
      </c>
      <c r="L151" s="38">
        <v>0</v>
      </c>
      <c s="32">
        <f>ROUND(ROUND(L151,2)*ROUND(G151,3),2)</f>
      </c>
      <c s="36" t="s">
        <v>108</v>
      </c>
      <c>
        <f>(M151*21)/100</f>
      </c>
      <c t="s">
        <v>27</v>
      </c>
    </row>
    <row r="152" spans="1:5" ht="25.5">
      <c r="A152" s="35" t="s">
        <v>56</v>
      </c>
      <c r="E152" s="39" t="s">
        <v>2539</v>
      </c>
    </row>
    <row r="153" spans="1:5" ht="12.75">
      <c r="A153" s="35" t="s">
        <v>57</v>
      </c>
      <c r="E153" s="40" t="s">
        <v>5</v>
      </c>
    </row>
    <row r="154" spans="1:5" ht="12.75">
      <c r="A154" t="s">
        <v>59</v>
      </c>
      <c r="E154" s="39" t="s">
        <v>5</v>
      </c>
    </row>
    <row r="155" spans="1:16" ht="12.75">
      <c r="A155" t="s">
        <v>49</v>
      </c>
      <c s="34" t="s">
        <v>199</v>
      </c>
      <c s="34" t="s">
        <v>2540</v>
      </c>
      <c s="35" t="s">
        <v>5</v>
      </c>
      <c s="6" t="s">
        <v>2541</v>
      </c>
      <c s="36" t="s">
        <v>143</v>
      </c>
      <c s="37">
        <v>2</v>
      </c>
      <c s="36">
        <v>0</v>
      </c>
      <c s="36">
        <f>ROUND(G155*H155,6)</f>
      </c>
      <c r="L155" s="38">
        <v>0</v>
      </c>
      <c s="32">
        <f>ROUND(ROUND(L155,2)*ROUND(G155,3),2)</f>
      </c>
      <c s="36" t="s">
        <v>108</v>
      </c>
      <c>
        <f>(M155*21)/100</f>
      </c>
      <c t="s">
        <v>27</v>
      </c>
    </row>
    <row r="156" spans="1:5" ht="12.75">
      <c r="A156" s="35" t="s">
        <v>56</v>
      </c>
      <c r="E156" s="39" t="s">
        <v>2541</v>
      </c>
    </row>
    <row r="157" spans="1:5" ht="12.75">
      <c r="A157" s="35" t="s">
        <v>57</v>
      </c>
      <c r="E157" s="40" t="s">
        <v>5</v>
      </c>
    </row>
    <row r="158" spans="1:5" ht="12.75">
      <c r="A158" t="s">
        <v>59</v>
      </c>
      <c r="E158" s="39" t="s">
        <v>5</v>
      </c>
    </row>
    <row r="159" spans="1:16" ht="12.75">
      <c r="A159" t="s">
        <v>49</v>
      </c>
      <c s="34" t="s">
        <v>203</v>
      </c>
      <c s="34" t="s">
        <v>2546</v>
      </c>
      <c s="35" t="s">
        <v>5</v>
      </c>
      <c s="6" t="s">
        <v>2547</v>
      </c>
      <c s="36" t="s">
        <v>143</v>
      </c>
      <c s="37">
        <v>2</v>
      </c>
      <c s="36">
        <v>0</v>
      </c>
      <c s="36">
        <f>ROUND(G159*H159,6)</f>
      </c>
      <c r="L159" s="38">
        <v>0</v>
      </c>
      <c s="32">
        <f>ROUND(ROUND(L159,2)*ROUND(G159,3),2)</f>
      </c>
      <c s="36" t="s">
        <v>108</v>
      </c>
      <c>
        <f>(M159*21)/100</f>
      </c>
      <c t="s">
        <v>27</v>
      </c>
    </row>
    <row r="160" spans="1:5" ht="12.75">
      <c r="A160" s="35" t="s">
        <v>56</v>
      </c>
      <c r="E160" s="39" t="s">
        <v>2547</v>
      </c>
    </row>
    <row r="161" spans="1:5" ht="12.75">
      <c r="A161" s="35" t="s">
        <v>57</v>
      </c>
      <c r="E161" s="40" t="s">
        <v>5</v>
      </c>
    </row>
    <row r="162" spans="1:5" ht="12.75">
      <c r="A162" t="s">
        <v>59</v>
      </c>
      <c r="E162" s="39" t="s">
        <v>5</v>
      </c>
    </row>
    <row r="163" spans="1:16" ht="12.75">
      <c r="A163" t="s">
        <v>49</v>
      </c>
      <c s="34" t="s">
        <v>464</v>
      </c>
      <c s="34" t="s">
        <v>2548</v>
      </c>
      <c s="35" t="s">
        <v>5</v>
      </c>
      <c s="6" t="s">
        <v>2549</v>
      </c>
      <c s="36" t="s">
        <v>143</v>
      </c>
      <c s="37">
        <v>1</v>
      </c>
      <c s="36">
        <v>0</v>
      </c>
      <c s="36">
        <f>ROUND(G163*H163,6)</f>
      </c>
      <c r="L163" s="38">
        <v>0</v>
      </c>
      <c s="32">
        <f>ROUND(ROUND(L163,2)*ROUND(G163,3),2)</f>
      </c>
      <c s="36" t="s">
        <v>108</v>
      </c>
      <c>
        <f>(M163*21)/100</f>
      </c>
      <c t="s">
        <v>27</v>
      </c>
    </row>
    <row r="164" spans="1:5" ht="12.75">
      <c r="A164" s="35" t="s">
        <v>56</v>
      </c>
      <c r="E164" s="39" t="s">
        <v>2549</v>
      </c>
    </row>
    <row r="165" spans="1:5" ht="12.75">
      <c r="A165" s="35" t="s">
        <v>57</v>
      </c>
      <c r="E165" s="40" t="s">
        <v>5</v>
      </c>
    </row>
    <row r="166" spans="1:5" ht="12.75">
      <c r="A166" t="s">
        <v>59</v>
      </c>
      <c r="E166" s="39" t="s">
        <v>5</v>
      </c>
    </row>
    <row r="167" spans="1:16" ht="12.75">
      <c r="A167" t="s">
        <v>49</v>
      </c>
      <c s="34" t="s">
        <v>282</v>
      </c>
      <c s="34" t="s">
        <v>1618</v>
      </c>
      <c s="35" t="s">
        <v>5</v>
      </c>
      <c s="6" t="s">
        <v>1619</v>
      </c>
      <c s="36" t="s">
        <v>143</v>
      </c>
      <c s="37">
        <v>1</v>
      </c>
      <c s="36">
        <v>0</v>
      </c>
      <c s="36">
        <f>ROUND(G167*H167,6)</f>
      </c>
      <c r="L167" s="38">
        <v>0</v>
      </c>
      <c s="32">
        <f>ROUND(ROUND(L167,2)*ROUND(G167,3),2)</f>
      </c>
      <c s="36" t="s">
        <v>108</v>
      </c>
      <c>
        <f>(M167*21)/100</f>
      </c>
      <c t="s">
        <v>27</v>
      </c>
    </row>
    <row r="168" spans="1:5" ht="12.75">
      <c r="A168" s="35" t="s">
        <v>56</v>
      </c>
      <c r="E168" s="39" t="s">
        <v>1619</v>
      </c>
    </row>
    <row r="169" spans="1:5" ht="12.75">
      <c r="A169" s="35" t="s">
        <v>57</v>
      </c>
      <c r="E169" s="40" t="s">
        <v>5</v>
      </c>
    </row>
    <row r="170" spans="1:5" ht="12.75">
      <c r="A170" t="s">
        <v>59</v>
      </c>
      <c r="E170" s="39" t="s">
        <v>5</v>
      </c>
    </row>
    <row r="171" spans="1:16" ht="12.75">
      <c r="A171" t="s">
        <v>49</v>
      </c>
      <c s="34" t="s">
        <v>206</v>
      </c>
      <c s="34" t="s">
        <v>2552</v>
      </c>
      <c s="35" t="s">
        <v>5</v>
      </c>
      <c s="6" t="s">
        <v>2553</v>
      </c>
      <c s="36" t="s">
        <v>143</v>
      </c>
      <c s="37">
        <v>1</v>
      </c>
      <c s="36">
        <v>0</v>
      </c>
      <c s="36">
        <f>ROUND(G171*H171,6)</f>
      </c>
      <c r="L171" s="38">
        <v>0</v>
      </c>
      <c s="32">
        <f>ROUND(ROUND(L171,2)*ROUND(G171,3),2)</f>
      </c>
      <c s="36" t="s">
        <v>108</v>
      </c>
      <c>
        <f>(M171*21)/100</f>
      </c>
      <c t="s">
        <v>27</v>
      </c>
    </row>
    <row r="172" spans="1:5" ht="12.75">
      <c r="A172" s="35" t="s">
        <v>56</v>
      </c>
      <c r="E172" s="39" t="s">
        <v>2553</v>
      </c>
    </row>
    <row r="173" spans="1:5" ht="12.75">
      <c r="A173" s="35" t="s">
        <v>57</v>
      </c>
      <c r="E173" s="40" t="s">
        <v>5</v>
      </c>
    </row>
    <row r="174" spans="1:5" ht="12.75">
      <c r="A174" t="s">
        <v>59</v>
      </c>
      <c r="E174" s="39" t="s">
        <v>5</v>
      </c>
    </row>
    <row r="175" spans="1:16" ht="25.5">
      <c r="A175" t="s">
        <v>49</v>
      </c>
      <c s="34" t="s">
        <v>214</v>
      </c>
      <c s="34" t="s">
        <v>1620</v>
      </c>
      <c s="35" t="s">
        <v>5</v>
      </c>
      <c s="6" t="s">
        <v>1621</v>
      </c>
      <c s="36" t="s">
        <v>101</v>
      </c>
      <c s="37">
        <v>1</v>
      </c>
      <c s="36">
        <v>0</v>
      </c>
      <c s="36">
        <f>ROUND(G175*H175,6)</f>
      </c>
      <c r="L175" s="38">
        <v>0</v>
      </c>
      <c s="32">
        <f>ROUND(ROUND(L175,2)*ROUND(G175,3),2)</f>
      </c>
      <c s="36" t="s">
        <v>55</v>
      </c>
      <c>
        <f>(M175*21)/100</f>
      </c>
      <c t="s">
        <v>27</v>
      </c>
    </row>
    <row r="176" spans="1:5" ht="25.5">
      <c r="A176" s="35" t="s">
        <v>56</v>
      </c>
      <c r="E176" s="39" t="s">
        <v>1621</v>
      </c>
    </row>
    <row r="177" spans="1:5" ht="12.75">
      <c r="A177" s="35" t="s">
        <v>57</v>
      </c>
      <c r="E177" s="40" t="s">
        <v>5</v>
      </c>
    </row>
    <row r="178" spans="1:5" ht="12.75">
      <c r="A178" t="s">
        <v>59</v>
      </c>
      <c r="E178" s="39" t="s">
        <v>5</v>
      </c>
    </row>
    <row r="179" spans="1:13" ht="12.75">
      <c r="A179" t="s">
        <v>46</v>
      </c>
      <c r="C179" s="31" t="s">
        <v>98</v>
      </c>
      <c r="E179" s="33" t="s">
        <v>625</v>
      </c>
      <c r="J179" s="32">
        <f>0</f>
      </c>
      <c s="32">
        <f>0</f>
      </c>
      <c s="32">
        <f>0+L180+L184+L188+L192+L196</f>
      </c>
      <c s="32">
        <f>0+M180+M184+M188+M192+M196</f>
      </c>
    </row>
    <row r="180" spans="1:16" ht="25.5">
      <c r="A180" t="s">
        <v>49</v>
      </c>
      <c s="34" t="s">
        <v>209</v>
      </c>
      <c s="34" t="s">
        <v>2557</v>
      </c>
      <c s="35" t="s">
        <v>5</v>
      </c>
      <c s="6" t="s">
        <v>2558</v>
      </c>
      <c s="36" t="s">
        <v>153</v>
      </c>
      <c s="37">
        <v>2</v>
      </c>
      <c s="36">
        <v>0</v>
      </c>
      <c s="36">
        <f>ROUND(G180*H180,6)</f>
      </c>
      <c r="L180" s="38">
        <v>0</v>
      </c>
      <c s="32">
        <f>ROUND(ROUND(L180,2)*ROUND(G180,3),2)</f>
      </c>
      <c s="36" t="s">
        <v>108</v>
      </c>
      <c>
        <f>(M180*21)/100</f>
      </c>
      <c t="s">
        <v>27</v>
      </c>
    </row>
    <row r="181" spans="1:5" ht="38.25">
      <c r="A181" s="35" t="s">
        <v>56</v>
      </c>
      <c r="E181" s="39" t="s">
        <v>2559</v>
      </c>
    </row>
    <row r="182" spans="1:5" ht="12.75">
      <c r="A182" s="35" t="s">
        <v>57</v>
      </c>
      <c r="E182" s="40" t="s">
        <v>5</v>
      </c>
    </row>
    <row r="183" spans="1:5" ht="12.75">
      <c r="A183" t="s">
        <v>59</v>
      </c>
      <c r="E183" s="39" t="s">
        <v>2560</v>
      </c>
    </row>
    <row r="184" spans="1:16" ht="25.5">
      <c r="A184" t="s">
        <v>49</v>
      </c>
      <c s="34" t="s">
        <v>483</v>
      </c>
      <c s="34" t="s">
        <v>2208</v>
      </c>
      <c s="35" t="s">
        <v>5</v>
      </c>
      <c s="6" t="s">
        <v>2209</v>
      </c>
      <c s="36" t="s">
        <v>153</v>
      </c>
      <c s="37">
        <v>18.5</v>
      </c>
      <c s="36">
        <v>0</v>
      </c>
      <c s="36">
        <f>ROUND(G184*H184,6)</f>
      </c>
      <c r="L184" s="38">
        <v>0</v>
      </c>
      <c s="32">
        <f>ROUND(ROUND(L184,2)*ROUND(G184,3),2)</f>
      </c>
      <c s="36" t="s">
        <v>108</v>
      </c>
      <c>
        <f>(M184*21)/100</f>
      </c>
      <c t="s">
        <v>27</v>
      </c>
    </row>
    <row r="185" spans="1:5" ht="38.25">
      <c r="A185" s="35" t="s">
        <v>56</v>
      </c>
      <c r="E185" s="39" t="s">
        <v>2210</v>
      </c>
    </row>
    <row r="186" spans="1:5" ht="12.75">
      <c r="A186" s="35" t="s">
        <v>57</v>
      </c>
      <c r="E186" s="40" t="s">
        <v>5</v>
      </c>
    </row>
    <row r="187" spans="1:5" ht="12.75">
      <c r="A187" t="s">
        <v>59</v>
      </c>
      <c r="E187" s="39" t="s">
        <v>2561</v>
      </c>
    </row>
    <row r="188" spans="1:16" ht="12.75">
      <c r="A188" t="s">
        <v>49</v>
      </c>
      <c s="34" t="s">
        <v>290</v>
      </c>
      <c s="34" t="s">
        <v>2211</v>
      </c>
      <c s="35" t="s">
        <v>5</v>
      </c>
      <c s="6" t="s">
        <v>2212</v>
      </c>
      <c s="36" t="s">
        <v>153</v>
      </c>
      <c s="37">
        <v>18.5</v>
      </c>
      <c s="36">
        <v>0</v>
      </c>
      <c s="36">
        <f>ROUND(G188*H188,6)</f>
      </c>
      <c r="L188" s="38">
        <v>0</v>
      </c>
      <c s="32">
        <f>ROUND(ROUND(L188,2)*ROUND(G188,3),2)</f>
      </c>
      <c s="36" t="s">
        <v>108</v>
      </c>
      <c>
        <f>(M188*21)/100</f>
      </c>
      <c t="s">
        <v>27</v>
      </c>
    </row>
    <row r="189" spans="1:5" ht="12.75">
      <c r="A189" s="35" t="s">
        <v>56</v>
      </c>
      <c r="E189" s="39" t="s">
        <v>2212</v>
      </c>
    </row>
    <row r="190" spans="1:5" ht="25.5">
      <c r="A190" s="35" t="s">
        <v>57</v>
      </c>
      <c r="E190" s="40" t="s">
        <v>2647</v>
      </c>
    </row>
    <row r="191" spans="1:5" ht="12.75">
      <c r="A191" t="s">
        <v>59</v>
      </c>
      <c r="E191" s="39" t="s">
        <v>5</v>
      </c>
    </row>
    <row r="192" spans="1:16" ht="38.25">
      <c r="A192" t="s">
        <v>49</v>
      </c>
      <c s="34" t="s">
        <v>293</v>
      </c>
      <c s="34" t="s">
        <v>2563</v>
      </c>
      <c s="35" t="s">
        <v>5</v>
      </c>
      <c s="6" t="s">
        <v>1644</v>
      </c>
      <c s="36" t="s">
        <v>153</v>
      </c>
      <c s="37">
        <v>2</v>
      </c>
      <c s="36">
        <v>0</v>
      </c>
      <c s="36">
        <f>ROUND(G192*H192,6)</f>
      </c>
      <c r="L192" s="38">
        <v>0</v>
      </c>
      <c s="32">
        <f>ROUND(ROUND(L192,2)*ROUND(G192,3),2)</f>
      </c>
      <c s="36" t="s">
        <v>108</v>
      </c>
      <c>
        <f>(M192*21)/100</f>
      </c>
      <c t="s">
        <v>27</v>
      </c>
    </row>
    <row r="193" spans="1:5" ht="51">
      <c r="A193" s="35" t="s">
        <v>56</v>
      </c>
      <c r="E193" s="39" t="s">
        <v>2564</v>
      </c>
    </row>
    <row r="194" spans="1:5" ht="12.75">
      <c r="A194" s="35" t="s">
        <v>57</v>
      </c>
      <c r="E194" s="40" t="s">
        <v>5</v>
      </c>
    </row>
    <row r="195" spans="1:5" ht="12.75">
      <c r="A195" t="s">
        <v>59</v>
      </c>
      <c r="E195" s="39" t="s">
        <v>2560</v>
      </c>
    </row>
    <row r="196" spans="1:16" ht="38.25">
      <c r="A196" t="s">
        <v>49</v>
      </c>
      <c s="34" t="s">
        <v>491</v>
      </c>
      <c s="34" t="s">
        <v>1643</v>
      </c>
      <c s="35" t="s">
        <v>5</v>
      </c>
      <c s="6" t="s">
        <v>1644</v>
      </c>
      <c s="36" t="s">
        <v>137</v>
      </c>
      <c s="37">
        <v>3.75</v>
      </c>
      <c s="36">
        <v>0</v>
      </c>
      <c s="36">
        <f>ROUND(G196*H196,6)</f>
      </c>
      <c r="L196" s="38">
        <v>0</v>
      </c>
      <c s="32">
        <f>ROUND(ROUND(L196,2)*ROUND(G196,3),2)</f>
      </c>
      <c s="36" t="s">
        <v>108</v>
      </c>
      <c>
        <f>(M196*21)/100</f>
      </c>
      <c t="s">
        <v>27</v>
      </c>
    </row>
    <row r="197" spans="1:5" ht="38.25">
      <c r="A197" s="35" t="s">
        <v>56</v>
      </c>
      <c r="E197" s="39" t="s">
        <v>1645</v>
      </c>
    </row>
    <row r="198" spans="1:5" ht="12.75">
      <c r="A198" s="35" t="s">
        <v>57</v>
      </c>
      <c r="E198" s="40" t="s">
        <v>5</v>
      </c>
    </row>
    <row r="199" spans="1:5" ht="12.75">
      <c r="A199" t="s">
        <v>59</v>
      </c>
      <c r="E199" s="39" t="s">
        <v>1387</v>
      </c>
    </row>
    <row r="200" spans="1:13" ht="12.75">
      <c r="A200" t="s">
        <v>46</v>
      </c>
      <c r="C200" s="31" t="s">
        <v>47</v>
      </c>
      <c r="E200" s="33" t="s">
        <v>48</v>
      </c>
      <c r="J200" s="32">
        <f>0</f>
      </c>
      <c s="32">
        <f>0</f>
      </c>
      <c s="32">
        <f>0+L201+L205+L209</f>
      </c>
      <c s="32">
        <f>0+M201+M205+M209</f>
      </c>
    </row>
    <row r="201" spans="1:16" ht="25.5">
      <c r="A201" t="s">
        <v>49</v>
      </c>
      <c s="34" t="s">
        <v>326</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352</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222</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643</v>
      </c>
      <c r="E213" s="33" t="s">
        <v>644</v>
      </c>
      <c r="J213" s="32">
        <f>0</f>
      </c>
      <c s="32">
        <f>0</f>
      </c>
      <c s="32">
        <f>0+L214</f>
      </c>
      <c s="32">
        <f>0+M214</f>
      </c>
    </row>
    <row r="214" spans="1:16" ht="25.5">
      <c r="A214" t="s">
        <v>49</v>
      </c>
      <c s="34" t="s">
        <v>314</v>
      </c>
      <c s="34" t="s">
        <v>1646</v>
      </c>
      <c s="35" t="s">
        <v>5</v>
      </c>
      <c s="6" t="s">
        <v>1647</v>
      </c>
      <c s="36" t="s">
        <v>54</v>
      </c>
      <c s="37">
        <v>43.754</v>
      </c>
      <c s="36">
        <v>0</v>
      </c>
      <c s="36">
        <f>ROUND(G214*H214,6)</f>
      </c>
      <c r="L214" s="38">
        <v>0</v>
      </c>
      <c s="32">
        <f>ROUND(ROUND(L214,2)*ROUND(G214,3),2)</f>
      </c>
      <c s="36" t="s">
        <v>108</v>
      </c>
      <c>
        <f>(M214*21)/100</f>
      </c>
      <c t="s">
        <v>27</v>
      </c>
    </row>
    <row r="215" spans="1:5" ht="25.5">
      <c r="A215" s="35" t="s">
        <v>56</v>
      </c>
      <c r="E215" s="39" t="s">
        <v>1647</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2650</v>
      </c>
      <c r="E8" s="30" t="s">
        <v>2649</v>
      </c>
      <c r="J8" s="29">
        <f>0+J9+J26+J35+J96</f>
      </c>
      <c s="29">
        <f>0+K9+K26+K35+K96</f>
      </c>
      <c s="29">
        <f>0+L9+L26+L35+L96</f>
      </c>
      <c s="29">
        <f>0+M9+M26+M35+M96</f>
      </c>
    </row>
    <row r="9" spans="1:13" ht="12.75">
      <c r="A9" t="s">
        <v>46</v>
      </c>
      <c r="C9" s="31" t="s">
        <v>2651</v>
      </c>
      <c r="E9" s="33" t="s">
        <v>2652</v>
      </c>
      <c r="J9" s="32">
        <f>0</f>
      </c>
      <c s="32">
        <f>0</f>
      </c>
      <c s="32">
        <f>0+L10+L14+L18+L22</f>
      </c>
      <c s="32">
        <f>0+M10+M14+M18+M22</f>
      </c>
    </row>
    <row r="10" spans="1:16" ht="38.25">
      <c r="A10" t="s">
        <v>49</v>
      </c>
      <c s="34" t="s">
        <v>240</v>
      </c>
      <c s="34" t="s">
        <v>2653</v>
      </c>
      <c s="35" t="s">
        <v>5</v>
      </c>
      <c s="6" t="s">
        <v>2654</v>
      </c>
      <c s="36" t="s">
        <v>143</v>
      </c>
      <c s="37">
        <v>2</v>
      </c>
      <c s="36">
        <v>0</v>
      </c>
      <c s="36">
        <f>ROUND(G10*H10,6)</f>
      </c>
      <c r="L10" s="38">
        <v>0</v>
      </c>
      <c s="32">
        <f>ROUND(ROUND(L10,2)*ROUND(G10,3),2)</f>
      </c>
      <c s="36" t="s">
        <v>108</v>
      </c>
      <c>
        <f>(M10*21)/100</f>
      </c>
      <c t="s">
        <v>27</v>
      </c>
    </row>
    <row r="11" spans="1:5" ht="38.25">
      <c r="A11" s="35" t="s">
        <v>56</v>
      </c>
      <c r="E11" s="39" t="s">
        <v>2655</v>
      </c>
    </row>
    <row r="12" spans="1:5" ht="12.75">
      <c r="A12" s="35" t="s">
        <v>57</v>
      </c>
      <c r="E12" s="40" t="s">
        <v>5</v>
      </c>
    </row>
    <row r="13" spans="1:5" ht="12.75">
      <c r="A13" t="s">
        <v>59</v>
      </c>
      <c r="E13" s="39" t="s">
        <v>5</v>
      </c>
    </row>
    <row r="14" spans="1:16" ht="12.75">
      <c r="A14" t="s">
        <v>49</v>
      </c>
      <c s="34" t="s">
        <v>245</v>
      </c>
      <c s="34" t="s">
        <v>2656</v>
      </c>
      <c s="35" t="s">
        <v>5</v>
      </c>
      <c s="6" t="s">
        <v>2657</v>
      </c>
      <c s="36" t="s">
        <v>143</v>
      </c>
      <c s="37">
        <v>2</v>
      </c>
      <c s="36">
        <v>0</v>
      </c>
      <c s="36">
        <f>ROUND(G14*H14,6)</f>
      </c>
      <c r="L14" s="38">
        <v>0</v>
      </c>
      <c s="32">
        <f>ROUND(ROUND(L14,2)*ROUND(G14,3),2)</f>
      </c>
      <c s="36" t="s">
        <v>55</v>
      </c>
      <c>
        <f>(M14*21)/100</f>
      </c>
      <c t="s">
        <v>27</v>
      </c>
    </row>
    <row r="15" spans="1:5" ht="12.75">
      <c r="A15" s="35" t="s">
        <v>56</v>
      </c>
      <c r="E15" s="39" t="s">
        <v>2657</v>
      </c>
    </row>
    <row r="16" spans="1:5" ht="12.75">
      <c r="A16" s="35" t="s">
        <v>57</v>
      </c>
      <c r="E16" s="40" t="s">
        <v>5</v>
      </c>
    </row>
    <row r="17" spans="1:5" ht="12.75">
      <c r="A17" t="s">
        <v>59</v>
      </c>
      <c r="E17" s="39" t="s">
        <v>5</v>
      </c>
    </row>
    <row r="18" spans="1:16" ht="25.5">
      <c r="A18" t="s">
        <v>49</v>
      </c>
      <c s="34" t="s">
        <v>248</v>
      </c>
      <c s="34" t="s">
        <v>2658</v>
      </c>
      <c s="35" t="s">
        <v>5</v>
      </c>
      <c s="6" t="s">
        <v>2659</v>
      </c>
      <c s="36" t="s">
        <v>143</v>
      </c>
      <c s="37">
        <v>7</v>
      </c>
      <c s="36">
        <v>0</v>
      </c>
      <c s="36">
        <f>ROUND(G18*H18,6)</f>
      </c>
      <c r="L18" s="38">
        <v>0</v>
      </c>
      <c s="32">
        <f>ROUND(ROUND(L18,2)*ROUND(G18,3),2)</f>
      </c>
      <c s="36" t="s">
        <v>55</v>
      </c>
      <c>
        <f>(M18*21)/100</f>
      </c>
      <c t="s">
        <v>27</v>
      </c>
    </row>
    <row r="19" spans="1:5" ht="25.5">
      <c r="A19" s="35" t="s">
        <v>56</v>
      </c>
      <c r="E19" s="39" t="s">
        <v>2659</v>
      </c>
    </row>
    <row r="20" spans="1:5" ht="12.75">
      <c r="A20" s="35" t="s">
        <v>57</v>
      </c>
      <c r="E20" s="40" t="s">
        <v>5</v>
      </c>
    </row>
    <row r="21" spans="1:5" ht="25.5">
      <c r="A21" t="s">
        <v>59</v>
      </c>
      <c r="E21" s="39" t="s">
        <v>2660</v>
      </c>
    </row>
    <row r="22" spans="1:16" ht="12.75">
      <c r="A22" t="s">
        <v>49</v>
      </c>
      <c s="34" t="s">
        <v>252</v>
      </c>
      <c s="34" t="s">
        <v>2661</v>
      </c>
      <c s="35" t="s">
        <v>5</v>
      </c>
      <c s="6" t="s">
        <v>2662</v>
      </c>
      <c s="36" t="s">
        <v>143</v>
      </c>
      <c s="37">
        <v>7</v>
      </c>
      <c s="36">
        <v>0</v>
      </c>
      <c s="36">
        <f>ROUND(G22*H22,6)</f>
      </c>
      <c r="L22" s="38">
        <v>0</v>
      </c>
      <c s="32">
        <f>ROUND(ROUND(L22,2)*ROUND(G22,3),2)</f>
      </c>
      <c s="36" t="s">
        <v>55</v>
      </c>
      <c>
        <f>(M22*21)/100</f>
      </c>
      <c t="s">
        <v>27</v>
      </c>
    </row>
    <row r="23" spans="1:5" ht="12.75">
      <c r="A23" s="35" t="s">
        <v>56</v>
      </c>
      <c r="E23" s="39" t="s">
        <v>2662</v>
      </c>
    </row>
    <row r="24" spans="1:5" ht="12.75">
      <c r="A24" s="35" t="s">
        <v>57</v>
      </c>
      <c r="E24" s="40" t="s">
        <v>5</v>
      </c>
    </row>
    <row r="25" spans="1:5" ht="12.75">
      <c r="A25" t="s">
        <v>59</v>
      </c>
      <c r="E25" s="39" t="s">
        <v>5</v>
      </c>
    </row>
    <row r="26" spans="1:13" ht="12.75">
      <c r="A26" t="s">
        <v>46</v>
      </c>
      <c r="C26" s="31" t="s">
        <v>2663</v>
      </c>
      <c r="E26" s="33" t="s">
        <v>2664</v>
      </c>
      <c r="J26" s="32">
        <f>0</f>
      </c>
      <c s="32">
        <f>0</f>
      </c>
      <c s="32">
        <f>0+L27+L31</f>
      </c>
      <c s="32">
        <f>0+M27+M31</f>
      </c>
    </row>
    <row r="27" spans="1:16" ht="12.75">
      <c r="A27" t="s">
        <v>49</v>
      </c>
      <c s="34" t="s">
        <v>233</v>
      </c>
      <c s="34" t="s">
        <v>2665</v>
      </c>
      <c s="35" t="s">
        <v>5</v>
      </c>
      <c s="6" t="s">
        <v>2666</v>
      </c>
      <c s="36" t="s">
        <v>137</v>
      </c>
      <c s="37">
        <v>1.577</v>
      </c>
      <c s="36">
        <v>0</v>
      </c>
      <c s="36">
        <f>ROUND(G27*H27,6)</f>
      </c>
      <c r="L27" s="38">
        <v>0</v>
      </c>
      <c s="32">
        <f>ROUND(ROUND(L27,2)*ROUND(G27,3),2)</f>
      </c>
      <c s="36" t="s">
        <v>108</v>
      </c>
      <c>
        <f>(M27*21)/100</f>
      </c>
      <c t="s">
        <v>27</v>
      </c>
    </row>
    <row r="28" spans="1:5" ht="12.75">
      <c r="A28" s="35" t="s">
        <v>56</v>
      </c>
      <c r="E28" s="39" t="s">
        <v>2666</v>
      </c>
    </row>
    <row r="29" spans="1:5" ht="306">
      <c r="A29" s="35" t="s">
        <v>57</v>
      </c>
      <c r="E29" s="42" t="s">
        <v>2667</v>
      </c>
    </row>
    <row r="30" spans="1:5" ht="12.75">
      <c r="A30" t="s">
        <v>59</v>
      </c>
      <c r="E30" s="39" t="s">
        <v>2668</v>
      </c>
    </row>
    <row r="31" spans="1:16" ht="12.75">
      <c r="A31" t="s">
        <v>49</v>
      </c>
      <c s="34" t="s">
        <v>235</v>
      </c>
      <c s="34" t="s">
        <v>2669</v>
      </c>
      <c s="35" t="s">
        <v>5</v>
      </c>
      <c s="6" t="s">
        <v>2670</v>
      </c>
      <c s="36" t="s">
        <v>137</v>
      </c>
      <c s="37">
        <v>1.577</v>
      </c>
      <c s="36">
        <v>0</v>
      </c>
      <c s="36">
        <f>ROUND(G31*H31,6)</f>
      </c>
      <c r="L31" s="38">
        <v>0</v>
      </c>
      <c s="32">
        <f>ROUND(ROUND(L31,2)*ROUND(G31,3),2)</f>
      </c>
      <c s="36" t="s">
        <v>55</v>
      </c>
      <c>
        <f>(M31*21)/100</f>
      </c>
      <c t="s">
        <v>27</v>
      </c>
    </row>
    <row r="32" spans="1:5" ht="12.75">
      <c r="A32" s="35" t="s">
        <v>56</v>
      </c>
      <c r="E32" s="39" t="s">
        <v>2670</v>
      </c>
    </row>
    <row r="33" spans="1:5" ht="12.75">
      <c r="A33" s="35" t="s">
        <v>57</v>
      </c>
      <c r="E33" s="40" t="s">
        <v>2671</v>
      </c>
    </row>
    <row r="34" spans="1:5" ht="12.75">
      <c r="A34" t="s">
        <v>59</v>
      </c>
      <c r="E34" s="39" t="s">
        <v>5</v>
      </c>
    </row>
    <row r="35" spans="1:13" ht="12.75">
      <c r="A35" t="s">
        <v>46</v>
      </c>
      <c r="C35" s="31" t="s">
        <v>98</v>
      </c>
      <c r="E35" s="33" t="s">
        <v>625</v>
      </c>
      <c r="J35" s="32">
        <f>0</f>
      </c>
      <c s="32">
        <f>0</f>
      </c>
      <c s="32">
        <f>0+L36+L40+L44+L48+L52+L56+L60+L64+L68+L72+L76+L80+L84+L88+L92</f>
      </c>
      <c s="32">
        <f>0+M36+M40+M44+M48+M52+M56+M60+M64+M68+M72+M76+M80+M84+M88+M92</f>
      </c>
    </row>
    <row r="36" spans="1:16" ht="12.75">
      <c r="A36" t="s">
        <v>49</v>
      </c>
      <c s="34" t="s">
        <v>50</v>
      </c>
      <c s="34" t="s">
        <v>2672</v>
      </c>
      <c s="35" t="s">
        <v>5</v>
      </c>
      <c s="6" t="s">
        <v>2673</v>
      </c>
      <c s="36" t="s">
        <v>143</v>
      </c>
      <c s="37">
        <v>9</v>
      </c>
      <c s="36">
        <v>0.2234</v>
      </c>
      <c s="36">
        <f>ROUND(G36*H36,6)</f>
      </c>
      <c r="L36" s="38">
        <v>0</v>
      </c>
      <c s="32">
        <f>ROUND(ROUND(L36,2)*ROUND(G36,3),2)</f>
      </c>
      <c s="36" t="s">
        <v>55</v>
      </c>
      <c>
        <f>(M36*21)/100</f>
      </c>
      <c t="s">
        <v>27</v>
      </c>
    </row>
    <row r="37" spans="1:5" ht="12.75">
      <c r="A37" s="35" t="s">
        <v>56</v>
      </c>
      <c r="E37" s="39" t="s">
        <v>2673</v>
      </c>
    </row>
    <row r="38" spans="1:5" ht="12.75">
      <c r="A38" s="35" t="s">
        <v>57</v>
      </c>
      <c r="E38" s="40" t="s">
        <v>2674</v>
      </c>
    </row>
    <row r="39" spans="1:5" ht="12.75">
      <c r="A39" t="s">
        <v>59</v>
      </c>
      <c r="E39" s="39" t="s">
        <v>5</v>
      </c>
    </row>
    <row r="40" spans="1:16" ht="25.5">
      <c r="A40" t="s">
        <v>49</v>
      </c>
      <c s="34" t="s">
        <v>27</v>
      </c>
      <c s="34" t="s">
        <v>2675</v>
      </c>
      <c s="35" t="s">
        <v>5</v>
      </c>
      <c s="6" t="s">
        <v>2676</v>
      </c>
      <c s="36" t="s">
        <v>143</v>
      </c>
      <c s="37">
        <v>1</v>
      </c>
      <c s="36">
        <v>0</v>
      </c>
      <c s="36">
        <f>ROUND(G40*H40,6)</f>
      </c>
      <c r="L40" s="38">
        <v>0</v>
      </c>
      <c s="32">
        <f>ROUND(ROUND(L40,2)*ROUND(G40,3),2)</f>
      </c>
      <c s="36" t="s">
        <v>55</v>
      </c>
      <c>
        <f>(M40*21)/100</f>
      </c>
      <c t="s">
        <v>27</v>
      </c>
    </row>
    <row r="41" spans="1:5" ht="25.5">
      <c r="A41" s="35" t="s">
        <v>56</v>
      </c>
      <c r="E41" s="39" t="s">
        <v>2676</v>
      </c>
    </row>
    <row r="42" spans="1:5" ht="12.75">
      <c r="A42" s="35" t="s">
        <v>57</v>
      </c>
      <c r="E42" s="40" t="s">
        <v>2677</v>
      </c>
    </row>
    <row r="43" spans="1:5" ht="12.75">
      <c r="A43" t="s">
        <v>59</v>
      </c>
      <c r="E43" s="39" t="s">
        <v>2678</v>
      </c>
    </row>
    <row r="44" spans="1:16" ht="25.5">
      <c r="A44" t="s">
        <v>49</v>
      </c>
      <c s="34" t="s">
        <v>25</v>
      </c>
      <c s="34" t="s">
        <v>2679</v>
      </c>
      <c s="35" t="s">
        <v>5</v>
      </c>
      <c s="6" t="s">
        <v>2680</v>
      </c>
      <c s="36" t="s">
        <v>143</v>
      </c>
      <c s="37">
        <v>3</v>
      </c>
      <c s="36">
        <v>0</v>
      </c>
      <c s="36">
        <f>ROUND(G44*H44,6)</f>
      </c>
      <c r="L44" s="38">
        <v>0</v>
      </c>
      <c s="32">
        <f>ROUND(ROUND(L44,2)*ROUND(G44,3),2)</f>
      </c>
      <c s="36" t="s">
        <v>55</v>
      </c>
      <c>
        <f>(M44*21)/100</f>
      </c>
      <c t="s">
        <v>27</v>
      </c>
    </row>
    <row r="45" spans="1:5" ht="38.25">
      <c r="A45" s="35" t="s">
        <v>56</v>
      </c>
      <c r="E45" s="39" t="s">
        <v>2681</v>
      </c>
    </row>
    <row r="46" spans="1:5" ht="25.5">
      <c r="A46" s="35" t="s">
        <v>57</v>
      </c>
      <c r="E46" s="42" t="s">
        <v>2682</v>
      </c>
    </row>
    <row r="47" spans="1:5" ht="12.75">
      <c r="A47" t="s">
        <v>59</v>
      </c>
      <c r="E47" s="39" t="s">
        <v>2678</v>
      </c>
    </row>
    <row r="48" spans="1:16" ht="25.5">
      <c r="A48" t="s">
        <v>49</v>
      </c>
      <c s="34" t="s">
        <v>68</v>
      </c>
      <c s="34" t="s">
        <v>2683</v>
      </c>
      <c s="35" t="s">
        <v>5</v>
      </c>
      <c s="6" t="s">
        <v>2684</v>
      </c>
      <c s="36" t="s">
        <v>143</v>
      </c>
      <c s="37">
        <v>2</v>
      </c>
      <c s="36">
        <v>0</v>
      </c>
      <c s="36">
        <f>ROUND(G48*H48,6)</f>
      </c>
      <c r="L48" s="38">
        <v>0</v>
      </c>
      <c s="32">
        <f>ROUND(ROUND(L48,2)*ROUND(G48,3),2)</f>
      </c>
      <c s="36" t="s">
        <v>55</v>
      </c>
      <c>
        <f>(M48*21)/100</f>
      </c>
      <c t="s">
        <v>27</v>
      </c>
    </row>
    <row r="49" spans="1:5" ht="25.5">
      <c r="A49" s="35" t="s">
        <v>56</v>
      </c>
      <c r="E49" s="39" t="s">
        <v>2684</v>
      </c>
    </row>
    <row r="50" spans="1:5" ht="12.75">
      <c r="A50" s="35" t="s">
        <v>57</v>
      </c>
      <c r="E50" s="40" t="s">
        <v>5</v>
      </c>
    </row>
    <row r="51" spans="1:5" ht="12.75">
      <c r="A51" t="s">
        <v>59</v>
      </c>
      <c r="E51" s="39" t="s">
        <v>2678</v>
      </c>
    </row>
    <row r="52" spans="1:16" ht="25.5">
      <c r="A52" t="s">
        <v>49</v>
      </c>
      <c s="34" t="s">
        <v>73</v>
      </c>
      <c s="34" t="s">
        <v>2685</v>
      </c>
      <c s="35" t="s">
        <v>5</v>
      </c>
      <c s="6" t="s">
        <v>2686</v>
      </c>
      <c s="36" t="s">
        <v>143</v>
      </c>
      <c s="37">
        <v>1</v>
      </c>
      <c s="36">
        <v>0</v>
      </c>
      <c s="36">
        <f>ROUND(G52*H52,6)</f>
      </c>
      <c r="L52" s="38">
        <v>0</v>
      </c>
      <c s="32">
        <f>ROUND(ROUND(L52,2)*ROUND(G52,3),2)</f>
      </c>
      <c s="36" t="s">
        <v>55</v>
      </c>
      <c>
        <f>(M52*21)/100</f>
      </c>
      <c t="s">
        <v>27</v>
      </c>
    </row>
    <row r="53" spans="1:5" ht="25.5">
      <c r="A53" s="35" t="s">
        <v>56</v>
      </c>
      <c r="E53" s="39" t="s">
        <v>2686</v>
      </c>
    </row>
    <row r="54" spans="1:5" ht="12.75">
      <c r="A54" s="35" t="s">
        <v>57</v>
      </c>
      <c r="E54" s="40" t="s">
        <v>5</v>
      </c>
    </row>
    <row r="55" spans="1:5" ht="12.75">
      <c r="A55" t="s">
        <v>59</v>
      </c>
      <c r="E55" s="39" t="s">
        <v>2678</v>
      </c>
    </row>
    <row r="56" spans="1:16" ht="25.5">
      <c r="A56" t="s">
        <v>49</v>
      </c>
      <c s="34" t="s">
        <v>26</v>
      </c>
      <c s="34" t="s">
        <v>2687</v>
      </c>
      <c s="35" t="s">
        <v>5</v>
      </c>
      <c s="6" t="s">
        <v>2688</v>
      </c>
      <c s="36" t="s">
        <v>143</v>
      </c>
      <c s="37">
        <v>1</v>
      </c>
      <c s="36">
        <v>0</v>
      </c>
      <c s="36">
        <f>ROUND(G56*H56,6)</f>
      </c>
      <c r="L56" s="38">
        <v>0</v>
      </c>
      <c s="32">
        <f>ROUND(ROUND(L56,2)*ROUND(G56,3),2)</f>
      </c>
      <c s="36" t="s">
        <v>55</v>
      </c>
      <c>
        <f>(M56*21)/100</f>
      </c>
      <c t="s">
        <v>27</v>
      </c>
    </row>
    <row r="57" spans="1:5" ht="25.5">
      <c r="A57" s="35" t="s">
        <v>56</v>
      </c>
      <c r="E57" s="39" t="s">
        <v>2688</v>
      </c>
    </row>
    <row r="58" spans="1:5" ht="12.75">
      <c r="A58" s="35" t="s">
        <v>57</v>
      </c>
      <c r="E58" s="40" t="s">
        <v>2677</v>
      </c>
    </row>
    <row r="59" spans="1:5" ht="12.75">
      <c r="A59" t="s">
        <v>59</v>
      </c>
      <c r="E59" s="39" t="s">
        <v>2678</v>
      </c>
    </row>
    <row r="60" spans="1:16" ht="25.5">
      <c r="A60" t="s">
        <v>49</v>
      </c>
      <c s="34" t="s">
        <v>82</v>
      </c>
      <c s="34" t="s">
        <v>2689</v>
      </c>
      <c s="35" t="s">
        <v>5</v>
      </c>
      <c s="6" t="s">
        <v>2690</v>
      </c>
      <c s="36" t="s">
        <v>143</v>
      </c>
      <c s="37">
        <v>1</v>
      </c>
      <c s="36">
        <v>0</v>
      </c>
      <c s="36">
        <f>ROUND(G60*H60,6)</f>
      </c>
      <c r="L60" s="38">
        <v>0</v>
      </c>
      <c s="32">
        <f>ROUND(ROUND(L60,2)*ROUND(G60,3),2)</f>
      </c>
      <c s="36" t="s">
        <v>55</v>
      </c>
      <c>
        <f>(M60*21)/100</f>
      </c>
      <c t="s">
        <v>27</v>
      </c>
    </row>
    <row r="61" spans="1:5" ht="25.5">
      <c r="A61" s="35" t="s">
        <v>56</v>
      </c>
      <c r="E61" s="39" t="s">
        <v>2690</v>
      </c>
    </row>
    <row r="62" spans="1:5" ht="12.75">
      <c r="A62" s="35" t="s">
        <v>57</v>
      </c>
      <c r="E62" s="40" t="s">
        <v>2677</v>
      </c>
    </row>
    <row r="63" spans="1:5" ht="12.75">
      <c r="A63" t="s">
        <v>59</v>
      </c>
      <c r="E63" s="39" t="s">
        <v>2678</v>
      </c>
    </row>
    <row r="64" spans="1:16" ht="25.5">
      <c r="A64" t="s">
        <v>49</v>
      </c>
      <c s="34" t="s">
        <v>87</v>
      </c>
      <c s="34" t="s">
        <v>2691</v>
      </c>
      <c s="35" t="s">
        <v>5</v>
      </c>
      <c s="6" t="s">
        <v>2692</v>
      </c>
      <c s="36" t="s">
        <v>143</v>
      </c>
      <c s="37">
        <v>1</v>
      </c>
      <c s="36">
        <v>0</v>
      </c>
      <c s="36">
        <f>ROUND(G64*H64,6)</f>
      </c>
      <c r="L64" s="38">
        <v>0</v>
      </c>
      <c s="32">
        <f>ROUND(ROUND(L64,2)*ROUND(G64,3),2)</f>
      </c>
      <c s="36" t="s">
        <v>55</v>
      </c>
      <c>
        <f>(M64*21)/100</f>
      </c>
      <c t="s">
        <v>27</v>
      </c>
    </row>
    <row r="65" spans="1:5" ht="25.5">
      <c r="A65" s="35" t="s">
        <v>56</v>
      </c>
      <c r="E65" s="39" t="s">
        <v>2692</v>
      </c>
    </row>
    <row r="66" spans="1:5" ht="12.75">
      <c r="A66" s="35" t="s">
        <v>57</v>
      </c>
      <c r="E66" s="40" t="s">
        <v>2677</v>
      </c>
    </row>
    <row r="67" spans="1:5" ht="12.75">
      <c r="A67" t="s">
        <v>59</v>
      </c>
      <c r="E67" s="39" t="s">
        <v>2678</v>
      </c>
    </row>
    <row r="68" spans="1:16" ht="25.5">
      <c r="A68" t="s">
        <v>49</v>
      </c>
      <c s="34" t="s">
        <v>98</v>
      </c>
      <c s="34" t="s">
        <v>2693</v>
      </c>
      <c s="35" t="s">
        <v>5</v>
      </c>
      <c s="6" t="s">
        <v>2694</v>
      </c>
      <c s="36" t="s">
        <v>143</v>
      </c>
      <c s="37">
        <v>9</v>
      </c>
      <c s="36">
        <v>0</v>
      </c>
      <c s="36">
        <f>ROUND(G68*H68,6)</f>
      </c>
      <c r="L68" s="38">
        <v>0</v>
      </c>
      <c s="32">
        <f>ROUND(ROUND(L68,2)*ROUND(G68,3),2)</f>
      </c>
      <c s="36" t="s">
        <v>55</v>
      </c>
      <c>
        <f>(M68*21)/100</f>
      </c>
      <c t="s">
        <v>27</v>
      </c>
    </row>
    <row r="69" spans="1:5" ht="51">
      <c r="A69" s="35" t="s">
        <v>56</v>
      </c>
      <c r="E69" s="39" t="s">
        <v>2695</v>
      </c>
    </row>
    <row r="70" spans="1:5" ht="12.75">
      <c r="A70" s="35" t="s">
        <v>57</v>
      </c>
      <c r="E70" s="40" t="s">
        <v>2674</v>
      </c>
    </row>
    <row r="71" spans="1:5" ht="12.75">
      <c r="A71" t="s">
        <v>59</v>
      </c>
      <c r="E71" s="39" t="s">
        <v>5</v>
      </c>
    </row>
    <row r="72" spans="1:16" ht="12.75">
      <c r="A72" t="s">
        <v>49</v>
      </c>
      <c s="34" t="s">
        <v>102</v>
      </c>
      <c s="34" t="s">
        <v>2696</v>
      </c>
      <c s="35" t="s">
        <v>5</v>
      </c>
      <c s="6" t="s">
        <v>2697</v>
      </c>
      <c s="36" t="s">
        <v>143</v>
      </c>
      <c s="37">
        <v>3</v>
      </c>
      <c s="36">
        <v>0.00468</v>
      </c>
      <c s="36">
        <f>ROUND(G72*H72,6)</f>
      </c>
      <c r="L72" s="38">
        <v>0</v>
      </c>
      <c s="32">
        <f>ROUND(ROUND(L72,2)*ROUND(G72,3),2)</f>
      </c>
      <c s="36" t="s">
        <v>108</v>
      </c>
      <c>
        <f>(M72*21)/100</f>
      </c>
      <c t="s">
        <v>27</v>
      </c>
    </row>
    <row r="73" spans="1:5" ht="12.75">
      <c r="A73" s="35" t="s">
        <v>56</v>
      </c>
      <c r="E73" s="39" t="s">
        <v>2697</v>
      </c>
    </row>
    <row r="74" spans="1:5" ht="12.75">
      <c r="A74" s="35" t="s">
        <v>57</v>
      </c>
      <c r="E74" s="40" t="s">
        <v>2698</v>
      </c>
    </row>
    <row r="75" spans="1:5" ht="63.75">
      <c r="A75" t="s">
        <v>59</v>
      </c>
      <c r="E75" s="39" t="s">
        <v>2699</v>
      </c>
    </row>
    <row r="76" spans="1:16" ht="25.5">
      <c r="A76" t="s">
        <v>49</v>
      </c>
      <c s="34" t="s">
        <v>147</v>
      </c>
      <c s="34" t="s">
        <v>2700</v>
      </c>
      <c s="35" t="s">
        <v>5</v>
      </c>
      <c s="6" t="s">
        <v>2701</v>
      </c>
      <c s="36" t="s">
        <v>143</v>
      </c>
      <c s="37">
        <v>2</v>
      </c>
      <c s="36">
        <v>0</v>
      </c>
      <c s="36">
        <f>ROUND(G76*H76,6)</f>
      </c>
      <c r="L76" s="38">
        <v>0</v>
      </c>
      <c s="32">
        <f>ROUND(ROUND(L76,2)*ROUND(G76,3),2)</f>
      </c>
      <c s="36" t="s">
        <v>55</v>
      </c>
      <c>
        <f>(M76*21)/100</f>
      </c>
      <c t="s">
        <v>27</v>
      </c>
    </row>
    <row r="77" spans="1:5" ht="25.5">
      <c r="A77" s="35" t="s">
        <v>56</v>
      </c>
      <c r="E77" s="39" t="s">
        <v>2701</v>
      </c>
    </row>
    <row r="78" spans="1:5" ht="12.75">
      <c r="A78" s="35" t="s">
        <v>57</v>
      </c>
      <c r="E78" s="40" t="s">
        <v>2702</v>
      </c>
    </row>
    <row r="79" spans="1:5" ht="12.75">
      <c r="A79" t="s">
        <v>59</v>
      </c>
      <c r="E79" s="39" t="s">
        <v>2678</v>
      </c>
    </row>
    <row r="80" spans="1:16" ht="38.25">
      <c r="A80" t="s">
        <v>49</v>
      </c>
      <c s="34" t="s">
        <v>150</v>
      </c>
      <c s="34" t="s">
        <v>2703</v>
      </c>
      <c s="35" t="s">
        <v>5</v>
      </c>
      <c s="6" t="s">
        <v>2704</v>
      </c>
      <c s="36" t="s">
        <v>143</v>
      </c>
      <c s="37">
        <v>1</v>
      </c>
      <c s="36">
        <v>0</v>
      </c>
      <c s="36">
        <f>ROUND(G80*H80,6)</f>
      </c>
      <c r="L80" s="38">
        <v>0</v>
      </c>
      <c s="32">
        <f>ROUND(ROUND(L80,2)*ROUND(G80,3),2)</f>
      </c>
      <c s="36" t="s">
        <v>55</v>
      </c>
      <c>
        <f>(M80*21)/100</f>
      </c>
      <c t="s">
        <v>27</v>
      </c>
    </row>
    <row r="81" spans="1:5" ht="38.25">
      <c r="A81" s="35" t="s">
        <v>56</v>
      </c>
      <c r="E81" s="39" t="s">
        <v>2705</v>
      </c>
    </row>
    <row r="82" spans="1:5" ht="12.75">
      <c r="A82" s="35" t="s">
        <v>57</v>
      </c>
      <c r="E82" s="40" t="s">
        <v>2677</v>
      </c>
    </row>
    <row r="83" spans="1:5" ht="12.75">
      <c r="A83" t="s">
        <v>59</v>
      </c>
      <c r="E83" s="39" t="s">
        <v>2678</v>
      </c>
    </row>
    <row r="84" spans="1:16" ht="12.75">
      <c r="A84" t="s">
        <v>49</v>
      </c>
      <c s="34" t="s">
        <v>155</v>
      </c>
      <c s="34" t="s">
        <v>2706</v>
      </c>
      <c s="35" t="s">
        <v>5</v>
      </c>
      <c s="6" t="s">
        <v>2707</v>
      </c>
      <c s="36" t="s">
        <v>143</v>
      </c>
      <c s="37">
        <v>3</v>
      </c>
      <c s="36">
        <v>0</v>
      </c>
      <c s="36">
        <f>ROUND(G84*H84,6)</f>
      </c>
      <c r="L84" s="38">
        <v>0</v>
      </c>
      <c s="32">
        <f>ROUND(ROUND(L84,2)*ROUND(G84,3),2)</f>
      </c>
      <c s="36" t="s">
        <v>108</v>
      </c>
      <c>
        <f>(M84*21)/100</f>
      </c>
      <c t="s">
        <v>27</v>
      </c>
    </row>
    <row r="85" spans="1:5" ht="12.75">
      <c r="A85" s="35" t="s">
        <v>56</v>
      </c>
      <c r="E85" s="39" t="s">
        <v>2707</v>
      </c>
    </row>
    <row r="86" spans="1:5" ht="25.5">
      <c r="A86" s="35" t="s">
        <v>57</v>
      </c>
      <c r="E86" s="42" t="s">
        <v>2708</v>
      </c>
    </row>
    <row r="87" spans="1:5" ht="63.75">
      <c r="A87" t="s">
        <v>59</v>
      </c>
      <c r="E87" s="39" t="s">
        <v>2699</v>
      </c>
    </row>
    <row r="88" spans="1:16" ht="25.5">
      <c r="A88" t="s">
        <v>49</v>
      </c>
      <c s="34" t="s">
        <v>159</v>
      </c>
      <c s="34" t="s">
        <v>2709</v>
      </c>
      <c s="35" t="s">
        <v>5</v>
      </c>
      <c s="6" t="s">
        <v>2710</v>
      </c>
      <c s="36" t="s">
        <v>143</v>
      </c>
      <c s="37">
        <v>1</v>
      </c>
      <c s="36">
        <v>0</v>
      </c>
      <c s="36">
        <f>ROUND(G88*H88,6)</f>
      </c>
      <c r="L88" s="38">
        <v>0</v>
      </c>
      <c s="32">
        <f>ROUND(ROUND(L88,2)*ROUND(G88,3),2)</f>
      </c>
      <c s="36" t="s">
        <v>55</v>
      </c>
      <c>
        <f>(M88*21)/100</f>
      </c>
      <c t="s">
        <v>27</v>
      </c>
    </row>
    <row r="89" spans="1:5" ht="25.5">
      <c r="A89" s="35" t="s">
        <v>56</v>
      </c>
      <c r="E89" s="39" t="s">
        <v>2710</v>
      </c>
    </row>
    <row r="90" spans="1:5" ht="12.75">
      <c r="A90" s="35" t="s">
        <v>57</v>
      </c>
      <c r="E90" s="40" t="s">
        <v>2677</v>
      </c>
    </row>
    <row r="91" spans="1:5" ht="12.75">
      <c r="A91" t="s">
        <v>59</v>
      </c>
      <c r="E91" s="39" t="s">
        <v>2678</v>
      </c>
    </row>
    <row r="92" spans="1:16" ht="25.5">
      <c r="A92" t="s">
        <v>49</v>
      </c>
      <c s="34" t="s">
        <v>163</v>
      </c>
      <c s="34" t="s">
        <v>2711</v>
      </c>
      <c s="35" t="s">
        <v>5</v>
      </c>
      <c s="6" t="s">
        <v>2712</v>
      </c>
      <c s="36" t="s">
        <v>143</v>
      </c>
      <c s="37">
        <v>1</v>
      </c>
      <c s="36">
        <v>0</v>
      </c>
      <c s="36">
        <f>ROUND(G92*H92,6)</f>
      </c>
      <c r="L92" s="38">
        <v>0</v>
      </c>
      <c s="32">
        <f>ROUND(ROUND(L92,2)*ROUND(G92,3),2)</f>
      </c>
      <c s="36" t="s">
        <v>55</v>
      </c>
      <c>
        <f>(M92*21)/100</f>
      </c>
      <c t="s">
        <v>27</v>
      </c>
    </row>
    <row r="93" spans="1:5" ht="25.5">
      <c r="A93" s="35" t="s">
        <v>56</v>
      </c>
      <c r="E93" s="39" t="s">
        <v>2712</v>
      </c>
    </row>
    <row r="94" spans="1:5" ht="12.75">
      <c r="A94" s="35" t="s">
        <v>57</v>
      </c>
      <c r="E94" s="40" t="s">
        <v>2677</v>
      </c>
    </row>
    <row r="95" spans="1:5" ht="12.75">
      <c r="A95" t="s">
        <v>59</v>
      </c>
      <c r="E95" s="39" t="s">
        <v>2678</v>
      </c>
    </row>
    <row r="96" spans="1:13" ht="12.75">
      <c r="A96" t="s">
        <v>46</v>
      </c>
      <c r="C96" s="31" t="s">
        <v>643</v>
      </c>
      <c r="E96" s="33" t="s">
        <v>644</v>
      </c>
      <c r="J96" s="32">
        <f>0</f>
      </c>
      <c s="32">
        <f>0</f>
      </c>
      <c s="32">
        <f>0+L97</f>
      </c>
      <c s="32">
        <f>0+M97</f>
      </c>
    </row>
    <row r="97" spans="1:16" ht="38.25">
      <c r="A97" t="s">
        <v>49</v>
      </c>
      <c s="34" t="s">
        <v>256</v>
      </c>
      <c s="34" t="s">
        <v>1318</v>
      </c>
      <c s="35" t="s">
        <v>5</v>
      </c>
      <c s="6" t="s">
        <v>1319</v>
      </c>
      <c s="36" t="s">
        <v>54</v>
      </c>
      <c s="37">
        <v>0.25</v>
      </c>
      <c s="36">
        <v>0</v>
      </c>
      <c s="36">
        <f>ROUND(G97*H97,6)</f>
      </c>
      <c r="L97" s="38">
        <v>0</v>
      </c>
      <c s="32">
        <f>ROUND(ROUND(L97,2)*ROUND(G97,3),2)</f>
      </c>
      <c s="36" t="s">
        <v>108</v>
      </c>
      <c>
        <f>(M97*21)/100</f>
      </c>
      <c t="s">
        <v>27</v>
      </c>
    </row>
    <row r="98" spans="1:5" ht="38.25">
      <c r="A98" s="35" t="s">
        <v>56</v>
      </c>
      <c r="E98" s="39" t="s">
        <v>1320</v>
      </c>
    </row>
    <row r="99" spans="1:5" ht="12.75">
      <c r="A99" s="35" t="s">
        <v>57</v>
      </c>
      <c r="E99" s="40" t="s">
        <v>5</v>
      </c>
    </row>
    <row r="100" spans="1:5" ht="76.5">
      <c r="A100" t="s">
        <v>59</v>
      </c>
      <c r="E100" s="39" t="s">
        <v>2713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128</v>
      </c>
      <c r="E8" s="30" t="s">
        <v>127</v>
      </c>
      <c r="J8" s="29">
        <f>0+J9+J30+J35+J112</f>
      </c>
      <c s="29">
        <f>0+K9+K30+K35+K112</f>
      </c>
      <c s="29">
        <f>0+L9+L30+L35+L112</f>
      </c>
      <c s="29">
        <f>0+M9+M30+M35+M112</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0+L36+L40+L44+L48+L52+L56+L60+L64+L68+L72+L76+L80+L84+L88+L92+L96+L100+L104+L108</f>
      </c>
      <c s="32">
        <f>0+M36+M40+M44+M48+M52+M56+M60+M64+M68+M72+M76+M80+M84+M88+M92+M96+M100+M104+M108</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143</v>
      </c>
      <c s="37">
        <v>1</v>
      </c>
      <c s="36">
        <v>0</v>
      </c>
      <c s="36">
        <f>ROUND(G92*H92,6)</f>
      </c>
      <c r="L92" s="38">
        <v>0</v>
      </c>
      <c s="32">
        <f>ROUND(ROUND(L92,2)*ROUND(G92,3),2)</f>
      </c>
      <c s="36" t="s">
        <v>138</v>
      </c>
      <c>
        <f>(M92*21)/100</f>
      </c>
      <c t="s">
        <v>27</v>
      </c>
    </row>
    <row r="93" spans="1:5" ht="12.75">
      <c r="A93" s="35" t="s">
        <v>56</v>
      </c>
      <c r="E93" s="39" t="s">
        <v>197</v>
      </c>
    </row>
    <row r="94" spans="1:5" ht="12.75">
      <c r="A94" s="35" t="s">
        <v>57</v>
      </c>
      <c r="E94" s="40" t="s">
        <v>5</v>
      </c>
    </row>
    <row r="95" spans="1:5" ht="76.5">
      <c r="A95" t="s">
        <v>59</v>
      </c>
      <c r="E95" s="39" t="s">
        <v>198</v>
      </c>
    </row>
    <row r="96" spans="1:16" ht="12.75">
      <c r="A96" t="s">
        <v>49</v>
      </c>
      <c s="34" t="s">
        <v>199</v>
      </c>
      <c s="34" t="s">
        <v>200</v>
      </c>
      <c s="35" t="s">
        <v>5</v>
      </c>
      <c s="6" t="s">
        <v>201</v>
      </c>
      <c s="36" t="s">
        <v>143</v>
      </c>
      <c s="37">
        <v>1</v>
      </c>
      <c s="36">
        <v>0</v>
      </c>
      <c s="36">
        <f>ROUND(G96*H96,6)</f>
      </c>
      <c r="L96" s="38">
        <v>0</v>
      </c>
      <c s="32">
        <f>ROUND(ROUND(L96,2)*ROUND(G96,3),2)</f>
      </c>
      <c s="36" t="s">
        <v>138</v>
      </c>
      <c>
        <f>(M96*21)/100</f>
      </c>
      <c t="s">
        <v>27</v>
      </c>
    </row>
    <row r="97" spans="1:5" ht="12.75">
      <c r="A97" s="35" t="s">
        <v>56</v>
      </c>
      <c r="E97" s="39" t="s">
        <v>201</v>
      </c>
    </row>
    <row r="98" spans="1:5" ht="12.75">
      <c r="A98" s="35" t="s">
        <v>57</v>
      </c>
      <c r="E98" s="40" t="s">
        <v>5</v>
      </c>
    </row>
    <row r="99" spans="1:5" ht="89.25">
      <c r="A99" t="s">
        <v>59</v>
      </c>
      <c r="E99" s="39" t="s">
        <v>202</v>
      </c>
    </row>
    <row r="100" spans="1:16" ht="12.75">
      <c r="A100" t="s">
        <v>49</v>
      </c>
      <c s="34" t="s">
        <v>203</v>
      </c>
      <c s="34" t="s">
        <v>204</v>
      </c>
      <c s="35" t="s">
        <v>5</v>
      </c>
      <c s="6" t="s">
        <v>205</v>
      </c>
      <c s="36" t="s">
        <v>133</v>
      </c>
      <c s="37">
        <v>20</v>
      </c>
      <c s="36">
        <v>0</v>
      </c>
      <c s="36">
        <f>ROUND(G100*H100,6)</f>
      </c>
      <c r="L100" s="38">
        <v>0</v>
      </c>
      <c s="32">
        <f>ROUND(ROUND(L100,2)*ROUND(G100,3),2)</f>
      </c>
      <c s="36" t="s">
        <v>55</v>
      </c>
      <c>
        <f>(M100*21)/100</f>
      </c>
      <c t="s">
        <v>27</v>
      </c>
    </row>
    <row r="101" spans="1:5" ht="12.75">
      <c r="A101" s="35" t="s">
        <v>56</v>
      </c>
      <c r="E101" s="39" t="s">
        <v>205</v>
      </c>
    </row>
    <row r="102" spans="1:5" ht="12.75">
      <c r="A102" s="35" t="s">
        <v>57</v>
      </c>
      <c r="E102" s="40" t="s">
        <v>5</v>
      </c>
    </row>
    <row r="103" spans="1:5" ht="12.75">
      <c r="A103" t="s">
        <v>59</v>
      </c>
      <c r="E103" s="39" t="s">
        <v>205</v>
      </c>
    </row>
    <row r="104" spans="1:16" ht="25.5">
      <c r="A104" t="s">
        <v>49</v>
      </c>
      <c s="34" t="s">
        <v>206</v>
      </c>
      <c s="34" t="s">
        <v>207</v>
      </c>
      <c s="35" t="s">
        <v>5</v>
      </c>
      <c s="6" t="s">
        <v>208</v>
      </c>
      <c s="36" t="s">
        <v>133</v>
      </c>
      <c s="37">
        <v>1</v>
      </c>
      <c s="36">
        <v>0</v>
      </c>
      <c s="36">
        <f>ROUND(G104*H104,6)</f>
      </c>
      <c r="L104" s="38">
        <v>0</v>
      </c>
      <c s="32">
        <f>ROUND(ROUND(L104,2)*ROUND(G104,3),2)</f>
      </c>
      <c s="36" t="s">
        <v>55</v>
      </c>
      <c>
        <f>(M104*21)/100</f>
      </c>
      <c t="s">
        <v>27</v>
      </c>
    </row>
    <row r="105" spans="1:5" ht="25.5">
      <c r="A105" s="35" t="s">
        <v>56</v>
      </c>
      <c r="E105" s="39" t="s">
        <v>208</v>
      </c>
    </row>
    <row r="106" spans="1:5" ht="12.75">
      <c r="A106" s="35" t="s">
        <v>57</v>
      </c>
      <c r="E106" s="40" t="s">
        <v>5</v>
      </c>
    </row>
    <row r="107" spans="1:5" ht="25.5">
      <c r="A107" t="s">
        <v>59</v>
      </c>
      <c r="E107" s="39" t="s">
        <v>208</v>
      </c>
    </row>
    <row r="108" spans="1:16" ht="12.75">
      <c r="A108" t="s">
        <v>49</v>
      </c>
      <c s="34" t="s">
        <v>209</v>
      </c>
      <c s="34" t="s">
        <v>210</v>
      </c>
      <c s="35" t="s">
        <v>5</v>
      </c>
      <c s="6" t="s">
        <v>211</v>
      </c>
      <c s="36" t="s">
        <v>143</v>
      </c>
      <c s="37">
        <v>1</v>
      </c>
      <c s="36">
        <v>0</v>
      </c>
      <c s="36">
        <f>ROUND(G108*H108,6)</f>
      </c>
      <c r="L108" s="38">
        <v>0</v>
      </c>
      <c s="32">
        <f>ROUND(ROUND(L108,2)*ROUND(G108,3),2)</f>
      </c>
      <c s="36" t="s">
        <v>55</v>
      </c>
      <c>
        <f>(M108*21)/100</f>
      </c>
      <c t="s">
        <v>27</v>
      </c>
    </row>
    <row r="109" spans="1:5" ht="12.75">
      <c r="A109" s="35" t="s">
        <v>56</v>
      </c>
      <c r="E109" s="39" t="s">
        <v>211</v>
      </c>
    </row>
    <row r="110" spans="1:5" ht="12.75">
      <c r="A110" s="35" t="s">
        <v>57</v>
      </c>
      <c r="E110" s="40" t="s">
        <v>5</v>
      </c>
    </row>
    <row r="111" spans="1:5" ht="114.75">
      <c r="A111" t="s">
        <v>59</v>
      </c>
      <c r="E111" s="39" t="s">
        <v>212</v>
      </c>
    </row>
    <row r="112" spans="1:13" ht="12.75">
      <c r="A112" t="s">
        <v>46</v>
      </c>
      <c r="C112" s="31" t="s">
        <v>98</v>
      </c>
      <c r="E112" s="33" t="s">
        <v>213</v>
      </c>
      <c r="J112" s="32">
        <f>0</f>
      </c>
      <c s="32">
        <f>0</f>
      </c>
      <c s="32">
        <f>0+L113</f>
      </c>
      <c s="32">
        <f>0+M113</f>
      </c>
    </row>
    <row r="113" spans="1:16" ht="12.75">
      <c r="A113" t="s">
        <v>49</v>
      </c>
      <c s="34" t="s">
        <v>214</v>
      </c>
      <c s="34" t="s">
        <v>215</v>
      </c>
      <c s="35" t="s">
        <v>5</v>
      </c>
      <c s="6" t="s">
        <v>216</v>
      </c>
      <c s="36" t="s">
        <v>217</v>
      </c>
      <c s="37">
        <v>0.2</v>
      </c>
      <c s="36">
        <v>0</v>
      </c>
      <c s="36">
        <f>ROUND(G113*H113,6)</f>
      </c>
      <c r="L113" s="38">
        <v>0</v>
      </c>
      <c s="32">
        <f>ROUND(ROUND(L113,2)*ROUND(G113,3),2)</f>
      </c>
      <c s="36" t="s">
        <v>138</v>
      </c>
      <c>
        <f>(M113*21)/100</f>
      </c>
      <c t="s">
        <v>27</v>
      </c>
    </row>
    <row r="114" spans="1:5" ht="12.75">
      <c r="A114" s="35" t="s">
        <v>56</v>
      </c>
      <c r="E114" s="39" t="s">
        <v>216</v>
      </c>
    </row>
    <row r="115" spans="1:5" ht="12.75">
      <c r="A115" s="35" t="s">
        <v>57</v>
      </c>
      <c r="E115" s="40" t="s">
        <v>5</v>
      </c>
    </row>
    <row r="116" spans="1:5" ht="76.5">
      <c r="A116" t="s">
        <v>59</v>
      </c>
      <c r="E116"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221</v>
      </c>
      <c r="E8" s="30" t="s">
        <v>220</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222</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223</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224</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225</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226</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227</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228</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229</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230</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231</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232</v>
      </c>
    </row>
    <row r="60" spans="1:16" ht="12.75">
      <c r="A60" t="s">
        <v>49</v>
      </c>
      <c s="34" t="s">
        <v>233</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234</v>
      </c>
    </row>
    <row r="64" spans="1:16" ht="12.75">
      <c r="A64" t="s">
        <v>49</v>
      </c>
      <c s="34" t="s">
        <v>235</v>
      </c>
      <c s="34" t="s">
        <v>236</v>
      </c>
      <c s="35" t="s">
        <v>5</v>
      </c>
      <c s="6" t="s">
        <v>237</v>
      </c>
      <c s="36" t="s">
        <v>238</v>
      </c>
      <c s="37">
        <v>10</v>
      </c>
      <c s="36">
        <v>0</v>
      </c>
      <c s="36">
        <f>ROUND(G64*H64,6)</f>
      </c>
      <c r="L64" s="38">
        <v>0</v>
      </c>
      <c s="32">
        <f>ROUND(ROUND(L64,2)*ROUND(G64,3),2)</f>
      </c>
      <c s="36" t="s">
        <v>138</v>
      </c>
      <c>
        <f>(M64*21)/100</f>
      </c>
      <c t="s">
        <v>27</v>
      </c>
    </row>
    <row r="65" spans="1:5" ht="12.75">
      <c r="A65" s="35" t="s">
        <v>56</v>
      </c>
      <c r="E65" s="39" t="s">
        <v>237</v>
      </c>
    </row>
    <row r="66" spans="1:5" ht="12.75">
      <c r="A66" s="35" t="s">
        <v>57</v>
      </c>
      <c r="E66" s="40" t="s">
        <v>5</v>
      </c>
    </row>
    <row r="67" spans="1:5" ht="38.25">
      <c r="A67" t="s">
        <v>59</v>
      </c>
      <c r="E67" s="39" t="s">
        <v>239</v>
      </c>
    </row>
    <row r="68" spans="1:16" ht="12.75">
      <c r="A68" t="s">
        <v>49</v>
      </c>
      <c s="34" t="s">
        <v>240</v>
      </c>
      <c s="34" t="s">
        <v>241</v>
      </c>
      <c s="35" t="s">
        <v>5</v>
      </c>
      <c s="6" t="s">
        <v>242</v>
      </c>
      <c s="36" t="s">
        <v>243</v>
      </c>
      <c s="37">
        <v>0.5</v>
      </c>
      <c s="36">
        <v>0</v>
      </c>
      <c s="36">
        <f>ROUND(G68*H68,6)</f>
      </c>
      <c r="L68" s="38">
        <v>0</v>
      </c>
      <c s="32">
        <f>ROUND(ROUND(L68,2)*ROUND(G68,3),2)</f>
      </c>
      <c s="36" t="s">
        <v>138</v>
      </c>
      <c>
        <f>(M68*21)/100</f>
      </c>
      <c t="s">
        <v>27</v>
      </c>
    </row>
    <row r="69" spans="1:5" ht="12.75">
      <c r="A69" s="35" t="s">
        <v>56</v>
      </c>
      <c r="E69" s="39" t="s">
        <v>242</v>
      </c>
    </row>
    <row r="70" spans="1:5" ht="12.75">
      <c r="A70" s="35" t="s">
        <v>57</v>
      </c>
      <c r="E70" s="40" t="s">
        <v>5</v>
      </c>
    </row>
    <row r="71" spans="1:5" ht="76.5">
      <c r="A71" t="s">
        <v>59</v>
      </c>
      <c r="E71" s="39" t="s">
        <v>244</v>
      </c>
    </row>
    <row r="72" spans="1:16" ht="12.75">
      <c r="A72" t="s">
        <v>49</v>
      </c>
      <c s="34" t="s">
        <v>245</v>
      </c>
      <c s="34" t="s">
        <v>246</v>
      </c>
      <c s="35" t="s">
        <v>5</v>
      </c>
      <c s="6" t="s">
        <v>247</v>
      </c>
      <c s="36" t="s">
        <v>243</v>
      </c>
      <c s="37">
        <v>0.37</v>
      </c>
      <c s="36">
        <v>0</v>
      </c>
      <c s="36">
        <f>ROUND(G72*H72,6)</f>
      </c>
      <c r="L72" s="38">
        <v>0</v>
      </c>
      <c s="32">
        <f>ROUND(ROUND(L72,2)*ROUND(G72,3),2)</f>
      </c>
      <c s="36" t="s">
        <v>55</v>
      </c>
      <c>
        <f>(M72*21)/100</f>
      </c>
      <c t="s">
        <v>27</v>
      </c>
    </row>
    <row r="73" spans="1:5" ht="12.75">
      <c r="A73" s="35" t="s">
        <v>56</v>
      </c>
      <c r="E73" s="39" t="s">
        <v>247</v>
      </c>
    </row>
    <row r="74" spans="1:5" ht="12.75">
      <c r="A74" s="35" t="s">
        <v>57</v>
      </c>
      <c r="E74" s="40" t="s">
        <v>5</v>
      </c>
    </row>
    <row r="75" spans="1:5" ht="76.5">
      <c r="A75" t="s">
        <v>59</v>
      </c>
      <c r="E75" s="39" t="s">
        <v>244</v>
      </c>
    </row>
    <row r="76" spans="1:16" ht="12.75">
      <c r="A76" t="s">
        <v>49</v>
      </c>
      <c s="34" t="s">
        <v>248</v>
      </c>
      <c s="34" t="s">
        <v>249</v>
      </c>
      <c s="35" t="s">
        <v>5</v>
      </c>
      <c s="6" t="s">
        <v>250</v>
      </c>
      <c s="36" t="s">
        <v>243</v>
      </c>
      <c s="37">
        <v>0.87</v>
      </c>
      <c s="36">
        <v>0</v>
      </c>
      <c s="36">
        <f>ROUND(G76*H76,6)</f>
      </c>
      <c r="L76" s="38">
        <v>0</v>
      </c>
      <c s="32">
        <f>ROUND(ROUND(L76,2)*ROUND(G76,3),2)</f>
      </c>
      <c s="36" t="s">
        <v>138</v>
      </c>
      <c>
        <f>(M76*21)/100</f>
      </c>
      <c t="s">
        <v>27</v>
      </c>
    </row>
    <row r="77" spans="1:5" ht="12.75">
      <c r="A77" s="35" t="s">
        <v>56</v>
      </c>
      <c r="E77" s="39" t="s">
        <v>250</v>
      </c>
    </row>
    <row r="78" spans="1:5" ht="12.75">
      <c r="A78" s="35" t="s">
        <v>57</v>
      </c>
      <c r="E78" s="40" t="s">
        <v>5</v>
      </c>
    </row>
    <row r="79" spans="1:5" ht="63.75">
      <c r="A79" t="s">
        <v>59</v>
      </c>
      <c r="E79" s="39" t="s">
        <v>251</v>
      </c>
    </row>
    <row r="80" spans="1:16" ht="12.75">
      <c r="A80" t="s">
        <v>49</v>
      </c>
      <c s="34" t="s">
        <v>252</v>
      </c>
      <c s="34" t="s">
        <v>253</v>
      </c>
      <c s="35" t="s">
        <v>5</v>
      </c>
      <c s="6" t="s">
        <v>254</v>
      </c>
      <c s="36" t="s">
        <v>243</v>
      </c>
      <c s="37">
        <v>2.84</v>
      </c>
      <c s="36">
        <v>0</v>
      </c>
      <c s="36">
        <f>ROUND(G80*H80,6)</f>
      </c>
      <c r="L80" s="38">
        <v>0</v>
      </c>
      <c s="32">
        <f>ROUND(ROUND(L80,2)*ROUND(G80,3),2)</f>
      </c>
      <c s="36" t="s">
        <v>138</v>
      </c>
      <c>
        <f>(M80*21)/100</f>
      </c>
      <c t="s">
        <v>27</v>
      </c>
    </row>
    <row r="81" spans="1:5" ht="12.75">
      <c r="A81" s="35" t="s">
        <v>56</v>
      </c>
      <c r="E81" s="39" t="s">
        <v>254</v>
      </c>
    </row>
    <row r="82" spans="1:5" ht="12.75">
      <c r="A82" s="35" t="s">
        <v>57</v>
      </c>
      <c r="E82" s="40" t="s">
        <v>5</v>
      </c>
    </row>
    <row r="83" spans="1:5" ht="51">
      <c r="A83" t="s">
        <v>59</v>
      </c>
      <c r="E83" s="39" t="s">
        <v>255</v>
      </c>
    </row>
    <row r="84" spans="1:16" ht="12.75">
      <c r="A84" t="s">
        <v>49</v>
      </c>
      <c s="34" t="s">
        <v>256</v>
      </c>
      <c s="34" t="s">
        <v>257</v>
      </c>
      <c s="35" t="s">
        <v>5</v>
      </c>
      <c s="6" t="s">
        <v>258</v>
      </c>
      <c s="36" t="s">
        <v>243</v>
      </c>
      <c s="37">
        <v>2.84</v>
      </c>
      <c s="36">
        <v>0</v>
      </c>
      <c s="36">
        <f>ROUND(G84*H84,6)</f>
      </c>
      <c r="L84" s="38">
        <v>0</v>
      </c>
      <c s="32">
        <f>ROUND(ROUND(L84,2)*ROUND(G84,3),2)</f>
      </c>
      <c s="36" t="s">
        <v>138</v>
      </c>
      <c>
        <f>(M84*21)/100</f>
      </c>
      <c t="s">
        <v>27</v>
      </c>
    </row>
    <row r="85" spans="1:5" ht="12.75">
      <c r="A85" s="35" t="s">
        <v>56</v>
      </c>
      <c r="E85" s="39" t="s">
        <v>258</v>
      </c>
    </row>
    <row r="86" spans="1:5" ht="12.75">
      <c r="A86" s="35" t="s">
        <v>57</v>
      </c>
      <c r="E86" s="40" t="s">
        <v>5</v>
      </c>
    </row>
    <row r="87" spans="1:5" ht="63.75">
      <c r="A87" t="s">
        <v>59</v>
      </c>
      <c r="E87" s="39" t="s">
        <v>251</v>
      </c>
    </row>
    <row r="88" spans="1:16" ht="12.75">
      <c r="A88" t="s">
        <v>49</v>
      </c>
      <c s="34" t="s">
        <v>259</v>
      </c>
      <c s="34" t="s">
        <v>260</v>
      </c>
      <c s="35" t="s">
        <v>5</v>
      </c>
      <c s="6" t="s">
        <v>261</v>
      </c>
      <c s="36" t="s">
        <v>143</v>
      </c>
      <c s="37">
        <v>4</v>
      </c>
      <c s="36">
        <v>0</v>
      </c>
      <c s="36">
        <f>ROUND(G88*H88,6)</f>
      </c>
      <c r="L88" s="38">
        <v>0</v>
      </c>
      <c s="32">
        <f>ROUND(ROUND(L88,2)*ROUND(G88,3),2)</f>
      </c>
      <c s="36" t="s">
        <v>138</v>
      </c>
      <c>
        <f>(M88*21)/100</f>
      </c>
      <c t="s">
        <v>27</v>
      </c>
    </row>
    <row r="89" spans="1:5" ht="12.75">
      <c r="A89" s="35" t="s">
        <v>56</v>
      </c>
      <c r="E89" s="39" t="s">
        <v>261</v>
      </c>
    </row>
    <row r="90" spans="1:5" ht="12.75">
      <c r="A90" s="35" t="s">
        <v>57</v>
      </c>
      <c r="E90" s="40" t="s">
        <v>5</v>
      </c>
    </row>
    <row r="91" spans="1:5" ht="63.75">
      <c r="A91" t="s">
        <v>59</v>
      </c>
      <c r="E91" s="39" t="s">
        <v>262</v>
      </c>
    </row>
    <row r="92" spans="1:16" ht="12.75">
      <c r="A92" t="s">
        <v>49</v>
      </c>
      <c s="34" t="s">
        <v>263</v>
      </c>
      <c s="34" t="s">
        <v>264</v>
      </c>
      <c s="35" t="s">
        <v>5</v>
      </c>
      <c s="6" t="s">
        <v>265</v>
      </c>
      <c s="36" t="s">
        <v>143</v>
      </c>
      <c s="37">
        <v>4</v>
      </c>
      <c s="36">
        <v>0</v>
      </c>
      <c s="36">
        <f>ROUND(G92*H92,6)</f>
      </c>
      <c r="L92" s="38">
        <v>0</v>
      </c>
      <c s="32">
        <f>ROUND(ROUND(L92,2)*ROUND(G92,3),2)</f>
      </c>
      <c s="36" t="s">
        <v>138</v>
      </c>
      <c>
        <f>(M92*21)/100</f>
      </c>
      <c t="s">
        <v>27</v>
      </c>
    </row>
    <row r="93" spans="1:5" ht="12.75">
      <c r="A93" s="35" t="s">
        <v>56</v>
      </c>
      <c r="E93" s="39" t="s">
        <v>265</v>
      </c>
    </row>
    <row r="94" spans="1:5" ht="12.75">
      <c r="A94" s="35" t="s">
        <v>57</v>
      </c>
      <c r="E94" s="40" t="s">
        <v>5</v>
      </c>
    </row>
    <row r="95" spans="1:5" ht="76.5">
      <c r="A95" t="s">
        <v>59</v>
      </c>
      <c r="E95" s="39" t="s">
        <v>266</v>
      </c>
    </row>
    <row r="96" spans="1:16" ht="12.75">
      <c r="A96" t="s">
        <v>49</v>
      </c>
      <c s="34" t="s">
        <v>267</v>
      </c>
      <c s="34" t="s">
        <v>268</v>
      </c>
      <c s="35" t="s">
        <v>5</v>
      </c>
      <c s="6" t="s">
        <v>269</v>
      </c>
      <c s="36" t="s">
        <v>143</v>
      </c>
      <c s="37">
        <v>1</v>
      </c>
      <c s="36">
        <v>0</v>
      </c>
      <c s="36">
        <f>ROUND(G96*H96,6)</f>
      </c>
      <c r="L96" s="38">
        <v>0</v>
      </c>
      <c s="32">
        <f>ROUND(ROUND(L96,2)*ROUND(G96,3),2)</f>
      </c>
      <c s="36" t="s">
        <v>138</v>
      </c>
      <c>
        <f>(M96*21)/100</f>
      </c>
      <c t="s">
        <v>27</v>
      </c>
    </row>
    <row r="97" spans="1:5" ht="12.75">
      <c r="A97" s="35" t="s">
        <v>56</v>
      </c>
      <c r="E97" s="39" t="s">
        <v>269</v>
      </c>
    </row>
    <row r="98" spans="1:5" ht="12.75">
      <c r="A98" s="35" t="s">
        <v>57</v>
      </c>
      <c r="E98" s="40" t="s">
        <v>5</v>
      </c>
    </row>
    <row r="99" spans="1:5" ht="114.75">
      <c r="A99" t="s">
        <v>59</v>
      </c>
      <c r="E99" s="39" t="s">
        <v>270</v>
      </c>
    </row>
    <row r="100" spans="1:16" ht="12.75">
      <c r="A100" t="s">
        <v>49</v>
      </c>
      <c s="34" t="s">
        <v>166</v>
      </c>
      <c s="34" t="s">
        <v>271</v>
      </c>
      <c s="35" t="s">
        <v>5</v>
      </c>
      <c s="6" t="s">
        <v>272</v>
      </c>
      <c s="36" t="s">
        <v>143</v>
      </c>
      <c s="37">
        <v>5</v>
      </c>
      <c s="36">
        <v>0</v>
      </c>
      <c s="36">
        <f>ROUND(G100*H100,6)</f>
      </c>
      <c r="L100" s="38">
        <v>0</v>
      </c>
      <c s="32">
        <f>ROUND(ROUND(L100,2)*ROUND(G100,3),2)</f>
      </c>
      <c s="36" t="s">
        <v>55</v>
      </c>
      <c>
        <f>(M100*21)/100</f>
      </c>
      <c t="s">
        <v>27</v>
      </c>
    </row>
    <row r="101" spans="1:5" ht="12.75">
      <c r="A101" s="35" t="s">
        <v>56</v>
      </c>
      <c r="E101" s="39" t="s">
        <v>272</v>
      </c>
    </row>
    <row r="102" spans="1:5" ht="12.75">
      <c r="A102" s="35" t="s">
        <v>57</v>
      </c>
      <c r="E102" s="40" t="s">
        <v>5</v>
      </c>
    </row>
    <row r="103" spans="1:5" ht="102">
      <c r="A103" t="s">
        <v>59</v>
      </c>
      <c r="E103" s="39" t="s">
        <v>273</v>
      </c>
    </row>
    <row r="104" spans="1:16" ht="12.75">
      <c r="A104" t="s">
        <v>49</v>
      </c>
      <c s="34" t="s">
        <v>274</v>
      </c>
      <c s="34" t="s">
        <v>275</v>
      </c>
      <c s="35" t="s">
        <v>5</v>
      </c>
      <c s="6" t="s">
        <v>276</v>
      </c>
      <c s="36" t="s">
        <v>143</v>
      </c>
      <c s="37">
        <v>7</v>
      </c>
      <c s="36">
        <v>0</v>
      </c>
      <c s="36">
        <f>ROUND(G104*H104,6)</f>
      </c>
      <c r="L104" s="38">
        <v>0</v>
      </c>
      <c s="32">
        <f>ROUND(ROUND(L104,2)*ROUND(G104,3),2)</f>
      </c>
      <c s="36" t="s">
        <v>55</v>
      </c>
      <c>
        <f>(M104*21)/100</f>
      </c>
      <c t="s">
        <v>27</v>
      </c>
    </row>
    <row r="105" spans="1:5" ht="12.75">
      <c r="A105" s="35" t="s">
        <v>56</v>
      </c>
      <c r="E105" s="39" t="s">
        <v>276</v>
      </c>
    </row>
    <row r="106" spans="1:5" ht="12.75">
      <c r="A106" s="35" t="s">
        <v>57</v>
      </c>
      <c r="E106" s="40" t="s">
        <v>5</v>
      </c>
    </row>
    <row r="107" spans="1:5" ht="114.75">
      <c r="A107" t="s">
        <v>59</v>
      </c>
      <c r="E107" s="39" t="s">
        <v>277</v>
      </c>
    </row>
    <row r="108" spans="1:16" ht="12.75">
      <c r="A108" t="s">
        <v>49</v>
      </c>
      <c s="34" t="s">
        <v>191</v>
      </c>
      <c s="34" t="s">
        <v>278</v>
      </c>
      <c s="35" t="s">
        <v>5</v>
      </c>
      <c s="6" t="s">
        <v>279</v>
      </c>
      <c s="36" t="s">
        <v>143</v>
      </c>
      <c s="37">
        <v>13</v>
      </c>
      <c s="36">
        <v>0</v>
      </c>
      <c s="36">
        <f>ROUND(G108*H108,6)</f>
      </c>
      <c r="L108" s="38">
        <v>0</v>
      </c>
      <c s="32">
        <f>ROUND(ROUND(L108,2)*ROUND(G108,3),2)</f>
      </c>
      <c s="36" t="s">
        <v>138</v>
      </c>
      <c>
        <f>(M108*21)/100</f>
      </c>
      <c t="s">
        <v>27</v>
      </c>
    </row>
    <row r="109" spans="1:5" ht="12.75">
      <c r="A109" s="35" t="s">
        <v>56</v>
      </c>
      <c r="E109" s="39" t="s">
        <v>279</v>
      </c>
    </row>
    <row r="110" spans="1:5" ht="12.75">
      <c r="A110" s="35" t="s">
        <v>57</v>
      </c>
      <c r="E110" s="40" t="s">
        <v>5</v>
      </c>
    </row>
    <row r="111" spans="1:5" ht="102">
      <c r="A111" t="s">
        <v>59</v>
      </c>
      <c r="E111" s="39" t="s">
        <v>273</v>
      </c>
    </row>
    <row r="112" spans="1:16" ht="12.75">
      <c r="A112" t="s">
        <v>49</v>
      </c>
      <c s="34" t="s">
        <v>203</v>
      </c>
      <c s="34" t="s">
        <v>280</v>
      </c>
      <c s="35" t="s">
        <v>5</v>
      </c>
      <c s="6" t="s">
        <v>281</v>
      </c>
      <c s="36" t="s">
        <v>143</v>
      </c>
      <c s="37">
        <v>15</v>
      </c>
      <c s="36">
        <v>0</v>
      </c>
      <c s="36">
        <f>ROUND(G112*H112,6)</f>
      </c>
      <c r="L112" s="38">
        <v>0</v>
      </c>
      <c s="32">
        <f>ROUND(ROUND(L112,2)*ROUND(G112,3),2)</f>
      </c>
      <c s="36" t="s">
        <v>138</v>
      </c>
      <c>
        <f>(M112*21)/100</f>
      </c>
      <c t="s">
        <v>27</v>
      </c>
    </row>
    <row r="113" spans="1:5" ht="12.75">
      <c r="A113" s="35" t="s">
        <v>56</v>
      </c>
      <c r="E113" s="39" t="s">
        <v>281</v>
      </c>
    </row>
    <row r="114" spans="1:5" ht="12.75">
      <c r="A114" s="35" t="s">
        <v>57</v>
      </c>
      <c r="E114" s="40" t="s">
        <v>5</v>
      </c>
    </row>
    <row r="115" spans="1:5" ht="102">
      <c r="A115" t="s">
        <v>59</v>
      </c>
      <c r="E115" s="39" t="s">
        <v>273</v>
      </c>
    </row>
    <row r="116" spans="1:16" ht="12.75">
      <c r="A116" t="s">
        <v>49</v>
      </c>
      <c s="34" t="s">
        <v>282</v>
      </c>
      <c s="34" t="s">
        <v>283</v>
      </c>
      <c s="35" t="s">
        <v>5</v>
      </c>
      <c s="6" t="s">
        <v>284</v>
      </c>
      <c s="36" t="s">
        <v>143</v>
      </c>
      <c s="37">
        <v>16</v>
      </c>
      <c s="36">
        <v>0</v>
      </c>
      <c s="36">
        <f>ROUND(G116*H116,6)</f>
      </c>
      <c r="L116" s="38">
        <v>0</v>
      </c>
      <c s="32">
        <f>ROUND(ROUND(L116,2)*ROUND(G116,3),2)</f>
      </c>
      <c s="36" t="s">
        <v>55</v>
      </c>
      <c>
        <f>(M116*21)/100</f>
      </c>
      <c t="s">
        <v>27</v>
      </c>
    </row>
    <row r="117" spans="1:5" ht="12.75">
      <c r="A117" s="35" t="s">
        <v>56</v>
      </c>
      <c r="E117" s="39" t="s">
        <v>284</v>
      </c>
    </row>
    <row r="118" spans="1:5" ht="12.75">
      <c r="A118" s="35" t="s">
        <v>57</v>
      </c>
      <c r="E118" s="40" t="s">
        <v>5</v>
      </c>
    </row>
    <row r="119" spans="1:5" ht="114.75">
      <c r="A119" t="s">
        <v>59</v>
      </c>
      <c r="E119" s="39" t="s">
        <v>285</v>
      </c>
    </row>
    <row r="120" spans="1:16" ht="25.5">
      <c r="A120" t="s">
        <v>49</v>
      </c>
      <c s="34" t="s">
        <v>214</v>
      </c>
      <c s="34" t="s">
        <v>286</v>
      </c>
      <c s="35" t="s">
        <v>5</v>
      </c>
      <c s="6" t="s">
        <v>287</v>
      </c>
      <c s="36" t="s">
        <v>143</v>
      </c>
      <c s="37">
        <v>1</v>
      </c>
      <c s="36">
        <v>0</v>
      </c>
      <c s="36">
        <f>ROUND(G120*H120,6)</f>
      </c>
      <c r="L120" s="38">
        <v>0</v>
      </c>
      <c s="32">
        <f>ROUND(ROUND(L120,2)*ROUND(G120,3),2)</f>
      </c>
      <c s="36" t="s">
        <v>138</v>
      </c>
      <c>
        <f>(M120*21)/100</f>
      </c>
      <c t="s">
        <v>27</v>
      </c>
    </row>
    <row r="121" spans="1:5" ht="25.5">
      <c r="A121" s="35" t="s">
        <v>56</v>
      </c>
      <c r="E121" s="39" t="s">
        <v>287</v>
      </c>
    </row>
    <row r="122" spans="1:5" ht="12.75">
      <c r="A122" s="35" t="s">
        <v>57</v>
      </c>
      <c r="E122" s="40" t="s">
        <v>5</v>
      </c>
    </row>
    <row r="123" spans="1:5" ht="102">
      <c r="A123" t="s">
        <v>59</v>
      </c>
      <c r="E123" s="39" t="s">
        <v>273</v>
      </c>
    </row>
    <row r="124" spans="1:16" ht="25.5">
      <c r="A124" t="s">
        <v>49</v>
      </c>
      <c s="34" t="s">
        <v>209</v>
      </c>
      <c s="34" t="s">
        <v>288</v>
      </c>
      <c s="35" t="s">
        <v>5</v>
      </c>
      <c s="6" t="s">
        <v>289</v>
      </c>
      <c s="36" t="s">
        <v>143</v>
      </c>
      <c s="37">
        <v>1</v>
      </c>
      <c s="36">
        <v>0</v>
      </c>
      <c s="36">
        <f>ROUND(G124*H124,6)</f>
      </c>
      <c r="L124" s="38">
        <v>0</v>
      </c>
      <c s="32">
        <f>ROUND(ROUND(L124,2)*ROUND(G124,3),2)</f>
      </c>
      <c s="36" t="s">
        <v>138</v>
      </c>
      <c>
        <f>(M124*21)/100</f>
      </c>
      <c t="s">
        <v>27</v>
      </c>
    </row>
    <row r="125" spans="1:5" ht="25.5">
      <c r="A125" s="35" t="s">
        <v>56</v>
      </c>
      <c r="E125" s="39" t="s">
        <v>289</v>
      </c>
    </row>
    <row r="126" spans="1:5" ht="12.75">
      <c r="A126" s="35" t="s">
        <v>57</v>
      </c>
      <c r="E126" s="40" t="s">
        <v>5</v>
      </c>
    </row>
    <row r="127" spans="1:5" ht="102">
      <c r="A127" t="s">
        <v>59</v>
      </c>
      <c r="E127" s="39" t="s">
        <v>273</v>
      </c>
    </row>
    <row r="128" spans="1:16" ht="12.75">
      <c r="A128" t="s">
        <v>49</v>
      </c>
      <c s="34" t="s">
        <v>290</v>
      </c>
      <c s="34" t="s">
        <v>291</v>
      </c>
      <c s="35" t="s">
        <v>5</v>
      </c>
      <c s="6" t="s">
        <v>292</v>
      </c>
      <c s="36" t="s">
        <v>143</v>
      </c>
      <c s="37">
        <v>1</v>
      </c>
      <c s="36">
        <v>0</v>
      </c>
      <c s="36">
        <f>ROUND(G128*H128,6)</f>
      </c>
      <c r="L128" s="38">
        <v>0</v>
      </c>
      <c s="32">
        <f>ROUND(ROUND(L128,2)*ROUND(G128,3),2)</f>
      </c>
      <c s="36" t="s">
        <v>138</v>
      </c>
      <c>
        <f>(M128*21)/100</f>
      </c>
      <c t="s">
        <v>27</v>
      </c>
    </row>
    <row r="129" spans="1:5" ht="12.75">
      <c r="A129" s="35" t="s">
        <v>56</v>
      </c>
      <c r="E129" s="39" t="s">
        <v>292</v>
      </c>
    </row>
    <row r="130" spans="1:5" ht="12.75">
      <c r="A130" s="35" t="s">
        <v>57</v>
      </c>
      <c r="E130" s="40" t="s">
        <v>5</v>
      </c>
    </row>
    <row r="131" spans="1:5" ht="114.75">
      <c r="A131" t="s">
        <v>59</v>
      </c>
      <c r="E131" s="39" t="s">
        <v>270</v>
      </c>
    </row>
    <row r="132" spans="1:16" ht="12.75">
      <c r="A132" t="s">
        <v>49</v>
      </c>
      <c s="34" t="s">
        <v>293</v>
      </c>
      <c s="34" t="s">
        <v>294</v>
      </c>
      <c s="35" t="s">
        <v>5</v>
      </c>
      <c s="6" t="s">
        <v>295</v>
      </c>
      <c s="36" t="s">
        <v>143</v>
      </c>
      <c s="37">
        <v>1</v>
      </c>
      <c s="36">
        <v>0</v>
      </c>
      <c s="36">
        <f>ROUND(G132*H132,6)</f>
      </c>
      <c r="L132" s="38">
        <v>0</v>
      </c>
      <c s="32">
        <f>ROUND(ROUND(L132,2)*ROUND(G132,3),2)</f>
      </c>
      <c s="36" t="s">
        <v>138</v>
      </c>
      <c>
        <f>(M132*21)/100</f>
      </c>
      <c t="s">
        <v>27</v>
      </c>
    </row>
    <row r="133" spans="1:5" ht="12.75">
      <c r="A133" s="35" t="s">
        <v>56</v>
      </c>
      <c r="E133" s="39" t="s">
        <v>295</v>
      </c>
    </row>
    <row r="134" spans="1:5" ht="12.75">
      <c r="A134" s="35" t="s">
        <v>57</v>
      </c>
      <c r="E134" s="40" t="s">
        <v>5</v>
      </c>
    </row>
    <row r="135" spans="1:5" ht="114.75">
      <c r="A135" t="s">
        <v>59</v>
      </c>
      <c r="E135" s="39" t="s">
        <v>270</v>
      </c>
    </row>
    <row r="136" spans="1:16" ht="12.75">
      <c r="A136" t="s">
        <v>49</v>
      </c>
      <c s="34" t="s">
        <v>296</v>
      </c>
      <c s="34" t="s">
        <v>297</v>
      </c>
      <c s="35" t="s">
        <v>5</v>
      </c>
      <c s="6" t="s">
        <v>298</v>
      </c>
      <c s="36" t="s">
        <v>238</v>
      </c>
      <c s="37">
        <v>1</v>
      </c>
      <c s="36">
        <v>0</v>
      </c>
      <c s="36">
        <f>ROUND(G136*H136,6)</f>
      </c>
      <c r="L136" s="38">
        <v>0</v>
      </c>
      <c s="32">
        <f>ROUND(ROUND(L136,2)*ROUND(G136,3),2)</f>
      </c>
      <c s="36" t="s">
        <v>138</v>
      </c>
      <c>
        <f>(M136*21)/100</f>
      </c>
      <c t="s">
        <v>27</v>
      </c>
    </row>
    <row r="137" spans="1:5" ht="12.75">
      <c r="A137" s="35" t="s">
        <v>56</v>
      </c>
      <c r="E137" s="39" t="s">
        <v>298</v>
      </c>
    </row>
    <row r="138" spans="1:5" ht="12.75">
      <c r="A138" s="35" t="s">
        <v>57</v>
      </c>
      <c r="E138" s="40" t="s">
        <v>5</v>
      </c>
    </row>
    <row r="139" spans="1:5" ht="51">
      <c r="A139" t="s">
        <v>59</v>
      </c>
      <c r="E139" s="39" t="s">
        <v>299</v>
      </c>
    </row>
    <row r="140" spans="1:16" ht="25.5">
      <c r="A140" t="s">
        <v>49</v>
      </c>
      <c s="34" t="s">
        <v>300</v>
      </c>
      <c s="34" t="s">
        <v>301</v>
      </c>
      <c s="35" t="s">
        <v>5</v>
      </c>
      <c s="6" t="s">
        <v>302</v>
      </c>
      <c s="36" t="s">
        <v>143</v>
      </c>
      <c s="37">
        <v>1</v>
      </c>
      <c s="36">
        <v>0</v>
      </c>
      <c s="36">
        <f>ROUND(G140*H140,6)</f>
      </c>
      <c r="L140" s="38">
        <v>0</v>
      </c>
      <c s="32">
        <f>ROUND(ROUND(L140,2)*ROUND(G140,3),2)</f>
      </c>
      <c s="36" t="s">
        <v>138</v>
      </c>
      <c>
        <f>(M140*21)/100</f>
      </c>
      <c t="s">
        <v>27</v>
      </c>
    </row>
    <row r="141" spans="1:5" ht="25.5">
      <c r="A141" s="35" t="s">
        <v>56</v>
      </c>
      <c r="E141" s="39" t="s">
        <v>302</v>
      </c>
    </row>
    <row r="142" spans="1:5" ht="12.75">
      <c r="A142" s="35" t="s">
        <v>57</v>
      </c>
      <c r="E142" s="40" t="s">
        <v>5</v>
      </c>
    </row>
    <row r="143" spans="1:5" ht="76.5">
      <c r="A143" t="s">
        <v>59</v>
      </c>
      <c r="E143" s="39" t="s">
        <v>303</v>
      </c>
    </row>
    <row r="144" spans="1:16" ht="12.75">
      <c r="A144" t="s">
        <v>49</v>
      </c>
      <c s="34" t="s">
        <v>304</v>
      </c>
      <c s="34" t="s">
        <v>305</v>
      </c>
      <c s="35" t="s">
        <v>5</v>
      </c>
      <c s="6" t="s">
        <v>306</v>
      </c>
      <c s="36" t="s">
        <v>143</v>
      </c>
      <c s="37">
        <v>1</v>
      </c>
      <c s="36">
        <v>0</v>
      </c>
      <c s="36">
        <f>ROUND(G144*H144,6)</f>
      </c>
      <c r="L144" s="38">
        <v>0</v>
      </c>
      <c s="32">
        <f>ROUND(ROUND(L144,2)*ROUND(G144,3),2)</f>
      </c>
      <c s="36" t="s">
        <v>138</v>
      </c>
      <c>
        <f>(M144*21)/100</f>
      </c>
      <c t="s">
        <v>27</v>
      </c>
    </row>
    <row r="145" spans="1:5" ht="12.75">
      <c r="A145" s="35" t="s">
        <v>56</v>
      </c>
      <c r="E145" s="39" t="s">
        <v>306</v>
      </c>
    </row>
    <row r="146" spans="1:5" ht="12.75">
      <c r="A146" s="35" t="s">
        <v>57</v>
      </c>
      <c r="E146" s="40" t="s">
        <v>5</v>
      </c>
    </row>
    <row r="147" spans="1:5" ht="76.5">
      <c r="A147" t="s">
        <v>59</v>
      </c>
      <c r="E147" s="39" t="s">
        <v>303</v>
      </c>
    </row>
    <row r="148" spans="1:16" ht="12.75">
      <c r="A148" t="s">
        <v>49</v>
      </c>
      <c s="34" t="s">
        <v>307</v>
      </c>
      <c s="34" t="s">
        <v>308</v>
      </c>
      <c s="35" t="s">
        <v>5</v>
      </c>
      <c s="6" t="s">
        <v>309</v>
      </c>
      <c s="36" t="s">
        <v>143</v>
      </c>
      <c s="37">
        <v>1</v>
      </c>
      <c s="36">
        <v>0</v>
      </c>
      <c s="36">
        <f>ROUND(G148*H148,6)</f>
      </c>
      <c r="L148" s="38">
        <v>0</v>
      </c>
      <c s="32">
        <f>ROUND(ROUND(L148,2)*ROUND(G148,3),2)</f>
      </c>
      <c s="36" t="s">
        <v>138</v>
      </c>
      <c>
        <f>(M148*21)/100</f>
      </c>
      <c t="s">
        <v>27</v>
      </c>
    </row>
    <row r="149" spans="1:5" ht="12.75">
      <c r="A149" s="35" t="s">
        <v>56</v>
      </c>
      <c r="E149" s="39" t="s">
        <v>309</v>
      </c>
    </row>
    <row r="150" spans="1:5" ht="12.75">
      <c r="A150" s="35" t="s">
        <v>57</v>
      </c>
      <c r="E150" s="40" t="s">
        <v>5</v>
      </c>
    </row>
    <row r="151" spans="1:5" ht="76.5">
      <c r="A151" t="s">
        <v>59</v>
      </c>
      <c r="E151" s="39" t="s">
        <v>303</v>
      </c>
    </row>
    <row r="152" spans="1:16" ht="12.75">
      <c r="A152" t="s">
        <v>49</v>
      </c>
      <c s="34" t="s">
        <v>310</v>
      </c>
      <c s="34" t="s">
        <v>311</v>
      </c>
      <c s="35" t="s">
        <v>5</v>
      </c>
      <c s="6" t="s">
        <v>312</v>
      </c>
      <c s="36" t="s">
        <v>143</v>
      </c>
      <c s="37">
        <v>1</v>
      </c>
      <c s="36">
        <v>0</v>
      </c>
      <c s="36">
        <f>ROUND(G152*H152,6)</f>
      </c>
      <c r="L152" s="38">
        <v>0</v>
      </c>
      <c s="32">
        <f>ROUND(ROUND(L152,2)*ROUND(G152,3),2)</f>
      </c>
      <c s="36" t="s">
        <v>138</v>
      </c>
      <c>
        <f>(M152*21)/100</f>
      </c>
      <c t="s">
        <v>27</v>
      </c>
    </row>
    <row r="153" spans="1:5" ht="12.75">
      <c r="A153" s="35" t="s">
        <v>56</v>
      </c>
      <c r="E153" s="39" t="s">
        <v>312</v>
      </c>
    </row>
    <row r="154" spans="1:5" ht="12.75">
      <c r="A154" s="35" t="s">
        <v>57</v>
      </c>
      <c r="E154" s="40" t="s">
        <v>5</v>
      </c>
    </row>
    <row r="155" spans="1:5" ht="51">
      <c r="A155" t="s">
        <v>59</v>
      </c>
      <c r="E155" s="39" t="s">
        <v>313</v>
      </c>
    </row>
    <row r="156" spans="1:16" ht="12.75">
      <c r="A156" t="s">
        <v>49</v>
      </c>
      <c s="34" t="s">
        <v>314</v>
      </c>
      <c s="34" t="s">
        <v>315</v>
      </c>
      <c s="35" t="s">
        <v>5</v>
      </c>
      <c s="6" t="s">
        <v>316</v>
      </c>
      <c s="36" t="s">
        <v>143</v>
      </c>
      <c s="37">
        <v>1</v>
      </c>
      <c s="36">
        <v>0</v>
      </c>
      <c s="36">
        <f>ROUND(G156*H156,6)</f>
      </c>
      <c r="L156" s="38">
        <v>0</v>
      </c>
      <c s="32">
        <f>ROUND(ROUND(L156,2)*ROUND(G156,3),2)</f>
      </c>
      <c s="36" t="s">
        <v>138</v>
      </c>
      <c>
        <f>(M156*21)/100</f>
      </c>
      <c t="s">
        <v>27</v>
      </c>
    </row>
    <row r="157" spans="1:5" ht="12.75">
      <c r="A157" s="35" t="s">
        <v>56</v>
      </c>
      <c r="E157" s="39" t="s">
        <v>316</v>
      </c>
    </row>
    <row r="158" spans="1:5" ht="12.75">
      <c r="A158" s="35" t="s">
        <v>57</v>
      </c>
      <c r="E158" s="40" t="s">
        <v>5</v>
      </c>
    </row>
    <row r="159" spans="1:5" ht="76.5">
      <c r="A159" t="s">
        <v>59</v>
      </c>
      <c r="E159" s="39" t="s">
        <v>317</v>
      </c>
    </row>
    <row r="160" spans="1:16" ht="12.75">
      <c r="A160" t="s">
        <v>49</v>
      </c>
      <c s="34" t="s">
        <v>318</v>
      </c>
      <c s="34" t="s">
        <v>319</v>
      </c>
      <c s="35" t="s">
        <v>5</v>
      </c>
      <c s="6" t="s">
        <v>320</v>
      </c>
      <c s="36" t="s">
        <v>143</v>
      </c>
      <c s="37">
        <v>1</v>
      </c>
      <c s="36">
        <v>0</v>
      </c>
      <c s="36">
        <f>ROUND(G160*H160,6)</f>
      </c>
      <c r="L160" s="38">
        <v>0</v>
      </c>
      <c s="32">
        <f>ROUND(ROUND(L160,2)*ROUND(G160,3),2)</f>
      </c>
      <c s="36" t="s">
        <v>138</v>
      </c>
      <c>
        <f>(M160*21)/100</f>
      </c>
      <c t="s">
        <v>27</v>
      </c>
    </row>
    <row r="161" spans="1:5" ht="12.75">
      <c r="A161" s="35" t="s">
        <v>56</v>
      </c>
      <c r="E161" s="39" t="s">
        <v>320</v>
      </c>
    </row>
    <row r="162" spans="1:5" ht="12.75">
      <c r="A162" s="35" t="s">
        <v>57</v>
      </c>
      <c r="E162" s="40" t="s">
        <v>5</v>
      </c>
    </row>
    <row r="163" spans="1:5" ht="51">
      <c r="A163" t="s">
        <v>59</v>
      </c>
      <c r="E163" s="39" t="s">
        <v>321</v>
      </c>
    </row>
    <row r="164" spans="1:16" ht="12.75">
      <c r="A164" t="s">
        <v>49</v>
      </c>
      <c s="34" t="s">
        <v>322</v>
      </c>
      <c s="34" t="s">
        <v>204</v>
      </c>
      <c s="35" t="s">
        <v>5</v>
      </c>
      <c s="6" t="s">
        <v>205</v>
      </c>
      <c s="36" t="s">
        <v>133</v>
      </c>
      <c s="37">
        <v>40</v>
      </c>
      <c s="36">
        <v>0</v>
      </c>
      <c s="36">
        <f>ROUND(G164*H164,6)</f>
      </c>
      <c r="L164" s="38">
        <v>0</v>
      </c>
      <c s="32">
        <f>ROUND(ROUND(L164,2)*ROUND(G164,3),2)</f>
      </c>
      <c s="36" t="s">
        <v>55</v>
      </c>
      <c>
        <f>(M164*21)/100</f>
      </c>
      <c t="s">
        <v>27</v>
      </c>
    </row>
    <row r="165" spans="1:5" ht="12.75">
      <c r="A165" s="35" t="s">
        <v>56</v>
      </c>
      <c r="E165" s="39" t="s">
        <v>205</v>
      </c>
    </row>
    <row r="166" spans="1:5" ht="12.75">
      <c r="A166" s="35" t="s">
        <v>57</v>
      </c>
      <c r="E166" s="40" t="s">
        <v>5</v>
      </c>
    </row>
    <row r="167" spans="1:5" ht="12.75">
      <c r="A167" t="s">
        <v>59</v>
      </c>
      <c r="E167" s="39" t="s">
        <v>205</v>
      </c>
    </row>
    <row r="168" spans="1:16" ht="25.5">
      <c r="A168" t="s">
        <v>49</v>
      </c>
      <c s="34" t="s">
        <v>323</v>
      </c>
      <c s="34" t="s">
        <v>324</v>
      </c>
      <c s="35" t="s">
        <v>5</v>
      </c>
      <c s="6" t="s">
        <v>325</v>
      </c>
      <c s="36" t="s">
        <v>133</v>
      </c>
      <c s="37">
        <v>6</v>
      </c>
      <c s="36">
        <v>0</v>
      </c>
      <c s="36">
        <f>ROUND(G168*H168,6)</f>
      </c>
      <c r="L168" s="38">
        <v>0</v>
      </c>
      <c s="32">
        <f>ROUND(ROUND(L168,2)*ROUND(G168,3),2)</f>
      </c>
      <c s="36" t="s">
        <v>55</v>
      </c>
      <c>
        <f>(M168*21)/100</f>
      </c>
      <c t="s">
        <v>27</v>
      </c>
    </row>
    <row r="169" spans="1:5" ht="25.5">
      <c r="A169" s="35" t="s">
        <v>56</v>
      </c>
      <c r="E169" s="39" t="s">
        <v>325</v>
      </c>
    </row>
    <row r="170" spans="1:5" ht="12.75">
      <c r="A170" s="35" t="s">
        <v>57</v>
      </c>
      <c r="E170" s="40" t="s">
        <v>5</v>
      </c>
    </row>
    <row r="171" spans="1:5" ht="25.5">
      <c r="A171" t="s">
        <v>59</v>
      </c>
      <c r="E171" s="39" t="s">
        <v>325</v>
      </c>
    </row>
    <row r="172" spans="1:16" ht="25.5">
      <c r="A172" t="s">
        <v>49</v>
      </c>
      <c s="34" t="s">
        <v>326</v>
      </c>
      <c s="34" t="s">
        <v>207</v>
      </c>
      <c s="35" t="s">
        <v>5</v>
      </c>
      <c s="6" t="s">
        <v>208</v>
      </c>
      <c s="36" t="s">
        <v>133</v>
      </c>
      <c s="37">
        <v>1</v>
      </c>
      <c s="36">
        <v>0</v>
      </c>
      <c s="36">
        <f>ROUND(G172*H172,6)</f>
      </c>
      <c r="L172" s="38">
        <v>0</v>
      </c>
      <c s="32">
        <f>ROUND(ROUND(L172,2)*ROUND(G172,3),2)</f>
      </c>
      <c s="36" t="s">
        <v>55</v>
      </c>
      <c>
        <f>(M172*21)/100</f>
      </c>
      <c t="s">
        <v>27</v>
      </c>
    </row>
    <row r="173" spans="1:5" ht="25.5">
      <c r="A173" s="35" t="s">
        <v>56</v>
      </c>
      <c r="E173" s="39" t="s">
        <v>208</v>
      </c>
    </row>
    <row r="174" spans="1:5" ht="12.75">
      <c r="A174" s="35" t="s">
        <v>57</v>
      </c>
      <c r="E174" s="40" t="s">
        <v>5</v>
      </c>
    </row>
    <row r="175" spans="1:5" ht="25.5">
      <c r="A175" t="s">
        <v>59</v>
      </c>
      <c r="E175" s="39" t="s">
        <v>208</v>
      </c>
    </row>
    <row r="176" spans="1:16" ht="12.75">
      <c r="A176" t="s">
        <v>49</v>
      </c>
      <c s="34" t="s">
        <v>327</v>
      </c>
      <c s="34" t="s">
        <v>328</v>
      </c>
      <c s="35" t="s">
        <v>5</v>
      </c>
      <c s="6" t="s">
        <v>329</v>
      </c>
      <c s="36" t="s">
        <v>143</v>
      </c>
      <c s="37">
        <v>1</v>
      </c>
      <c s="36">
        <v>0</v>
      </c>
      <c s="36">
        <f>ROUND(G176*H176,6)</f>
      </c>
      <c r="L176" s="38">
        <v>0</v>
      </c>
      <c s="32">
        <f>ROUND(ROUND(L176,2)*ROUND(G176,3),2)</f>
      </c>
      <c s="36" t="s">
        <v>55</v>
      </c>
      <c>
        <f>(M176*21)/100</f>
      </c>
      <c t="s">
        <v>27</v>
      </c>
    </row>
    <row r="177" spans="1:5" ht="12.75">
      <c r="A177" s="35" t="s">
        <v>56</v>
      </c>
      <c r="E177" s="39" t="s">
        <v>329</v>
      </c>
    </row>
    <row r="178" spans="1:5" ht="12.75">
      <c r="A178" s="35" t="s">
        <v>57</v>
      </c>
      <c r="E178" s="40" t="s">
        <v>5</v>
      </c>
    </row>
    <row r="179" spans="1:5" ht="127.5">
      <c r="A179" t="s">
        <v>59</v>
      </c>
      <c r="E179" s="39" t="s">
        <v>330</v>
      </c>
    </row>
    <row r="180" spans="1:16" ht="12.75">
      <c r="A180" t="s">
        <v>49</v>
      </c>
      <c s="34" t="s">
        <v>331</v>
      </c>
      <c s="34" t="s">
        <v>332</v>
      </c>
      <c s="35" t="s">
        <v>5</v>
      </c>
      <c s="6" t="s">
        <v>333</v>
      </c>
      <c s="36" t="s">
        <v>153</v>
      </c>
      <c s="37">
        <v>20</v>
      </c>
      <c s="36">
        <v>0</v>
      </c>
      <c s="36">
        <f>ROUND(G180*H180,6)</f>
      </c>
      <c r="L180" s="38">
        <v>0</v>
      </c>
      <c s="32">
        <f>ROUND(ROUND(L180,2)*ROUND(G180,3),2)</f>
      </c>
      <c s="36" t="s">
        <v>55</v>
      </c>
      <c>
        <f>(M180*21)/100</f>
      </c>
      <c t="s">
        <v>27</v>
      </c>
    </row>
    <row r="181" spans="1:5" ht="12.75">
      <c r="A181" s="35" t="s">
        <v>56</v>
      </c>
      <c r="E181" s="39" t="s">
        <v>333</v>
      </c>
    </row>
    <row r="182" spans="1:5" ht="12.75">
      <c r="A182" s="35" t="s">
        <v>57</v>
      </c>
      <c r="E182" s="40" t="s">
        <v>5</v>
      </c>
    </row>
    <row r="183" spans="1:5" ht="38.25">
      <c r="A183" t="s">
        <v>59</v>
      </c>
      <c r="E183" s="39" t="s">
        <v>334</v>
      </c>
    </row>
    <row r="184" spans="1:16" ht="12.75">
      <c r="A184" t="s">
        <v>49</v>
      </c>
      <c s="34" t="s">
        <v>335</v>
      </c>
      <c s="34" t="s">
        <v>336</v>
      </c>
      <c s="35" t="s">
        <v>5</v>
      </c>
      <c s="6" t="s">
        <v>337</v>
      </c>
      <c s="36" t="s">
        <v>143</v>
      </c>
      <c s="37">
        <v>1</v>
      </c>
      <c s="36">
        <v>0</v>
      </c>
      <c s="36">
        <f>ROUND(G184*H184,6)</f>
      </c>
      <c r="L184" s="38">
        <v>0</v>
      </c>
      <c s="32">
        <f>ROUND(ROUND(L184,2)*ROUND(G184,3),2)</f>
      </c>
      <c s="36" t="s">
        <v>55</v>
      </c>
      <c>
        <f>(M184*21)/100</f>
      </c>
      <c t="s">
        <v>27</v>
      </c>
    </row>
    <row r="185" spans="1:5" ht="12.75">
      <c r="A185" s="35" t="s">
        <v>56</v>
      </c>
      <c r="E185" s="39" t="s">
        <v>337</v>
      </c>
    </row>
    <row r="186" spans="1:5" ht="12.75">
      <c r="A186" s="35" t="s">
        <v>57</v>
      </c>
      <c r="E186" s="40" t="s">
        <v>5</v>
      </c>
    </row>
    <row r="187" spans="1:5" ht="38.25">
      <c r="A187" t="s">
        <v>59</v>
      </c>
      <c r="E187" s="39" t="s">
        <v>338</v>
      </c>
    </row>
    <row r="188" spans="1:16" ht="12.75">
      <c r="A188" t="s">
        <v>49</v>
      </c>
      <c s="34" t="s">
        <v>339</v>
      </c>
      <c s="34" t="s">
        <v>340</v>
      </c>
      <c s="35" t="s">
        <v>5</v>
      </c>
      <c s="6" t="s">
        <v>341</v>
      </c>
      <c s="36" t="s">
        <v>143</v>
      </c>
      <c s="37">
        <v>3</v>
      </c>
      <c s="36">
        <v>0</v>
      </c>
      <c s="36">
        <f>ROUND(G188*H188,6)</f>
      </c>
      <c r="L188" s="38">
        <v>0</v>
      </c>
      <c s="32">
        <f>ROUND(ROUND(L188,2)*ROUND(G188,3),2)</f>
      </c>
      <c s="36" t="s">
        <v>55</v>
      </c>
      <c>
        <f>(M188*21)/100</f>
      </c>
      <c t="s">
        <v>27</v>
      </c>
    </row>
    <row r="189" spans="1:5" ht="12.75">
      <c r="A189" s="35" t="s">
        <v>56</v>
      </c>
      <c r="E189" s="39" t="s">
        <v>341</v>
      </c>
    </row>
    <row r="190" spans="1:5" ht="12.75">
      <c r="A190" s="35" t="s">
        <v>57</v>
      </c>
      <c r="E190" s="40" t="s">
        <v>5</v>
      </c>
    </row>
    <row r="191" spans="1:5" ht="102">
      <c r="A191" t="s">
        <v>59</v>
      </c>
      <c r="E191" s="39" t="s">
        <v>342</v>
      </c>
    </row>
    <row r="192" spans="1:16" ht="12.75">
      <c r="A192" t="s">
        <v>49</v>
      </c>
      <c s="34" t="s">
        <v>343</v>
      </c>
      <c s="34" t="s">
        <v>344</v>
      </c>
      <c s="35" t="s">
        <v>5</v>
      </c>
      <c s="6" t="s">
        <v>345</v>
      </c>
      <c s="36" t="s">
        <v>143</v>
      </c>
      <c s="37">
        <v>3</v>
      </c>
      <c s="36">
        <v>0</v>
      </c>
      <c s="36">
        <f>ROUND(G192*H192,6)</f>
      </c>
      <c r="L192" s="38">
        <v>0</v>
      </c>
      <c s="32">
        <f>ROUND(ROUND(L192,2)*ROUND(G192,3),2)</f>
      </c>
      <c s="36" t="s">
        <v>55</v>
      </c>
      <c>
        <f>(M192*21)/100</f>
      </c>
      <c t="s">
        <v>27</v>
      </c>
    </row>
    <row r="193" spans="1:5" ht="12.75">
      <c r="A193" s="35" t="s">
        <v>56</v>
      </c>
      <c r="E193" s="39" t="s">
        <v>345</v>
      </c>
    </row>
    <row r="194" spans="1:5" ht="12.75">
      <c r="A194" s="35" t="s">
        <v>57</v>
      </c>
      <c r="E194" s="40" t="s">
        <v>5</v>
      </c>
    </row>
    <row r="195" spans="1:5" ht="102">
      <c r="A195" t="s">
        <v>59</v>
      </c>
      <c r="E195" s="39" t="s">
        <v>342</v>
      </c>
    </row>
    <row r="196" spans="1:16" ht="12.75">
      <c r="A196" t="s">
        <v>49</v>
      </c>
      <c s="34" t="s">
        <v>346</v>
      </c>
      <c s="34" t="s">
        <v>347</v>
      </c>
      <c s="35" t="s">
        <v>5</v>
      </c>
      <c s="6" t="s">
        <v>348</v>
      </c>
      <c s="36" t="s">
        <v>143</v>
      </c>
      <c s="37">
        <v>2</v>
      </c>
      <c s="36">
        <v>0</v>
      </c>
      <c s="36">
        <f>ROUND(G196*H196,6)</f>
      </c>
      <c r="L196" s="38">
        <v>0</v>
      </c>
      <c s="32">
        <f>ROUND(ROUND(L196,2)*ROUND(G196,3),2)</f>
      </c>
      <c s="36" t="s">
        <v>55</v>
      </c>
      <c>
        <f>(M196*21)/100</f>
      </c>
      <c t="s">
        <v>27</v>
      </c>
    </row>
    <row r="197" spans="1:5" ht="12.75">
      <c r="A197" s="35" t="s">
        <v>56</v>
      </c>
      <c r="E197" s="39" t="s">
        <v>348</v>
      </c>
    </row>
    <row r="198" spans="1:5" ht="12.75">
      <c r="A198" s="35" t="s">
        <v>57</v>
      </c>
      <c r="E198" s="40" t="s">
        <v>5</v>
      </c>
    </row>
    <row r="199" spans="1:5" ht="102">
      <c r="A199" t="s">
        <v>59</v>
      </c>
      <c r="E199" s="39" t="s">
        <v>342</v>
      </c>
    </row>
    <row r="200" spans="1:16" ht="12.75">
      <c r="A200" t="s">
        <v>49</v>
      </c>
      <c s="34" t="s">
        <v>349</v>
      </c>
      <c s="34" t="s">
        <v>350</v>
      </c>
      <c s="35" t="s">
        <v>5</v>
      </c>
      <c s="6" t="s">
        <v>351</v>
      </c>
      <c s="36" t="s">
        <v>143</v>
      </c>
      <c s="37">
        <v>1</v>
      </c>
      <c s="36">
        <v>0</v>
      </c>
      <c s="36">
        <f>ROUND(G200*H200,6)</f>
      </c>
      <c r="L200" s="38">
        <v>0</v>
      </c>
      <c s="32">
        <f>ROUND(ROUND(L200,2)*ROUND(G200,3),2)</f>
      </c>
      <c s="36" t="s">
        <v>55</v>
      </c>
      <c>
        <f>(M200*21)/100</f>
      </c>
      <c t="s">
        <v>27</v>
      </c>
    </row>
    <row r="201" spans="1:5" ht="12.75">
      <c r="A201" s="35" t="s">
        <v>56</v>
      </c>
      <c r="E201" s="39" t="s">
        <v>351</v>
      </c>
    </row>
    <row r="202" spans="1:5" ht="12.75">
      <c r="A202" s="35" t="s">
        <v>57</v>
      </c>
      <c r="E202" s="40" t="s">
        <v>5</v>
      </c>
    </row>
    <row r="203" spans="1:5" ht="102">
      <c r="A203" t="s">
        <v>59</v>
      </c>
      <c r="E203" s="39" t="s">
        <v>342</v>
      </c>
    </row>
    <row r="204" spans="1:13" ht="12.75">
      <c r="A204" t="s">
        <v>46</v>
      </c>
      <c r="C204" s="31" t="s">
        <v>98</v>
      </c>
      <c r="E204" s="33" t="s">
        <v>213</v>
      </c>
      <c r="J204" s="32">
        <f>0</f>
      </c>
      <c s="32">
        <f>0</f>
      </c>
      <c s="32">
        <f>0+L205</f>
      </c>
      <c s="32">
        <f>0+M205</f>
      </c>
    </row>
    <row r="205" spans="1:16" ht="12.75">
      <c r="A205" t="s">
        <v>49</v>
      </c>
      <c s="34" t="s">
        <v>352</v>
      </c>
      <c s="34" t="s">
        <v>215</v>
      </c>
      <c s="35" t="s">
        <v>5</v>
      </c>
      <c s="6" t="s">
        <v>216</v>
      </c>
      <c s="36" t="s">
        <v>217</v>
      </c>
      <c s="37">
        <v>3.2</v>
      </c>
      <c s="36">
        <v>0</v>
      </c>
      <c s="36">
        <f>ROUND(G205*H205,6)</f>
      </c>
      <c r="L205" s="38">
        <v>0</v>
      </c>
      <c s="32">
        <f>ROUND(ROUND(L205,2)*ROUND(G205,3),2)</f>
      </c>
      <c s="36" t="s">
        <v>138</v>
      </c>
      <c>
        <f>(M205*21)/100</f>
      </c>
      <c t="s">
        <v>27</v>
      </c>
    </row>
    <row r="206" spans="1:5" ht="12.75">
      <c r="A206" s="35" t="s">
        <v>56</v>
      </c>
      <c r="E206" s="39" t="s">
        <v>216</v>
      </c>
    </row>
    <row r="207" spans="1:5" ht="12.75">
      <c r="A207" s="35" t="s">
        <v>57</v>
      </c>
      <c r="E207" s="40" t="s">
        <v>5</v>
      </c>
    </row>
    <row r="208" spans="1:5" ht="76.5">
      <c r="A208" t="s">
        <v>59</v>
      </c>
      <c r="E208"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355</v>
      </c>
      <c r="E8" s="30" t="s">
        <v>354</v>
      </c>
      <c r="J8" s="29">
        <f>0+J9</f>
      </c>
      <c s="29">
        <f>0+K9</f>
      </c>
      <c s="29">
        <f>0+L9</f>
      </c>
      <c s="29">
        <f>0+M9</f>
      </c>
    </row>
    <row r="9" spans="1:13" ht="12.75">
      <c r="A9" t="s">
        <v>46</v>
      </c>
      <c r="C9" s="31" t="s">
        <v>82</v>
      </c>
      <c r="E9" s="33" t="s">
        <v>140</v>
      </c>
      <c r="J9" s="32">
        <f>0</f>
      </c>
      <c s="32">
        <f>0</f>
      </c>
      <c s="32">
        <f>0+L10+L14+L18+L22+L26+L30+L34+L38+L42+L46+L50+L54+L58+L62+L66+L70+L74+L78</f>
      </c>
      <c s="32">
        <f>0+M10+M14+M18+M22+M26+M30+M34+M38+M42+M46+M50+M54+M58+M62+M66+M70+M74+M78</f>
      </c>
    </row>
    <row r="10" spans="1:16" ht="25.5">
      <c r="A10" t="s">
        <v>49</v>
      </c>
      <c s="34" t="s">
        <v>50</v>
      </c>
      <c s="34" t="s">
        <v>356</v>
      </c>
      <c s="35" t="s">
        <v>5</v>
      </c>
      <c s="6" t="s">
        <v>357</v>
      </c>
      <c s="36" t="s">
        <v>153</v>
      </c>
      <c s="37">
        <v>75</v>
      </c>
      <c s="36">
        <v>0</v>
      </c>
      <c s="36">
        <f>ROUND(G10*H10,6)</f>
      </c>
      <c r="L10" s="38">
        <v>0</v>
      </c>
      <c s="32">
        <f>ROUND(ROUND(L10,2)*ROUND(G10,3),2)</f>
      </c>
      <c s="36" t="s">
        <v>138</v>
      </c>
      <c>
        <f>(M10*21)/100</f>
      </c>
      <c t="s">
        <v>27</v>
      </c>
    </row>
    <row r="11" spans="1:5" ht="25.5">
      <c r="A11" s="35" t="s">
        <v>56</v>
      </c>
      <c r="E11" s="39" t="s">
        <v>357</v>
      </c>
    </row>
    <row r="12" spans="1:5" ht="12.75">
      <c r="A12" s="35" t="s">
        <v>57</v>
      </c>
      <c r="E12" s="40" t="s">
        <v>5</v>
      </c>
    </row>
    <row r="13" spans="1:5" ht="25.5">
      <c r="A13" t="s">
        <v>59</v>
      </c>
      <c r="E13" s="39" t="s">
        <v>358</v>
      </c>
    </row>
    <row r="14" spans="1:16" ht="12.75">
      <c r="A14" t="s">
        <v>49</v>
      </c>
      <c s="34" t="s">
        <v>27</v>
      </c>
      <c s="34" t="s">
        <v>332</v>
      </c>
      <c s="35" t="s">
        <v>5</v>
      </c>
      <c s="6" t="s">
        <v>333</v>
      </c>
      <c s="36" t="s">
        <v>153</v>
      </c>
      <c s="37">
        <v>75</v>
      </c>
      <c s="36">
        <v>0</v>
      </c>
      <c s="36">
        <f>ROUND(G14*H14,6)</f>
      </c>
      <c r="L14" s="38">
        <v>0</v>
      </c>
      <c s="32">
        <f>ROUND(ROUND(L14,2)*ROUND(G14,3),2)</f>
      </c>
      <c s="36" t="s">
        <v>138</v>
      </c>
      <c>
        <f>(M14*21)/100</f>
      </c>
      <c t="s">
        <v>27</v>
      </c>
    </row>
    <row r="15" spans="1:5" ht="12.75">
      <c r="A15" s="35" t="s">
        <v>56</v>
      </c>
      <c r="E15" s="39" t="s">
        <v>333</v>
      </c>
    </row>
    <row r="16" spans="1:5" ht="12.75">
      <c r="A16" s="35" t="s">
        <v>57</v>
      </c>
      <c r="E16" s="40" t="s">
        <v>5</v>
      </c>
    </row>
    <row r="17" spans="1:5" ht="38.25">
      <c r="A17" t="s">
        <v>59</v>
      </c>
      <c r="E17" s="39" t="s">
        <v>334</v>
      </c>
    </row>
    <row r="18" spans="1:16" ht="25.5">
      <c r="A18" t="s">
        <v>49</v>
      </c>
      <c s="34" t="s">
        <v>25</v>
      </c>
      <c s="34" t="s">
        <v>359</v>
      </c>
      <c s="35" t="s">
        <v>5</v>
      </c>
      <c s="6" t="s">
        <v>360</v>
      </c>
      <c s="36" t="s">
        <v>143</v>
      </c>
      <c s="37">
        <v>4</v>
      </c>
      <c s="36">
        <v>0</v>
      </c>
      <c s="36">
        <f>ROUND(G18*H18,6)</f>
      </c>
      <c r="L18" s="38">
        <v>0</v>
      </c>
      <c s="32">
        <f>ROUND(ROUND(L18,2)*ROUND(G18,3),2)</f>
      </c>
      <c s="36" t="s">
        <v>138</v>
      </c>
      <c>
        <f>(M18*21)/100</f>
      </c>
      <c t="s">
        <v>27</v>
      </c>
    </row>
    <row r="19" spans="1:5" ht="25.5">
      <c r="A19" s="35" t="s">
        <v>56</v>
      </c>
      <c r="E19" s="39" t="s">
        <v>360</v>
      </c>
    </row>
    <row r="20" spans="1:5" ht="12.75">
      <c r="A20" s="35" t="s">
        <v>57</v>
      </c>
      <c r="E20" s="40" t="s">
        <v>5</v>
      </c>
    </row>
    <row r="21" spans="1:5" ht="38.25">
      <c r="A21" t="s">
        <v>59</v>
      </c>
      <c r="E21" s="39" t="s">
        <v>361</v>
      </c>
    </row>
    <row r="22" spans="1:16" ht="25.5">
      <c r="A22" t="s">
        <v>49</v>
      </c>
      <c s="34" t="s">
        <v>73</v>
      </c>
      <c s="34" t="s">
        <v>362</v>
      </c>
      <c s="35" t="s">
        <v>5</v>
      </c>
      <c s="6" t="s">
        <v>363</v>
      </c>
      <c s="36" t="s">
        <v>143</v>
      </c>
      <c s="37">
        <v>1</v>
      </c>
      <c s="36">
        <v>0</v>
      </c>
      <c s="36">
        <f>ROUND(G22*H22,6)</f>
      </c>
      <c r="L22" s="38">
        <v>0</v>
      </c>
      <c s="32">
        <f>ROUND(ROUND(L22,2)*ROUND(G22,3),2)</f>
      </c>
      <c s="36" t="s">
        <v>138</v>
      </c>
      <c>
        <f>(M22*21)/100</f>
      </c>
      <c t="s">
        <v>27</v>
      </c>
    </row>
    <row r="23" spans="1:5" ht="25.5">
      <c r="A23" s="35" t="s">
        <v>56</v>
      </c>
      <c r="E23" s="39" t="s">
        <v>363</v>
      </c>
    </row>
    <row r="24" spans="1:5" ht="12.75">
      <c r="A24" s="35" t="s">
        <v>57</v>
      </c>
      <c r="E24" s="40" t="s">
        <v>5</v>
      </c>
    </row>
    <row r="25" spans="1:5" ht="191.25">
      <c r="A25" t="s">
        <v>59</v>
      </c>
      <c r="E25" s="39" t="s">
        <v>364</v>
      </c>
    </row>
    <row r="26" spans="1:16" ht="12.75">
      <c r="A26" t="s">
        <v>49</v>
      </c>
      <c s="34" t="s">
        <v>26</v>
      </c>
      <c s="34" t="s">
        <v>365</v>
      </c>
      <c s="35" t="s">
        <v>5</v>
      </c>
      <c s="6" t="s">
        <v>366</v>
      </c>
      <c s="36" t="s">
        <v>143</v>
      </c>
      <c s="37">
        <v>1</v>
      </c>
      <c s="36">
        <v>0</v>
      </c>
      <c s="36">
        <f>ROUND(G26*H26,6)</f>
      </c>
      <c r="L26" s="38">
        <v>0</v>
      </c>
      <c s="32">
        <f>ROUND(ROUND(L26,2)*ROUND(G26,3),2)</f>
      </c>
      <c s="36" t="s">
        <v>138</v>
      </c>
      <c>
        <f>(M26*21)/100</f>
      </c>
      <c t="s">
        <v>27</v>
      </c>
    </row>
    <row r="27" spans="1:5" ht="12.75">
      <c r="A27" s="35" t="s">
        <v>56</v>
      </c>
      <c r="E27" s="39" t="s">
        <v>366</v>
      </c>
    </row>
    <row r="28" spans="1:5" ht="12.75">
      <c r="A28" s="35" t="s">
        <v>57</v>
      </c>
      <c r="E28" s="40" t="s">
        <v>5</v>
      </c>
    </row>
    <row r="29" spans="1:5" ht="76.5">
      <c r="A29" t="s">
        <v>59</v>
      </c>
      <c r="E29" s="39" t="s">
        <v>367</v>
      </c>
    </row>
    <row r="30" spans="1:16" ht="12.75">
      <c r="A30" t="s">
        <v>49</v>
      </c>
      <c s="34" t="s">
        <v>82</v>
      </c>
      <c s="34" t="s">
        <v>368</v>
      </c>
      <c s="35" t="s">
        <v>5</v>
      </c>
      <c s="6" t="s">
        <v>369</v>
      </c>
      <c s="36" t="s">
        <v>143</v>
      </c>
      <c s="37">
        <v>1</v>
      </c>
      <c s="36">
        <v>0</v>
      </c>
      <c s="36">
        <f>ROUND(G30*H30,6)</f>
      </c>
      <c r="L30" s="38">
        <v>0</v>
      </c>
      <c s="32">
        <f>ROUND(ROUND(L30,2)*ROUND(G30,3),2)</f>
      </c>
      <c s="36" t="s">
        <v>138</v>
      </c>
      <c>
        <f>(M30*21)/100</f>
      </c>
      <c t="s">
        <v>27</v>
      </c>
    </row>
    <row r="31" spans="1:5" ht="12.75">
      <c r="A31" s="35" t="s">
        <v>56</v>
      </c>
      <c r="E31" s="39" t="s">
        <v>369</v>
      </c>
    </row>
    <row r="32" spans="1:5" ht="12.75">
      <c r="A32" s="35" t="s">
        <v>57</v>
      </c>
      <c r="E32" s="40" t="s">
        <v>5</v>
      </c>
    </row>
    <row r="33" spans="1:5" ht="51">
      <c r="A33" t="s">
        <v>59</v>
      </c>
      <c r="E33" s="39" t="s">
        <v>370</v>
      </c>
    </row>
    <row r="34" spans="1:16" ht="25.5">
      <c r="A34" t="s">
        <v>49</v>
      </c>
      <c s="34" t="s">
        <v>87</v>
      </c>
      <c s="34" t="s">
        <v>371</v>
      </c>
      <c s="35" t="s">
        <v>5</v>
      </c>
      <c s="6" t="s">
        <v>372</v>
      </c>
      <c s="36" t="s">
        <v>143</v>
      </c>
      <c s="37">
        <v>1</v>
      </c>
      <c s="36">
        <v>0</v>
      </c>
      <c s="36">
        <f>ROUND(G34*H34,6)</f>
      </c>
      <c r="L34" s="38">
        <v>0</v>
      </c>
      <c s="32">
        <f>ROUND(ROUND(L34,2)*ROUND(G34,3),2)</f>
      </c>
      <c s="36" t="s">
        <v>138</v>
      </c>
      <c>
        <f>(M34*21)/100</f>
      </c>
      <c t="s">
        <v>27</v>
      </c>
    </row>
    <row r="35" spans="1:5" ht="25.5">
      <c r="A35" s="35" t="s">
        <v>56</v>
      </c>
      <c r="E35" s="39" t="s">
        <v>372</v>
      </c>
    </row>
    <row r="36" spans="1:5" ht="12.75">
      <c r="A36" s="35" t="s">
        <v>57</v>
      </c>
      <c r="E36" s="40" t="s">
        <v>5</v>
      </c>
    </row>
    <row r="37" spans="1:5" ht="76.5">
      <c r="A37" t="s">
        <v>59</v>
      </c>
      <c r="E37" s="39" t="s">
        <v>367</v>
      </c>
    </row>
    <row r="38" spans="1:16" ht="12.75">
      <c r="A38" t="s">
        <v>49</v>
      </c>
      <c s="34" t="s">
        <v>98</v>
      </c>
      <c s="34" t="s">
        <v>373</v>
      </c>
      <c s="35" t="s">
        <v>5</v>
      </c>
      <c s="6" t="s">
        <v>374</v>
      </c>
      <c s="36" t="s">
        <v>143</v>
      </c>
      <c s="37">
        <v>1</v>
      </c>
      <c s="36">
        <v>0</v>
      </c>
      <c s="36">
        <f>ROUND(G38*H38,6)</f>
      </c>
      <c r="L38" s="38">
        <v>0</v>
      </c>
      <c s="32">
        <f>ROUND(ROUND(L38,2)*ROUND(G38,3),2)</f>
      </c>
      <c s="36" t="s">
        <v>138</v>
      </c>
      <c>
        <f>(M38*21)/100</f>
      </c>
      <c t="s">
        <v>27</v>
      </c>
    </row>
    <row r="39" spans="1:5" ht="12.75">
      <c r="A39" s="35" t="s">
        <v>56</v>
      </c>
      <c r="E39" s="39" t="s">
        <v>374</v>
      </c>
    </row>
    <row r="40" spans="1:5" ht="12.75">
      <c r="A40" s="35" t="s">
        <v>57</v>
      </c>
      <c r="E40" s="40" t="s">
        <v>5</v>
      </c>
    </row>
    <row r="41" spans="1:5" ht="51">
      <c r="A41" t="s">
        <v>59</v>
      </c>
      <c r="E41" s="39" t="s">
        <v>375</v>
      </c>
    </row>
    <row r="42" spans="1:16" ht="25.5">
      <c r="A42" t="s">
        <v>49</v>
      </c>
      <c s="34" t="s">
        <v>102</v>
      </c>
      <c s="34" t="s">
        <v>376</v>
      </c>
      <c s="35" t="s">
        <v>5</v>
      </c>
      <c s="6" t="s">
        <v>377</v>
      </c>
      <c s="36" t="s">
        <v>143</v>
      </c>
      <c s="37">
        <v>1</v>
      </c>
      <c s="36">
        <v>0</v>
      </c>
      <c s="36">
        <f>ROUND(G42*H42,6)</f>
      </c>
      <c r="L42" s="38">
        <v>0</v>
      </c>
      <c s="32">
        <f>ROUND(ROUND(L42,2)*ROUND(G42,3),2)</f>
      </c>
      <c s="36" t="s">
        <v>55</v>
      </c>
      <c>
        <f>(M42*21)/100</f>
      </c>
      <c t="s">
        <v>27</v>
      </c>
    </row>
    <row r="43" spans="1:5" ht="25.5">
      <c r="A43" s="35" t="s">
        <v>56</v>
      </c>
      <c r="E43" s="39" t="s">
        <v>377</v>
      </c>
    </row>
    <row r="44" spans="1:5" ht="12.75">
      <c r="A44" s="35" t="s">
        <v>57</v>
      </c>
      <c r="E44" s="40" t="s">
        <v>5</v>
      </c>
    </row>
    <row r="45" spans="1:5" ht="51">
      <c r="A45" t="s">
        <v>59</v>
      </c>
      <c r="E45" s="39" t="s">
        <v>370</v>
      </c>
    </row>
    <row r="46" spans="1:16" ht="12.75">
      <c r="A46" t="s">
        <v>49</v>
      </c>
      <c s="34" t="s">
        <v>147</v>
      </c>
      <c s="34" t="s">
        <v>378</v>
      </c>
      <c s="35" t="s">
        <v>5</v>
      </c>
      <c s="6" t="s">
        <v>379</v>
      </c>
      <c s="36" t="s">
        <v>143</v>
      </c>
      <c s="37">
        <v>1</v>
      </c>
      <c s="36">
        <v>0</v>
      </c>
      <c s="36">
        <f>ROUND(G46*H46,6)</f>
      </c>
      <c r="L46" s="38">
        <v>0</v>
      </c>
      <c s="32">
        <f>ROUND(ROUND(L46,2)*ROUND(G46,3),2)</f>
      </c>
      <c s="36" t="s">
        <v>55</v>
      </c>
      <c>
        <f>(M46*21)/100</f>
      </c>
      <c t="s">
        <v>27</v>
      </c>
    </row>
    <row r="47" spans="1:5" ht="12.75">
      <c r="A47" s="35" t="s">
        <v>56</v>
      </c>
      <c r="E47" s="39" t="s">
        <v>379</v>
      </c>
    </row>
    <row r="48" spans="1:5" ht="12.75">
      <c r="A48" s="35" t="s">
        <v>57</v>
      </c>
      <c r="E48" s="40" t="s">
        <v>5</v>
      </c>
    </row>
    <row r="49" spans="1:5" ht="76.5">
      <c r="A49" t="s">
        <v>59</v>
      </c>
      <c r="E49" s="39" t="s">
        <v>367</v>
      </c>
    </row>
    <row r="50" spans="1:16" ht="12.75">
      <c r="A50" t="s">
        <v>49</v>
      </c>
      <c s="34" t="s">
        <v>150</v>
      </c>
      <c s="34" t="s">
        <v>380</v>
      </c>
      <c s="35" t="s">
        <v>5</v>
      </c>
      <c s="6" t="s">
        <v>381</v>
      </c>
      <c s="36" t="s">
        <v>143</v>
      </c>
      <c s="37">
        <v>1</v>
      </c>
      <c s="36">
        <v>0</v>
      </c>
      <c s="36">
        <f>ROUND(G50*H50,6)</f>
      </c>
      <c r="L50" s="38">
        <v>0</v>
      </c>
      <c s="32">
        <f>ROUND(ROUND(L50,2)*ROUND(G50,3),2)</f>
      </c>
      <c s="36" t="s">
        <v>55</v>
      </c>
      <c>
        <f>(M50*21)/100</f>
      </c>
      <c t="s">
        <v>27</v>
      </c>
    </row>
    <row r="51" spans="1:5" ht="12.75">
      <c r="A51" s="35" t="s">
        <v>56</v>
      </c>
      <c r="E51" s="39" t="s">
        <v>381</v>
      </c>
    </row>
    <row r="52" spans="1:5" ht="12.75">
      <c r="A52" s="35" t="s">
        <v>57</v>
      </c>
      <c r="E52" s="40" t="s">
        <v>5</v>
      </c>
    </row>
    <row r="53" spans="1:5" ht="114.75">
      <c r="A53" t="s">
        <v>59</v>
      </c>
      <c r="E53" s="39" t="s">
        <v>382</v>
      </c>
    </row>
    <row r="54" spans="1:16" ht="12.75">
      <c r="A54" t="s">
        <v>49</v>
      </c>
      <c s="34" t="s">
        <v>159</v>
      </c>
      <c s="34" t="s">
        <v>383</v>
      </c>
      <c s="35" t="s">
        <v>5</v>
      </c>
      <c s="6" t="s">
        <v>384</v>
      </c>
      <c s="36" t="s">
        <v>143</v>
      </c>
      <c s="37">
        <v>2</v>
      </c>
      <c s="36">
        <v>0</v>
      </c>
      <c s="36">
        <f>ROUND(G54*H54,6)</f>
      </c>
      <c r="L54" s="38">
        <v>0</v>
      </c>
      <c s="32">
        <f>ROUND(ROUND(L54,2)*ROUND(G54,3),2)</f>
      </c>
      <c s="36" t="s">
        <v>55</v>
      </c>
      <c>
        <f>(M54*21)/100</f>
      </c>
      <c t="s">
        <v>27</v>
      </c>
    </row>
    <row r="55" spans="1:5" ht="12.75">
      <c r="A55" s="35" t="s">
        <v>56</v>
      </c>
      <c r="E55" s="39" t="s">
        <v>384</v>
      </c>
    </row>
    <row r="56" spans="1:5" ht="12.75">
      <c r="A56" s="35" t="s">
        <v>57</v>
      </c>
      <c r="E56" s="40" t="s">
        <v>5</v>
      </c>
    </row>
    <row r="57" spans="1:5" ht="114.75">
      <c r="A57" t="s">
        <v>59</v>
      </c>
      <c r="E57" s="39" t="s">
        <v>382</v>
      </c>
    </row>
    <row r="58" spans="1:16" ht="12.75">
      <c r="A58" t="s">
        <v>49</v>
      </c>
      <c s="34" t="s">
        <v>163</v>
      </c>
      <c s="34" t="s">
        <v>385</v>
      </c>
      <c s="35" t="s">
        <v>5</v>
      </c>
      <c s="6" t="s">
        <v>386</v>
      </c>
      <c s="36" t="s">
        <v>143</v>
      </c>
      <c s="37">
        <v>2</v>
      </c>
      <c s="36">
        <v>0</v>
      </c>
      <c s="36">
        <f>ROUND(G58*H58,6)</f>
      </c>
      <c r="L58" s="38">
        <v>0</v>
      </c>
      <c s="32">
        <f>ROUND(ROUND(L58,2)*ROUND(G58,3),2)</f>
      </c>
      <c s="36" t="s">
        <v>55</v>
      </c>
      <c>
        <f>(M58*21)/100</f>
      </c>
      <c t="s">
        <v>27</v>
      </c>
    </row>
    <row r="59" spans="1:5" ht="12.75">
      <c r="A59" s="35" t="s">
        <v>56</v>
      </c>
      <c r="E59" s="39" t="s">
        <v>386</v>
      </c>
    </row>
    <row r="60" spans="1:5" ht="12.75">
      <c r="A60" s="35" t="s">
        <v>57</v>
      </c>
      <c r="E60" s="40" t="s">
        <v>5</v>
      </c>
    </row>
    <row r="61" spans="1:5" ht="51">
      <c r="A61" t="s">
        <v>59</v>
      </c>
      <c r="E61" s="39" t="s">
        <v>387</v>
      </c>
    </row>
    <row r="62" spans="1:16" ht="12.75">
      <c r="A62" t="s">
        <v>49</v>
      </c>
      <c s="34" t="s">
        <v>166</v>
      </c>
      <c s="34" t="s">
        <v>388</v>
      </c>
      <c s="35" t="s">
        <v>5</v>
      </c>
      <c s="6" t="s">
        <v>389</v>
      </c>
      <c s="36" t="s">
        <v>143</v>
      </c>
      <c s="37">
        <v>1</v>
      </c>
      <c s="36">
        <v>0</v>
      </c>
      <c s="36">
        <f>ROUND(G62*H62,6)</f>
      </c>
      <c r="L62" s="38">
        <v>0</v>
      </c>
      <c s="32">
        <f>ROUND(ROUND(L62,2)*ROUND(G62,3),2)</f>
      </c>
      <c s="36" t="s">
        <v>55</v>
      </c>
      <c>
        <f>(M62*21)/100</f>
      </c>
      <c t="s">
        <v>27</v>
      </c>
    </row>
    <row r="63" spans="1:5" ht="12.75">
      <c r="A63" s="35" t="s">
        <v>56</v>
      </c>
      <c r="E63" s="39" t="s">
        <v>389</v>
      </c>
    </row>
    <row r="64" spans="1:5" ht="12.75">
      <c r="A64" s="35" t="s">
        <v>57</v>
      </c>
      <c r="E64" s="40" t="s">
        <v>5</v>
      </c>
    </row>
    <row r="65" spans="1:5" ht="76.5">
      <c r="A65" t="s">
        <v>59</v>
      </c>
      <c r="E65" s="39" t="s">
        <v>367</v>
      </c>
    </row>
    <row r="66" spans="1:16" ht="12.75">
      <c r="A66" t="s">
        <v>49</v>
      </c>
      <c s="34" t="s">
        <v>170</v>
      </c>
      <c s="34" t="s">
        <v>390</v>
      </c>
      <c s="35" t="s">
        <v>5</v>
      </c>
      <c s="6" t="s">
        <v>391</v>
      </c>
      <c s="36" t="s">
        <v>143</v>
      </c>
      <c s="37">
        <v>1</v>
      </c>
      <c s="36">
        <v>0</v>
      </c>
      <c s="36">
        <f>ROUND(G66*H66,6)</f>
      </c>
      <c r="L66" s="38">
        <v>0</v>
      </c>
      <c s="32">
        <f>ROUND(ROUND(L66,2)*ROUND(G66,3),2)</f>
      </c>
      <c s="36" t="s">
        <v>55</v>
      </c>
      <c>
        <f>(M66*21)/100</f>
      </c>
      <c t="s">
        <v>27</v>
      </c>
    </row>
    <row r="67" spans="1:5" ht="12.75">
      <c r="A67" s="35" t="s">
        <v>56</v>
      </c>
      <c r="E67" s="39" t="s">
        <v>391</v>
      </c>
    </row>
    <row r="68" spans="1:5" ht="12.75">
      <c r="A68" s="35" t="s">
        <v>57</v>
      </c>
      <c r="E68" s="40" t="s">
        <v>5</v>
      </c>
    </row>
    <row r="69" spans="1:5" ht="51">
      <c r="A69" t="s">
        <v>59</v>
      </c>
      <c r="E69" s="39" t="s">
        <v>375</v>
      </c>
    </row>
    <row r="70" spans="1:16" ht="25.5">
      <c r="A70" t="s">
        <v>49</v>
      </c>
      <c s="34" t="s">
        <v>174</v>
      </c>
      <c s="34" t="s">
        <v>392</v>
      </c>
      <c s="35" t="s">
        <v>5</v>
      </c>
      <c s="6" t="s">
        <v>393</v>
      </c>
      <c s="36" t="s">
        <v>143</v>
      </c>
      <c s="37">
        <v>2</v>
      </c>
      <c s="36">
        <v>0</v>
      </c>
      <c s="36">
        <f>ROUND(G70*H70,6)</f>
      </c>
      <c r="L70" s="38">
        <v>0</v>
      </c>
      <c s="32">
        <f>ROUND(ROUND(L70,2)*ROUND(G70,3),2)</f>
      </c>
      <c s="36" t="s">
        <v>55</v>
      </c>
      <c>
        <f>(M70*21)/100</f>
      </c>
      <c t="s">
        <v>27</v>
      </c>
    </row>
    <row r="71" spans="1:5" ht="25.5">
      <c r="A71" s="35" t="s">
        <v>56</v>
      </c>
      <c r="E71" s="39" t="s">
        <v>393</v>
      </c>
    </row>
    <row r="72" spans="1:5" ht="12.75">
      <c r="A72" s="35" t="s">
        <v>57</v>
      </c>
      <c r="E72" s="40" t="s">
        <v>5</v>
      </c>
    </row>
    <row r="73" spans="1:5" ht="51">
      <c r="A73" t="s">
        <v>59</v>
      </c>
      <c r="E73" s="39" t="s">
        <v>370</v>
      </c>
    </row>
    <row r="74" spans="1:16" ht="25.5">
      <c r="A74" t="s">
        <v>49</v>
      </c>
      <c s="34" t="s">
        <v>274</v>
      </c>
      <c s="34" t="s">
        <v>394</v>
      </c>
      <c s="35" t="s">
        <v>5</v>
      </c>
      <c s="6" t="s">
        <v>395</v>
      </c>
      <c s="36" t="s">
        <v>143</v>
      </c>
      <c s="37">
        <v>2</v>
      </c>
      <c s="36">
        <v>0</v>
      </c>
      <c s="36">
        <f>ROUND(G74*H74,6)</f>
      </c>
      <c r="L74" s="38">
        <v>0</v>
      </c>
      <c s="32">
        <f>ROUND(ROUND(L74,2)*ROUND(G74,3),2)</f>
      </c>
      <c s="36" t="s">
        <v>55</v>
      </c>
      <c>
        <f>(M74*21)/100</f>
      </c>
      <c t="s">
        <v>27</v>
      </c>
    </row>
    <row r="75" spans="1:5" ht="25.5">
      <c r="A75" s="35" t="s">
        <v>56</v>
      </c>
      <c r="E75" s="39" t="s">
        <v>395</v>
      </c>
    </row>
    <row r="76" spans="1:5" ht="12.75">
      <c r="A76" s="35" t="s">
        <v>57</v>
      </c>
      <c r="E76" s="40" t="s">
        <v>5</v>
      </c>
    </row>
    <row r="77" spans="1:5" ht="51">
      <c r="A77" t="s">
        <v>59</v>
      </c>
      <c r="E77" s="39" t="s">
        <v>370</v>
      </c>
    </row>
    <row r="78" spans="1:16" ht="12.75">
      <c r="A78" t="s">
        <v>49</v>
      </c>
      <c s="34" t="s">
        <v>177</v>
      </c>
      <c s="34" t="s">
        <v>396</v>
      </c>
      <c s="35" t="s">
        <v>5</v>
      </c>
      <c s="6" t="s">
        <v>397</v>
      </c>
      <c s="36" t="s">
        <v>143</v>
      </c>
      <c s="37">
        <v>4</v>
      </c>
      <c s="36">
        <v>0</v>
      </c>
      <c s="36">
        <f>ROUND(G78*H78,6)</f>
      </c>
      <c r="L78" s="38">
        <v>0</v>
      </c>
      <c s="32">
        <f>ROUND(ROUND(L78,2)*ROUND(G78,3),2)</f>
      </c>
      <c s="36" t="s">
        <v>55</v>
      </c>
      <c>
        <f>(M78*21)/100</f>
      </c>
      <c t="s">
        <v>27</v>
      </c>
    </row>
    <row r="79" spans="1:5" ht="12.75">
      <c r="A79" s="35" t="s">
        <v>56</v>
      </c>
      <c r="E79" s="39" t="s">
        <v>397</v>
      </c>
    </row>
    <row r="80" spans="1:5" ht="12.75">
      <c r="A80" s="35" t="s">
        <v>57</v>
      </c>
      <c r="E80" s="40" t="s">
        <v>5</v>
      </c>
    </row>
    <row r="81" spans="1:5" ht="114.75">
      <c r="A81" t="s">
        <v>59</v>
      </c>
      <c r="E81" s="39" t="s">
        <v>382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400</v>
      </c>
      <c r="E8" s="30" t="s">
        <v>399</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401</v>
      </c>
      <c s="35" t="s">
        <v>5</v>
      </c>
      <c s="6" t="s">
        <v>402</v>
      </c>
      <c s="36" t="s">
        <v>238</v>
      </c>
      <c s="37">
        <v>30</v>
      </c>
      <c s="36">
        <v>0</v>
      </c>
      <c s="36">
        <f>ROUND(G10*H10,6)</f>
      </c>
      <c r="L10" s="38">
        <v>0</v>
      </c>
      <c s="32">
        <f>ROUND(ROUND(L10,2)*ROUND(G10,3),2)</f>
      </c>
      <c s="36" t="s">
        <v>138</v>
      </c>
      <c>
        <f>(M10*21)/100</f>
      </c>
      <c t="s">
        <v>27</v>
      </c>
    </row>
    <row r="11" spans="1:5" ht="12.75">
      <c r="A11" s="35" t="s">
        <v>56</v>
      </c>
      <c r="E11" s="39" t="s">
        <v>402</v>
      </c>
    </row>
    <row r="12" spans="1:5" ht="12.75">
      <c r="A12" s="35" t="s">
        <v>57</v>
      </c>
      <c r="E12" s="40" t="s">
        <v>5</v>
      </c>
    </row>
    <row r="13" spans="1:5" ht="51">
      <c r="A13" t="s">
        <v>59</v>
      </c>
      <c r="E13" s="39" t="s">
        <v>403</v>
      </c>
    </row>
    <row r="14" spans="1:13" ht="12.75">
      <c r="A14" t="s">
        <v>46</v>
      </c>
      <c r="C14" s="31" t="s">
        <v>82</v>
      </c>
      <c r="E14" s="33" t="s">
        <v>140</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12.75">
      <c r="A15" t="s">
        <v>49</v>
      </c>
      <c s="34" t="s">
        <v>27</v>
      </c>
      <c s="34" t="s">
        <v>404</v>
      </c>
      <c s="35" t="s">
        <v>5</v>
      </c>
      <c s="6" t="s">
        <v>405</v>
      </c>
      <c s="36" t="s">
        <v>153</v>
      </c>
      <c s="37">
        <v>85</v>
      </c>
      <c s="36">
        <v>0</v>
      </c>
      <c s="36">
        <f>ROUND(G15*H15,6)</f>
      </c>
      <c r="L15" s="38">
        <v>0</v>
      </c>
      <c s="32">
        <f>ROUND(ROUND(L15,2)*ROUND(G15,3),2)</f>
      </c>
      <c s="36" t="s">
        <v>138</v>
      </c>
      <c>
        <f>(M15*21)/100</f>
      </c>
      <c t="s">
        <v>27</v>
      </c>
    </row>
    <row r="16" spans="1:5" ht="12.75">
      <c r="A16" s="35" t="s">
        <v>56</v>
      </c>
      <c r="E16" s="39" t="s">
        <v>405</v>
      </c>
    </row>
    <row r="17" spans="1:5" ht="12.75">
      <c r="A17" s="35" t="s">
        <v>57</v>
      </c>
      <c r="E17" s="40" t="s">
        <v>5</v>
      </c>
    </row>
    <row r="18" spans="1:5" ht="51">
      <c r="A18" t="s">
        <v>59</v>
      </c>
      <c r="E18" s="39" t="s">
        <v>406</v>
      </c>
    </row>
    <row r="19" spans="1:16" ht="12.75">
      <c r="A19" t="s">
        <v>49</v>
      </c>
      <c s="34" t="s">
        <v>25</v>
      </c>
      <c s="34" t="s">
        <v>236</v>
      </c>
      <c s="35" t="s">
        <v>5</v>
      </c>
      <c s="6" t="s">
        <v>237</v>
      </c>
      <c s="36" t="s">
        <v>238</v>
      </c>
      <c s="37">
        <v>10</v>
      </c>
      <c s="36">
        <v>0</v>
      </c>
      <c s="36">
        <f>ROUND(G19*H19,6)</f>
      </c>
      <c r="L19" s="38">
        <v>0</v>
      </c>
      <c s="32">
        <f>ROUND(ROUND(L19,2)*ROUND(G19,3),2)</f>
      </c>
      <c s="36" t="s">
        <v>138</v>
      </c>
      <c>
        <f>(M19*21)/100</f>
      </c>
      <c t="s">
        <v>27</v>
      </c>
    </row>
    <row r="20" spans="1:5" ht="12.75">
      <c r="A20" s="35" t="s">
        <v>56</v>
      </c>
      <c r="E20" s="39" t="s">
        <v>237</v>
      </c>
    </row>
    <row r="21" spans="1:5" ht="12.75">
      <c r="A21" s="35" t="s">
        <v>57</v>
      </c>
      <c r="E21" s="40" t="s">
        <v>5</v>
      </c>
    </row>
    <row r="22" spans="1:5" ht="51">
      <c r="A22" t="s">
        <v>59</v>
      </c>
      <c r="E22" s="39" t="s">
        <v>407</v>
      </c>
    </row>
    <row r="23" spans="1:16" ht="12.75">
      <c r="A23" t="s">
        <v>49</v>
      </c>
      <c s="34" t="s">
        <v>68</v>
      </c>
      <c s="34" t="s">
        <v>408</v>
      </c>
      <c s="35" t="s">
        <v>5</v>
      </c>
      <c s="6" t="s">
        <v>409</v>
      </c>
      <c s="36" t="s">
        <v>143</v>
      </c>
      <c s="37">
        <v>4</v>
      </c>
      <c s="36">
        <v>0</v>
      </c>
      <c s="36">
        <f>ROUND(G23*H23,6)</f>
      </c>
      <c r="L23" s="38">
        <v>0</v>
      </c>
      <c s="32">
        <f>ROUND(ROUND(L23,2)*ROUND(G23,3),2)</f>
      </c>
      <c s="36" t="s">
        <v>55</v>
      </c>
      <c>
        <f>(M23*21)/100</f>
      </c>
      <c t="s">
        <v>27</v>
      </c>
    </row>
    <row r="24" spans="1:5" ht="12.75">
      <c r="A24" s="35" t="s">
        <v>56</v>
      </c>
      <c r="E24" s="39" t="s">
        <v>409</v>
      </c>
    </row>
    <row r="25" spans="1:5" ht="12.75">
      <c r="A25" s="35" t="s">
        <v>57</v>
      </c>
      <c r="E25" s="40" t="s">
        <v>5</v>
      </c>
    </row>
    <row r="26" spans="1:5" ht="114.75">
      <c r="A26" t="s">
        <v>59</v>
      </c>
      <c r="E26" s="39" t="s">
        <v>410</v>
      </c>
    </row>
    <row r="27" spans="1:16" ht="12.75">
      <c r="A27" t="s">
        <v>49</v>
      </c>
      <c s="34" t="s">
        <v>73</v>
      </c>
      <c s="34" t="s">
        <v>411</v>
      </c>
      <c s="35" t="s">
        <v>5</v>
      </c>
      <c s="6" t="s">
        <v>412</v>
      </c>
      <c s="36" t="s">
        <v>143</v>
      </c>
      <c s="37">
        <v>2</v>
      </c>
      <c s="36">
        <v>0</v>
      </c>
      <c s="36">
        <f>ROUND(G27*H27,6)</f>
      </c>
      <c r="L27" s="38">
        <v>0</v>
      </c>
      <c s="32">
        <f>ROUND(ROUND(L27,2)*ROUND(G27,3),2)</f>
      </c>
      <c s="36" t="s">
        <v>138</v>
      </c>
      <c>
        <f>(M27*21)/100</f>
      </c>
      <c t="s">
        <v>27</v>
      </c>
    </row>
    <row r="28" spans="1:5" ht="12.75">
      <c r="A28" s="35" t="s">
        <v>56</v>
      </c>
      <c r="E28" s="39" t="s">
        <v>412</v>
      </c>
    </row>
    <row r="29" spans="1:5" ht="12.75">
      <c r="A29" s="35" t="s">
        <v>57</v>
      </c>
      <c r="E29" s="40" t="s">
        <v>5</v>
      </c>
    </row>
    <row r="30" spans="1:5" ht="63.75">
      <c r="A30" t="s">
        <v>59</v>
      </c>
      <c r="E30" s="39" t="s">
        <v>413</v>
      </c>
    </row>
    <row r="31" spans="1:16" ht="25.5">
      <c r="A31" t="s">
        <v>49</v>
      </c>
      <c s="34" t="s">
        <v>82</v>
      </c>
      <c s="34" t="s">
        <v>414</v>
      </c>
      <c s="35" t="s">
        <v>5</v>
      </c>
      <c s="6" t="s">
        <v>415</v>
      </c>
      <c s="36" t="s">
        <v>143</v>
      </c>
      <c s="37">
        <v>1</v>
      </c>
      <c s="36">
        <v>0</v>
      </c>
      <c s="36">
        <f>ROUND(G31*H31,6)</f>
      </c>
      <c r="L31" s="38">
        <v>0</v>
      </c>
      <c s="32">
        <f>ROUND(ROUND(L31,2)*ROUND(G31,3),2)</f>
      </c>
      <c s="36" t="s">
        <v>138</v>
      </c>
      <c>
        <f>(M31*21)/100</f>
      </c>
      <c t="s">
        <v>27</v>
      </c>
    </row>
    <row r="32" spans="1:5" ht="25.5">
      <c r="A32" s="35" t="s">
        <v>56</v>
      </c>
      <c r="E32" s="39" t="s">
        <v>415</v>
      </c>
    </row>
    <row r="33" spans="1:5" ht="12.75">
      <c r="A33" s="35" t="s">
        <v>57</v>
      </c>
      <c r="E33" s="40" t="s">
        <v>5</v>
      </c>
    </row>
    <row r="34" spans="1:5" ht="114.75">
      <c r="A34" t="s">
        <v>59</v>
      </c>
      <c r="E34" s="39" t="s">
        <v>410</v>
      </c>
    </row>
    <row r="35" spans="1:16" ht="12.75">
      <c r="A35" t="s">
        <v>49</v>
      </c>
      <c s="34" t="s">
        <v>147</v>
      </c>
      <c s="34" t="s">
        <v>416</v>
      </c>
      <c s="35" t="s">
        <v>5</v>
      </c>
      <c s="6" t="s">
        <v>417</v>
      </c>
      <c s="36" t="s">
        <v>143</v>
      </c>
      <c s="37">
        <v>6</v>
      </c>
      <c s="36">
        <v>0</v>
      </c>
      <c s="36">
        <f>ROUND(G35*H35,6)</f>
      </c>
      <c r="L35" s="38">
        <v>0</v>
      </c>
      <c s="32">
        <f>ROUND(ROUND(L35,2)*ROUND(G35,3),2)</f>
      </c>
      <c s="36" t="s">
        <v>138</v>
      </c>
      <c>
        <f>(M35*21)/100</f>
      </c>
      <c t="s">
        <v>27</v>
      </c>
    </row>
    <row r="36" spans="1:5" ht="12.75">
      <c r="A36" s="35" t="s">
        <v>56</v>
      </c>
      <c r="E36" s="39" t="s">
        <v>417</v>
      </c>
    </row>
    <row r="37" spans="1:5" ht="12.75">
      <c r="A37" s="35" t="s">
        <v>57</v>
      </c>
      <c r="E37" s="40" t="s">
        <v>5</v>
      </c>
    </row>
    <row r="38" spans="1:5" ht="114.75">
      <c r="A38" t="s">
        <v>59</v>
      </c>
      <c r="E38" s="39" t="s">
        <v>410</v>
      </c>
    </row>
    <row r="39" spans="1:16" ht="12.75">
      <c r="A39" t="s">
        <v>49</v>
      </c>
      <c s="34" t="s">
        <v>150</v>
      </c>
      <c s="34" t="s">
        <v>418</v>
      </c>
      <c s="35" t="s">
        <v>5</v>
      </c>
      <c s="6" t="s">
        <v>419</v>
      </c>
      <c s="36" t="s">
        <v>189</v>
      </c>
      <c s="37">
        <v>1</v>
      </c>
      <c s="36">
        <v>0</v>
      </c>
      <c s="36">
        <f>ROUND(G39*H39,6)</f>
      </c>
      <c r="L39" s="38">
        <v>0</v>
      </c>
      <c s="32">
        <f>ROUND(ROUND(L39,2)*ROUND(G39,3),2)</f>
      </c>
      <c s="36" t="s">
        <v>138</v>
      </c>
      <c>
        <f>(M39*21)/100</f>
      </c>
      <c t="s">
        <v>27</v>
      </c>
    </row>
    <row r="40" spans="1:5" ht="12.75">
      <c r="A40" s="35" t="s">
        <v>56</v>
      </c>
      <c r="E40" s="39" t="s">
        <v>419</v>
      </c>
    </row>
    <row r="41" spans="1:5" ht="12.75">
      <c r="A41" s="35" t="s">
        <v>57</v>
      </c>
      <c r="E41" s="40" t="s">
        <v>5</v>
      </c>
    </row>
    <row r="42" spans="1:5" ht="89.25">
      <c r="A42" t="s">
        <v>59</v>
      </c>
      <c r="E42" s="39" t="s">
        <v>420</v>
      </c>
    </row>
    <row r="43" spans="1:16" ht="25.5">
      <c r="A43" t="s">
        <v>49</v>
      </c>
      <c s="34" t="s">
        <v>155</v>
      </c>
      <c s="34" t="s">
        <v>421</v>
      </c>
      <c s="35" t="s">
        <v>5</v>
      </c>
      <c s="6" t="s">
        <v>422</v>
      </c>
      <c s="36" t="s">
        <v>238</v>
      </c>
      <c s="37">
        <v>5</v>
      </c>
      <c s="36">
        <v>0</v>
      </c>
      <c s="36">
        <f>ROUND(G43*H43,6)</f>
      </c>
      <c r="L43" s="38">
        <v>0</v>
      </c>
      <c s="32">
        <f>ROUND(ROUND(L43,2)*ROUND(G43,3),2)</f>
      </c>
      <c s="36" t="s">
        <v>138</v>
      </c>
      <c>
        <f>(M43*21)/100</f>
      </c>
      <c t="s">
        <v>27</v>
      </c>
    </row>
    <row r="44" spans="1:5" ht="25.5">
      <c r="A44" s="35" t="s">
        <v>56</v>
      </c>
      <c r="E44" s="39" t="s">
        <v>422</v>
      </c>
    </row>
    <row r="45" spans="1:5" ht="12.75">
      <c r="A45" s="35" t="s">
        <v>57</v>
      </c>
      <c r="E45" s="40" t="s">
        <v>5</v>
      </c>
    </row>
    <row r="46" spans="1:5" ht="76.5">
      <c r="A46" t="s">
        <v>59</v>
      </c>
      <c r="E46" s="39" t="s">
        <v>423</v>
      </c>
    </row>
    <row r="47" spans="1:16" ht="12.75">
      <c r="A47" t="s">
        <v>49</v>
      </c>
      <c s="34" t="s">
        <v>159</v>
      </c>
      <c s="34" t="s">
        <v>253</v>
      </c>
      <c s="35" t="s">
        <v>5</v>
      </c>
      <c s="6" t="s">
        <v>254</v>
      </c>
      <c s="36" t="s">
        <v>243</v>
      </c>
      <c s="37">
        <v>0.1</v>
      </c>
      <c s="36">
        <v>0</v>
      </c>
      <c s="36">
        <f>ROUND(G47*H47,6)</f>
      </c>
      <c r="L47" s="38">
        <v>0</v>
      </c>
      <c s="32">
        <f>ROUND(ROUND(L47,2)*ROUND(G47,3),2)</f>
      </c>
      <c s="36" t="s">
        <v>138</v>
      </c>
      <c>
        <f>(M47*21)/100</f>
      </c>
      <c t="s">
        <v>27</v>
      </c>
    </row>
    <row r="48" spans="1:5" ht="12.75">
      <c r="A48" s="35" t="s">
        <v>56</v>
      </c>
      <c r="E48" s="39" t="s">
        <v>254</v>
      </c>
    </row>
    <row r="49" spans="1:5" ht="12.75">
      <c r="A49" s="35" t="s">
        <v>57</v>
      </c>
      <c r="E49" s="40" t="s">
        <v>5</v>
      </c>
    </row>
    <row r="50" spans="1:5" ht="63.75">
      <c r="A50" t="s">
        <v>59</v>
      </c>
      <c r="E50" s="39" t="s">
        <v>424</v>
      </c>
    </row>
    <row r="51" spans="1:16" ht="12.75">
      <c r="A51" t="s">
        <v>49</v>
      </c>
      <c s="34" t="s">
        <v>163</v>
      </c>
      <c s="34" t="s">
        <v>257</v>
      </c>
      <c s="35" t="s">
        <v>5</v>
      </c>
      <c s="6" t="s">
        <v>258</v>
      </c>
      <c s="36" t="s">
        <v>243</v>
      </c>
      <c s="37">
        <v>0.1</v>
      </c>
      <c s="36">
        <v>0</v>
      </c>
      <c s="36">
        <f>ROUND(G51*H51,6)</f>
      </c>
      <c r="L51" s="38">
        <v>0</v>
      </c>
      <c s="32">
        <f>ROUND(ROUND(L51,2)*ROUND(G51,3),2)</f>
      </c>
      <c s="36" t="s">
        <v>138</v>
      </c>
      <c>
        <f>(M51*21)/100</f>
      </c>
      <c t="s">
        <v>27</v>
      </c>
    </row>
    <row r="52" spans="1:5" ht="12.75">
      <c r="A52" s="35" t="s">
        <v>56</v>
      </c>
      <c r="E52" s="39" t="s">
        <v>258</v>
      </c>
    </row>
    <row r="53" spans="1:5" ht="12.75">
      <c r="A53" s="35" t="s">
        <v>57</v>
      </c>
      <c r="E53" s="40" t="s">
        <v>5</v>
      </c>
    </row>
    <row r="54" spans="1:5" ht="63.75">
      <c r="A54" t="s">
        <v>59</v>
      </c>
      <c r="E54" s="39" t="s">
        <v>425</v>
      </c>
    </row>
    <row r="55" spans="1:16" ht="12.75">
      <c r="A55" t="s">
        <v>49</v>
      </c>
      <c s="34" t="s">
        <v>233</v>
      </c>
      <c s="34" t="s">
        <v>426</v>
      </c>
      <c s="35" t="s">
        <v>5</v>
      </c>
      <c s="6" t="s">
        <v>427</v>
      </c>
      <c s="36" t="s">
        <v>143</v>
      </c>
      <c s="37">
        <v>2</v>
      </c>
      <c s="36">
        <v>0</v>
      </c>
      <c s="36">
        <f>ROUND(G55*H55,6)</f>
      </c>
      <c r="L55" s="38">
        <v>0</v>
      </c>
      <c s="32">
        <f>ROUND(ROUND(L55,2)*ROUND(G55,3),2)</f>
      </c>
      <c s="36" t="s">
        <v>138</v>
      </c>
      <c>
        <f>(M55*21)/100</f>
      </c>
      <c t="s">
        <v>27</v>
      </c>
    </row>
    <row r="56" spans="1:5" ht="12.75">
      <c r="A56" s="35" t="s">
        <v>56</v>
      </c>
      <c r="E56" s="39" t="s">
        <v>427</v>
      </c>
    </row>
    <row r="57" spans="1:5" ht="12.75">
      <c r="A57" s="35" t="s">
        <v>57</v>
      </c>
      <c r="E57" s="40" t="s">
        <v>5</v>
      </c>
    </row>
    <row r="58" spans="1:5" ht="114.75">
      <c r="A58" t="s">
        <v>59</v>
      </c>
      <c r="E58" s="39" t="s">
        <v>410</v>
      </c>
    </row>
    <row r="59" spans="1:16" ht="12.75">
      <c r="A59" t="s">
        <v>49</v>
      </c>
      <c s="34" t="s">
        <v>240</v>
      </c>
      <c s="34" t="s">
        <v>428</v>
      </c>
      <c s="35" t="s">
        <v>5</v>
      </c>
      <c s="6" t="s">
        <v>429</v>
      </c>
      <c s="36" t="s">
        <v>143</v>
      </c>
      <c s="37">
        <v>4</v>
      </c>
      <c s="36">
        <v>0</v>
      </c>
      <c s="36">
        <f>ROUND(G59*H59,6)</f>
      </c>
      <c r="L59" s="38">
        <v>0</v>
      </c>
      <c s="32">
        <f>ROUND(ROUND(L59,2)*ROUND(G59,3),2)</f>
      </c>
      <c s="36" t="s">
        <v>138</v>
      </c>
      <c>
        <f>(M59*21)/100</f>
      </c>
      <c t="s">
        <v>27</v>
      </c>
    </row>
    <row r="60" spans="1:5" ht="12.75">
      <c r="A60" s="35" t="s">
        <v>56</v>
      </c>
      <c r="E60" s="39" t="s">
        <v>429</v>
      </c>
    </row>
    <row r="61" spans="1:5" ht="12.75">
      <c r="A61" s="35" t="s">
        <v>57</v>
      </c>
      <c r="E61" s="40" t="s">
        <v>5</v>
      </c>
    </row>
    <row r="62" spans="1:5" ht="63.75">
      <c r="A62" t="s">
        <v>59</v>
      </c>
      <c r="E62" s="39" t="s">
        <v>413</v>
      </c>
    </row>
    <row r="63" spans="1:16" ht="12.75">
      <c r="A63" t="s">
        <v>49</v>
      </c>
      <c s="34" t="s">
        <v>245</v>
      </c>
      <c s="34" t="s">
        <v>430</v>
      </c>
      <c s="35" t="s">
        <v>5</v>
      </c>
      <c s="6" t="s">
        <v>431</v>
      </c>
      <c s="36" t="s">
        <v>143</v>
      </c>
      <c s="37">
        <v>1</v>
      </c>
      <c s="36">
        <v>0</v>
      </c>
      <c s="36">
        <f>ROUND(G63*H63,6)</f>
      </c>
      <c r="L63" s="38">
        <v>0</v>
      </c>
      <c s="32">
        <f>ROUND(ROUND(L63,2)*ROUND(G63,3),2)</f>
      </c>
      <c s="36" t="s">
        <v>138</v>
      </c>
      <c>
        <f>(M63*21)/100</f>
      </c>
      <c t="s">
        <v>27</v>
      </c>
    </row>
    <row r="64" spans="1:5" ht="12.75">
      <c r="A64" s="35" t="s">
        <v>56</v>
      </c>
      <c r="E64" s="39" t="s">
        <v>431</v>
      </c>
    </row>
    <row r="65" spans="1:5" ht="12.75">
      <c r="A65" s="35" t="s">
        <v>57</v>
      </c>
      <c r="E65" s="40" t="s">
        <v>5</v>
      </c>
    </row>
    <row r="66" spans="1:5" ht="114.75">
      <c r="A66" t="s">
        <v>59</v>
      </c>
      <c r="E66" s="39" t="s">
        <v>410</v>
      </c>
    </row>
    <row r="67" spans="1:16" ht="12.75">
      <c r="A67" t="s">
        <v>49</v>
      </c>
      <c s="34" t="s">
        <v>248</v>
      </c>
      <c s="34" t="s">
        <v>432</v>
      </c>
      <c s="35" t="s">
        <v>5</v>
      </c>
      <c s="6" t="s">
        <v>433</v>
      </c>
      <c s="36" t="s">
        <v>143</v>
      </c>
      <c s="37">
        <v>1</v>
      </c>
      <c s="36">
        <v>0</v>
      </c>
      <c s="36">
        <f>ROUND(G67*H67,6)</f>
      </c>
      <c r="L67" s="38">
        <v>0</v>
      </c>
      <c s="32">
        <f>ROUND(ROUND(L67,2)*ROUND(G67,3),2)</f>
      </c>
      <c s="36" t="s">
        <v>138</v>
      </c>
      <c>
        <f>(M67*21)/100</f>
      </c>
      <c t="s">
        <v>27</v>
      </c>
    </row>
    <row r="68" spans="1:5" ht="12.75">
      <c r="A68" s="35" t="s">
        <v>56</v>
      </c>
      <c r="E68" s="39" t="s">
        <v>433</v>
      </c>
    </row>
    <row r="69" spans="1:5" ht="12.75">
      <c r="A69" s="35" t="s">
        <v>57</v>
      </c>
      <c r="E69" s="40" t="s">
        <v>5</v>
      </c>
    </row>
    <row r="70" spans="1:5" ht="114.75">
      <c r="A70" t="s">
        <v>59</v>
      </c>
      <c r="E70" s="39" t="s">
        <v>410</v>
      </c>
    </row>
    <row r="71" spans="1:16" ht="12.75">
      <c r="A71" t="s">
        <v>49</v>
      </c>
      <c s="34" t="s">
        <v>252</v>
      </c>
      <c s="34" t="s">
        <v>434</v>
      </c>
      <c s="35" t="s">
        <v>5</v>
      </c>
      <c s="6" t="s">
        <v>435</v>
      </c>
      <c s="36" t="s">
        <v>143</v>
      </c>
      <c s="37">
        <v>4</v>
      </c>
      <c s="36">
        <v>0</v>
      </c>
      <c s="36">
        <f>ROUND(G71*H71,6)</f>
      </c>
      <c r="L71" s="38">
        <v>0</v>
      </c>
      <c s="32">
        <f>ROUND(ROUND(L71,2)*ROUND(G71,3),2)</f>
      </c>
      <c s="36" t="s">
        <v>138</v>
      </c>
      <c>
        <f>(M71*21)/100</f>
      </c>
      <c t="s">
        <v>27</v>
      </c>
    </row>
    <row r="72" spans="1:5" ht="12.75">
      <c r="A72" s="35" t="s">
        <v>56</v>
      </c>
      <c r="E72" s="39" t="s">
        <v>435</v>
      </c>
    </row>
    <row r="73" spans="1:5" ht="12.75">
      <c r="A73" s="35" t="s">
        <v>57</v>
      </c>
      <c r="E73" s="40" t="s">
        <v>5</v>
      </c>
    </row>
    <row r="74" spans="1:5" ht="114.75">
      <c r="A74" t="s">
        <v>59</v>
      </c>
      <c r="E74" s="39" t="s">
        <v>410</v>
      </c>
    </row>
    <row r="75" spans="1:16" ht="12.75">
      <c r="A75" t="s">
        <v>49</v>
      </c>
      <c s="34" t="s">
        <v>259</v>
      </c>
      <c s="34" t="s">
        <v>436</v>
      </c>
      <c s="35" t="s">
        <v>5</v>
      </c>
      <c s="6" t="s">
        <v>437</v>
      </c>
      <c s="36" t="s">
        <v>143</v>
      </c>
      <c s="37">
        <v>1</v>
      </c>
      <c s="36">
        <v>0</v>
      </c>
      <c s="36">
        <f>ROUND(G75*H75,6)</f>
      </c>
      <c r="L75" s="38">
        <v>0</v>
      </c>
      <c s="32">
        <f>ROUND(ROUND(L75,2)*ROUND(G75,3),2)</f>
      </c>
      <c s="36" t="s">
        <v>138</v>
      </c>
      <c>
        <f>(M75*21)/100</f>
      </c>
      <c t="s">
        <v>27</v>
      </c>
    </row>
    <row r="76" spans="1:5" ht="12.75">
      <c r="A76" s="35" t="s">
        <v>56</v>
      </c>
      <c r="E76" s="39" t="s">
        <v>437</v>
      </c>
    </row>
    <row r="77" spans="1:5" ht="12.75">
      <c r="A77" s="35" t="s">
        <v>57</v>
      </c>
      <c r="E77" s="40" t="s">
        <v>5</v>
      </c>
    </row>
    <row r="78" spans="1:5" ht="114.75">
      <c r="A78" t="s">
        <v>59</v>
      </c>
      <c r="E78" s="39" t="s">
        <v>410</v>
      </c>
    </row>
    <row r="79" spans="1:16" ht="12.75">
      <c r="A79" t="s">
        <v>49</v>
      </c>
      <c s="34" t="s">
        <v>438</v>
      </c>
      <c s="34" t="s">
        <v>439</v>
      </c>
      <c s="35" t="s">
        <v>5</v>
      </c>
      <c s="6" t="s">
        <v>440</v>
      </c>
      <c s="36" t="s">
        <v>143</v>
      </c>
      <c s="37">
        <v>6</v>
      </c>
      <c s="36">
        <v>0</v>
      </c>
      <c s="36">
        <f>ROUND(G79*H79,6)</f>
      </c>
      <c r="L79" s="38">
        <v>0</v>
      </c>
      <c s="32">
        <f>ROUND(ROUND(L79,2)*ROUND(G79,3),2)</f>
      </c>
      <c s="36" t="s">
        <v>138</v>
      </c>
      <c>
        <f>(M79*21)/100</f>
      </c>
      <c t="s">
        <v>27</v>
      </c>
    </row>
    <row r="80" spans="1:5" ht="12.75">
      <c r="A80" s="35" t="s">
        <v>56</v>
      </c>
      <c r="E80" s="39" t="s">
        <v>440</v>
      </c>
    </row>
    <row r="81" spans="1:5" ht="12.75">
      <c r="A81" s="35" t="s">
        <v>57</v>
      </c>
      <c r="E81" s="40" t="s">
        <v>5</v>
      </c>
    </row>
    <row r="82" spans="1:5" ht="89.25">
      <c r="A82" t="s">
        <v>59</v>
      </c>
      <c r="E82" s="39" t="s">
        <v>441</v>
      </c>
    </row>
    <row r="83" spans="1:16" ht="12.75">
      <c r="A83" t="s">
        <v>49</v>
      </c>
      <c s="34" t="s">
        <v>267</v>
      </c>
      <c s="34" t="s">
        <v>442</v>
      </c>
      <c s="35" t="s">
        <v>5</v>
      </c>
      <c s="6" t="s">
        <v>443</v>
      </c>
      <c s="36" t="s">
        <v>143</v>
      </c>
      <c s="37">
        <v>6</v>
      </c>
      <c s="36">
        <v>0</v>
      </c>
      <c s="36">
        <f>ROUND(G83*H83,6)</f>
      </c>
      <c r="L83" s="38">
        <v>0</v>
      </c>
      <c s="32">
        <f>ROUND(ROUND(L83,2)*ROUND(G83,3),2)</f>
      </c>
      <c s="36" t="s">
        <v>138</v>
      </c>
      <c>
        <f>(M83*21)/100</f>
      </c>
      <c t="s">
        <v>27</v>
      </c>
    </row>
    <row r="84" spans="1:5" ht="12.75">
      <c r="A84" s="35" t="s">
        <v>56</v>
      </c>
      <c r="E84" s="39" t="s">
        <v>443</v>
      </c>
    </row>
    <row r="85" spans="1:5" ht="12.75">
      <c r="A85" s="35" t="s">
        <v>57</v>
      </c>
      <c r="E85" s="40" t="s">
        <v>5</v>
      </c>
    </row>
    <row r="86" spans="1:5" ht="102">
      <c r="A86" t="s">
        <v>59</v>
      </c>
      <c r="E86" s="39" t="s">
        <v>444</v>
      </c>
    </row>
    <row r="87" spans="1:16" ht="12.75">
      <c r="A87" t="s">
        <v>49</v>
      </c>
      <c s="34" t="s">
        <v>166</v>
      </c>
      <c s="34" t="s">
        <v>445</v>
      </c>
      <c s="35" t="s">
        <v>5</v>
      </c>
      <c s="6" t="s">
        <v>446</v>
      </c>
      <c s="36" t="s">
        <v>143</v>
      </c>
      <c s="37">
        <v>1</v>
      </c>
      <c s="36">
        <v>0</v>
      </c>
      <c s="36">
        <f>ROUND(G87*H87,6)</f>
      </c>
      <c r="L87" s="38">
        <v>0</v>
      </c>
      <c s="32">
        <f>ROUND(ROUND(L87,2)*ROUND(G87,3),2)</f>
      </c>
      <c s="36" t="s">
        <v>55</v>
      </c>
      <c>
        <f>(M87*21)/100</f>
      </c>
      <c t="s">
        <v>27</v>
      </c>
    </row>
    <row r="88" spans="1:5" ht="12.75">
      <c r="A88" s="35" t="s">
        <v>56</v>
      </c>
      <c r="E88" s="39" t="s">
        <v>446</v>
      </c>
    </row>
    <row r="89" spans="1:5" ht="12.75">
      <c r="A89" s="35" t="s">
        <v>57</v>
      </c>
      <c r="E89" s="40" t="s">
        <v>5</v>
      </c>
    </row>
    <row r="90" spans="1:5" ht="114.75">
      <c r="A90" t="s">
        <v>59</v>
      </c>
      <c r="E90" s="39" t="s">
        <v>447</v>
      </c>
    </row>
    <row r="91" spans="1:16" ht="25.5">
      <c r="A91" t="s">
        <v>49</v>
      </c>
      <c s="34" t="s">
        <v>170</v>
      </c>
      <c s="34" t="s">
        <v>356</v>
      </c>
      <c s="35" t="s">
        <v>5</v>
      </c>
      <c s="6" t="s">
        <v>357</v>
      </c>
      <c s="36" t="s">
        <v>153</v>
      </c>
      <c s="37">
        <v>80</v>
      </c>
      <c s="36">
        <v>0</v>
      </c>
      <c s="36">
        <f>ROUND(G91*H91,6)</f>
      </c>
      <c r="L91" s="38">
        <v>0</v>
      </c>
      <c s="32">
        <f>ROUND(ROUND(L91,2)*ROUND(G91,3),2)</f>
      </c>
      <c s="36" t="s">
        <v>138</v>
      </c>
      <c>
        <f>(M91*21)/100</f>
      </c>
      <c t="s">
        <v>27</v>
      </c>
    </row>
    <row r="92" spans="1:5" ht="25.5">
      <c r="A92" s="35" t="s">
        <v>56</v>
      </c>
      <c r="E92" s="39" t="s">
        <v>357</v>
      </c>
    </row>
    <row r="93" spans="1:5" ht="12.75">
      <c r="A93" s="35" t="s">
        <v>57</v>
      </c>
      <c r="E93" s="40" t="s">
        <v>5</v>
      </c>
    </row>
    <row r="94" spans="1:5" ht="25.5">
      <c r="A94" t="s">
        <v>59</v>
      </c>
      <c r="E94" s="39" t="s">
        <v>448</v>
      </c>
    </row>
    <row r="95" spans="1:16" ht="25.5">
      <c r="A95" t="s">
        <v>49</v>
      </c>
      <c s="34" t="s">
        <v>274</v>
      </c>
      <c s="34" t="s">
        <v>449</v>
      </c>
      <c s="35" t="s">
        <v>5</v>
      </c>
      <c s="6" t="s">
        <v>450</v>
      </c>
      <c s="36" t="s">
        <v>143</v>
      </c>
      <c s="37">
        <v>1</v>
      </c>
      <c s="36">
        <v>0</v>
      </c>
      <c s="36">
        <f>ROUND(G95*H95,6)</f>
      </c>
      <c r="L95" s="38">
        <v>0</v>
      </c>
      <c s="32">
        <f>ROUND(ROUND(L95,2)*ROUND(G95,3),2)</f>
      </c>
      <c s="36" t="s">
        <v>138</v>
      </c>
      <c>
        <f>(M95*21)/100</f>
      </c>
      <c t="s">
        <v>27</v>
      </c>
    </row>
    <row r="96" spans="1:5" ht="25.5">
      <c r="A96" s="35" t="s">
        <v>56</v>
      </c>
      <c r="E96" s="39" t="s">
        <v>450</v>
      </c>
    </row>
    <row r="97" spans="1:5" ht="12.75">
      <c r="A97" s="35" t="s">
        <v>57</v>
      </c>
      <c r="E97" s="40" t="s">
        <v>5</v>
      </c>
    </row>
    <row r="98" spans="1:5" ht="89.25">
      <c r="A98" t="s">
        <v>59</v>
      </c>
      <c r="E98" s="39" t="s">
        <v>451</v>
      </c>
    </row>
    <row r="99" spans="1:16" ht="25.5">
      <c r="A99" t="s">
        <v>49</v>
      </c>
      <c s="34" t="s">
        <v>177</v>
      </c>
      <c s="34" t="s">
        <v>452</v>
      </c>
      <c s="35" t="s">
        <v>5</v>
      </c>
      <c s="6" t="s">
        <v>453</v>
      </c>
      <c s="36" t="s">
        <v>143</v>
      </c>
      <c s="37">
        <v>1</v>
      </c>
      <c s="36">
        <v>0</v>
      </c>
      <c s="36">
        <f>ROUND(G99*H99,6)</f>
      </c>
      <c r="L99" s="38">
        <v>0</v>
      </c>
      <c s="32">
        <f>ROUND(ROUND(L99,2)*ROUND(G99,3),2)</f>
      </c>
      <c s="36" t="s">
        <v>138</v>
      </c>
      <c>
        <f>(M99*21)/100</f>
      </c>
      <c t="s">
        <v>27</v>
      </c>
    </row>
    <row r="100" spans="1:5" ht="25.5">
      <c r="A100" s="35" t="s">
        <v>56</v>
      </c>
      <c r="E100" s="39" t="s">
        <v>453</v>
      </c>
    </row>
    <row r="101" spans="1:5" ht="12.75">
      <c r="A101" s="35" t="s">
        <v>57</v>
      </c>
      <c r="E101" s="40" t="s">
        <v>5</v>
      </c>
    </row>
    <row r="102" spans="1:5" ht="102">
      <c r="A102" t="s">
        <v>59</v>
      </c>
      <c r="E102" s="39" t="s">
        <v>454</v>
      </c>
    </row>
    <row r="103" spans="1:16" ht="12.75">
      <c r="A103" t="s">
        <v>49</v>
      </c>
      <c s="34" t="s">
        <v>182</v>
      </c>
      <c s="34" t="s">
        <v>455</v>
      </c>
      <c s="35" t="s">
        <v>5</v>
      </c>
      <c s="6" t="s">
        <v>456</v>
      </c>
      <c s="36" t="s">
        <v>143</v>
      </c>
      <c s="37">
        <v>6</v>
      </c>
      <c s="36">
        <v>0</v>
      </c>
      <c s="36">
        <f>ROUND(G103*H103,6)</f>
      </c>
      <c r="L103" s="38">
        <v>0</v>
      </c>
      <c s="32">
        <f>ROUND(ROUND(L103,2)*ROUND(G103,3),2)</f>
      </c>
      <c s="36" t="s">
        <v>138</v>
      </c>
      <c>
        <f>(M103*21)/100</f>
      </c>
      <c t="s">
        <v>27</v>
      </c>
    </row>
    <row r="104" spans="1:5" ht="12.75">
      <c r="A104" s="35" t="s">
        <v>56</v>
      </c>
      <c r="E104" s="39" t="s">
        <v>456</v>
      </c>
    </row>
    <row r="105" spans="1:5" ht="12.75">
      <c r="A105" s="35" t="s">
        <v>57</v>
      </c>
      <c r="E105" s="40" t="s">
        <v>5</v>
      </c>
    </row>
    <row r="106" spans="1:5" ht="38.25">
      <c r="A106" t="s">
        <v>59</v>
      </c>
      <c r="E106" s="39" t="s">
        <v>457</v>
      </c>
    </row>
    <row r="107" spans="1:16" ht="12.75">
      <c r="A107" t="s">
        <v>49</v>
      </c>
      <c s="34" t="s">
        <v>186</v>
      </c>
      <c s="34" t="s">
        <v>458</v>
      </c>
      <c s="35" t="s">
        <v>5</v>
      </c>
      <c s="6" t="s">
        <v>459</v>
      </c>
      <c s="36" t="s">
        <v>143</v>
      </c>
      <c s="37">
        <v>1</v>
      </c>
      <c s="36">
        <v>0</v>
      </c>
      <c s="36">
        <f>ROUND(G107*H107,6)</f>
      </c>
      <c r="L107" s="38">
        <v>0</v>
      </c>
      <c s="32">
        <f>ROUND(ROUND(L107,2)*ROUND(G107,3),2)</f>
      </c>
      <c s="36" t="s">
        <v>55</v>
      </c>
      <c>
        <f>(M107*21)/100</f>
      </c>
      <c t="s">
        <v>27</v>
      </c>
    </row>
    <row r="108" spans="1:5" ht="12.75">
      <c r="A108" s="35" t="s">
        <v>56</v>
      </c>
      <c r="E108" s="39" t="s">
        <v>459</v>
      </c>
    </row>
    <row r="109" spans="1:5" ht="12.75">
      <c r="A109" s="35" t="s">
        <v>57</v>
      </c>
      <c r="E109" s="40" t="s">
        <v>5</v>
      </c>
    </row>
    <row r="110" spans="1:5" ht="12.75">
      <c r="A110" t="s">
        <v>59</v>
      </c>
      <c r="E110" s="39" t="s">
        <v>5</v>
      </c>
    </row>
    <row r="111" spans="1:16" ht="12.75">
      <c r="A111" t="s">
        <v>49</v>
      </c>
      <c s="34" t="s">
        <v>199</v>
      </c>
      <c s="34" t="s">
        <v>460</v>
      </c>
      <c s="35" t="s">
        <v>5</v>
      </c>
      <c s="6" t="s">
        <v>461</v>
      </c>
      <c s="36" t="s">
        <v>143</v>
      </c>
      <c s="37">
        <v>1</v>
      </c>
      <c s="36">
        <v>0</v>
      </c>
      <c s="36">
        <f>ROUND(G111*H111,6)</f>
      </c>
      <c r="L111" s="38">
        <v>0</v>
      </c>
      <c s="32">
        <f>ROUND(ROUND(L111,2)*ROUND(G111,3),2)</f>
      </c>
      <c s="36" t="s">
        <v>55</v>
      </c>
      <c>
        <f>(M111*21)/100</f>
      </c>
      <c t="s">
        <v>27</v>
      </c>
    </row>
    <row r="112" spans="1:5" ht="12.75">
      <c r="A112" s="35" t="s">
        <v>56</v>
      </c>
      <c r="E112" s="39" t="s">
        <v>461</v>
      </c>
    </row>
    <row r="113" spans="1:5" ht="12.75">
      <c r="A113" s="35" t="s">
        <v>57</v>
      </c>
      <c r="E113" s="40" t="s">
        <v>5</v>
      </c>
    </row>
    <row r="114" spans="1:5" ht="51">
      <c r="A114" t="s">
        <v>59</v>
      </c>
      <c r="E114" s="39" t="s">
        <v>375</v>
      </c>
    </row>
    <row r="115" spans="1:16" ht="12.75">
      <c r="A115" t="s">
        <v>49</v>
      </c>
      <c s="34" t="s">
        <v>203</v>
      </c>
      <c s="34" t="s">
        <v>462</v>
      </c>
      <c s="35" t="s">
        <v>5</v>
      </c>
      <c s="6" t="s">
        <v>463</v>
      </c>
      <c s="36" t="s">
        <v>143</v>
      </c>
      <c s="37">
        <v>1</v>
      </c>
      <c s="36">
        <v>0</v>
      </c>
      <c s="36">
        <f>ROUND(G115*H115,6)</f>
      </c>
      <c r="L115" s="38">
        <v>0</v>
      </c>
      <c s="32">
        <f>ROUND(ROUND(L115,2)*ROUND(G115,3),2)</f>
      </c>
      <c s="36" t="s">
        <v>55</v>
      </c>
      <c>
        <f>(M115*21)/100</f>
      </c>
      <c t="s">
        <v>27</v>
      </c>
    </row>
    <row r="116" spans="1:5" ht="12.75">
      <c r="A116" s="35" t="s">
        <v>56</v>
      </c>
      <c r="E116" s="39" t="s">
        <v>463</v>
      </c>
    </row>
    <row r="117" spans="1:5" ht="12.75">
      <c r="A117" s="35" t="s">
        <v>57</v>
      </c>
      <c r="E117" s="40" t="s">
        <v>5</v>
      </c>
    </row>
    <row r="118" spans="1:5" ht="51">
      <c r="A118" t="s">
        <v>59</v>
      </c>
      <c r="E118" s="39" t="s">
        <v>387</v>
      </c>
    </row>
    <row r="119" spans="1:16" ht="12.75">
      <c r="A119" t="s">
        <v>49</v>
      </c>
      <c s="34" t="s">
        <v>464</v>
      </c>
      <c s="34" t="s">
        <v>465</v>
      </c>
      <c s="35" t="s">
        <v>5</v>
      </c>
      <c s="6" t="s">
        <v>466</v>
      </c>
      <c s="36" t="s">
        <v>143</v>
      </c>
      <c s="37">
        <v>1</v>
      </c>
      <c s="36">
        <v>0</v>
      </c>
      <c s="36">
        <f>ROUND(G119*H119,6)</f>
      </c>
      <c r="L119" s="38">
        <v>0</v>
      </c>
      <c s="32">
        <f>ROUND(ROUND(L119,2)*ROUND(G119,3),2)</f>
      </c>
      <c s="36" t="s">
        <v>55</v>
      </c>
      <c>
        <f>(M119*21)/100</f>
      </c>
      <c t="s">
        <v>27</v>
      </c>
    </row>
    <row r="120" spans="1:5" ht="12.75">
      <c r="A120" s="35" t="s">
        <v>56</v>
      </c>
      <c r="E120" s="39" t="s">
        <v>466</v>
      </c>
    </row>
    <row r="121" spans="1:5" ht="12.75">
      <c r="A121" s="35" t="s">
        <v>57</v>
      </c>
      <c r="E121" s="40" t="s">
        <v>5</v>
      </c>
    </row>
    <row r="122" spans="1:5" ht="51">
      <c r="A122" t="s">
        <v>59</v>
      </c>
      <c r="E122" s="39" t="s">
        <v>467</v>
      </c>
    </row>
    <row r="123" spans="1:16" ht="12.75">
      <c r="A123" t="s">
        <v>49</v>
      </c>
      <c s="34" t="s">
        <v>282</v>
      </c>
      <c s="34" t="s">
        <v>468</v>
      </c>
      <c s="35" t="s">
        <v>5</v>
      </c>
      <c s="6" t="s">
        <v>469</v>
      </c>
      <c s="36" t="s">
        <v>470</v>
      </c>
      <c s="37">
        <v>1.2</v>
      </c>
      <c s="36">
        <v>0</v>
      </c>
      <c s="36">
        <f>ROUND(G123*H123,6)</f>
      </c>
      <c r="L123" s="38">
        <v>0</v>
      </c>
      <c s="32">
        <f>ROUND(ROUND(L123,2)*ROUND(G123,3),2)</f>
      </c>
      <c s="36" t="s">
        <v>55</v>
      </c>
      <c>
        <f>(M123*21)/100</f>
      </c>
      <c t="s">
        <v>27</v>
      </c>
    </row>
    <row r="124" spans="1:5" ht="12.75">
      <c r="A124" s="35" t="s">
        <v>56</v>
      </c>
      <c r="E124" s="39" t="s">
        <v>469</v>
      </c>
    </row>
    <row r="125" spans="1:5" ht="12.75">
      <c r="A125" s="35" t="s">
        <v>57</v>
      </c>
      <c r="E125" s="40" t="s">
        <v>471</v>
      </c>
    </row>
    <row r="126" spans="1:5" ht="89.25">
      <c r="A126" t="s">
        <v>59</v>
      </c>
      <c r="E126" s="39" t="s">
        <v>472</v>
      </c>
    </row>
    <row r="127" spans="1:16" ht="12.75">
      <c r="A127" t="s">
        <v>49</v>
      </c>
      <c s="34" t="s">
        <v>206</v>
      </c>
      <c s="34" t="s">
        <v>473</v>
      </c>
      <c s="35" t="s">
        <v>5</v>
      </c>
      <c s="6" t="s">
        <v>474</v>
      </c>
      <c s="36" t="s">
        <v>475</v>
      </c>
      <c s="37">
        <v>1</v>
      </c>
      <c s="36">
        <v>0</v>
      </c>
      <c s="36">
        <f>ROUND(G127*H127,6)</f>
      </c>
      <c r="L127" s="38">
        <v>0</v>
      </c>
      <c s="32">
        <f>ROUND(ROUND(L127,2)*ROUND(G127,3),2)</f>
      </c>
      <c s="36" t="s">
        <v>55</v>
      </c>
      <c>
        <f>(M127*21)/100</f>
      </c>
      <c t="s">
        <v>27</v>
      </c>
    </row>
    <row r="128" spans="1:5" ht="12.75">
      <c r="A128" s="35" t="s">
        <v>56</v>
      </c>
      <c r="E128" s="39" t="s">
        <v>474</v>
      </c>
    </row>
    <row r="129" spans="1:5" ht="12.75">
      <c r="A129" s="35" t="s">
        <v>57</v>
      </c>
      <c r="E129" s="40" t="s">
        <v>5</v>
      </c>
    </row>
    <row r="130" spans="1:5" ht="76.5">
      <c r="A130" t="s">
        <v>59</v>
      </c>
      <c r="E130" s="39" t="s">
        <v>476</v>
      </c>
    </row>
    <row r="131" spans="1:16" ht="12.75">
      <c r="A131" t="s">
        <v>49</v>
      </c>
      <c s="34" t="s">
        <v>214</v>
      </c>
      <c s="34" t="s">
        <v>477</v>
      </c>
      <c s="35" t="s">
        <v>5</v>
      </c>
      <c s="6" t="s">
        <v>478</v>
      </c>
      <c s="36" t="s">
        <v>153</v>
      </c>
      <c s="37">
        <v>80</v>
      </c>
      <c s="36">
        <v>0</v>
      </c>
      <c s="36">
        <f>ROUND(G131*H131,6)</f>
      </c>
      <c r="L131" s="38">
        <v>0</v>
      </c>
      <c s="32">
        <f>ROUND(ROUND(L131,2)*ROUND(G131,3),2)</f>
      </c>
      <c s="36" t="s">
        <v>55</v>
      </c>
      <c>
        <f>(M131*21)/100</f>
      </c>
      <c t="s">
        <v>27</v>
      </c>
    </row>
    <row r="132" spans="1:5" ht="12.75">
      <c r="A132" s="35" t="s">
        <v>56</v>
      </c>
      <c r="E132" s="39" t="s">
        <v>478</v>
      </c>
    </row>
    <row r="133" spans="1:5" ht="12.75">
      <c r="A133" s="35" t="s">
        <v>57</v>
      </c>
      <c r="E133" s="40" t="s">
        <v>5</v>
      </c>
    </row>
    <row r="134" spans="1:5" ht="76.5">
      <c r="A134" t="s">
        <v>59</v>
      </c>
      <c r="E134" s="39" t="s">
        <v>479</v>
      </c>
    </row>
    <row r="135" spans="1:16" ht="12.75">
      <c r="A135" t="s">
        <v>49</v>
      </c>
      <c s="34" t="s">
        <v>209</v>
      </c>
      <c s="34" t="s">
        <v>480</v>
      </c>
      <c s="35" t="s">
        <v>5</v>
      </c>
      <c s="6" t="s">
        <v>481</v>
      </c>
      <c s="36" t="s">
        <v>153</v>
      </c>
      <c s="37">
        <v>80</v>
      </c>
      <c s="36">
        <v>0</v>
      </c>
      <c s="36">
        <f>ROUND(G135*H135,6)</f>
      </c>
      <c r="L135" s="38">
        <v>0</v>
      </c>
      <c s="32">
        <f>ROUND(ROUND(L135,2)*ROUND(G135,3),2)</f>
      </c>
      <c s="36" t="s">
        <v>55</v>
      </c>
      <c>
        <f>(M135*21)/100</f>
      </c>
      <c t="s">
        <v>27</v>
      </c>
    </row>
    <row r="136" spans="1:5" ht="12.75">
      <c r="A136" s="35" t="s">
        <v>56</v>
      </c>
      <c r="E136" s="39" t="s">
        <v>481</v>
      </c>
    </row>
    <row r="137" spans="1:5" ht="12.75">
      <c r="A137" s="35" t="s">
        <v>57</v>
      </c>
      <c r="E137" s="40" t="s">
        <v>5</v>
      </c>
    </row>
    <row r="138" spans="1:5" ht="63.75">
      <c r="A138" t="s">
        <v>59</v>
      </c>
      <c r="E138" s="39" t="s">
        <v>482</v>
      </c>
    </row>
    <row r="139" spans="1:16" ht="12.75">
      <c r="A139" t="s">
        <v>49</v>
      </c>
      <c s="34" t="s">
        <v>483</v>
      </c>
      <c s="34" t="s">
        <v>484</v>
      </c>
      <c s="35" t="s">
        <v>5</v>
      </c>
      <c s="6" t="s">
        <v>485</v>
      </c>
      <c s="36" t="s">
        <v>143</v>
      </c>
      <c s="37">
        <v>1</v>
      </c>
      <c s="36">
        <v>0</v>
      </c>
      <c s="36">
        <f>ROUND(G139*H139,6)</f>
      </c>
      <c r="L139" s="38">
        <v>0</v>
      </c>
      <c s="32">
        <f>ROUND(ROUND(L139,2)*ROUND(G139,3),2)</f>
      </c>
      <c s="36" t="s">
        <v>55</v>
      </c>
      <c>
        <f>(M139*21)/100</f>
      </c>
      <c t="s">
        <v>27</v>
      </c>
    </row>
    <row r="140" spans="1:5" ht="12.75">
      <c r="A140" s="35" t="s">
        <v>56</v>
      </c>
      <c r="E140" s="39" t="s">
        <v>485</v>
      </c>
    </row>
    <row r="141" spans="1:5" ht="12.75">
      <c r="A141" s="35" t="s">
        <v>57</v>
      </c>
      <c r="E141" s="40" t="s">
        <v>5</v>
      </c>
    </row>
    <row r="142" spans="1:5" ht="51">
      <c r="A142" t="s">
        <v>59</v>
      </c>
      <c r="E142" s="39" t="s">
        <v>370</v>
      </c>
    </row>
    <row r="143" spans="1:16" ht="12.75">
      <c r="A143" t="s">
        <v>49</v>
      </c>
      <c s="34" t="s">
        <v>290</v>
      </c>
      <c s="34" t="s">
        <v>486</v>
      </c>
      <c s="35" t="s">
        <v>5</v>
      </c>
      <c s="6" t="s">
        <v>487</v>
      </c>
      <c s="36" t="s">
        <v>143</v>
      </c>
      <c s="37">
        <v>1</v>
      </c>
      <c s="36">
        <v>0</v>
      </c>
      <c s="36">
        <f>ROUND(G143*H143,6)</f>
      </c>
      <c r="L143" s="38">
        <v>0</v>
      </c>
      <c s="32">
        <f>ROUND(ROUND(L143,2)*ROUND(G143,3),2)</f>
      </c>
      <c s="36" t="s">
        <v>55</v>
      </c>
      <c>
        <f>(M143*21)/100</f>
      </c>
      <c t="s">
        <v>27</v>
      </c>
    </row>
    <row r="144" spans="1:5" ht="12.75">
      <c r="A144" s="35" t="s">
        <v>56</v>
      </c>
      <c r="E144" s="39" t="s">
        <v>487</v>
      </c>
    </row>
    <row r="145" spans="1:5" ht="12.75">
      <c r="A145" s="35" t="s">
        <v>57</v>
      </c>
      <c r="E145" s="40" t="s">
        <v>5</v>
      </c>
    </row>
    <row r="146" spans="1:5" ht="76.5">
      <c r="A146" t="s">
        <v>59</v>
      </c>
      <c r="E146" s="39" t="s">
        <v>488</v>
      </c>
    </row>
    <row r="147" spans="1:16" ht="12.75">
      <c r="A147" t="s">
        <v>49</v>
      </c>
      <c s="34" t="s">
        <v>293</v>
      </c>
      <c s="34" t="s">
        <v>489</v>
      </c>
      <c s="35" t="s">
        <v>5</v>
      </c>
      <c s="6" t="s">
        <v>490</v>
      </c>
      <c s="36" t="s">
        <v>143</v>
      </c>
      <c s="37">
        <v>12</v>
      </c>
      <c s="36">
        <v>0</v>
      </c>
      <c s="36">
        <f>ROUND(G147*H147,6)</f>
      </c>
      <c r="L147" s="38">
        <v>0</v>
      </c>
      <c s="32">
        <f>ROUND(ROUND(L147,2)*ROUND(G147,3),2)</f>
      </c>
      <c s="36" t="s">
        <v>55</v>
      </c>
      <c>
        <f>(M147*21)/100</f>
      </c>
      <c t="s">
        <v>27</v>
      </c>
    </row>
    <row r="148" spans="1:5" ht="12.75">
      <c r="A148" s="35" t="s">
        <v>56</v>
      </c>
      <c r="E148" s="39" t="s">
        <v>490</v>
      </c>
    </row>
    <row r="149" spans="1:5" ht="12.75">
      <c r="A149" s="35" t="s">
        <v>57</v>
      </c>
      <c r="E149" s="40" t="s">
        <v>5</v>
      </c>
    </row>
    <row r="150" spans="1:5" ht="51">
      <c r="A150" t="s">
        <v>59</v>
      </c>
      <c r="E150" s="39" t="s">
        <v>370</v>
      </c>
    </row>
    <row r="151" spans="1:16" ht="12.75">
      <c r="A151" t="s">
        <v>49</v>
      </c>
      <c s="34" t="s">
        <v>491</v>
      </c>
      <c s="34" t="s">
        <v>492</v>
      </c>
      <c s="35" t="s">
        <v>5</v>
      </c>
      <c s="6" t="s">
        <v>493</v>
      </c>
      <c s="36" t="s">
        <v>143</v>
      </c>
      <c s="37">
        <v>12</v>
      </c>
      <c s="36">
        <v>0</v>
      </c>
      <c s="36">
        <f>ROUND(G151*H151,6)</f>
      </c>
      <c r="L151" s="38">
        <v>0</v>
      </c>
      <c s="32">
        <f>ROUND(ROUND(L151,2)*ROUND(G151,3),2)</f>
      </c>
      <c s="36" t="s">
        <v>55</v>
      </c>
      <c>
        <f>(M151*21)/100</f>
      </c>
      <c t="s">
        <v>27</v>
      </c>
    </row>
    <row r="152" spans="1:5" ht="12.75">
      <c r="A152" s="35" t="s">
        <v>56</v>
      </c>
      <c r="E152" s="39" t="s">
        <v>493</v>
      </c>
    </row>
    <row r="153" spans="1:5" ht="12.75">
      <c r="A153" s="35" t="s">
        <v>57</v>
      </c>
      <c r="E153" s="40" t="s">
        <v>5</v>
      </c>
    </row>
    <row r="154" spans="1:5" ht="76.5">
      <c r="A154" t="s">
        <v>59</v>
      </c>
      <c r="E154" s="39" t="s">
        <v>488</v>
      </c>
    </row>
    <row r="155" spans="1:16" ht="12.75">
      <c r="A155" t="s">
        <v>49</v>
      </c>
      <c s="34" t="s">
        <v>296</v>
      </c>
      <c s="34" t="s">
        <v>494</v>
      </c>
      <c s="35" t="s">
        <v>5</v>
      </c>
      <c s="6" t="s">
        <v>495</v>
      </c>
      <c s="36" t="s">
        <v>143</v>
      </c>
      <c s="37">
        <v>2</v>
      </c>
      <c s="36">
        <v>0</v>
      </c>
      <c s="36">
        <f>ROUND(G155*H155,6)</f>
      </c>
      <c r="L155" s="38">
        <v>0</v>
      </c>
      <c s="32">
        <f>ROUND(ROUND(L155,2)*ROUND(G155,3),2)</f>
      </c>
      <c s="36" t="s">
        <v>55</v>
      </c>
      <c>
        <f>(M155*21)/100</f>
      </c>
      <c t="s">
        <v>27</v>
      </c>
    </row>
    <row r="156" spans="1:5" ht="12.75">
      <c r="A156" s="35" t="s">
        <v>56</v>
      </c>
      <c r="E156" s="39" t="s">
        <v>495</v>
      </c>
    </row>
    <row r="157" spans="1:5" ht="12.75">
      <c r="A157" s="35" t="s">
        <v>57</v>
      </c>
      <c r="E157" s="40" t="s">
        <v>5</v>
      </c>
    </row>
    <row r="158" spans="1:5" ht="76.5">
      <c r="A158" t="s">
        <v>59</v>
      </c>
      <c r="E158" s="39" t="s">
        <v>496</v>
      </c>
    </row>
    <row r="159" spans="1:16" ht="12.75">
      <c r="A159" t="s">
        <v>49</v>
      </c>
      <c s="34" t="s">
        <v>300</v>
      </c>
      <c s="34" t="s">
        <v>497</v>
      </c>
      <c s="35" t="s">
        <v>5</v>
      </c>
      <c s="6" t="s">
        <v>498</v>
      </c>
      <c s="36" t="s">
        <v>143</v>
      </c>
      <c s="37">
        <v>12</v>
      </c>
      <c s="36">
        <v>0</v>
      </c>
      <c s="36">
        <f>ROUND(G159*H159,6)</f>
      </c>
      <c r="L159" s="38">
        <v>0</v>
      </c>
      <c s="32">
        <f>ROUND(ROUND(L159,2)*ROUND(G159,3),2)</f>
      </c>
      <c s="36" t="s">
        <v>55</v>
      </c>
      <c>
        <f>(M159*21)/100</f>
      </c>
      <c t="s">
        <v>27</v>
      </c>
    </row>
    <row r="160" spans="1:5" ht="12.75">
      <c r="A160" s="35" t="s">
        <v>56</v>
      </c>
      <c r="E160" s="39" t="s">
        <v>498</v>
      </c>
    </row>
    <row r="161" spans="1:5" ht="12.75">
      <c r="A161" s="35" t="s">
        <v>57</v>
      </c>
      <c r="E161" s="40" t="s">
        <v>5</v>
      </c>
    </row>
    <row r="162" spans="1:5" ht="51">
      <c r="A162" t="s">
        <v>59</v>
      </c>
      <c r="E162" s="39" t="s">
        <v>499</v>
      </c>
    </row>
    <row r="163" spans="1:16" ht="12.75">
      <c r="A163" t="s">
        <v>49</v>
      </c>
      <c s="34" t="s">
        <v>304</v>
      </c>
      <c s="34" t="s">
        <v>500</v>
      </c>
      <c s="35" t="s">
        <v>5</v>
      </c>
      <c s="6" t="s">
        <v>501</v>
      </c>
      <c s="36" t="s">
        <v>143</v>
      </c>
      <c s="37">
        <v>12</v>
      </c>
      <c s="36">
        <v>0</v>
      </c>
      <c s="36">
        <f>ROUND(G163*H163,6)</f>
      </c>
      <c r="L163" s="38">
        <v>0</v>
      </c>
      <c s="32">
        <f>ROUND(ROUND(L163,2)*ROUND(G163,3),2)</f>
      </c>
      <c s="36" t="s">
        <v>55</v>
      </c>
      <c>
        <f>(M163*21)/100</f>
      </c>
      <c t="s">
        <v>27</v>
      </c>
    </row>
    <row r="164" spans="1:5" ht="12.75">
      <c r="A164" s="35" t="s">
        <v>56</v>
      </c>
      <c r="E164" s="39" t="s">
        <v>501</v>
      </c>
    </row>
    <row r="165" spans="1:5" ht="12.75">
      <c r="A165" s="35" t="s">
        <v>57</v>
      </c>
      <c r="E165" s="40" t="s">
        <v>5</v>
      </c>
    </row>
    <row r="166" spans="1:5" ht="51">
      <c r="A166" t="s">
        <v>59</v>
      </c>
      <c r="E166" s="39" t="s">
        <v>499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502</v>
      </c>
      <c s="41">
        <f>Rekapitulace!C19</f>
      </c>
      <c s="20" t="s">
        <v>0</v>
      </c>
      <c t="s">
        <v>22</v>
      </c>
      <c t="s">
        <v>27</v>
      </c>
    </row>
    <row r="4" spans="1:16" ht="32" customHeight="1">
      <c r="A4" s="24" t="s">
        <v>19</v>
      </c>
      <c s="25" t="s">
        <v>28</v>
      </c>
      <c s="27" t="s">
        <v>502</v>
      </c>
      <c r="E4" s="26" t="s">
        <v>503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506</v>
      </c>
      <c r="E8" s="30" t="s">
        <v>505</v>
      </c>
      <c r="J8" s="29">
        <f>0+J9+J98+J111+J136+J153+J178+J199+J216</f>
      </c>
      <c s="29">
        <f>0+K9+K98+K111+K136+K153+K178+K199+K216</f>
      </c>
      <c s="29">
        <f>0+L9+L98+L111+L136+L153+L178+L199+L216</f>
      </c>
      <c s="29">
        <f>0+M9+M98+M111+M136+M153+M178+M199+M216</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12.75">
      <c r="A10" t="s">
        <v>49</v>
      </c>
      <c s="34" t="s">
        <v>50</v>
      </c>
      <c s="34" t="s">
        <v>508</v>
      </c>
      <c s="35" t="s">
        <v>5</v>
      </c>
      <c s="6" t="s">
        <v>509</v>
      </c>
      <c s="36" t="s">
        <v>137</v>
      </c>
      <c s="37">
        <v>233.238</v>
      </c>
      <c s="36">
        <v>0</v>
      </c>
      <c s="36">
        <f>ROUND(G10*H10,6)</f>
      </c>
      <c r="L10" s="38">
        <v>0</v>
      </c>
      <c s="32">
        <f>ROUND(ROUND(L10,2)*ROUND(G10,3),2)</f>
      </c>
      <c s="36" t="s">
        <v>108</v>
      </c>
      <c>
        <f>(M10*21)/100</f>
      </c>
      <c t="s">
        <v>27</v>
      </c>
    </row>
    <row r="11" spans="1:5" ht="12.75">
      <c r="A11" s="35" t="s">
        <v>56</v>
      </c>
      <c r="E11" s="39" t="s">
        <v>509</v>
      </c>
    </row>
    <row r="12" spans="1:5" ht="25.5">
      <c r="A12" s="35" t="s">
        <v>57</v>
      </c>
      <c r="E12" s="42" t="s">
        <v>510</v>
      </c>
    </row>
    <row r="13" spans="1:5" ht="12.75">
      <c r="A13" t="s">
        <v>59</v>
      </c>
      <c r="E13" s="39" t="s">
        <v>5</v>
      </c>
    </row>
    <row r="14" spans="1:16" ht="25.5">
      <c r="A14" t="s">
        <v>49</v>
      </c>
      <c s="34" t="s">
        <v>27</v>
      </c>
      <c s="34" t="s">
        <v>511</v>
      </c>
      <c s="35" t="s">
        <v>5</v>
      </c>
      <c s="6" t="s">
        <v>512</v>
      </c>
      <c s="36" t="s">
        <v>137</v>
      </c>
      <c s="37">
        <v>82.901</v>
      </c>
      <c s="36">
        <v>0</v>
      </c>
      <c s="36">
        <f>ROUND(G14*H14,6)</f>
      </c>
      <c r="L14" s="38">
        <v>0</v>
      </c>
      <c s="32">
        <f>ROUND(ROUND(L14,2)*ROUND(G14,3),2)</f>
      </c>
      <c s="36" t="s">
        <v>108</v>
      </c>
      <c>
        <f>(M14*21)/100</f>
      </c>
      <c t="s">
        <v>27</v>
      </c>
    </row>
    <row r="15" spans="1:5" ht="25.5">
      <c r="A15" s="35" t="s">
        <v>56</v>
      </c>
      <c r="E15" s="39" t="s">
        <v>512</v>
      </c>
    </row>
    <row r="16" spans="1:5" ht="25.5">
      <c r="A16" s="35" t="s">
        <v>57</v>
      </c>
      <c r="E16" s="42" t="s">
        <v>513</v>
      </c>
    </row>
    <row r="17" spans="1:5" ht="12.75">
      <c r="A17" t="s">
        <v>59</v>
      </c>
      <c r="E17" s="39" t="s">
        <v>5</v>
      </c>
    </row>
    <row r="18" spans="1:16" ht="25.5">
      <c r="A18" t="s">
        <v>49</v>
      </c>
      <c s="34" t="s">
        <v>25</v>
      </c>
      <c s="34" t="s">
        <v>514</v>
      </c>
      <c s="35" t="s">
        <v>5</v>
      </c>
      <c s="6" t="s">
        <v>515</v>
      </c>
      <c s="36" t="s">
        <v>143</v>
      </c>
      <c s="37">
        <v>1</v>
      </c>
      <c s="36">
        <v>0</v>
      </c>
      <c s="36">
        <f>ROUND(G18*H18,6)</f>
      </c>
      <c r="L18" s="38">
        <v>0</v>
      </c>
      <c s="32">
        <f>ROUND(ROUND(L18,2)*ROUND(G18,3),2)</f>
      </c>
      <c s="36" t="s">
        <v>108</v>
      </c>
      <c>
        <f>(M18*21)/100</f>
      </c>
      <c t="s">
        <v>27</v>
      </c>
    </row>
    <row r="19" spans="1:5" ht="25.5">
      <c r="A19" s="35" t="s">
        <v>56</v>
      </c>
      <c r="E19" s="39" t="s">
        <v>515</v>
      </c>
    </row>
    <row r="20" spans="1:5" ht="12.75">
      <c r="A20" s="35" t="s">
        <v>57</v>
      </c>
      <c r="E20" s="40" t="s">
        <v>5</v>
      </c>
    </row>
    <row r="21" spans="1:5" ht="12.75">
      <c r="A21" t="s">
        <v>59</v>
      </c>
      <c r="E21" s="39" t="s">
        <v>5</v>
      </c>
    </row>
    <row r="22" spans="1:16" ht="25.5">
      <c r="A22" t="s">
        <v>49</v>
      </c>
      <c s="34" t="s">
        <v>68</v>
      </c>
      <c s="34" t="s">
        <v>516</v>
      </c>
      <c s="35" t="s">
        <v>5</v>
      </c>
      <c s="6" t="s">
        <v>517</v>
      </c>
      <c s="36" t="s">
        <v>143</v>
      </c>
      <c s="37">
        <v>1</v>
      </c>
      <c s="36">
        <v>0</v>
      </c>
      <c s="36">
        <f>ROUND(G22*H22,6)</f>
      </c>
      <c r="L22" s="38">
        <v>0</v>
      </c>
      <c s="32">
        <f>ROUND(ROUND(L22,2)*ROUND(G22,3),2)</f>
      </c>
      <c s="36" t="s">
        <v>108</v>
      </c>
      <c>
        <f>(M22*21)/100</f>
      </c>
      <c t="s">
        <v>27</v>
      </c>
    </row>
    <row r="23" spans="1:5" ht="25.5">
      <c r="A23" s="35" t="s">
        <v>56</v>
      </c>
      <c r="E23" s="39" t="s">
        <v>517</v>
      </c>
    </row>
    <row r="24" spans="1:5" ht="12.75">
      <c r="A24" s="35" t="s">
        <v>57</v>
      </c>
      <c r="E24" s="40" t="s">
        <v>5</v>
      </c>
    </row>
    <row r="25" spans="1:5" ht="12.75">
      <c r="A25" t="s">
        <v>59</v>
      </c>
      <c r="E25" s="39" t="s">
        <v>5</v>
      </c>
    </row>
    <row r="26" spans="1:16" ht="25.5">
      <c r="A26" t="s">
        <v>49</v>
      </c>
      <c s="34" t="s">
        <v>73</v>
      </c>
      <c s="34" t="s">
        <v>518</v>
      </c>
      <c s="35" t="s">
        <v>5</v>
      </c>
      <c s="6" t="s">
        <v>519</v>
      </c>
      <c s="36" t="s">
        <v>143</v>
      </c>
      <c s="37">
        <v>1</v>
      </c>
      <c s="36">
        <v>0</v>
      </c>
      <c s="36">
        <f>ROUND(G26*H26,6)</f>
      </c>
      <c r="L26" s="38">
        <v>0</v>
      </c>
      <c s="32">
        <f>ROUND(ROUND(L26,2)*ROUND(G26,3),2)</f>
      </c>
      <c s="36" t="s">
        <v>108</v>
      </c>
      <c>
        <f>(M26*21)/100</f>
      </c>
      <c t="s">
        <v>27</v>
      </c>
    </row>
    <row r="27" spans="1:5" ht="25.5">
      <c r="A27" s="35" t="s">
        <v>56</v>
      </c>
      <c r="E27" s="39" t="s">
        <v>519</v>
      </c>
    </row>
    <row r="28" spans="1:5" ht="12.75">
      <c r="A28" s="35" t="s">
        <v>57</v>
      </c>
      <c r="E28" s="40" t="s">
        <v>5</v>
      </c>
    </row>
    <row r="29" spans="1:5" ht="12.75">
      <c r="A29" t="s">
        <v>59</v>
      </c>
      <c r="E29" s="39" t="s">
        <v>5</v>
      </c>
    </row>
    <row r="30" spans="1:16" ht="25.5">
      <c r="A30" t="s">
        <v>49</v>
      </c>
      <c s="34" t="s">
        <v>26</v>
      </c>
      <c s="34" t="s">
        <v>520</v>
      </c>
      <c s="35" t="s">
        <v>5</v>
      </c>
      <c s="6" t="s">
        <v>521</v>
      </c>
      <c s="36" t="s">
        <v>143</v>
      </c>
      <c s="37">
        <v>1</v>
      </c>
      <c s="36">
        <v>0</v>
      </c>
      <c s="36">
        <f>ROUND(G30*H30,6)</f>
      </c>
      <c r="L30" s="38">
        <v>0</v>
      </c>
      <c s="32">
        <f>ROUND(ROUND(L30,2)*ROUND(G30,3),2)</f>
      </c>
      <c s="36" t="s">
        <v>108</v>
      </c>
      <c>
        <f>(M30*21)/100</f>
      </c>
      <c t="s">
        <v>27</v>
      </c>
    </row>
    <row r="31" spans="1:5" ht="25.5">
      <c r="A31" s="35" t="s">
        <v>56</v>
      </c>
      <c r="E31" s="39" t="s">
        <v>521</v>
      </c>
    </row>
    <row r="32" spans="1:5" ht="12.75">
      <c r="A32" s="35" t="s">
        <v>57</v>
      </c>
      <c r="E32" s="40" t="s">
        <v>5</v>
      </c>
    </row>
    <row r="33" spans="1:5" ht="12.75">
      <c r="A33" t="s">
        <v>59</v>
      </c>
      <c r="E33" s="39" t="s">
        <v>5</v>
      </c>
    </row>
    <row r="34" spans="1:16" ht="38.25">
      <c r="A34" t="s">
        <v>49</v>
      </c>
      <c s="34" t="s">
        <v>82</v>
      </c>
      <c s="34" t="s">
        <v>522</v>
      </c>
      <c s="35" t="s">
        <v>5</v>
      </c>
      <c s="6" t="s">
        <v>523</v>
      </c>
      <c s="36" t="s">
        <v>137</v>
      </c>
      <c s="37">
        <v>224.77</v>
      </c>
      <c s="36">
        <v>0</v>
      </c>
      <c s="36">
        <f>ROUND(G34*H34,6)</f>
      </c>
      <c r="L34" s="38">
        <v>0</v>
      </c>
      <c s="32">
        <f>ROUND(ROUND(L34,2)*ROUND(G34,3),2)</f>
      </c>
      <c s="36" t="s">
        <v>108</v>
      </c>
      <c>
        <f>(M34*21)/100</f>
      </c>
      <c t="s">
        <v>27</v>
      </c>
    </row>
    <row r="35" spans="1:5" ht="38.25">
      <c r="A35" s="35" t="s">
        <v>56</v>
      </c>
      <c r="E35" s="39" t="s">
        <v>524</v>
      </c>
    </row>
    <row r="36" spans="1:5" ht="25.5">
      <c r="A36" s="35" t="s">
        <v>57</v>
      </c>
      <c r="E36" s="42" t="s">
        <v>525</v>
      </c>
    </row>
    <row r="37" spans="1:5" ht="12.75">
      <c r="A37" t="s">
        <v>59</v>
      </c>
      <c r="E37" s="39" t="s">
        <v>5</v>
      </c>
    </row>
    <row r="38" spans="1:16" ht="38.25">
      <c r="A38" t="s">
        <v>49</v>
      </c>
      <c s="34" t="s">
        <v>87</v>
      </c>
      <c s="34" t="s">
        <v>526</v>
      </c>
      <c s="35" t="s">
        <v>5</v>
      </c>
      <c s="6" t="s">
        <v>527</v>
      </c>
      <c s="36" t="s">
        <v>137</v>
      </c>
      <c s="37">
        <v>224.77</v>
      </c>
      <c s="36">
        <v>0</v>
      </c>
      <c s="36">
        <f>ROUND(G38*H38,6)</f>
      </c>
      <c r="L38" s="38">
        <v>0</v>
      </c>
      <c s="32">
        <f>ROUND(ROUND(L38,2)*ROUND(G38,3),2)</f>
      </c>
      <c s="36" t="s">
        <v>108</v>
      </c>
      <c>
        <f>(M38*21)/100</f>
      </c>
      <c t="s">
        <v>27</v>
      </c>
    </row>
    <row r="39" spans="1:5" ht="38.25">
      <c r="A39" s="35" t="s">
        <v>56</v>
      </c>
      <c r="E39" s="39" t="s">
        <v>528</v>
      </c>
    </row>
    <row r="40" spans="1:5" ht="25.5">
      <c r="A40" s="35" t="s">
        <v>57</v>
      </c>
      <c r="E40" s="42" t="s">
        <v>525</v>
      </c>
    </row>
    <row r="41" spans="1:5" ht="12.75">
      <c r="A41" t="s">
        <v>59</v>
      </c>
      <c r="E41" s="39" t="s">
        <v>5</v>
      </c>
    </row>
    <row r="42" spans="1:16" ht="25.5">
      <c r="A42" t="s">
        <v>49</v>
      </c>
      <c s="34" t="s">
        <v>98</v>
      </c>
      <c s="34" t="s">
        <v>529</v>
      </c>
      <c s="35" t="s">
        <v>5</v>
      </c>
      <c s="6" t="s">
        <v>530</v>
      </c>
      <c s="36" t="s">
        <v>153</v>
      </c>
      <c s="37">
        <v>60.89</v>
      </c>
      <c s="36">
        <v>0</v>
      </c>
      <c s="36">
        <f>ROUND(G42*H42,6)</f>
      </c>
      <c r="L42" s="38">
        <v>0</v>
      </c>
      <c s="32">
        <f>ROUND(ROUND(L42,2)*ROUND(G42,3),2)</f>
      </c>
      <c s="36" t="s">
        <v>108</v>
      </c>
      <c>
        <f>(M42*21)/100</f>
      </c>
      <c t="s">
        <v>27</v>
      </c>
    </row>
    <row r="43" spans="1:5" ht="25.5">
      <c r="A43" s="35" t="s">
        <v>56</v>
      </c>
      <c r="E43" s="39" t="s">
        <v>530</v>
      </c>
    </row>
    <row r="44" spans="1:5" ht="25.5">
      <c r="A44" s="35" t="s">
        <v>57</v>
      </c>
      <c r="E44" s="42" t="s">
        <v>531</v>
      </c>
    </row>
    <row r="45" spans="1:5" ht="12.75">
      <c r="A45" t="s">
        <v>59</v>
      </c>
      <c r="E45" s="39" t="s">
        <v>5</v>
      </c>
    </row>
    <row r="46" spans="1:16" ht="12.75">
      <c r="A46" t="s">
        <v>49</v>
      </c>
      <c s="34" t="s">
        <v>102</v>
      </c>
      <c s="34" t="s">
        <v>532</v>
      </c>
      <c s="35" t="s">
        <v>5</v>
      </c>
      <c s="6" t="s">
        <v>533</v>
      </c>
      <c s="36" t="s">
        <v>137</v>
      </c>
      <c s="37">
        <v>150.337</v>
      </c>
      <c s="36">
        <v>0</v>
      </c>
      <c s="36">
        <f>ROUND(G46*H46,6)</f>
      </c>
      <c r="L46" s="38">
        <v>0</v>
      </c>
      <c s="32">
        <f>ROUND(ROUND(L46,2)*ROUND(G46,3),2)</f>
      </c>
      <c s="36" t="s">
        <v>108</v>
      </c>
      <c>
        <f>(M46*21)/100</f>
      </c>
      <c t="s">
        <v>27</v>
      </c>
    </row>
    <row r="47" spans="1:5" ht="12.75">
      <c r="A47" s="35" t="s">
        <v>56</v>
      </c>
      <c r="E47" s="39" t="s">
        <v>533</v>
      </c>
    </row>
    <row r="48" spans="1:5" ht="25.5">
      <c r="A48" s="35" t="s">
        <v>57</v>
      </c>
      <c r="E48" s="42" t="s">
        <v>534</v>
      </c>
    </row>
    <row r="49" spans="1:5" ht="12.75">
      <c r="A49" t="s">
        <v>59</v>
      </c>
      <c r="E49" s="39" t="s">
        <v>5</v>
      </c>
    </row>
    <row r="50" spans="1:16" ht="12.75">
      <c r="A50" t="s">
        <v>49</v>
      </c>
      <c s="34" t="s">
        <v>147</v>
      </c>
      <c s="34" t="s">
        <v>535</v>
      </c>
      <c s="35" t="s">
        <v>5</v>
      </c>
      <c s="6" t="s">
        <v>536</v>
      </c>
      <c s="36" t="s">
        <v>153</v>
      </c>
      <c s="37">
        <v>5</v>
      </c>
      <c s="36">
        <v>0</v>
      </c>
      <c s="36">
        <f>ROUND(G50*H50,6)</f>
      </c>
      <c r="L50" s="38">
        <v>0</v>
      </c>
      <c s="32">
        <f>ROUND(ROUND(L50,2)*ROUND(G50,3),2)</f>
      </c>
      <c s="36" t="s">
        <v>108</v>
      </c>
      <c>
        <f>(M50*21)/100</f>
      </c>
      <c t="s">
        <v>27</v>
      </c>
    </row>
    <row r="51" spans="1:5" ht="12.75">
      <c r="A51" s="35" t="s">
        <v>56</v>
      </c>
      <c r="E51" s="39" t="s">
        <v>536</v>
      </c>
    </row>
    <row r="52" spans="1:5" ht="12.75">
      <c r="A52" s="35" t="s">
        <v>57</v>
      </c>
      <c r="E52" s="40" t="s">
        <v>5</v>
      </c>
    </row>
    <row r="53" spans="1:5" ht="12.75">
      <c r="A53" t="s">
        <v>59</v>
      </c>
      <c r="E53" s="39" t="s">
        <v>5</v>
      </c>
    </row>
    <row r="54" spans="1:16" ht="25.5">
      <c r="A54" t="s">
        <v>49</v>
      </c>
      <c s="34" t="s">
        <v>150</v>
      </c>
      <c s="34" t="s">
        <v>537</v>
      </c>
      <c s="35" t="s">
        <v>5</v>
      </c>
      <c s="6" t="s">
        <v>538</v>
      </c>
      <c s="36" t="s">
        <v>217</v>
      </c>
      <c s="37">
        <v>7.011</v>
      </c>
      <c s="36">
        <v>0</v>
      </c>
      <c s="36">
        <f>ROUND(G54*H54,6)</f>
      </c>
      <c r="L54" s="38">
        <v>0</v>
      </c>
      <c s="32">
        <f>ROUND(ROUND(L54,2)*ROUND(G54,3),2)</f>
      </c>
      <c s="36" t="s">
        <v>108</v>
      </c>
      <c>
        <f>(M54*21)/100</f>
      </c>
      <c t="s">
        <v>27</v>
      </c>
    </row>
    <row r="55" spans="1:5" ht="38.25">
      <c r="A55" s="35" t="s">
        <v>56</v>
      </c>
      <c r="E55" s="39" t="s">
        <v>539</v>
      </c>
    </row>
    <row r="56" spans="1:5" ht="25.5">
      <c r="A56" s="35" t="s">
        <v>57</v>
      </c>
      <c r="E56" s="42" t="s">
        <v>540</v>
      </c>
    </row>
    <row r="57" spans="1:5" ht="12.75">
      <c r="A57" t="s">
        <v>59</v>
      </c>
      <c r="E57" s="39" t="s">
        <v>5</v>
      </c>
    </row>
    <row r="58" spans="1:16" ht="25.5">
      <c r="A58" t="s">
        <v>49</v>
      </c>
      <c s="34" t="s">
        <v>155</v>
      </c>
      <c s="34" t="s">
        <v>541</v>
      </c>
      <c s="35" t="s">
        <v>5</v>
      </c>
      <c s="6" t="s">
        <v>542</v>
      </c>
      <c s="36" t="s">
        <v>217</v>
      </c>
      <c s="37">
        <v>11.55</v>
      </c>
      <c s="36">
        <v>0</v>
      </c>
      <c s="36">
        <f>ROUND(G58*H58,6)</f>
      </c>
      <c r="L58" s="38">
        <v>0</v>
      </c>
      <c s="32">
        <f>ROUND(ROUND(L58,2)*ROUND(G58,3),2)</f>
      </c>
      <c s="36" t="s">
        <v>108</v>
      </c>
      <c>
        <f>(M58*21)/100</f>
      </c>
      <c t="s">
        <v>27</v>
      </c>
    </row>
    <row r="59" spans="1:5" ht="25.5">
      <c r="A59" s="35" t="s">
        <v>56</v>
      </c>
      <c r="E59" s="39" t="s">
        <v>542</v>
      </c>
    </row>
    <row r="60" spans="1:5" ht="12.75">
      <c r="A60" s="35" t="s">
        <v>57</v>
      </c>
      <c r="E60" s="40" t="s">
        <v>543</v>
      </c>
    </row>
    <row r="61" spans="1:5" ht="12.75">
      <c r="A61" t="s">
        <v>59</v>
      </c>
      <c r="E61" s="39" t="s">
        <v>5</v>
      </c>
    </row>
    <row r="62" spans="1:16" ht="25.5">
      <c r="A62" t="s">
        <v>49</v>
      </c>
      <c s="34" t="s">
        <v>159</v>
      </c>
      <c s="34" t="s">
        <v>544</v>
      </c>
      <c s="35" t="s">
        <v>5</v>
      </c>
      <c s="6" t="s">
        <v>545</v>
      </c>
      <c s="36" t="s">
        <v>137</v>
      </c>
      <c s="37">
        <v>233.238</v>
      </c>
      <c s="36">
        <v>0</v>
      </c>
      <c s="36">
        <f>ROUND(G62*H62,6)</f>
      </c>
      <c r="L62" s="38">
        <v>0</v>
      </c>
      <c s="32">
        <f>ROUND(ROUND(L62,2)*ROUND(G62,3),2)</f>
      </c>
      <c s="36" t="s">
        <v>108</v>
      </c>
      <c>
        <f>(M62*21)/100</f>
      </c>
      <c t="s">
        <v>27</v>
      </c>
    </row>
    <row r="63" spans="1:5" ht="38.25">
      <c r="A63" s="35" t="s">
        <v>56</v>
      </c>
      <c r="E63" s="39" t="s">
        <v>546</v>
      </c>
    </row>
    <row r="64" spans="1:5" ht="25.5">
      <c r="A64" s="35" t="s">
        <v>57</v>
      </c>
      <c r="E64" s="42" t="s">
        <v>510</v>
      </c>
    </row>
    <row r="65" spans="1:5" ht="12.75">
      <c r="A65" t="s">
        <v>59</v>
      </c>
      <c r="E65" s="39" t="s">
        <v>5</v>
      </c>
    </row>
    <row r="66" spans="1:16" ht="12.75">
      <c r="A66" t="s">
        <v>49</v>
      </c>
      <c s="34" t="s">
        <v>163</v>
      </c>
      <c s="34" t="s">
        <v>547</v>
      </c>
      <c s="35" t="s">
        <v>5</v>
      </c>
      <c s="6" t="s">
        <v>548</v>
      </c>
      <c s="36" t="s">
        <v>137</v>
      </c>
      <c s="37">
        <v>165.801</v>
      </c>
      <c s="36">
        <v>0</v>
      </c>
      <c s="36">
        <f>ROUND(G66*H66,6)</f>
      </c>
      <c r="L66" s="38">
        <v>0</v>
      </c>
      <c s="32">
        <f>ROUND(ROUND(L66,2)*ROUND(G66,3),2)</f>
      </c>
      <c s="36" t="s">
        <v>108</v>
      </c>
      <c>
        <f>(M66*21)/100</f>
      </c>
      <c t="s">
        <v>27</v>
      </c>
    </row>
    <row r="67" spans="1:5" ht="12.75">
      <c r="A67" s="35" t="s">
        <v>56</v>
      </c>
      <c r="E67" s="39" t="s">
        <v>548</v>
      </c>
    </row>
    <row r="68" spans="1:5" ht="25.5">
      <c r="A68" s="35" t="s">
        <v>57</v>
      </c>
      <c r="E68" s="42" t="s">
        <v>549</v>
      </c>
    </row>
    <row r="69" spans="1:5" ht="12.75">
      <c r="A69" t="s">
        <v>59</v>
      </c>
      <c r="E69" s="39" t="s">
        <v>5</v>
      </c>
    </row>
    <row r="70" spans="1:16" ht="12.75">
      <c r="A70" t="s">
        <v>49</v>
      </c>
      <c s="34" t="s">
        <v>233</v>
      </c>
      <c s="34" t="s">
        <v>550</v>
      </c>
      <c s="35" t="s">
        <v>5</v>
      </c>
      <c s="6" t="s">
        <v>551</v>
      </c>
      <c s="36" t="s">
        <v>137</v>
      </c>
      <c s="37">
        <v>82.9</v>
      </c>
      <c s="36">
        <v>0</v>
      </c>
      <c s="36">
        <f>ROUND(G70*H70,6)</f>
      </c>
      <c r="L70" s="38">
        <v>0</v>
      </c>
      <c s="32">
        <f>ROUND(ROUND(L70,2)*ROUND(G70,3),2)</f>
      </c>
      <c s="36" t="s">
        <v>108</v>
      </c>
      <c>
        <f>(M70*21)/100</f>
      </c>
      <c t="s">
        <v>27</v>
      </c>
    </row>
    <row r="71" spans="1:5" ht="12.75">
      <c r="A71" s="35" t="s">
        <v>56</v>
      </c>
      <c r="E71" s="39" t="s">
        <v>551</v>
      </c>
    </row>
    <row r="72" spans="1:5" ht="25.5">
      <c r="A72" s="35" t="s">
        <v>57</v>
      </c>
      <c r="E72" s="42" t="s">
        <v>552</v>
      </c>
    </row>
    <row r="73" spans="1:5" ht="12.75">
      <c r="A73" t="s">
        <v>59</v>
      </c>
      <c r="E73" s="39" t="s">
        <v>5</v>
      </c>
    </row>
    <row r="74" spans="1:16" ht="12.75">
      <c r="A74" t="s">
        <v>49</v>
      </c>
      <c s="34" t="s">
        <v>235</v>
      </c>
      <c s="34" t="s">
        <v>553</v>
      </c>
      <c s="35" t="s">
        <v>5</v>
      </c>
      <c s="6" t="s">
        <v>554</v>
      </c>
      <c s="36" t="s">
        <v>137</v>
      </c>
      <c s="37">
        <v>82.9</v>
      </c>
      <c s="36">
        <v>0</v>
      </c>
      <c s="36">
        <f>ROUND(G74*H74,6)</f>
      </c>
      <c r="L74" s="38">
        <v>0</v>
      </c>
      <c s="32">
        <f>ROUND(ROUND(L74,2)*ROUND(G74,3),2)</f>
      </c>
      <c s="36" t="s">
        <v>108</v>
      </c>
      <c>
        <f>(M74*21)/100</f>
      </c>
      <c t="s">
        <v>27</v>
      </c>
    </row>
    <row r="75" spans="1:5" ht="12.75">
      <c r="A75" s="35" t="s">
        <v>56</v>
      </c>
      <c r="E75" s="39" t="s">
        <v>554</v>
      </c>
    </row>
    <row r="76" spans="1:5" ht="25.5">
      <c r="A76" s="35" t="s">
        <v>57</v>
      </c>
      <c r="E76" s="42" t="s">
        <v>552</v>
      </c>
    </row>
    <row r="77" spans="1:5" ht="12.75">
      <c r="A77" t="s">
        <v>59</v>
      </c>
      <c r="E77" s="39" t="s">
        <v>5</v>
      </c>
    </row>
    <row r="78" spans="1:16" ht="12.75">
      <c r="A78" t="s">
        <v>49</v>
      </c>
      <c s="34" t="s">
        <v>240</v>
      </c>
      <c s="34" t="s">
        <v>555</v>
      </c>
      <c s="35" t="s">
        <v>5</v>
      </c>
      <c s="6" t="s">
        <v>556</v>
      </c>
      <c s="36" t="s">
        <v>137</v>
      </c>
      <c s="37">
        <v>82.9</v>
      </c>
      <c s="36">
        <v>0</v>
      </c>
      <c s="36">
        <f>ROUND(G78*H78,6)</f>
      </c>
      <c r="L78" s="38">
        <v>0</v>
      </c>
      <c s="32">
        <f>ROUND(ROUND(L78,2)*ROUND(G78,3),2)</f>
      </c>
      <c s="36" t="s">
        <v>108</v>
      </c>
      <c>
        <f>(M78*21)/100</f>
      </c>
      <c t="s">
        <v>27</v>
      </c>
    </row>
    <row r="79" spans="1:5" ht="12.75">
      <c r="A79" s="35" t="s">
        <v>56</v>
      </c>
      <c r="E79" s="39" t="s">
        <v>556</v>
      </c>
    </row>
    <row r="80" spans="1:5" ht="25.5">
      <c r="A80" s="35" t="s">
        <v>57</v>
      </c>
      <c r="E80" s="42" t="s">
        <v>552</v>
      </c>
    </row>
    <row r="81" spans="1:5" ht="12.75">
      <c r="A81" t="s">
        <v>59</v>
      </c>
      <c r="E81" s="39" t="s">
        <v>5</v>
      </c>
    </row>
    <row r="82" spans="1:16" ht="12.75">
      <c r="A82" t="s">
        <v>49</v>
      </c>
      <c s="34" t="s">
        <v>245</v>
      </c>
      <c s="34" t="s">
        <v>557</v>
      </c>
      <c s="35" t="s">
        <v>5</v>
      </c>
      <c s="6" t="s">
        <v>558</v>
      </c>
      <c s="36" t="s">
        <v>137</v>
      </c>
      <c s="37">
        <v>82.9</v>
      </c>
      <c s="36">
        <v>0.00127</v>
      </c>
      <c s="36">
        <f>ROUND(G82*H82,6)</f>
      </c>
      <c r="L82" s="38">
        <v>0</v>
      </c>
      <c s="32">
        <f>ROUND(ROUND(L82,2)*ROUND(G82,3),2)</f>
      </c>
      <c s="36" t="s">
        <v>108</v>
      </c>
      <c>
        <f>(M82*21)/100</f>
      </c>
      <c t="s">
        <v>27</v>
      </c>
    </row>
    <row r="83" spans="1:5" ht="12.75">
      <c r="A83" s="35" t="s">
        <v>56</v>
      </c>
      <c r="E83" s="39" t="s">
        <v>558</v>
      </c>
    </row>
    <row r="84" spans="1:5" ht="25.5">
      <c r="A84" s="35" t="s">
        <v>57</v>
      </c>
      <c r="E84" s="42" t="s">
        <v>552</v>
      </c>
    </row>
    <row r="85" spans="1:5" ht="12.75">
      <c r="A85" t="s">
        <v>59</v>
      </c>
      <c r="E85" s="39" t="s">
        <v>5</v>
      </c>
    </row>
    <row r="86" spans="1:16" ht="12.75">
      <c r="A86" t="s">
        <v>49</v>
      </c>
      <c s="34" t="s">
        <v>248</v>
      </c>
      <c s="34" t="s">
        <v>559</v>
      </c>
      <c s="35" t="s">
        <v>5</v>
      </c>
      <c s="6" t="s">
        <v>560</v>
      </c>
      <c s="36" t="s">
        <v>561</v>
      </c>
      <c s="37">
        <v>51.813</v>
      </c>
      <c s="36">
        <v>0.001</v>
      </c>
      <c s="36">
        <f>ROUND(G86*H86,6)</f>
      </c>
      <c r="L86" s="38">
        <v>0</v>
      </c>
      <c s="32">
        <f>ROUND(ROUND(L86,2)*ROUND(G86,3),2)</f>
      </c>
      <c s="36" t="s">
        <v>108</v>
      </c>
      <c>
        <f>(M86*21)/100</f>
      </c>
      <c t="s">
        <v>27</v>
      </c>
    </row>
    <row r="87" spans="1:5" ht="12.75">
      <c r="A87" s="35" t="s">
        <v>56</v>
      </c>
      <c r="E87" s="39" t="s">
        <v>560</v>
      </c>
    </row>
    <row r="88" spans="1:5" ht="12.75">
      <c r="A88" s="35" t="s">
        <v>57</v>
      </c>
      <c r="E88" s="40" t="s">
        <v>5</v>
      </c>
    </row>
    <row r="89" spans="1:5" ht="102">
      <c r="A89" t="s">
        <v>59</v>
      </c>
      <c r="E89" s="39" t="s">
        <v>562</v>
      </c>
    </row>
    <row r="90" spans="1:16" ht="25.5">
      <c r="A90" t="s">
        <v>49</v>
      </c>
      <c s="34" t="s">
        <v>252</v>
      </c>
      <c s="34" t="s">
        <v>563</v>
      </c>
      <c s="35" t="s">
        <v>5</v>
      </c>
      <c s="6" t="s">
        <v>564</v>
      </c>
      <c s="36" t="s">
        <v>137</v>
      </c>
      <c s="37">
        <v>1662.3</v>
      </c>
      <c s="36">
        <v>0</v>
      </c>
      <c s="36">
        <f>ROUND(G90*H90,6)</f>
      </c>
      <c r="L90" s="38">
        <v>0</v>
      </c>
      <c s="32">
        <f>ROUND(ROUND(L90,2)*ROUND(G90,3),2)</f>
      </c>
      <c s="36" t="s">
        <v>108</v>
      </c>
      <c>
        <f>(M90*21)/100</f>
      </c>
      <c t="s">
        <v>27</v>
      </c>
    </row>
    <row r="91" spans="1:5" ht="25.5">
      <c r="A91" s="35" t="s">
        <v>56</v>
      </c>
      <c r="E91" s="39" t="s">
        <v>565</v>
      </c>
    </row>
    <row r="92" spans="1:5" ht="25.5">
      <c r="A92" s="35" t="s">
        <v>57</v>
      </c>
      <c r="E92" s="42" t="s">
        <v>566</v>
      </c>
    </row>
    <row r="93" spans="1:5" ht="12.75">
      <c r="A93" t="s">
        <v>59</v>
      </c>
      <c r="E93" s="39" t="s">
        <v>5</v>
      </c>
    </row>
    <row r="94" spans="1:16" ht="12.75">
      <c r="A94" t="s">
        <v>49</v>
      </c>
      <c s="34" t="s">
        <v>256</v>
      </c>
      <c s="34" t="s">
        <v>567</v>
      </c>
      <c s="35" t="s">
        <v>5</v>
      </c>
      <c s="6" t="s">
        <v>568</v>
      </c>
      <c s="36" t="s">
        <v>217</v>
      </c>
      <c s="37">
        <v>13.264</v>
      </c>
      <c s="36">
        <v>0</v>
      </c>
      <c s="36">
        <f>ROUND(G94*H94,6)</f>
      </c>
      <c r="L94" s="38">
        <v>0</v>
      </c>
      <c s="32">
        <f>ROUND(ROUND(L94,2)*ROUND(G94,3),2)</f>
      </c>
      <c s="36" t="s">
        <v>108</v>
      </c>
      <c>
        <f>(M94*21)/100</f>
      </c>
      <c t="s">
        <v>27</v>
      </c>
    </row>
    <row r="95" spans="1:5" ht="12.75">
      <c r="A95" s="35" t="s">
        <v>56</v>
      </c>
      <c r="E95" s="39" t="s">
        <v>568</v>
      </c>
    </row>
    <row r="96" spans="1:5" ht="12.75">
      <c r="A96" s="35" t="s">
        <v>57</v>
      </c>
      <c r="E96" s="40" t="s">
        <v>569</v>
      </c>
    </row>
    <row r="97" spans="1:5" ht="12.75">
      <c r="A97" t="s">
        <v>59</v>
      </c>
      <c r="E97" s="39" t="s">
        <v>5</v>
      </c>
    </row>
    <row r="98" spans="1:13" ht="12.75">
      <c r="A98" t="s">
        <v>46</v>
      </c>
      <c r="C98" s="31" t="s">
        <v>27</v>
      </c>
      <c r="E98" s="33" t="s">
        <v>570</v>
      </c>
      <c r="J98" s="32">
        <f>0</f>
      </c>
      <c s="32">
        <f>0</f>
      </c>
      <c s="32">
        <f>0+L99+L103+L107</f>
      </c>
      <c s="32">
        <f>0+M99+M103+M107</f>
      </c>
    </row>
    <row r="99" spans="1:16" ht="25.5">
      <c r="A99" t="s">
        <v>49</v>
      </c>
      <c s="34" t="s">
        <v>259</v>
      </c>
      <c s="34" t="s">
        <v>571</v>
      </c>
      <c s="35" t="s">
        <v>5</v>
      </c>
      <c s="6" t="s">
        <v>572</v>
      </c>
      <c s="36" t="s">
        <v>217</v>
      </c>
      <c s="37">
        <v>5.258</v>
      </c>
      <c s="36">
        <v>2.45329</v>
      </c>
      <c s="36">
        <f>ROUND(G99*H99,6)</f>
      </c>
      <c r="L99" s="38">
        <v>0</v>
      </c>
      <c s="32">
        <f>ROUND(ROUND(L99,2)*ROUND(G99,3),2)</f>
      </c>
      <c s="36" t="s">
        <v>108</v>
      </c>
      <c>
        <f>(M99*21)/100</f>
      </c>
      <c t="s">
        <v>27</v>
      </c>
    </row>
    <row r="100" spans="1:5" ht="25.5">
      <c r="A100" s="35" t="s">
        <v>56</v>
      </c>
      <c r="E100" s="39" t="s">
        <v>572</v>
      </c>
    </row>
    <row r="101" spans="1:5" ht="12.75">
      <c r="A101" s="35" t="s">
        <v>57</v>
      </c>
      <c r="E101" s="40" t="s">
        <v>573</v>
      </c>
    </row>
    <row r="102" spans="1:5" ht="12.75">
      <c r="A102" t="s">
        <v>59</v>
      </c>
      <c r="E102" s="39" t="s">
        <v>5</v>
      </c>
    </row>
    <row r="103" spans="1:16" ht="25.5">
      <c r="A103" t="s">
        <v>49</v>
      </c>
      <c s="34" t="s">
        <v>263</v>
      </c>
      <c s="34" t="s">
        <v>574</v>
      </c>
      <c s="35" t="s">
        <v>5</v>
      </c>
      <c s="6" t="s">
        <v>575</v>
      </c>
      <c s="36" t="s">
        <v>137</v>
      </c>
      <c s="37">
        <v>10.31</v>
      </c>
      <c s="36">
        <v>1.0146</v>
      </c>
      <c s="36">
        <f>ROUND(G103*H103,6)</f>
      </c>
      <c r="L103" s="38">
        <v>0</v>
      </c>
      <c s="32">
        <f>ROUND(ROUND(L103,2)*ROUND(G103,3),2)</f>
      </c>
      <c s="36" t="s">
        <v>108</v>
      </c>
      <c>
        <f>(M103*21)/100</f>
      </c>
      <c t="s">
        <v>27</v>
      </c>
    </row>
    <row r="104" spans="1:5" ht="25.5">
      <c r="A104" s="35" t="s">
        <v>56</v>
      </c>
      <c r="E104" s="39" t="s">
        <v>575</v>
      </c>
    </row>
    <row r="105" spans="1:5" ht="12.75">
      <c r="A105" s="35" t="s">
        <v>57</v>
      </c>
      <c r="E105" s="40" t="s">
        <v>576</v>
      </c>
    </row>
    <row r="106" spans="1:5" ht="12.75">
      <c r="A106" t="s">
        <v>59</v>
      </c>
      <c r="E106" s="39" t="s">
        <v>5</v>
      </c>
    </row>
    <row r="107" spans="1:16" ht="25.5">
      <c r="A107" t="s">
        <v>49</v>
      </c>
      <c s="34" t="s">
        <v>438</v>
      </c>
      <c s="34" t="s">
        <v>577</v>
      </c>
      <c s="35" t="s">
        <v>5</v>
      </c>
      <c s="6" t="s">
        <v>578</v>
      </c>
      <c s="36" t="s">
        <v>217</v>
      </c>
      <c s="37">
        <v>37.425</v>
      </c>
      <c s="36">
        <v>1.93125</v>
      </c>
      <c s="36">
        <f>ROUND(G107*H107,6)</f>
      </c>
      <c r="L107" s="38">
        <v>0</v>
      </c>
      <c s="32">
        <f>ROUND(ROUND(L107,2)*ROUND(G107,3),2)</f>
      </c>
      <c s="36" t="s">
        <v>108</v>
      </c>
      <c>
        <f>(M107*21)/100</f>
      </c>
      <c t="s">
        <v>27</v>
      </c>
    </row>
    <row r="108" spans="1:5" ht="25.5">
      <c r="A108" s="35" t="s">
        <v>56</v>
      </c>
      <c r="E108" s="39" t="s">
        <v>578</v>
      </c>
    </row>
    <row r="109" spans="1:5" ht="12.75">
      <c r="A109" s="35" t="s">
        <v>57</v>
      </c>
      <c r="E109" s="40" t="s">
        <v>579</v>
      </c>
    </row>
    <row r="110" spans="1:5" ht="12.75">
      <c r="A110" t="s">
        <v>59</v>
      </c>
      <c r="E110" s="39" t="s">
        <v>5</v>
      </c>
    </row>
    <row r="111" spans="1:13" ht="12.75">
      <c r="A111" t="s">
        <v>46</v>
      </c>
      <c r="C111" s="31" t="s">
        <v>25</v>
      </c>
      <c r="E111" s="33" t="s">
        <v>580</v>
      </c>
      <c r="J111" s="32">
        <f>0</f>
      </c>
      <c s="32">
        <f>0</f>
      </c>
      <c s="32">
        <f>0+L112+L116+L120+L124+L128+L132</f>
      </c>
      <c s="32">
        <f>0+M112+M116+M120+M124+M128+M132</f>
      </c>
    </row>
    <row r="112" spans="1:16" ht="25.5">
      <c r="A112" t="s">
        <v>49</v>
      </c>
      <c s="34" t="s">
        <v>267</v>
      </c>
      <c s="34" t="s">
        <v>581</v>
      </c>
      <c s="35" t="s">
        <v>5</v>
      </c>
      <c s="6" t="s">
        <v>582</v>
      </c>
      <c s="36" t="s">
        <v>143</v>
      </c>
      <c s="37">
        <v>5</v>
      </c>
      <c s="36">
        <v>0.17489</v>
      </c>
      <c s="36">
        <f>ROUND(G112*H112,6)</f>
      </c>
      <c r="L112" s="38">
        <v>0</v>
      </c>
      <c s="32">
        <f>ROUND(ROUND(L112,2)*ROUND(G112,3),2)</f>
      </c>
      <c s="36" t="s">
        <v>108</v>
      </c>
      <c>
        <f>(M112*21)/100</f>
      </c>
      <c t="s">
        <v>27</v>
      </c>
    </row>
    <row r="113" spans="1:5" ht="25.5">
      <c r="A113" s="35" t="s">
        <v>56</v>
      </c>
      <c r="E113" s="39" t="s">
        <v>582</v>
      </c>
    </row>
    <row r="114" spans="1:5" ht="12.75">
      <c r="A114" s="35" t="s">
        <v>57</v>
      </c>
      <c r="E114" s="40" t="s">
        <v>5</v>
      </c>
    </row>
    <row r="115" spans="1:5" ht="12.75">
      <c r="A115" t="s">
        <v>59</v>
      </c>
      <c r="E115" s="39" t="s">
        <v>5</v>
      </c>
    </row>
    <row r="116" spans="1:16" ht="25.5">
      <c r="A116" t="s">
        <v>49</v>
      </c>
      <c s="34" t="s">
        <v>166</v>
      </c>
      <c s="34" t="s">
        <v>583</v>
      </c>
      <c s="35" t="s">
        <v>5</v>
      </c>
      <c s="6" t="s">
        <v>584</v>
      </c>
      <c s="36" t="s">
        <v>143</v>
      </c>
      <c s="37">
        <v>3</v>
      </c>
      <c s="36">
        <v>0.0071</v>
      </c>
      <c s="36">
        <f>ROUND(G116*H116,6)</f>
      </c>
      <c r="L116" s="38">
        <v>0</v>
      </c>
      <c s="32">
        <f>ROUND(ROUND(L116,2)*ROUND(G116,3),2)</f>
      </c>
      <c s="36" t="s">
        <v>108</v>
      </c>
      <c>
        <f>(M116*21)/100</f>
      </c>
      <c t="s">
        <v>27</v>
      </c>
    </row>
    <row r="117" spans="1:5" ht="25.5">
      <c r="A117" s="35" t="s">
        <v>56</v>
      </c>
      <c r="E117" s="39" t="s">
        <v>584</v>
      </c>
    </row>
    <row r="118" spans="1:5" ht="12.75">
      <c r="A118" s="35" t="s">
        <v>57</v>
      </c>
      <c r="E118" s="40" t="s">
        <v>5</v>
      </c>
    </row>
    <row r="119" spans="1:5" ht="12.75">
      <c r="A119" t="s">
        <v>59</v>
      </c>
      <c r="E119" s="39" t="s">
        <v>5</v>
      </c>
    </row>
    <row r="120" spans="1:16" ht="12.75">
      <c r="A120" t="s">
        <v>49</v>
      </c>
      <c s="34" t="s">
        <v>170</v>
      </c>
      <c s="34" t="s">
        <v>585</v>
      </c>
      <c s="35" t="s">
        <v>5</v>
      </c>
      <c s="6" t="s">
        <v>586</v>
      </c>
      <c s="36" t="s">
        <v>153</v>
      </c>
      <c s="37">
        <v>4.6</v>
      </c>
      <c s="36">
        <v>0</v>
      </c>
      <c s="36">
        <f>ROUND(G120*H120,6)</f>
      </c>
      <c r="L120" s="38">
        <v>0</v>
      </c>
      <c s="32">
        <f>ROUND(ROUND(L120,2)*ROUND(G120,3),2)</f>
      </c>
      <c s="36" t="s">
        <v>108</v>
      </c>
      <c>
        <f>(M120*21)/100</f>
      </c>
      <c t="s">
        <v>27</v>
      </c>
    </row>
    <row r="121" spans="1:5" ht="12.75">
      <c r="A121" s="35" t="s">
        <v>56</v>
      </c>
      <c r="E121" s="39" t="s">
        <v>586</v>
      </c>
    </row>
    <row r="122" spans="1:5" ht="12.75">
      <c r="A122" s="35" t="s">
        <v>57</v>
      </c>
      <c r="E122" s="40" t="s">
        <v>5</v>
      </c>
    </row>
    <row r="123" spans="1:5" ht="12.75">
      <c r="A123" t="s">
        <v>59</v>
      </c>
      <c r="E123" s="39" t="s">
        <v>5</v>
      </c>
    </row>
    <row r="124" spans="1:16" ht="12.75">
      <c r="A124" t="s">
        <v>49</v>
      </c>
      <c s="34" t="s">
        <v>274</v>
      </c>
      <c s="34" t="s">
        <v>587</v>
      </c>
      <c s="35" t="s">
        <v>5</v>
      </c>
      <c s="6" t="s">
        <v>588</v>
      </c>
      <c s="36" t="s">
        <v>153</v>
      </c>
      <c s="37">
        <v>5.06</v>
      </c>
      <c s="36">
        <v>0.00131</v>
      </c>
      <c s="36">
        <f>ROUND(G124*H124,6)</f>
      </c>
      <c r="L124" s="38">
        <v>0</v>
      </c>
      <c s="32">
        <f>ROUND(ROUND(L124,2)*ROUND(G124,3),2)</f>
      </c>
      <c s="36" t="s">
        <v>108</v>
      </c>
      <c>
        <f>(M124*21)/100</f>
      </c>
      <c t="s">
        <v>27</v>
      </c>
    </row>
    <row r="125" spans="1:5" ht="12.75">
      <c r="A125" s="35" t="s">
        <v>56</v>
      </c>
      <c r="E125" s="39" t="s">
        <v>588</v>
      </c>
    </row>
    <row r="126" spans="1:5" ht="12.75">
      <c r="A126" s="35" t="s">
        <v>57</v>
      </c>
      <c r="E126" s="40" t="s">
        <v>5</v>
      </c>
    </row>
    <row r="127" spans="1:5" ht="12.75">
      <c r="A127" t="s">
        <v>59</v>
      </c>
      <c r="E127" s="39" t="s">
        <v>5</v>
      </c>
    </row>
    <row r="128" spans="1:16" ht="12.75">
      <c r="A128" t="s">
        <v>49</v>
      </c>
      <c s="34" t="s">
        <v>177</v>
      </c>
      <c s="34" t="s">
        <v>589</v>
      </c>
      <c s="35" t="s">
        <v>5</v>
      </c>
      <c s="6" t="s">
        <v>590</v>
      </c>
      <c s="36" t="s">
        <v>153</v>
      </c>
      <c s="37">
        <v>15.18</v>
      </c>
      <c s="36">
        <v>4E-05</v>
      </c>
      <c s="36">
        <f>ROUND(G128*H128,6)</f>
      </c>
      <c r="L128" s="38">
        <v>0</v>
      </c>
      <c s="32">
        <f>ROUND(ROUND(L128,2)*ROUND(G128,3),2)</f>
      </c>
      <c s="36" t="s">
        <v>108</v>
      </c>
      <c>
        <f>(M128*21)/100</f>
      </c>
      <c t="s">
        <v>27</v>
      </c>
    </row>
    <row r="129" spans="1:5" ht="12.75">
      <c r="A129" s="35" t="s">
        <v>56</v>
      </c>
      <c r="E129" s="39" t="s">
        <v>590</v>
      </c>
    </row>
    <row r="130" spans="1:5" ht="25.5">
      <c r="A130" s="35" t="s">
        <v>57</v>
      </c>
      <c r="E130" s="40" t="s">
        <v>591</v>
      </c>
    </row>
    <row r="131" spans="1:5" ht="12.75">
      <c r="A131" t="s">
        <v>59</v>
      </c>
      <c r="E131" s="39" t="s">
        <v>5</v>
      </c>
    </row>
    <row r="132" spans="1:16" ht="12.75">
      <c r="A132" t="s">
        <v>49</v>
      </c>
      <c s="34" t="s">
        <v>314</v>
      </c>
      <c s="34" t="s">
        <v>592</v>
      </c>
      <c s="35" t="s">
        <v>5</v>
      </c>
      <c s="6" t="s">
        <v>593</v>
      </c>
      <c s="36" t="s">
        <v>143</v>
      </c>
      <c s="37">
        <v>2</v>
      </c>
      <c s="36">
        <v>0.0034</v>
      </c>
      <c s="36">
        <f>ROUND(G132*H132,6)</f>
      </c>
      <c r="L132" s="38">
        <v>0</v>
      </c>
      <c s="32">
        <f>ROUND(ROUND(L132,2)*ROUND(G132,3),2)</f>
      </c>
      <c s="36" t="s">
        <v>594</v>
      </c>
      <c>
        <f>(M132*21)/100</f>
      </c>
      <c t="s">
        <v>27</v>
      </c>
    </row>
    <row r="133" spans="1:5" ht="12.75">
      <c r="A133" s="35" t="s">
        <v>56</v>
      </c>
      <c r="E133" s="39" t="s">
        <v>593</v>
      </c>
    </row>
    <row r="134" spans="1:5" ht="12.75">
      <c r="A134" s="35" t="s">
        <v>57</v>
      </c>
      <c r="E134" s="40" t="s">
        <v>5</v>
      </c>
    </row>
    <row r="135" spans="1:5" ht="12.75">
      <c r="A135" t="s">
        <v>59</v>
      </c>
      <c r="E135" s="39" t="s">
        <v>5</v>
      </c>
    </row>
    <row r="136" spans="1:13" ht="12.75">
      <c r="A136" t="s">
        <v>46</v>
      </c>
      <c r="C136" s="31" t="s">
        <v>68</v>
      </c>
      <c r="E136" s="33" t="s">
        <v>595</v>
      </c>
      <c r="J136" s="32">
        <f>0</f>
      </c>
      <c s="32">
        <f>0</f>
      </c>
      <c s="32">
        <f>0+L137+L141+L145+L149</f>
      </c>
      <c s="32">
        <f>0+M137+M141+M145+M149</f>
      </c>
    </row>
    <row r="137" spans="1:16" ht="25.5">
      <c r="A137" t="s">
        <v>49</v>
      </c>
      <c s="34" t="s">
        <v>182</v>
      </c>
      <c s="34" t="s">
        <v>596</v>
      </c>
      <c s="35" t="s">
        <v>5</v>
      </c>
      <c s="6" t="s">
        <v>597</v>
      </c>
      <c s="36" t="s">
        <v>217</v>
      </c>
      <c s="37">
        <v>5.75</v>
      </c>
      <c s="36">
        <v>2.45337</v>
      </c>
      <c s="36">
        <f>ROUND(G137*H137,6)</f>
      </c>
      <c r="L137" s="38">
        <v>0</v>
      </c>
      <c s="32">
        <f>ROUND(ROUND(L137,2)*ROUND(G137,3),2)</f>
      </c>
      <c s="36" t="s">
        <v>108</v>
      </c>
      <c>
        <f>(M137*21)/100</f>
      </c>
      <c t="s">
        <v>27</v>
      </c>
    </row>
    <row r="138" spans="1:5" ht="25.5">
      <c r="A138" s="35" t="s">
        <v>56</v>
      </c>
      <c r="E138" s="39" t="s">
        <v>597</v>
      </c>
    </row>
    <row r="139" spans="1:5" ht="12.75">
      <c r="A139" s="35" t="s">
        <v>57</v>
      </c>
      <c r="E139" s="40" t="s">
        <v>5</v>
      </c>
    </row>
    <row r="140" spans="1:5" ht="12.75">
      <c r="A140" t="s">
        <v>59</v>
      </c>
      <c r="E140" s="39" t="s">
        <v>5</v>
      </c>
    </row>
    <row r="141" spans="1:16" ht="25.5">
      <c r="A141" t="s">
        <v>49</v>
      </c>
      <c s="34" t="s">
        <v>186</v>
      </c>
      <c s="34" t="s">
        <v>598</v>
      </c>
      <c s="35" t="s">
        <v>5</v>
      </c>
      <c s="6" t="s">
        <v>599</v>
      </c>
      <c s="36" t="s">
        <v>54</v>
      </c>
      <c s="37">
        <v>0.168</v>
      </c>
      <c s="36">
        <v>1.06277</v>
      </c>
      <c s="36">
        <f>ROUND(G141*H141,6)</f>
      </c>
      <c r="L141" s="38">
        <v>0</v>
      </c>
      <c s="32">
        <f>ROUND(ROUND(L141,2)*ROUND(G141,3),2)</f>
      </c>
      <c s="36" t="s">
        <v>108</v>
      </c>
      <c>
        <f>(M141*21)/100</f>
      </c>
      <c t="s">
        <v>27</v>
      </c>
    </row>
    <row r="142" spans="1:5" ht="25.5">
      <c r="A142" s="35" t="s">
        <v>56</v>
      </c>
      <c r="E142" s="39" t="s">
        <v>599</v>
      </c>
    </row>
    <row r="143" spans="1:5" ht="12.75">
      <c r="A143" s="35" t="s">
        <v>57</v>
      </c>
      <c r="E143" s="40" t="s">
        <v>600</v>
      </c>
    </row>
    <row r="144" spans="1:5" ht="12.75">
      <c r="A144" t="s">
        <v>59</v>
      </c>
      <c r="E144" s="39" t="s">
        <v>5</v>
      </c>
    </row>
    <row r="145" spans="1:16" ht="25.5">
      <c r="A145" t="s">
        <v>49</v>
      </c>
      <c s="34" t="s">
        <v>191</v>
      </c>
      <c s="34" t="s">
        <v>601</v>
      </c>
      <c s="35" t="s">
        <v>5</v>
      </c>
      <c s="6" t="s">
        <v>602</v>
      </c>
      <c s="36" t="s">
        <v>137</v>
      </c>
      <c s="37">
        <v>3.655</v>
      </c>
      <c s="36">
        <v>0.01282</v>
      </c>
      <c s="36">
        <f>ROUND(G145*H145,6)</f>
      </c>
      <c r="L145" s="38">
        <v>0</v>
      </c>
      <c s="32">
        <f>ROUND(ROUND(L145,2)*ROUND(G145,3),2)</f>
      </c>
      <c s="36" t="s">
        <v>108</v>
      </c>
      <c>
        <f>(M145*21)/100</f>
      </c>
      <c t="s">
        <v>27</v>
      </c>
    </row>
    <row r="146" spans="1:5" ht="25.5">
      <c r="A146" s="35" t="s">
        <v>56</v>
      </c>
      <c r="E146" s="39" t="s">
        <v>602</v>
      </c>
    </row>
    <row r="147" spans="1:5" ht="12.75">
      <c r="A147" s="35" t="s">
        <v>57</v>
      </c>
      <c r="E147" s="40" t="s">
        <v>603</v>
      </c>
    </row>
    <row r="148" spans="1:5" ht="12.75">
      <c r="A148" t="s">
        <v>59</v>
      </c>
      <c r="E148" s="39" t="s">
        <v>5</v>
      </c>
    </row>
    <row r="149" spans="1:16" ht="25.5">
      <c r="A149" t="s">
        <v>49</v>
      </c>
      <c s="34" t="s">
        <v>195</v>
      </c>
      <c s="34" t="s">
        <v>604</v>
      </c>
      <c s="35" t="s">
        <v>5</v>
      </c>
      <c s="6" t="s">
        <v>605</v>
      </c>
      <c s="36" t="s">
        <v>137</v>
      </c>
      <c s="37">
        <v>3.655</v>
      </c>
      <c s="36">
        <v>0</v>
      </c>
      <c s="36">
        <f>ROUND(G149*H149,6)</f>
      </c>
      <c r="L149" s="38">
        <v>0</v>
      </c>
      <c s="32">
        <f>ROUND(ROUND(L149,2)*ROUND(G149,3),2)</f>
      </c>
      <c s="36" t="s">
        <v>108</v>
      </c>
      <c>
        <f>(M149*21)/100</f>
      </c>
      <c t="s">
        <v>27</v>
      </c>
    </row>
    <row r="150" spans="1:5" ht="25.5">
      <c r="A150" s="35" t="s">
        <v>56</v>
      </c>
      <c r="E150" s="39" t="s">
        <v>605</v>
      </c>
    </row>
    <row r="151" spans="1:5" ht="12.75">
      <c r="A151" s="35" t="s">
        <v>57</v>
      </c>
      <c r="E151" s="40" t="s">
        <v>603</v>
      </c>
    </row>
    <row r="152" spans="1:5" ht="12.75">
      <c r="A152" t="s">
        <v>59</v>
      </c>
      <c r="E152" s="39" t="s">
        <v>5</v>
      </c>
    </row>
    <row r="153" spans="1:13" ht="12.75">
      <c r="A153" t="s">
        <v>46</v>
      </c>
      <c r="C153" s="31" t="s">
        <v>73</v>
      </c>
      <c r="E153" s="33" t="s">
        <v>606</v>
      </c>
      <c r="J153" s="32">
        <f>0</f>
      </c>
      <c s="32">
        <f>0</f>
      </c>
      <c s="32">
        <f>0+L154+L158+L162+L166+L170+L174</f>
      </c>
      <c s="32">
        <f>0+M154+M158+M162+M166+M170+M174</f>
      </c>
    </row>
    <row r="154" spans="1:16" ht="38.25">
      <c r="A154" t="s">
        <v>49</v>
      </c>
      <c s="34" t="s">
        <v>199</v>
      </c>
      <c s="34" t="s">
        <v>607</v>
      </c>
      <c s="35" t="s">
        <v>5</v>
      </c>
      <c s="6" t="s">
        <v>608</v>
      </c>
      <c s="36" t="s">
        <v>137</v>
      </c>
      <c s="37">
        <v>223.87</v>
      </c>
      <c s="36">
        <v>0.08425</v>
      </c>
      <c s="36">
        <f>ROUND(G154*H154,6)</f>
      </c>
      <c r="L154" s="38">
        <v>0</v>
      </c>
      <c s="32">
        <f>ROUND(ROUND(L154,2)*ROUND(G154,3),2)</f>
      </c>
      <c s="36" t="s">
        <v>108</v>
      </c>
      <c>
        <f>(M154*21)/100</f>
      </c>
      <c t="s">
        <v>27</v>
      </c>
    </row>
    <row r="155" spans="1:5" ht="51">
      <c r="A155" s="35" t="s">
        <v>56</v>
      </c>
      <c r="E155" s="39" t="s">
        <v>609</v>
      </c>
    </row>
    <row r="156" spans="1:5" ht="38.25">
      <c r="A156" s="35" t="s">
        <v>57</v>
      </c>
      <c r="E156" s="42" t="s">
        <v>610</v>
      </c>
    </row>
    <row r="157" spans="1:5" ht="12.75">
      <c r="A157" t="s">
        <v>59</v>
      </c>
      <c r="E157" s="39" t="s">
        <v>5</v>
      </c>
    </row>
    <row r="158" spans="1:16" ht="12.75">
      <c r="A158" t="s">
        <v>49</v>
      </c>
      <c s="34" t="s">
        <v>203</v>
      </c>
      <c s="34" t="s">
        <v>611</v>
      </c>
      <c s="35" t="s">
        <v>5</v>
      </c>
      <c s="6" t="s">
        <v>612</v>
      </c>
      <c s="36" t="s">
        <v>137</v>
      </c>
      <c s="37">
        <v>206.091</v>
      </c>
      <c s="36">
        <v>0.13</v>
      </c>
      <c s="36">
        <f>ROUND(G158*H158,6)</f>
      </c>
      <c r="L158" s="38">
        <v>0</v>
      </c>
      <c s="32">
        <f>ROUND(ROUND(L158,2)*ROUND(G158,3),2)</f>
      </c>
      <c s="36" t="s">
        <v>108</v>
      </c>
      <c>
        <f>(M158*21)/100</f>
      </c>
      <c t="s">
        <v>27</v>
      </c>
    </row>
    <row r="159" spans="1:5" ht="12.75">
      <c r="A159" s="35" t="s">
        <v>56</v>
      </c>
      <c r="E159" s="39" t="s">
        <v>612</v>
      </c>
    </row>
    <row r="160" spans="1:5" ht="38.25">
      <c r="A160" s="35" t="s">
        <v>57</v>
      </c>
      <c r="E160" s="42" t="s">
        <v>613</v>
      </c>
    </row>
    <row r="161" spans="1:5" ht="12.75">
      <c r="A161" t="s">
        <v>59</v>
      </c>
      <c r="E161" s="39" t="s">
        <v>5</v>
      </c>
    </row>
    <row r="162" spans="1:16" ht="12.75">
      <c r="A162" t="s">
        <v>49</v>
      </c>
      <c s="34" t="s">
        <v>464</v>
      </c>
      <c s="34" t="s">
        <v>614</v>
      </c>
      <c s="35" t="s">
        <v>5</v>
      </c>
      <c s="6" t="s">
        <v>615</v>
      </c>
      <c s="36" t="s">
        <v>137</v>
      </c>
      <c s="37">
        <v>21.82</v>
      </c>
      <c s="36">
        <v>0.13</v>
      </c>
      <c s="36">
        <f>ROUND(G162*H162,6)</f>
      </c>
      <c r="L162" s="38">
        <v>0</v>
      </c>
      <c s="32">
        <f>ROUND(ROUND(L162,2)*ROUND(G162,3),2)</f>
      </c>
      <c s="36" t="s">
        <v>108</v>
      </c>
      <c>
        <f>(M162*21)/100</f>
      </c>
      <c t="s">
        <v>27</v>
      </c>
    </row>
    <row r="163" spans="1:5" ht="12.75">
      <c r="A163" s="35" t="s">
        <v>56</v>
      </c>
      <c r="E163" s="39" t="s">
        <v>615</v>
      </c>
    </row>
    <row r="164" spans="1:5" ht="12.75">
      <c r="A164" s="35" t="s">
        <v>57</v>
      </c>
      <c r="E164" s="40" t="s">
        <v>616</v>
      </c>
    </row>
    <row r="165" spans="1:5" ht="12.75">
      <c r="A165" t="s">
        <v>59</v>
      </c>
      <c r="E165" s="39" t="s">
        <v>5</v>
      </c>
    </row>
    <row r="166" spans="1:16" ht="38.25">
      <c r="A166" t="s">
        <v>49</v>
      </c>
      <c s="34" t="s">
        <v>282</v>
      </c>
      <c s="34" t="s">
        <v>617</v>
      </c>
      <c s="35" t="s">
        <v>5</v>
      </c>
      <c s="6" t="s">
        <v>608</v>
      </c>
      <c s="36" t="s">
        <v>137</v>
      </c>
      <c s="37">
        <v>223.87</v>
      </c>
      <c s="36">
        <v>0</v>
      </c>
      <c s="36">
        <f>ROUND(G166*H166,6)</f>
      </c>
      <c r="L166" s="38">
        <v>0</v>
      </c>
      <c s="32">
        <f>ROUND(ROUND(L166,2)*ROUND(G166,3),2)</f>
      </c>
      <c s="36" t="s">
        <v>108</v>
      </c>
      <c>
        <f>(M166*21)/100</f>
      </c>
      <c t="s">
        <v>27</v>
      </c>
    </row>
    <row r="167" spans="1:5" ht="51">
      <c r="A167" s="35" t="s">
        <v>56</v>
      </c>
      <c r="E167" s="39" t="s">
        <v>618</v>
      </c>
    </row>
    <row r="168" spans="1:5" ht="25.5">
      <c r="A168" s="35" t="s">
        <v>57</v>
      </c>
      <c r="E168" s="42" t="s">
        <v>619</v>
      </c>
    </row>
    <row r="169" spans="1:5" ht="12.75">
      <c r="A169" t="s">
        <v>59</v>
      </c>
      <c r="E169" s="39" t="s">
        <v>5</v>
      </c>
    </row>
    <row r="170" spans="1:16" ht="38.25">
      <c r="A170" t="s">
        <v>49</v>
      </c>
      <c s="34" t="s">
        <v>206</v>
      </c>
      <c s="34" t="s">
        <v>620</v>
      </c>
      <c s="35" t="s">
        <v>5</v>
      </c>
      <c s="6" t="s">
        <v>621</v>
      </c>
      <c s="36" t="s">
        <v>137</v>
      </c>
      <c s="37">
        <v>188</v>
      </c>
      <c s="36">
        <v>0.0888</v>
      </c>
      <c s="36">
        <f>ROUND(G170*H170,6)</f>
      </c>
      <c r="L170" s="38">
        <v>0</v>
      </c>
      <c s="32">
        <f>ROUND(ROUND(L170,2)*ROUND(G170,3),2)</f>
      </c>
      <c s="36" t="s">
        <v>108</v>
      </c>
      <c>
        <f>(M170*21)/100</f>
      </c>
      <c t="s">
        <v>27</v>
      </c>
    </row>
    <row r="171" spans="1:5" ht="51">
      <c r="A171" s="35" t="s">
        <v>56</v>
      </c>
      <c r="E171" s="39" t="s">
        <v>622</v>
      </c>
    </row>
    <row r="172" spans="1:5" ht="12.75">
      <c r="A172" s="35" t="s">
        <v>57</v>
      </c>
      <c r="E172" s="40" t="s">
        <v>5</v>
      </c>
    </row>
    <row r="173" spans="1:5" ht="12.75">
      <c r="A173" t="s">
        <v>59</v>
      </c>
      <c r="E173" s="39" t="s">
        <v>5</v>
      </c>
    </row>
    <row r="174" spans="1:16" ht="12.75">
      <c r="A174" t="s">
        <v>49</v>
      </c>
      <c s="34" t="s">
        <v>214</v>
      </c>
      <c s="34" t="s">
        <v>623</v>
      </c>
      <c s="35" t="s">
        <v>5</v>
      </c>
      <c s="6" t="s">
        <v>624</v>
      </c>
      <c s="36" t="s">
        <v>137</v>
      </c>
      <c s="37">
        <v>193.64</v>
      </c>
      <c s="36">
        <v>0.21</v>
      </c>
      <c s="36">
        <f>ROUND(G174*H174,6)</f>
      </c>
      <c r="L174" s="38">
        <v>0</v>
      </c>
      <c s="32">
        <f>ROUND(ROUND(L174,2)*ROUND(G174,3),2)</f>
      </c>
      <c s="36" t="s">
        <v>55</v>
      </c>
      <c>
        <f>(M174*21)/100</f>
      </c>
      <c t="s">
        <v>27</v>
      </c>
    </row>
    <row r="175" spans="1:5" ht="12.75">
      <c r="A175" s="35" t="s">
        <v>56</v>
      </c>
      <c r="E175" s="39" t="s">
        <v>624</v>
      </c>
    </row>
    <row r="176" spans="1:5" ht="12.75">
      <c r="A176" s="35" t="s">
        <v>57</v>
      </c>
      <c r="E176" s="40" t="s">
        <v>5</v>
      </c>
    </row>
    <row r="177" spans="1:5" ht="12.75">
      <c r="A177" t="s">
        <v>59</v>
      </c>
      <c r="E177" s="39" t="s">
        <v>5</v>
      </c>
    </row>
    <row r="178" spans="1:13" ht="12.75">
      <c r="A178" t="s">
        <v>46</v>
      </c>
      <c r="C178" s="31" t="s">
        <v>98</v>
      </c>
      <c r="E178" s="33" t="s">
        <v>625</v>
      </c>
      <c r="J178" s="32">
        <f>0</f>
      </c>
      <c s="32">
        <f>0</f>
      </c>
      <c s="32">
        <f>0+L179+L183+L187+L191+L195</f>
      </c>
      <c s="32">
        <f>0+M179+M183+M187+M191+M195</f>
      </c>
    </row>
    <row r="179" spans="1:16" ht="38.25">
      <c r="A179" t="s">
        <v>49</v>
      </c>
      <c s="34" t="s">
        <v>209</v>
      </c>
      <c s="34" t="s">
        <v>626</v>
      </c>
      <c s="35" t="s">
        <v>5</v>
      </c>
      <c s="6" t="s">
        <v>627</v>
      </c>
      <c s="36" t="s">
        <v>153</v>
      </c>
      <c s="37">
        <v>73.25</v>
      </c>
      <c s="36">
        <v>0.1295</v>
      </c>
      <c s="36">
        <f>ROUND(G179*H179,6)</f>
      </c>
      <c r="L179" s="38">
        <v>0</v>
      </c>
      <c s="32">
        <f>ROUND(ROUND(L179,2)*ROUND(G179,3),2)</f>
      </c>
      <c s="36" t="s">
        <v>108</v>
      </c>
      <c>
        <f>(M179*21)/100</f>
      </c>
      <c t="s">
        <v>27</v>
      </c>
    </row>
    <row r="180" spans="1:5" ht="38.25">
      <c r="A180" s="35" t="s">
        <v>56</v>
      </c>
      <c r="E180" s="39" t="s">
        <v>628</v>
      </c>
    </row>
    <row r="181" spans="1:5" ht="12.75">
      <c r="A181" s="35" t="s">
        <v>57</v>
      </c>
      <c r="E181" s="40" t="s">
        <v>629</v>
      </c>
    </row>
    <row r="182" spans="1:5" ht="12.75">
      <c r="A182" t="s">
        <v>59</v>
      </c>
      <c r="E182" s="39" t="s">
        <v>5</v>
      </c>
    </row>
    <row r="183" spans="1:16" ht="12.75">
      <c r="A183" t="s">
        <v>49</v>
      </c>
      <c s="34" t="s">
        <v>483</v>
      </c>
      <c s="34" t="s">
        <v>630</v>
      </c>
      <c s="35" t="s">
        <v>5</v>
      </c>
      <c s="6" t="s">
        <v>631</v>
      </c>
      <c s="36" t="s">
        <v>153</v>
      </c>
      <c s="37">
        <v>74.715</v>
      </c>
      <c s="36">
        <v>0.085</v>
      </c>
      <c s="36">
        <f>ROUND(G183*H183,6)</f>
      </c>
      <c r="L183" s="38">
        <v>0</v>
      </c>
      <c s="32">
        <f>ROUND(ROUND(L183,2)*ROUND(G183,3),2)</f>
      </c>
      <c s="36" t="s">
        <v>108</v>
      </c>
      <c>
        <f>(M183*21)/100</f>
      </c>
      <c t="s">
        <v>27</v>
      </c>
    </row>
    <row r="184" spans="1:5" ht="12.75">
      <c r="A184" s="35" t="s">
        <v>56</v>
      </c>
      <c r="E184" s="39" t="s">
        <v>631</v>
      </c>
    </row>
    <row r="185" spans="1:5" ht="12.75">
      <c r="A185" s="35" t="s">
        <v>57</v>
      </c>
      <c r="E185" s="40" t="s">
        <v>5</v>
      </c>
    </row>
    <row r="186" spans="1:5" ht="12.75">
      <c r="A186" t="s">
        <v>59</v>
      </c>
      <c r="E186" s="39" t="s">
        <v>5</v>
      </c>
    </row>
    <row r="187" spans="1:16" ht="12.75">
      <c r="A187" t="s">
        <v>49</v>
      </c>
      <c s="34" t="s">
        <v>290</v>
      </c>
      <c s="34" t="s">
        <v>632</v>
      </c>
      <c s="35" t="s">
        <v>5</v>
      </c>
      <c s="6" t="s">
        <v>633</v>
      </c>
      <c s="36" t="s">
        <v>217</v>
      </c>
      <c s="37">
        <v>21.45</v>
      </c>
      <c s="36">
        <v>0</v>
      </c>
      <c s="36">
        <f>ROUND(G187*H187,6)</f>
      </c>
      <c r="L187" s="38">
        <v>0</v>
      </c>
      <c s="32">
        <f>ROUND(ROUND(L187,2)*ROUND(G187,3),2)</f>
      </c>
      <c s="36" t="s">
        <v>108</v>
      </c>
      <c>
        <f>(M187*21)/100</f>
      </c>
      <c t="s">
        <v>27</v>
      </c>
    </row>
    <row r="188" spans="1:5" ht="12.75">
      <c r="A188" s="35" t="s">
        <v>56</v>
      </c>
      <c r="E188" s="39" t="s">
        <v>633</v>
      </c>
    </row>
    <row r="189" spans="1:5" ht="12.75">
      <c r="A189" s="35" t="s">
        <v>57</v>
      </c>
      <c r="E189" s="40" t="s">
        <v>634</v>
      </c>
    </row>
    <row r="190" spans="1:5" ht="12.75">
      <c r="A190" t="s">
        <v>59</v>
      </c>
      <c r="E190" s="39" t="s">
        <v>5</v>
      </c>
    </row>
    <row r="191" spans="1:16" ht="12.75">
      <c r="A191" t="s">
        <v>49</v>
      </c>
      <c s="34" t="s">
        <v>293</v>
      </c>
      <c s="34" t="s">
        <v>635</v>
      </c>
      <c s="35" t="s">
        <v>5</v>
      </c>
      <c s="6" t="s">
        <v>636</v>
      </c>
      <c s="36" t="s">
        <v>153</v>
      </c>
      <c s="37">
        <v>55</v>
      </c>
      <c s="36">
        <v>0</v>
      </c>
      <c s="36">
        <f>ROUND(G191*H191,6)</f>
      </c>
      <c r="L191" s="38">
        <v>0</v>
      </c>
      <c s="32">
        <f>ROUND(ROUND(L191,2)*ROUND(G191,3),2)</f>
      </c>
      <c s="36" t="s">
        <v>108</v>
      </c>
      <c>
        <f>(M191*21)/100</f>
      </c>
      <c t="s">
        <v>27</v>
      </c>
    </row>
    <row r="192" spans="1:5" ht="12.75">
      <c r="A192" s="35" t="s">
        <v>56</v>
      </c>
      <c r="E192" s="39" t="s">
        <v>636</v>
      </c>
    </row>
    <row r="193" spans="1:5" ht="12.75">
      <c r="A193" s="35" t="s">
        <v>57</v>
      </c>
      <c r="E193" s="40" t="s">
        <v>5</v>
      </c>
    </row>
    <row r="194" spans="1:5" ht="12.75">
      <c r="A194" t="s">
        <v>59</v>
      </c>
      <c r="E194" s="39" t="s">
        <v>5</v>
      </c>
    </row>
    <row r="195" spans="1:16" ht="12.75">
      <c r="A195" t="s">
        <v>49</v>
      </c>
      <c s="34" t="s">
        <v>491</v>
      </c>
      <c s="34" t="s">
        <v>637</v>
      </c>
      <c s="35" t="s">
        <v>5</v>
      </c>
      <c s="6" t="s">
        <v>638</v>
      </c>
      <c s="36" t="s">
        <v>143</v>
      </c>
      <c s="37">
        <v>1</v>
      </c>
      <c s="36">
        <v>0</v>
      </c>
      <c s="36">
        <f>ROUND(G195*H195,6)</f>
      </c>
      <c r="L195" s="38">
        <v>0</v>
      </c>
      <c s="32">
        <f>ROUND(ROUND(L195,2)*ROUND(G195,3),2)</f>
      </c>
      <c s="36" t="s">
        <v>108</v>
      </c>
      <c>
        <f>(M195*21)/100</f>
      </c>
      <c t="s">
        <v>27</v>
      </c>
    </row>
    <row r="196" spans="1:5" ht="12.75">
      <c r="A196" s="35" t="s">
        <v>56</v>
      </c>
      <c r="E196" s="39" t="s">
        <v>638</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300</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639</v>
      </c>
    </row>
    <row r="203" spans="1:5" ht="25.5">
      <c r="A203" t="s">
        <v>59</v>
      </c>
      <c r="E203" s="39" t="s">
        <v>130</v>
      </c>
    </row>
    <row r="204" spans="1:16" ht="25.5">
      <c r="A204" t="s">
        <v>49</v>
      </c>
      <c s="34" t="s">
        <v>304</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640</v>
      </c>
    </row>
    <row r="207" spans="1:5" ht="25.5">
      <c r="A207" t="s">
        <v>59</v>
      </c>
      <c r="E207" s="39" t="s">
        <v>130</v>
      </c>
    </row>
    <row r="208" spans="1:16" ht="25.5">
      <c r="A208" t="s">
        <v>49</v>
      </c>
      <c s="34" t="s">
        <v>307</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641</v>
      </c>
    </row>
    <row r="211" spans="1:5" ht="25.5">
      <c r="A211" t="s">
        <v>59</v>
      </c>
      <c r="E211" s="39" t="s">
        <v>130</v>
      </c>
    </row>
    <row r="212" spans="1:16" ht="25.5">
      <c r="A212" t="s">
        <v>49</v>
      </c>
      <c s="34" t="s">
        <v>310</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642</v>
      </c>
    </row>
    <row r="215" spans="1:5" ht="25.5">
      <c r="A215" t="s">
        <v>59</v>
      </c>
      <c r="E215" s="39" t="s">
        <v>130</v>
      </c>
    </row>
    <row r="216" spans="1:13" ht="12.75">
      <c r="A216" t="s">
        <v>46</v>
      </c>
      <c r="C216" s="31" t="s">
        <v>643</v>
      </c>
      <c r="E216" s="33" t="s">
        <v>644</v>
      </c>
      <c r="J216" s="32">
        <f>0</f>
      </c>
      <c s="32">
        <f>0</f>
      </c>
      <c s="32">
        <f>0+L217</f>
      </c>
      <c s="32">
        <f>0+M217</f>
      </c>
    </row>
    <row r="217" spans="1:16" ht="25.5">
      <c r="A217" t="s">
        <v>49</v>
      </c>
      <c s="34" t="s">
        <v>296</v>
      </c>
      <c s="34" t="s">
        <v>645</v>
      </c>
      <c s="35" t="s">
        <v>5</v>
      </c>
      <c s="6" t="s">
        <v>646</v>
      </c>
      <c s="36" t="s">
        <v>54</v>
      </c>
      <c s="37">
        <v>233.653</v>
      </c>
      <c s="36">
        <v>0</v>
      </c>
      <c s="36">
        <f>ROUND(G217*H217,6)</f>
      </c>
      <c r="L217" s="38">
        <v>0</v>
      </c>
      <c s="32">
        <f>ROUND(ROUND(L217,2)*ROUND(G217,3),2)</f>
      </c>
      <c s="36" t="s">
        <v>108</v>
      </c>
      <c>
        <f>(M217*21)/100</f>
      </c>
      <c t="s">
        <v>27</v>
      </c>
    </row>
    <row r="218" spans="1:5" ht="25.5">
      <c r="A218" s="35" t="s">
        <v>56</v>
      </c>
      <c r="E218" s="39" t="s">
        <v>646</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COUNTIFS(L8:L881,"=0",A8:A881,"P")+COUNTIFS(L8:L881,"",A8:A881,"P")+SUM(Q8:Q881)</f>
      </c>
    </row>
    <row r="8" spans="1:13" ht="12.75">
      <c r="A8" t="s">
        <v>44</v>
      </c>
      <c r="C8" s="28" t="s">
        <v>651</v>
      </c>
      <c r="E8" s="30" t="s">
        <v>650</v>
      </c>
      <c r="J8" s="29">
        <f>0+J9+J22+J83+J172+J213+J246+J307+J348+J405+J422+J431+J440+J477+J490+J503+J604+J713+J730+J759+J788+J805+J818+J875+J880</f>
      </c>
      <c s="29">
        <f>0+K9+K22+K83+K172+K213+K246+K307+K348+K405+K422+K431+K440+K477+K490+K503+K604+K713+K730+K759+K788+K805+K818+K875+K880</f>
      </c>
      <c s="29">
        <f>0+L9+L22+L83+L172+L213+L246+L307+L348+L405+L422+L431+L440+L477+L490+L503+L604+L713+L730+L759+L788+L805+L818+L875+L880</f>
      </c>
      <c s="29">
        <f>0+M9+M22+M83+M172+M213+M246+M307+M348+M405+M422+M431+M440+M477+M490+M503+M604+M713+M730+M759+M788+M805+M818+M875+M880</f>
      </c>
    </row>
    <row r="9" spans="1:13" ht="12.75">
      <c r="A9" t="s">
        <v>46</v>
      </c>
      <c r="C9" s="31" t="s">
        <v>50</v>
      </c>
      <c r="E9" s="33" t="s">
        <v>507</v>
      </c>
      <c r="J9" s="32">
        <f>0</f>
      </c>
      <c s="32">
        <f>0</f>
      </c>
      <c s="32">
        <f>0+L10+L14+L18</f>
      </c>
      <c s="32">
        <f>0+M10+M14+M18</f>
      </c>
    </row>
    <row r="10" spans="1:16" ht="25.5">
      <c r="A10" t="s">
        <v>49</v>
      </c>
      <c s="34" t="s">
        <v>73</v>
      </c>
      <c s="34" t="s">
        <v>652</v>
      </c>
      <c s="35" t="s">
        <v>5</v>
      </c>
      <c s="6" t="s">
        <v>653</v>
      </c>
      <c s="36" t="s">
        <v>137</v>
      </c>
      <c s="37">
        <v>366.768</v>
      </c>
      <c s="36">
        <v>0</v>
      </c>
      <c s="36">
        <f>ROUND(G10*H10,6)</f>
      </c>
      <c r="L10" s="38">
        <v>0</v>
      </c>
      <c s="32">
        <f>ROUND(ROUND(L10,2)*ROUND(G10,3),2)</f>
      </c>
      <c s="36" t="s">
        <v>108</v>
      </c>
      <c>
        <f>(M10*21)/100</f>
      </c>
      <c t="s">
        <v>27</v>
      </c>
    </row>
    <row r="11" spans="1:5" ht="25.5">
      <c r="A11" s="35" t="s">
        <v>56</v>
      </c>
      <c r="E11" s="39" t="s">
        <v>653</v>
      </c>
    </row>
    <row r="12" spans="1:5" ht="12.75">
      <c r="A12" s="35" t="s">
        <v>57</v>
      </c>
      <c r="E12" s="40" t="s">
        <v>5</v>
      </c>
    </row>
    <row r="13" spans="1:5" ht="12.75">
      <c r="A13" t="s">
        <v>59</v>
      </c>
      <c r="E13" s="39" t="s">
        <v>5</v>
      </c>
    </row>
    <row r="14" spans="1:16" ht="25.5">
      <c r="A14" t="s">
        <v>49</v>
      </c>
      <c s="34" t="s">
        <v>26</v>
      </c>
      <c s="34" t="s">
        <v>654</v>
      </c>
      <c s="35" t="s">
        <v>5</v>
      </c>
      <c s="6" t="s">
        <v>655</v>
      </c>
      <c s="36" t="s">
        <v>217</v>
      </c>
      <c s="37">
        <v>294.892</v>
      </c>
      <c s="36">
        <v>0</v>
      </c>
      <c s="36">
        <f>ROUND(G14*H14,6)</f>
      </c>
      <c r="L14" s="38">
        <v>0</v>
      </c>
      <c s="32">
        <f>ROUND(ROUND(L14,2)*ROUND(G14,3),2)</f>
      </c>
      <c s="36" t="s">
        <v>108</v>
      </c>
      <c>
        <f>(M14*21)/100</f>
      </c>
      <c t="s">
        <v>27</v>
      </c>
    </row>
    <row r="15" spans="1:5" ht="25.5">
      <c r="A15" s="35" t="s">
        <v>56</v>
      </c>
      <c r="E15" s="39" t="s">
        <v>655</v>
      </c>
    </row>
    <row r="16" spans="1:5" ht="12.75">
      <c r="A16" s="35" t="s">
        <v>57</v>
      </c>
      <c r="E16" s="40" t="s">
        <v>5</v>
      </c>
    </row>
    <row r="17" spans="1:5" ht="12.75">
      <c r="A17" t="s">
        <v>59</v>
      </c>
      <c r="E17" s="39" t="s">
        <v>5</v>
      </c>
    </row>
    <row r="18" spans="1:16" ht="25.5">
      <c r="A18" t="s">
        <v>49</v>
      </c>
      <c s="34" t="s">
        <v>82</v>
      </c>
      <c s="34" t="s">
        <v>656</v>
      </c>
      <c s="35" t="s">
        <v>5</v>
      </c>
      <c s="6" t="s">
        <v>657</v>
      </c>
      <c s="36" t="s">
        <v>217</v>
      </c>
      <c s="37">
        <v>43.957</v>
      </c>
      <c s="36">
        <v>0</v>
      </c>
      <c s="36">
        <f>ROUND(G18*H18,6)</f>
      </c>
      <c r="L18" s="38">
        <v>0</v>
      </c>
      <c s="32">
        <f>ROUND(ROUND(L18,2)*ROUND(G18,3),2)</f>
      </c>
      <c s="36" t="s">
        <v>108</v>
      </c>
      <c>
        <f>(M18*21)/100</f>
      </c>
      <c t="s">
        <v>27</v>
      </c>
    </row>
    <row r="19" spans="1:5" ht="38.25">
      <c r="A19" s="35" t="s">
        <v>56</v>
      </c>
      <c r="E19" s="39" t="s">
        <v>658</v>
      </c>
    </row>
    <row r="20" spans="1:5" ht="12.75">
      <c r="A20" s="35" t="s">
        <v>57</v>
      </c>
      <c r="E20" s="40" t="s">
        <v>659</v>
      </c>
    </row>
    <row r="21" spans="1:5" ht="12.75">
      <c r="A21" t="s">
        <v>59</v>
      </c>
      <c r="E21" s="39" t="s">
        <v>5</v>
      </c>
    </row>
    <row r="22" spans="1:13" ht="12.75">
      <c r="A22" t="s">
        <v>46</v>
      </c>
      <c r="C22" s="31" t="s">
        <v>27</v>
      </c>
      <c r="E22" s="33" t="s">
        <v>570</v>
      </c>
      <c r="J22" s="32">
        <f>0</f>
      </c>
      <c s="32">
        <f>0</f>
      </c>
      <c s="32">
        <f>0+L23+L27+L31+L35+L39+L43+L47+L51+L55+L59+L63+L67+L71+L75+L79</f>
      </c>
      <c s="32">
        <f>0+M23+M27+M31+M35+M39+M43+M47+M51+M55+M59+M63+M67+M71+M75+M79</f>
      </c>
    </row>
    <row r="23" spans="1:16" ht="25.5">
      <c r="A23" t="s">
        <v>49</v>
      </c>
      <c s="34" t="s">
        <v>87</v>
      </c>
      <c s="34" t="s">
        <v>660</v>
      </c>
      <c s="35" t="s">
        <v>5</v>
      </c>
      <c s="6" t="s">
        <v>661</v>
      </c>
      <c s="36" t="s">
        <v>137</v>
      </c>
      <c s="37">
        <v>412.949</v>
      </c>
      <c s="36">
        <v>0.00022</v>
      </c>
      <c s="36">
        <f>ROUND(G23*H23,6)</f>
      </c>
      <c r="L23" s="38">
        <v>0</v>
      </c>
      <c s="32">
        <f>ROUND(ROUND(L23,2)*ROUND(G23,3),2)</f>
      </c>
      <c s="36" t="s">
        <v>108</v>
      </c>
      <c>
        <f>(M23*21)/100</f>
      </c>
      <c t="s">
        <v>27</v>
      </c>
    </row>
    <row r="24" spans="1:5" ht="25.5">
      <c r="A24" s="35" t="s">
        <v>56</v>
      </c>
      <c r="E24" s="39" t="s">
        <v>661</v>
      </c>
    </row>
    <row r="25" spans="1:5" ht="12.75">
      <c r="A25" s="35" t="s">
        <v>57</v>
      </c>
      <c r="E25" s="40" t="s">
        <v>662</v>
      </c>
    </row>
    <row r="26" spans="1:5" ht="12.75">
      <c r="A26" t="s">
        <v>59</v>
      </c>
      <c r="E26" s="39" t="s">
        <v>5</v>
      </c>
    </row>
    <row r="27" spans="1:16" ht="12.75">
      <c r="A27" t="s">
        <v>49</v>
      </c>
      <c s="34" t="s">
        <v>98</v>
      </c>
      <c s="34" t="s">
        <v>663</v>
      </c>
      <c s="35" t="s">
        <v>5</v>
      </c>
      <c s="6" t="s">
        <v>664</v>
      </c>
      <c s="36" t="s">
        <v>137</v>
      </c>
      <c s="37">
        <v>489.138</v>
      </c>
      <c s="36">
        <v>0.00025</v>
      </c>
      <c s="36">
        <f>ROUND(G27*H27,6)</f>
      </c>
      <c r="L27" s="38">
        <v>0</v>
      </c>
      <c s="32">
        <f>ROUND(ROUND(L27,2)*ROUND(G27,3),2)</f>
      </c>
      <c s="36" t="s">
        <v>108</v>
      </c>
      <c>
        <f>(M27*21)/100</f>
      </c>
      <c t="s">
        <v>27</v>
      </c>
    </row>
    <row r="28" spans="1:5" ht="12.75">
      <c r="A28" s="35" t="s">
        <v>56</v>
      </c>
      <c r="E28" s="39" t="s">
        <v>664</v>
      </c>
    </row>
    <row r="29" spans="1:5" ht="12.75">
      <c r="A29" s="35" t="s">
        <v>57</v>
      </c>
      <c r="E29" s="40" t="s">
        <v>5</v>
      </c>
    </row>
    <row r="30" spans="1:5" ht="12.75">
      <c r="A30" t="s">
        <v>59</v>
      </c>
      <c r="E30" s="39" t="s">
        <v>5</v>
      </c>
    </row>
    <row r="31" spans="1:16" ht="12.75">
      <c r="A31" t="s">
        <v>49</v>
      </c>
      <c s="34" t="s">
        <v>102</v>
      </c>
      <c s="34" t="s">
        <v>665</v>
      </c>
      <c s="35" t="s">
        <v>5</v>
      </c>
      <c s="6" t="s">
        <v>666</v>
      </c>
      <c s="36" t="s">
        <v>217</v>
      </c>
      <c s="37">
        <v>11.773</v>
      </c>
      <c s="36">
        <v>2.25634</v>
      </c>
      <c s="36">
        <f>ROUND(G31*H31,6)</f>
      </c>
      <c r="L31" s="38">
        <v>0</v>
      </c>
      <c s="32">
        <f>ROUND(ROUND(L31,2)*ROUND(G31,3),2)</f>
      </c>
      <c s="36" t="s">
        <v>108</v>
      </c>
      <c>
        <f>(M31*21)/100</f>
      </c>
      <c t="s">
        <v>27</v>
      </c>
    </row>
    <row r="32" spans="1:5" ht="12.75">
      <c r="A32" s="35" t="s">
        <v>56</v>
      </c>
      <c r="E32" s="39" t="s">
        <v>667</v>
      </c>
    </row>
    <row r="33" spans="1:5" ht="12.75">
      <c r="A33" s="35" t="s">
        <v>57</v>
      </c>
      <c r="E33" s="40" t="s">
        <v>668</v>
      </c>
    </row>
    <row r="34" spans="1:5" ht="12.75">
      <c r="A34" t="s">
        <v>59</v>
      </c>
      <c r="E34" s="39" t="s">
        <v>5</v>
      </c>
    </row>
    <row r="35" spans="1:16" ht="25.5">
      <c r="A35" t="s">
        <v>49</v>
      </c>
      <c s="34" t="s">
        <v>147</v>
      </c>
      <c s="34" t="s">
        <v>669</v>
      </c>
      <c s="35" t="s">
        <v>5</v>
      </c>
      <c s="6" t="s">
        <v>670</v>
      </c>
      <c s="36" t="s">
        <v>217</v>
      </c>
      <c s="37">
        <v>99.948</v>
      </c>
      <c s="36">
        <v>2.45329</v>
      </c>
      <c s="36">
        <f>ROUND(G35*H35,6)</f>
      </c>
      <c r="L35" s="38">
        <v>0</v>
      </c>
      <c s="32">
        <f>ROUND(ROUND(L35,2)*ROUND(G35,3),2)</f>
      </c>
      <c s="36" t="s">
        <v>108</v>
      </c>
      <c>
        <f>(M35*21)/100</f>
      </c>
      <c t="s">
        <v>27</v>
      </c>
    </row>
    <row r="36" spans="1:5" ht="25.5">
      <c r="A36" s="35" t="s">
        <v>56</v>
      </c>
      <c r="E36" s="39" t="s">
        <v>670</v>
      </c>
    </row>
    <row r="37" spans="1:5" ht="12.75">
      <c r="A37" s="35" t="s">
        <v>57</v>
      </c>
      <c r="E37" s="40" t="s">
        <v>671</v>
      </c>
    </row>
    <row r="38" spans="1:5" ht="12.75">
      <c r="A38" t="s">
        <v>59</v>
      </c>
      <c r="E38" s="39" t="s">
        <v>5</v>
      </c>
    </row>
    <row r="39" spans="1:16" ht="12.75">
      <c r="A39" t="s">
        <v>49</v>
      </c>
      <c s="34" t="s">
        <v>150</v>
      </c>
      <c s="34" t="s">
        <v>672</v>
      </c>
      <c s="35" t="s">
        <v>5</v>
      </c>
      <c s="6" t="s">
        <v>673</v>
      </c>
      <c s="36" t="s">
        <v>54</v>
      </c>
      <c s="37">
        <v>0.174</v>
      </c>
      <c s="36">
        <v>1.06062</v>
      </c>
      <c s="36">
        <f>ROUND(G39*H39,6)</f>
      </c>
      <c r="L39" s="38">
        <v>0</v>
      </c>
      <c s="32">
        <f>ROUND(ROUND(L39,2)*ROUND(G39,3),2)</f>
      </c>
      <c s="36" t="s">
        <v>108</v>
      </c>
      <c>
        <f>(M39*21)/100</f>
      </c>
      <c t="s">
        <v>27</v>
      </c>
    </row>
    <row r="40" spans="1:5" ht="12.75">
      <c r="A40" s="35" t="s">
        <v>56</v>
      </c>
      <c r="E40" s="39" t="s">
        <v>673</v>
      </c>
    </row>
    <row r="41" spans="1:5" ht="12.75">
      <c r="A41" s="35" t="s">
        <v>57</v>
      </c>
      <c r="E41" s="40" t="s">
        <v>5</v>
      </c>
    </row>
    <row r="42" spans="1:5" ht="12.75">
      <c r="A42" t="s">
        <v>59</v>
      </c>
      <c r="E42" s="39" t="s">
        <v>5</v>
      </c>
    </row>
    <row r="43" spans="1:16" ht="12.75">
      <c r="A43" t="s">
        <v>49</v>
      </c>
      <c s="34" t="s">
        <v>155</v>
      </c>
      <c s="34" t="s">
        <v>674</v>
      </c>
      <c s="35" t="s">
        <v>5</v>
      </c>
      <c s="6" t="s">
        <v>675</v>
      </c>
      <c s="36" t="s">
        <v>54</v>
      </c>
      <c s="37">
        <v>2.156</v>
      </c>
      <c s="36">
        <v>1.06277</v>
      </c>
      <c s="36">
        <f>ROUND(G43*H43,6)</f>
      </c>
      <c r="L43" s="38">
        <v>0</v>
      </c>
      <c s="32">
        <f>ROUND(ROUND(L43,2)*ROUND(G43,3),2)</f>
      </c>
      <c s="36" t="s">
        <v>108</v>
      </c>
      <c>
        <f>(M43*21)/100</f>
      </c>
      <c t="s">
        <v>27</v>
      </c>
    </row>
    <row r="44" spans="1:5" ht="12.75">
      <c r="A44" s="35" t="s">
        <v>56</v>
      </c>
      <c r="E44" s="39" t="s">
        <v>675</v>
      </c>
    </row>
    <row r="45" spans="1:5" ht="12.75">
      <c r="A45" s="35" t="s">
        <v>57</v>
      </c>
      <c r="E45" s="40" t="s">
        <v>676</v>
      </c>
    </row>
    <row r="46" spans="1:5" ht="12.75">
      <c r="A46" t="s">
        <v>59</v>
      </c>
      <c r="E46" s="39" t="s">
        <v>5</v>
      </c>
    </row>
    <row r="47" spans="1:16" ht="12.75">
      <c r="A47" t="s">
        <v>49</v>
      </c>
      <c s="34" t="s">
        <v>159</v>
      </c>
      <c s="34" t="s">
        <v>571</v>
      </c>
      <c s="35" t="s">
        <v>5</v>
      </c>
      <c s="6" t="s">
        <v>677</v>
      </c>
      <c s="36" t="s">
        <v>217</v>
      </c>
      <c s="37">
        <v>31.777</v>
      </c>
      <c s="36">
        <v>2.45329</v>
      </c>
      <c s="36">
        <f>ROUND(G47*H47,6)</f>
      </c>
      <c r="L47" s="38">
        <v>0</v>
      </c>
      <c s="32">
        <f>ROUND(ROUND(L47,2)*ROUND(G47,3),2)</f>
      </c>
      <c s="36" t="s">
        <v>108</v>
      </c>
      <c>
        <f>(M47*21)/100</f>
      </c>
      <c t="s">
        <v>27</v>
      </c>
    </row>
    <row r="48" spans="1:5" ht="25.5">
      <c r="A48" s="35" t="s">
        <v>56</v>
      </c>
      <c r="E48" s="39" t="s">
        <v>572</v>
      </c>
    </row>
    <row r="49" spans="1:5" ht="38.25">
      <c r="A49" s="35" t="s">
        <v>57</v>
      </c>
      <c r="E49" s="40" t="s">
        <v>678</v>
      </c>
    </row>
    <row r="50" spans="1:5" ht="12.75">
      <c r="A50" t="s">
        <v>59</v>
      </c>
      <c r="E50" s="39" t="s">
        <v>5</v>
      </c>
    </row>
    <row r="51" spans="1:16" ht="12.75">
      <c r="A51" t="s">
        <v>49</v>
      </c>
      <c s="34" t="s">
        <v>163</v>
      </c>
      <c s="34" t="s">
        <v>679</v>
      </c>
      <c s="35" t="s">
        <v>5</v>
      </c>
      <c s="6" t="s">
        <v>680</v>
      </c>
      <c s="36" t="s">
        <v>137</v>
      </c>
      <c s="37">
        <v>141.23</v>
      </c>
      <c s="36">
        <v>0.00269</v>
      </c>
      <c s="36">
        <f>ROUND(G51*H51,6)</f>
      </c>
      <c r="L51" s="38">
        <v>0</v>
      </c>
      <c s="32">
        <f>ROUND(ROUND(L51,2)*ROUND(G51,3),2)</f>
      </c>
      <c s="36" t="s">
        <v>108</v>
      </c>
      <c>
        <f>(M51*21)/100</f>
      </c>
      <c t="s">
        <v>27</v>
      </c>
    </row>
    <row r="52" spans="1:5" ht="12.75">
      <c r="A52" s="35" t="s">
        <v>56</v>
      </c>
      <c r="E52" s="39" t="s">
        <v>681</v>
      </c>
    </row>
    <row r="53" spans="1:5" ht="38.25">
      <c r="A53" s="35" t="s">
        <v>57</v>
      </c>
      <c r="E53" s="40" t="s">
        <v>682</v>
      </c>
    </row>
    <row r="54" spans="1:5" ht="12.75">
      <c r="A54" t="s">
        <v>59</v>
      </c>
      <c r="E54" s="39" t="s">
        <v>5</v>
      </c>
    </row>
    <row r="55" spans="1:16" ht="12.75">
      <c r="A55" t="s">
        <v>49</v>
      </c>
      <c s="34" t="s">
        <v>233</v>
      </c>
      <c s="34" t="s">
        <v>683</v>
      </c>
      <c s="35" t="s">
        <v>5</v>
      </c>
      <c s="6" t="s">
        <v>684</v>
      </c>
      <c s="36" t="s">
        <v>137</v>
      </c>
      <c s="37">
        <v>141.23</v>
      </c>
      <c s="36">
        <v>0</v>
      </c>
      <c s="36">
        <f>ROUND(G55*H55,6)</f>
      </c>
      <c r="L55" s="38">
        <v>0</v>
      </c>
      <c s="32">
        <f>ROUND(ROUND(L55,2)*ROUND(G55,3),2)</f>
      </c>
      <c s="36" t="s">
        <v>108</v>
      </c>
      <c>
        <f>(M55*21)/100</f>
      </c>
      <c t="s">
        <v>27</v>
      </c>
    </row>
    <row r="56" spans="1:5" ht="12.75">
      <c r="A56" s="35" t="s">
        <v>56</v>
      </c>
      <c r="E56" s="39" t="s">
        <v>685</v>
      </c>
    </row>
    <row r="57" spans="1:5" ht="12.75">
      <c r="A57" s="35" t="s">
        <v>57</v>
      </c>
      <c r="E57" s="40" t="s">
        <v>5</v>
      </c>
    </row>
    <row r="58" spans="1:5" ht="12.75">
      <c r="A58" t="s">
        <v>59</v>
      </c>
      <c r="E58" s="39" t="s">
        <v>5</v>
      </c>
    </row>
    <row r="59" spans="1:16" ht="12.75">
      <c r="A59" t="s">
        <v>49</v>
      </c>
      <c s="34" t="s">
        <v>235</v>
      </c>
      <c s="34" t="s">
        <v>686</v>
      </c>
      <c s="35" t="s">
        <v>5</v>
      </c>
      <c s="6" t="s">
        <v>687</v>
      </c>
      <c s="36" t="s">
        <v>54</v>
      </c>
      <c s="37">
        <v>1.278</v>
      </c>
      <c s="36">
        <v>1.06062</v>
      </c>
      <c s="36">
        <f>ROUND(G59*H59,6)</f>
      </c>
      <c r="L59" s="38">
        <v>0</v>
      </c>
      <c s="32">
        <f>ROUND(ROUND(L59,2)*ROUND(G59,3),2)</f>
      </c>
      <c s="36" t="s">
        <v>108</v>
      </c>
      <c>
        <f>(M59*21)/100</f>
      </c>
      <c t="s">
        <v>27</v>
      </c>
    </row>
    <row r="60" spans="1:5" ht="12.75">
      <c r="A60" s="35" t="s">
        <v>56</v>
      </c>
      <c r="E60" s="39" t="s">
        <v>688</v>
      </c>
    </row>
    <row r="61" spans="1:5" ht="12.75">
      <c r="A61" s="35" t="s">
        <v>57</v>
      </c>
      <c r="E61" s="40" t="s">
        <v>689</v>
      </c>
    </row>
    <row r="62" spans="1:5" ht="12.75">
      <c r="A62" t="s">
        <v>59</v>
      </c>
      <c r="E62" s="39" t="s">
        <v>5</v>
      </c>
    </row>
    <row r="63" spans="1:16" ht="25.5">
      <c r="A63" t="s">
        <v>49</v>
      </c>
      <c s="34" t="s">
        <v>240</v>
      </c>
      <c s="34" t="s">
        <v>690</v>
      </c>
      <c s="35" t="s">
        <v>5</v>
      </c>
      <c s="6" t="s">
        <v>691</v>
      </c>
      <c s="36" t="s">
        <v>217</v>
      </c>
      <c s="37">
        <v>29.5</v>
      </c>
      <c s="36">
        <v>2.45329</v>
      </c>
      <c s="36">
        <f>ROUND(G63*H63,6)</f>
      </c>
      <c r="L63" s="38">
        <v>0</v>
      </c>
      <c s="32">
        <f>ROUND(ROUND(L63,2)*ROUND(G63,3),2)</f>
      </c>
      <c s="36" t="s">
        <v>108</v>
      </c>
      <c>
        <f>(M63*21)/100</f>
      </c>
      <c t="s">
        <v>27</v>
      </c>
    </row>
    <row r="64" spans="1:5" ht="25.5">
      <c r="A64" s="35" t="s">
        <v>56</v>
      </c>
      <c r="E64" s="39" t="s">
        <v>691</v>
      </c>
    </row>
    <row r="65" spans="1:5" ht="114.75">
      <c r="A65" s="35" t="s">
        <v>57</v>
      </c>
      <c r="E65" s="42" t="s">
        <v>692</v>
      </c>
    </row>
    <row r="66" spans="1:5" ht="12.75">
      <c r="A66" t="s">
        <v>59</v>
      </c>
      <c r="E66" s="39" t="s">
        <v>5</v>
      </c>
    </row>
    <row r="67" spans="1:16" ht="12.75">
      <c r="A67" t="s">
        <v>49</v>
      </c>
      <c s="34" t="s">
        <v>245</v>
      </c>
      <c s="34" t="s">
        <v>693</v>
      </c>
      <c s="35" t="s">
        <v>5</v>
      </c>
      <c s="6" t="s">
        <v>694</v>
      </c>
      <c s="36" t="s">
        <v>137</v>
      </c>
      <c s="37">
        <v>91.52</v>
      </c>
      <c s="36">
        <v>0.00264</v>
      </c>
      <c s="36">
        <f>ROUND(G67*H67,6)</f>
      </c>
      <c r="L67" s="38">
        <v>0</v>
      </c>
      <c s="32">
        <f>ROUND(ROUND(L67,2)*ROUND(G67,3),2)</f>
      </c>
      <c s="36" t="s">
        <v>108</v>
      </c>
      <c>
        <f>(M67*21)/100</f>
      </c>
      <c t="s">
        <v>27</v>
      </c>
    </row>
    <row r="68" spans="1:5" ht="12.75">
      <c r="A68" s="35" t="s">
        <v>56</v>
      </c>
      <c r="E68" s="39" t="s">
        <v>695</v>
      </c>
    </row>
    <row r="69" spans="1:5" ht="25.5">
      <c r="A69" s="35" t="s">
        <v>57</v>
      </c>
      <c r="E69" s="40" t="s">
        <v>696</v>
      </c>
    </row>
    <row r="70" spans="1:5" ht="12.75">
      <c r="A70" t="s">
        <v>59</v>
      </c>
      <c r="E70" s="39" t="s">
        <v>5</v>
      </c>
    </row>
    <row r="71" spans="1:16" ht="12.75">
      <c r="A71" t="s">
        <v>49</v>
      </c>
      <c s="34" t="s">
        <v>248</v>
      </c>
      <c s="34" t="s">
        <v>697</v>
      </c>
      <c s="35" t="s">
        <v>5</v>
      </c>
      <c s="6" t="s">
        <v>698</v>
      </c>
      <c s="36" t="s">
        <v>137</v>
      </c>
      <c s="37">
        <v>91.52</v>
      </c>
      <c s="36">
        <v>0</v>
      </c>
      <c s="36">
        <f>ROUND(G71*H71,6)</f>
      </c>
      <c r="L71" s="38">
        <v>0</v>
      </c>
      <c s="32">
        <f>ROUND(ROUND(L71,2)*ROUND(G71,3),2)</f>
      </c>
      <c s="36" t="s">
        <v>108</v>
      </c>
      <c>
        <f>(M71*21)/100</f>
      </c>
      <c t="s">
        <v>27</v>
      </c>
    </row>
    <row r="72" spans="1:5" ht="12.75">
      <c r="A72" s="35" t="s">
        <v>56</v>
      </c>
      <c r="E72" s="39" t="s">
        <v>699</v>
      </c>
    </row>
    <row r="73" spans="1:5" ht="25.5">
      <c r="A73" s="35" t="s">
        <v>57</v>
      </c>
      <c r="E73" s="40" t="s">
        <v>696</v>
      </c>
    </row>
    <row r="74" spans="1:5" ht="12.75">
      <c r="A74" t="s">
        <v>59</v>
      </c>
      <c r="E74" s="39" t="s">
        <v>5</v>
      </c>
    </row>
    <row r="75" spans="1:16" ht="12.75">
      <c r="A75" t="s">
        <v>49</v>
      </c>
      <c s="34" t="s">
        <v>252</v>
      </c>
      <c s="34" t="s">
        <v>700</v>
      </c>
      <c s="35" t="s">
        <v>5</v>
      </c>
      <c s="6" t="s">
        <v>701</v>
      </c>
      <c s="36" t="s">
        <v>54</v>
      </c>
      <c s="37">
        <v>1.609</v>
      </c>
      <c s="36">
        <v>1.06062</v>
      </c>
      <c s="36">
        <f>ROUND(G75*H75,6)</f>
      </c>
      <c r="L75" s="38">
        <v>0</v>
      </c>
      <c s="32">
        <f>ROUND(ROUND(L75,2)*ROUND(G75,3),2)</f>
      </c>
      <c s="36" t="s">
        <v>108</v>
      </c>
      <c>
        <f>(M75*21)/100</f>
      </c>
      <c t="s">
        <v>27</v>
      </c>
    </row>
    <row r="76" spans="1:5" ht="12.75">
      <c r="A76" s="35" t="s">
        <v>56</v>
      </c>
      <c r="E76" s="39" t="s">
        <v>701</v>
      </c>
    </row>
    <row r="77" spans="1:5" ht="12.75">
      <c r="A77" s="35" t="s">
        <v>57</v>
      </c>
      <c r="E77" s="40" t="s">
        <v>5</v>
      </c>
    </row>
    <row r="78" spans="1:5" ht="12.75">
      <c r="A78" t="s">
        <v>59</v>
      </c>
      <c r="E78" s="39" t="s">
        <v>5</v>
      </c>
    </row>
    <row r="79" spans="1:16" ht="25.5">
      <c r="A79" t="s">
        <v>49</v>
      </c>
      <c s="34" t="s">
        <v>256</v>
      </c>
      <c s="34" t="s">
        <v>577</v>
      </c>
      <c s="35" t="s">
        <v>5</v>
      </c>
      <c s="6" t="s">
        <v>578</v>
      </c>
      <c s="36" t="s">
        <v>217</v>
      </c>
      <c s="37">
        <v>79.533</v>
      </c>
      <c s="36">
        <v>1.93125</v>
      </c>
      <c s="36">
        <f>ROUND(G79*H79,6)</f>
      </c>
      <c r="L79" s="38">
        <v>0</v>
      </c>
      <c s="32">
        <f>ROUND(ROUND(L79,2)*ROUND(G79,3),2)</f>
      </c>
      <c s="36" t="s">
        <v>108</v>
      </c>
      <c>
        <f>(M79*21)/100</f>
      </c>
      <c t="s">
        <v>27</v>
      </c>
    </row>
    <row r="80" spans="1:5" ht="25.5">
      <c r="A80" s="35" t="s">
        <v>56</v>
      </c>
      <c r="E80" s="39" t="s">
        <v>578</v>
      </c>
    </row>
    <row r="81" spans="1:5" ht="12.75">
      <c r="A81" s="35" t="s">
        <v>57</v>
      </c>
      <c r="E81" s="40" t="s">
        <v>5</v>
      </c>
    </row>
    <row r="82" spans="1:5" ht="12.75">
      <c r="A82" t="s">
        <v>59</v>
      </c>
      <c r="E82" s="39" t="s">
        <v>5</v>
      </c>
    </row>
    <row r="83" spans="1:13" ht="12.75">
      <c r="A83" t="s">
        <v>46</v>
      </c>
      <c r="C83" s="31" t="s">
        <v>25</v>
      </c>
      <c r="E83" s="33" t="s">
        <v>580</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259</v>
      </c>
      <c s="34" t="s">
        <v>702</v>
      </c>
      <c s="35" t="s">
        <v>5</v>
      </c>
      <c s="6" t="s">
        <v>703</v>
      </c>
      <c s="36" t="s">
        <v>137</v>
      </c>
      <c s="37">
        <v>20.7</v>
      </c>
      <c s="36">
        <v>0.29424</v>
      </c>
      <c s="36">
        <f>ROUND(G84*H84,6)</f>
      </c>
      <c r="L84" s="38">
        <v>0</v>
      </c>
      <c s="32">
        <f>ROUND(ROUND(L84,2)*ROUND(G84,3),2)</f>
      </c>
      <c s="36" t="s">
        <v>108</v>
      </c>
      <c>
        <f>(M84*21)/100</f>
      </c>
      <c t="s">
        <v>27</v>
      </c>
    </row>
    <row r="85" spans="1:5" ht="25.5">
      <c r="A85" s="35" t="s">
        <v>56</v>
      </c>
      <c r="E85" s="39" t="s">
        <v>703</v>
      </c>
    </row>
    <row r="86" spans="1:5" ht="12.75">
      <c r="A86" s="35" t="s">
        <v>57</v>
      </c>
      <c r="E86" s="40" t="s">
        <v>704</v>
      </c>
    </row>
    <row r="87" spans="1:5" ht="12.75">
      <c r="A87" t="s">
        <v>59</v>
      </c>
      <c r="E87" s="39" t="s">
        <v>5</v>
      </c>
    </row>
    <row r="88" spans="1:16" ht="25.5">
      <c r="A88" t="s">
        <v>49</v>
      </c>
      <c s="34" t="s">
        <v>263</v>
      </c>
      <c s="34" t="s">
        <v>705</v>
      </c>
      <c s="35" t="s">
        <v>5</v>
      </c>
      <c s="6" t="s">
        <v>706</v>
      </c>
      <c s="36" t="s">
        <v>137</v>
      </c>
      <c s="37">
        <v>109.403</v>
      </c>
      <c s="36">
        <v>0.14854</v>
      </c>
      <c s="36">
        <f>ROUND(G88*H88,6)</f>
      </c>
      <c r="L88" s="38">
        <v>0</v>
      </c>
      <c s="32">
        <f>ROUND(ROUND(L88,2)*ROUND(G88,3),2)</f>
      </c>
      <c s="36" t="s">
        <v>108</v>
      </c>
      <c>
        <f>(M88*21)/100</f>
      </c>
      <c t="s">
        <v>27</v>
      </c>
    </row>
    <row r="89" spans="1:5" ht="25.5">
      <c r="A89" s="35" t="s">
        <v>56</v>
      </c>
      <c r="E89" s="39" t="s">
        <v>706</v>
      </c>
    </row>
    <row r="90" spans="1:5" ht="12.75">
      <c r="A90" s="35" t="s">
        <v>57</v>
      </c>
      <c r="E90" s="40" t="s">
        <v>707</v>
      </c>
    </row>
    <row r="91" spans="1:5" ht="12.75">
      <c r="A91" t="s">
        <v>59</v>
      </c>
      <c r="E91" s="39" t="s">
        <v>5</v>
      </c>
    </row>
    <row r="92" spans="1:16" ht="25.5">
      <c r="A92" t="s">
        <v>49</v>
      </c>
      <c s="34" t="s">
        <v>438</v>
      </c>
      <c s="34" t="s">
        <v>708</v>
      </c>
      <c s="35" t="s">
        <v>5</v>
      </c>
      <c s="6" t="s">
        <v>709</v>
      </c>
      <c s="36" t="s">
        <v>143</v>
      </c>
      <c s="37">
        <v>1</v>
      </c>
      <c s="36">
        <v>0.02375</v>
      </c>
      <c s="36">
        <f>ROUND(G92*H92,6)</f>
      </c>
      <c r="L92" s="38">
        <v>0</v>
      </c>
      <c s="32">
        <f>ROUND(ROUND(L92,2)*ROUND(G92,3),2)</f>
      </c>
      <c s="36" t="s">
        <v>108</v>
      </c>
      <c>
        <f>(M92*21)/100</f>
      </c>
      <c t="s">
        <v>27</v>
      </c>
    </row>
    <row r="93" spans="1:5" ht="38.25">
      <c r="A93" s="35" t="s">
        <v>56</v>
      </c>
      <c r="E93" s="39" t="s">
        <v>710</v>
      </c>
    </row>
    <row r="94" spans="1:5" ht="12.75">
      <c r="A94" s="35" t="s">
        <v>57</v>
      </c>
      <c r="E94" s="40" t="s">
        <v>5</v>
      </c>
    </row>
    <row r="95" spans="1:5" ht="12.75">
      <c r="A95" t="s">
        <v>59</v>
      </c>
      <c r="E95" s="39" t="s">
        <v>5</v>
      </c>
    </row>
    <row r="96" spans="1:16" ht="25.5">
      <c r="A96" t="s">
        <v>49</v>
      </c>
      <c s="34" t="s">
        <v>267</v>
      </c>
      <c s="34" t="s">
        <v>711</v>
      </c>
      <c s="35" t="s">
        <v>5</v>
      </c>
      <c s="6" t="s">
        <v>709</v>
      </c>
      <c s="36" t="s">
        <v>143</v>
      </c>
      <c s="37">
        <v>2</v>
      </c>
      <c s="36">
        <v>0.03352</v>
      </c>
      <c s="36">
        <f>ROUND(G96*H96,6)</f>
      </c>
      <c r="L96" s="38">
        <v>0</v>
      </c>
      <c s="32">
        <f>ROUND(ROUND(L96,2)*ROUND(G96,3),2)</f>
      </c>
      <c s="36" t="s">
        <v>108</v>
      </c>
      <c>
        <f>(M96*21)/100</f>
      </c>
      <c t="s">
        <v>27</v>
      </c>
    </row>
    <row r="97" spans="1:5" ht="38.25">
      <c r="A97" s="35" t="s">
        <v>56</v>
      </c>
      <c r="E97" s="39" t="s">
        <v>712</v>
      </c>
    </row>
    <row r="98" spans="1:5" ht="12.75">
      <c r="A98" s="35" t="s">
        <v>57</v>
      </c>
      <c r="E98" s="40" t="s">
        <v>5</v>
      </c>
    </row>
    <row r="99" spans="1:5" ht="12.75">
      <c r="A99" t="s">
        <v>59</v>
      </c>
      <c r="E99" s="39" t="s">
        <v>5</v>
      </c>
    </row>
    <row r="100" spans="1:16" ht="25.5">
      <c r="A100" t="s">
        <v>49</v>
      </c>
      <c s="34" t="s">
        <v>166</v>
      </c>
      <c s="34" t="s">
        <v>713</v>
      </c>
      <c s="35" t="s">
        <v>5</v>
      </c>
      <c s="6" t="s">
        <v>714</v>
      </c>
      <c s="36" t="s">
        <v>143</v>
      </c>
      <c s="37">
        <v>1</v>
      </c>
      <c s="36">
        <v>0.02628</v>
      </c>
      <c s="36">
        <f>ROUND(G100*H100,6)</f>
      </c>
      <c r="L100" s="38">
        <v>0</v>
      </c>
      <c s="32">
        <f>ROUND(ROUND(L100,2)*ROUND(G100,3),2)</f>
      </c>
      <c s="36" t="s">
        <v>108</v>
      </c>
      <c>
        <f>(M100*21)/100</f>
      </c>
      <c t="s">
        <v>27</v>
      </c>
    </row>
    <row r="101" spans="1:5" ht="25.5">
      <c r="A101" s="35" t="s">
        <v>56</v>
      </c>
      <c r="E101" s="39" t="s">
        <v>714</v>
      </c>
    </row>
    <row r="102" spans="1:5" ht="12.75">
      <c r="A102" s="35" t="s">
        <v>57</v>
      </c>
      <c r="E102" s="40" t="s">
        <v>5</v>
      </c>
    </row>
    <row r="103" spans="1:5" ht="12.75">
      <c r="A103" t="s">
        <v>59</v>
      </c>
      <c r="E103" s="39" t="s">
        <v>5</v>
      </c>
    </row>
    <row r="104" spans="1:16" ht="25.5">
      <c r="A104" t="s">
        <v>49</v>
      </c>
      <c s="34" t="s">
        <v>170</v>
      </c>
      <c s="34" t="s">
        <v>715</v>
      </c>
      <c s="35" t="s">
        <v>5</v>
      </c>
      <c s="6" t="s">
        <v>716</v>
      </c>
      <c s="36" t="s">
        <v>143</v>
      </c>
      <c s="37">
        <v>1</v>
      </c>
      <c s="36">
        <v>0.05528</v>
      </c>
      <c s="36">
        <f>ROUND(G104*H104,6)</f>
      </c>
      <c r="L104" s="38">
        <v>0</v>
      </c>
      <c s="32">
        <f>ROUND(ROUND(L104,2)*ROUND(G104,3),2)</f>
      </c>
      <c s="36" t="s">
        <v>108</v>
      </c>
      <c>
        <f>(M104*21)/100</f>
      </c>
      <c t="s">
        <v>27</v>
      </c>
    </row>
    <row r="105" spans="1:5" ht="25.5">
      <c r="A105" s="35" t="s">
        <v>56</v>
      </c>
      <c r="E105" s="39" t="s">
        <v>716</v>
      </c>
    </row>
    <row r="106" spans="1:5" ht="12.75">
      <c r="A106" s="35" t="s">
        <v>57</v>
      </c>
      <c r="E106" s="40" t="s">
        <v>5</v>
      </c>
    </row>
    <row r="107" spans="1:5" ht="12.75">
      <c r="A107" t="s">
        <v>59</v>
      </c>
      <c r="E107" s="39" t="s">
        <v>5</v>
      </c>
    </row>
    <row r="108" spans="1:16" ht="25.5">
      <c r="A108" t="s">
        <v>49</v>
      </c>
      <c s="34" t="s">
        <v>174</v>
      </c>
      <c s="34" t="s">
        <v>717</v>
      </c>
      <c s="35" t="s">
        <v>5</v>
      </c>
      <c s="6" t="s">
        <v>718</v>
      </c>
      <c s="36" t="s">
        <v>143</v>
      </c>
      <c s="37">
        <v>12</v>
      </c>
      <c s="36">
        <v>0.03963</v>
      </c>
      <c s="36">
        <f>ROUND(G108*H108,6)</f>
      </c>
      <c r="L108" s="38">
        <v>0</v>
      </c>
      <c s="32">
        <f>ROUND(ROUND(L108,2)*ROUND(G108,3),2)</f>
      </c>
      <c s="36" t="s">
        <v>108</v>
      </c>
      <c>
        <f>(M108*21)/100</f>
      </c>
      <c t="s">
        <v>27</v>
      </c>
    </row>
    <row r="109" spans="1:5" ht="25.5">
      <c r="A109" s="35" t="s">
        <v>56</v>
      </c>
      <c r="E109" s="39" t="s">
        <v>718</v>
      </c>
    </row>
    <row r="110" spans="1:5" ht="12.75">
      <c r="A110" s="35" t="s">
        <v>57</v>
      </c>
      <c r="E110" s="40" t="s">
        <v>5</v>
      </c>
    </row>
    <row r="111" spans="1:5" ht="12.75">
      <c r="A111" t="s">
        <v>59</v>
      </c>
      <c r="E111" s="39" t="s">
        <v>5</v>
      </c>
    </row>
    <row r="112" spans="1:16" ht="25.5">
      <c r="A112" t="s">
        <v>49</v>
      </c>
      <c s="34" t="s">
        <v>274</v>
      </c>
      <c s="34" t="s">
        <v>719</v>
      </c>
      <c s="35" t="s">
        <v>5</v>
      </c>
      <c s="6" t="s">
        <v>720</v>
      </c>
      <c s="36" t="s">
        <v>143</v>
      </c>
      <c s="37">
        <v>1</v>
      </c>
      <c s="36">
        <v>0.06221</v>
      </c>
      <c s="36">
        <f>ROUND(G112*H112,6)</f>
      </c>
      <c r="L112" s="38">
        <v>0</v>
      </c>
      <c s="32">
        <f>ROUND(ROUND(L112,2)*ROUND(G112,3),2)</f>
      </c>
      <c s="36" t="s">
        <v>108</v>
      </c>
      <c>
        <f>(M112*21)/100</f>
      </c>
      <c t="s">
        <v>27</v>
      </c>
    </row>
    <row r="113" spans="1:5" ht="25.5">
      <c r="A113" s="35" t="s">
        <v>56</v>
      </c>
      <c r="E113" s="39" t="s">
        <v>720</v>
      </c>
    </row>
    <row r="114" spans="1:5" ht="12.75">
      <c r="A114" s="35" t="s">
        <v>57</v>
      </c>
      <c r="E114" s="40" t="s">
        <v>5</v>
      </c>
    </row>
    <row r="115" spans="1:5" ht="12.75">
      <c r="A115" t="s">
        <v>59</v>
      </c>
      <c r="E115" s="39" t="s">
        <v>5</v>
      </c>
    </row>
    <row r="116" spans="1:16" ht="12.75">
      <c r="A116" t="s">
        <v>49</v>
      </c>
      <c s="34" t="s">
        <v>177</v>
      </c>
      <c s="34" t="s">
        <v>721</v>
      </c>
      <c s="35" t="s">
        <v>5</v>
      </c>
      <c s="6" t="s">
        <v>722</v>
      </c>
      <c s="36" t="s">
        <v>54</v>
      </c>
      <c s="37">
        <v>32.81</v>
      </c>
      <c s="36">
        <v>0</v>
      </c>
      <c s="36">
        <f>ROUND(G116*H116,6)</f>
      </c>
      <c r="L116" s="38">
        <v>0</v>
      </c>
      <c s="32">
        <f>ROUND(ROUND(L116,2)*ROUND(G116,3),2)</f>
      </c>
      <c s="36" t="s">
        <v>108</v>
      </c>
      <c>
        <f>(M116*21)/100</f>
      </c>
      <c t="s">
        <v>27</v>
      </c>
    </row>
    <row r="117" spans="1:5" ht="12.75">
      <c r="A117" s="35" t="s">
        <v>56</v>
      </c>
      <c r="E117" s="39" t="s">
        <v>722</v>
      </c>
    </row>
    <row r="118" spans="1:5" ht="114.75">
      <c r="A118" s="35" t="s">
        <v>57</v>
      </c>
      <c r="E118" s="40" t="s">
        <v>723</v>
      </c>
    </row>
    <row r="119" spans="1:5" ht="12.75">
      <c r="A119" t="s">
        <v>59</v>
      </c>
      <c r="E119" s="39" t="s">
        <v>5</v>
      </c>
    </row>
    <row r="120" spans="1:16" ht="12.75">
      <c r="A120" t="s">
        <v>49</v>
      </c>
      <c s="34" t="s">
        <v>182</v>
      </c>
      <c s="34" t="s">
        <v>724</v>
      </c>
      <c s="35" t="s">
        <v>5</v>
      </c>
      <c s="6" t="s">
        <v>725</v>
      </c>
      <c s="36" t="s">
        <v>54</v>
      </c>
      <c s="37">
        <v>4.959</v>
      </c>
      <c s="36">
        <v>1</v>
      </c>
      <c s="36">
        <f>ROUND(G120*H120,6)</f>
      </c>
      <c r="L120" s="38">
        <v>0</v>
      </c>
      <c s="32">
        <f>ROUND(ROUND(L120,2)*ROUND(G120,3),2)</f>
      </c>
      <c s="36" t="s">
        <v>108</v>
      </c>
      <c>
        <f>(M120*21)/100</f>
      </c>
      <c t="s">
        <v>27</v>
      </c>
    </row>
    <row r="121" spans="1:5" ht="12.75">
      <c r="A121" s="35" t="s">
        <v>56</v>
      </c>
      <c r="E121" s="39" t="s">
        <v>725</v>
      </c>
    </row>
    <row r="122" spans="1:5" ht="12.75">
      <c r="A122" s="35" t="s">
        <v>57</v>
      </c>
      <c r="E122" s="40" t="s">
        <v>5</v>
      </c>
    </row>
    <row r="123" spans="1:5" ht="12.75">
      <c r="A123" t="s">
        <v>59</v>
      </c>
      <c r="E123" s="39" t="s">
        <v>5</v>
      </c>
    </row>
    <row r="124" spans="1:16" ht="12.75">
      <c r="A124" t="s">
        <v>49</v>
      </c>
      <c s="34" t="s">
        <v>186</v>
      </c>
      <c s="34" t="s">
        <v>726</v>
      </c>
      <c s="35" t="s">
        <v>5</v>
      </c>
      <c s="6" t="s">
        <v>727</v>
      </c>
      <c s="36" t="s">
        <v>54</v>
      </c>
      <c s="37">
        <v>2.807</v>
      </c>
      <c s="36">
        <v>1</v>
      </c>
      <c s="36">
        <f>ROUND(G124*H124,6)</f>
      </c>
      <c r="L124" s="38">
        <v>0</v>
      </c>
      <c s="32">
        <f>ROUND(ROUND(L124,2)*ROUND(G124,3),2)</f>
      </c>
      <c s="36" t="s">
        <v>108</v>
      </c>
      <c>
        <f>(M124*21)/100</f>
      </c>
      <c t="s">
        <v>27</v>
      </c>
    </row>
    <row r="125" spans="1:5" ht="12.75">
      <c r="A125" s="35" t="s">
        <v>56</v>
      </c>
      <c r="E125" s="39" t="s">
        <v>727</v>
      </c>
    </row>
    <row r="126" spans="1:5" ht="12.75">
      <c r="A126" s="35" t="s">
        <v>57</v>
      </c>
      <c r="E126" s="40" t="s">
        <v>5</v>
      </c>
    </row>
    <row r="127" spans="1:5" ht="12.75">
      <c r="A127" t="s">
        <v>59</v>
      </c>
      <c r="E127" s="39" t="s">
        <v>5</v>
      </c>
    </row>
    <row r="128" spans="1:16" ht="12.75">
      <c r="A128" t="s">
        <v>49</v>
      </c>
      <c s="34" t="s">
        <v>191</v>
      </c>
      <c s="34" t="s">
        <v>728</v>
      </c>
      <c s="35" t="s">
        <v>5</v>
      </c>
      <c s="6" t="s">
        <v>729</v>
      </c>
      <c s="36" t="s">
        <v>101</v>
      </c>
      <c s="37">
        <v>1</v>
      </c>
      <c s="36">
        <v>0</v>
      </c>
      <c s="36">
        <f>ROUND(G128*H128,6)</f>
      </c>
      <c r="L128" s="38">
        <v>0</v>
      </c>
      <c s="32">
        <f>ROUND(ROUND(L128,2)*ROUND(G128,3),2)</f>
      </c>
      <c s="36" t="s">
        <v>55</v>
      </c>
      <c>
        <f>(M128*21)/100</f>
      </c>
      <c t="s">
        <v>27</v>
      </c>
    </row>
    <row r="129" spans="1:5" ht="12.75">
      <c r="A129" s="35" t="s">
        <v>56</v>
      </c>
      <c r="E129" s="39" t="s">
        <v>729</v>
      </c>
    </row>
    <row r="130" spans="1:5" ht="12.75">
      <c r="A130" s="35" t="s">
        <v>57</v>
      </c>
      <c r="E130" s="40" t="s">
        <v>5</v>
      </c>
    </row>
    <row r="131" spans="1:5" ht="12.75">
      <c r="A131" t="s">
        <v>59</v>
      </c>
      <c r="E131" s="39" t="s">
        <v>5</v>
      </c>
    </row>
    <row r="132" spans="1:16" ht="12.75">
      <c r="A132" t="s">
        <v>49</v>
      </c>
      <c s="34" t="s">
        <v>195</v>
      </c>
      <c s="34" t="s">
        <v>730</v>
      </c>
      <c s="35" t="s">
        <v>5</v>
      </c>
      <c s="6" t="s">
        <v>731</v>
      </c>
      <c s="36" t="s">
        <v>54</v>
      </c>
      <c s="37">
        <v>7.123</v>
      </c>
      <c s="36">
        <v>1</v>
      </c>
      <c s="36">
        <f>ROUND(G132*H132,6)</f>
      </c>
      <c r="L132" s="38">
        <v>0</v>
      </c>
      <c s="32">
        <f>ROUND(ROUND(L132,2)*ROUND(G132,3),2)</f>
      </c>
      <c s="36" t="s">
        <v>108</v>
      </c>
      <c>
        <f>(M132*21)/100</f>
      </c>
      <c t="s">
        <v>27</v>
      </c>
    </row>
    <row r="133" spans="1:5" ht="12.75">
      <c r="A133" s="35" t="s">
        <v>56</v>
      </c>
      <c r="E133" s="39" t="s">
        <v>731</v>
      </c>
    </row>
    <row r="134" spans="1:5" ht="12.75">
      <c r="A134" s="35" t="s">
        <v>57</v>
      </c>
      <c r="E134" s="40" t="s">
        <v>5</v>
      </c>
    </row>
    <row r="135" spans="1:5" ht="12.75">
      <c r="A135" t="s">
        <v>59</v>
      </c>
      <c r="E135" s="39" t="s">
        <v>5</v>
      </c>
    </row>
    <row r="136" spans="1:16" ht="12.75">
      <c r="A136" t="s">
        <v>49</v>
      </c>
      <c s="34" t="s">
        <v>199</v>
      </c>
      <c s="34" t="s">
        <v>732</v>
      </c>
      <c s="35" t="s">
        <v>5</v>
      </c>
      <c s="6" t="s">
        <v>733</v>
      </c>
      <c s="36" t="s">
        <v>54</v>
      </c>
      <c s="37">
        <v>0.534</v>
      </c>
      <c s="36">
        <v>1</v>
      </c>
      <c s="36">
        <f>ROUND(G136*H136,6)</f>
      </c>
      <c r="L136" s="38">
        <v>0</v>
      </c>
      <c s="32">
        <f>ROUND(ROUND(L136,2)*ROUND(G136,3),2)</f>
      </c>
      <c s="36" t="s">
        <v>55</v>
      </c>
      <c>
        <f>(M136*21)/100</f>
      </c>
      <c t="s">
        <v>27</v>
      </c>
    </row>
    <row r="137" spans="1:5" ht="12.75">
      <c r="A137" s="35" t="s">
        <v>56</v>
      </c>
      <c r="E137" s="39" t="s">
        <v>733</v>
      </c>
    </row>
    <row r="138" spans="1:5" ht="12.75">
      <c r="A138" s="35" t="s">
        <v>57</v>
      </c>
      <c r="E138" s="40" t="s">
        <v>734</v>
      </c>
    </row>
    <row r="139" spans="1:5" ht="12.75">
      <c r="A139" t="s">
        <v>59</v>
      </c>
      <c r="E139" s="39" t="s">
        <v>5</v>
      </c>
    </row>
    <row r="140" spans="1:16" ht="12.75">
      <c r="A140" t="s">
        <v>49</v>
      </c>
      <c s="34" t="s">
        <v>203</v>
      </c>
      <c s="34" t="s">
        <v>735</v>
      </c>
      <c s="35" t="s">
        <v>5</v>
      </c>
      <c s="6" t="s">
        <v>736</v>
      </c>
      <c s="36" t="s">
        <v>54</v>
      </c>
      <c s="37">
        <v>1.958</v>
      </c>
      <c s="36">
        <v>1</v>
      </c>
      <c s="36">
        <f>ROUND(G140*H140,6)</f>
      </c>
      <c r="L140" s="38">
        <v>0</v>
      </c>
      <c s="32">
        <f>ROUND(ROUND(L140,2)*ROUND(G140,3),2)</f>
      </c>
      <c s="36" t="s">
        <v>55</v>
      </c>
      <c>
        <f>(M140*21)/100</f>
      </c>
      <c t="s">
        <v>27</v>
      </c>
    </row>
    <row r="141" spans="1:5" ht="12.75">
      <c r="A141" s="35" t="s">
        <v>56</v>
      </c>
      <c r="E141" s="39" t="s">
        <v>736</v>
      </c>
    </row>
    <row r="142" spans="1:5" ht="12.75">
      <c r="A142" s="35" t="s">
        <v>57</v>
      </c>
      <c r="E142" s="40" t="s">
        <v>5</v>
      </c>
    </row>
    <row r="143" spans="1:5" ht="12.75">
      <c r="A143" t="s">
        <v>59</v>
      </c>
      <c r="E143" s="39" t="s">
        <v>5</v>
      </c>
    </row>
    <row r="144" spans="1:16" ht="25.5">
      <c r="A144" t="s">
        <v>49</v>
      </c>
      <c s="34" t="s">
        <v>464</v>
      </c>
      <c s="34" t="s">
        <v>737</v>
      </c>
      <c s="35" t="s">
        <v>5</v>
      </c>
      <c s="6" t="s">
        <v>738</v>
      </c>
      <c s="36" t="s">
        <v>54</v>
      </c>
      <c s="37">
        <v>14.869</v>
      </c>
      <c s="36">
        <v>1</v>
      </c>
      <c s="36">
        <f>ROUND(G144*H144,6)</f>
      </c>
      <c r="L144" s="38">
        <v>0</v>
      </c>
      <c s="32">
        <f>ROUND(ROUND(L144,2)*ROUND(G144,3),2)</f>
      </c>
      <c s="36" t="s">
        <v>55</v>
      </c>
      <c>
        <f>(M144*21)/100</f>
      </c>
      <c t="s">
        <v>27</v>
      </c>
    </row>
    <row r="145" spans="1:5" ht="25.5">
      <c r="A145" s="35" t="s">
        <v>56</v>
      </c>
      <c r="E145" s="39" t="s">
        <v>738</v>
      </c>
    </row>
    <row r="146" spans="1:5" ht="12.75">
      <c r="A146" s="35" t="s">
        <v>57</v>
      </c>
      <c r="E146" s="40" t="s">
        <v>5</v>
      </c>
    </row>
    <row r="147" spans="1:5" ht="12.75">
      <c r="A147" t="s">
        <v>59</v>
      </c>
      <c r="E147" s="39" t="s">
        <v>5</v>
      </c>
    </row>
    <row r="148" spans="1:16" ht="25.5">
      <c r="A148" t="s">
        <v>49</v>
      </c>
      <c s="34" t="s">
        <v>282</v>
      </c>
      <c s="34" t="s">
        <v>739</v>
      </c>
      <c s="35" t="s">
        <v>5</v>
      </c>
      <c s="6" t="s">
        <v>740</v>
      </c>
      <c s="36" t="s">
        <v>137</v>
      </c>
      <c s="37">
        <v>16.083</v>
      </c>
      <c s="36">
        <v>0.05897</v>
      </c>
      <c s="36">
        <f>ROUND(G148*H148,6)</f>
      </c>
      <c r="L148" s="38">
        <v>0</v>
      </c>
      <c s="32">
        <f>ROUND(ROUND(L148,2)*ROUND(G148,3),2)</f>
      </c>
      <c s="36" t="s">
        <v>108</v>
      </c>
      <c>
        <f>(M148*21)/100</f>
      </c>
      <c t="s">
        <v>27</v>
      </c>
    </row>
    <row r="149" spans="1:5" ht="25.5">
      <c r="A149" s="35" t="s">
        <v>56</v>
      </c>
      <c r="E149" s="39" t="s">
        <v>740</v>
      </c>
    </row>
    <row r="150" spans="1:5" ht="12.75">
      <c r="A150" s="35" t="s">
        <v>57</v>
      </c>
      <c r="E150" s="40" t="s">
        <v>5</v>
      </c>
    </row>
    <row r="151" spans="1:5" ht="12.75">
      <c r="A151" t="s">
        <v>59</v>
      </c>
      <c r="E151" s="39" t="s">
        <v>5</v>
      </c>
    </row>
    <row r="152" spans="1:16" ht="25.5">
      <c r="A152" t="s">
        <v>49</v>
      </c>
      <c s="34" t="s">
        <v>206</v>
      </c>
      <c s="34" t="s">
        <v>741</v>
      </c>
      <c s="35" t="s">
        <v>5</v>
      </c>
      <c s="6" t="s">
        <v>742</v>
      </c>
      <c s="36" t="s">
        <v>137</v>
      </c>
      <c s="37">
        <v>307.768</v>
      </c>
      <c s="36">
        <v>0.07571</v>
      </c>
      <c s="36">
        <f>ROUND(G152*H152,6)</f>
      </c>
      <c r="L152" s="38">
        <v>0</v>
      </c>
      <c s="32">
        <f>ROUND(ROUND(L152,2)*ROUND(G152,3),2)</f>
      </c>
      <c s="36" t="s">
        <v>108</v>
      </c>
      <c>
        <f>(M152*21)/100</f>
      </c>
      <c t="s">
        <v>27</v>
      </c>
    </row>
    <row r="153" spans="1:5" ht="25.5">
      <c r="A153" s="35" t="s">
        <v>56</v>
      </c>
      <c r="E153" s="39" t="s">
        <v>742</v>
      </c>
    </row>
    <row r="154" spans="1:5" ht="12.75">
      <c r="A154" s="35" t="s">
        <v>57</v>
      </c>
      <c r="E154" s="40" t="s">
        <v>5</v>
      </c>
    </row>
    <row r="155" spans="1:5" ht="12.75">
      <c r="A155" t="s">
        <v>59</v>
      </c>
      <c r="E155" s="39" t="s">
        <v>5</v>
      </c>
    </row>
    <row r="156" spans="1:16" ht="25.5">
      <c r="A156" t="s">
        <v>49</v>
      </c>
      <c s="34" t="s">
        <v>214</v>
      </c>
      <c s="34" t="s">
        <v>743</v>
      </c>
      <c s="35" t="s">
        <v>5</v>
      </c>
      <c s="6" t="s">
        <v>744</v>
      </c>
      <c s="36" t="s">
        <v>153</v>
      </c>
      <c s="37">
        <v>51.1</v>
      </c>
      <c s="36">
        <v>0.0002</v>
      </c>
      <c s="36">
        <f>ROUND(G156*H156,6)</f>
      </c>
      <c r="L156" s="38">
        <v>0</v>
      </c>
      <c s="32">
        <f>ROUND(ROUND(L156,2)*ROUND(G156,3),2)</f>
      </c>
      <c s="36" t="s">
        <v>108</v>
      </c>
      <c>
        <f>(M156*21)/100</f>
      </c>
      <c t="s">
        <v>27</v>
      </c>
    </row>
    <row r="157" spans="1:5" ht="25.5">
      <c r="A157" s="35" t="s">
        <v>56</v>
      </c>
      <c r="E157" s="39" t="s">
        <v>744</v>
      </c>
    </row>
    <row r="158" spans="1:5" ht="12.75">
      <c r="A158" s="35" t="s">
        <v>57</v>
      </c>
      <c r="E158" s="40" t="s">
        <v>5</v>
      </c>
    </row>
    <row r="159" spans="1:5" ht="12.75">
      <c r="A159" t="s">
        <v>59</v>
      </c>
      <c r="E159" s="39" t="s">
        <v>5</v>
      </c>
    </row>
    <row r="160" spans="1:16" ht="25.5">
      <c r="A160" t="s">
        <v>49</v>
      </c>
      <c s="34" t="s">
        <v>209</v>
      </c>
      <c s="34" t="s">
        <v>745</v>
      </c>
      <c s="35" t="s">
        <v>5</v>
      </c>
      <c s="6" t="s">
        <v>746</v>
      </c>
      <c s="36" t="s">
        <v>153</v>
      </c>
      <c s="37">
        <v>50.1</v>
      </c>
      <c s="36">
        <v>0.02</v>
      </c>
      <c s="36">
        <f>ROUND(G160*H160,6)</f>
      </c>
      <c r="L160" s="38">
        <v>0</v>
      </c>
      <c s="32">
        <f>ROUND(ROUND(L160,2)*ROUND(G160,3),2)</f>
      </c>
      <c s="36" t="s">
        <v>55</v>
      </c>
      <c>
        <f>(M160*21)/100</f>
      </c>
      <c t="s">
        <v>27</v>
      </c>
    </row>
    <row r="161" spans="1:5" ht="25.5">
      <c r="A161" s="35" t="s">
        <v>56</v>
      </c>
      <c r="E161" s="39" t="s">
        <v>746</v>
      </c>
    </row>
    <row r="162" spans="1:5" ht="12.75">
      <c r="A162" s="35" t="s">
        <v>57</v>
      </c>
      <c r="E162" s="40" t="s">
        <v>747</v>
      </c>
    </row>
    <row r="163" spans="1:5" ht="12.75">
      <c r="A163" t="s">
        <v>59</v>
      </c>
      <c r="E163" s="39" t="s">
        <v>5</v>
      </c>
    </row>
    <row r="164" spans="1:16" ht="12.75">
      <c r="A164" t="s">
        <v>49</v>
      </c>
      <c s="34" t="s">
        <v>483</v>
      </c>
      <c s="34" t="s">
        <v>748</v>
      </c>
      <c s="35" t="s">
        <v>5</v>
      </c>
      <c s="6" t="s">
        <v>749</v>
      </c>
      <c s="36" t="s">
        <v>143</v>
      </c>
      <c s="37">
        <v>1</v>
      </c>
      <c s="36">
        <v>0</v>
      </c>
      <c s="36">
        <f>ROUND(G164*H164,6)</f>
      </c>
      <c r="L164" s="38">
        <v>0</v>
      </c>
      <c s="32">
        <f>ROUND(ROUND(L164,2)*ROUND(G164,3),2)</f>
      </c>
      <c s="36" t="s">
        <v>55</v>
      </c>
      <c>
        <f>(M164*21)/100</f>
      </c>
      <c t="s">
        <v>27</v>
      </c>
    </row>
    <row r="165" spans="1:5" ht="12.75">
      <c r="A165" s="35" t="s">
        <v>56</v>
      </c>
      <c r="E165" s="39" t="s">
        <v>749</v>
      </c>
    </row>
    <row r="166" spans="1:5" ht="12.75">
      <c r="A166" s="35" t="s">
        <v>57</v>
      </c>
      <c r="E166" s="40" t="s">
        <v>5</v>
      </c>
    </row>
    <row r="167" spans="1:5" ht="12.75">
      <c r="A167" t="s">
        <v>59</v>
      </c>
      <c r="E167" s="39" t="s">
        <v>5</v>
      </c>
    </row>
    <row r="168" spans="1:16" ht="12.75">
      <c r="A168" t="s">
        <v>49</v>
      </c>
      <c s="34" t="s">
        <v>750</v>
      </c>
      <c s="34" t="s">
        <v>751</v>
      </c>
      <c s="35" t="s">
        <v>5</v>
      </c>
      <c s="6" t="s">
        <v>752</v>
      </c>
      <c s="36" t="s">
        <v>143</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595</v>
      </c>
      <c r="J172" s="32">
        <f>0</f>
      </c>
      <c s="32">
        <f>0</f>
      </c>
      <c s="32">
        <f>0+L173+L177+L181+L185+L189+L193+L197+L201+L205+L209</f>
      </c>
      <c s="32">
        <f>0+M173+M177+M181+M185+M189+M193+M197+M201+M205+M209</f>
      </c>
    </row>
    <row r="173" spans="1:16" ht="25.5">
      <c r="A173" t="s">
        <v>49</v>
      </c>
      <c s="34" t="s">
        <v>290</v>
      </c>
      <c s="34" t="s">
        <v>753</v>
      </c>
      <c s="35" t="s">
        <v>5</v>
      </c>
      <c s="6" t="s">
        <v>754</v>
      </c>
      <c s="36" t="s">
        <v>217</v>
      </c>
      <c s="37">
        <v>29.04</v>
      </c>
      <c s="36">
        <v>2.45343</v>
      </c>
      <c s="36">
        <f>ROUND(G173*H173,6)</f>
      </c>
      <c r="L173" s="38">
        <v>0</v>
      </c>
      <c s="32">
        <f>ROUND(ROUND(L173,2)*ROUND(G173,3),2)</f>
      </c>
      <c s="36" t="s">
        <v>108</v>
      </c>
      <c>
        <f>(M173*21)/100</f>
      </c>
      <c t="s">
        <v>27</v>
      </c>
    </row>
    <row r="174" spans="1:5" ht="38.25">
      <c r="A174" s="35" t="s">
        <v>56</v>
      </c>
      <c r="E174" s="39" t="s">
        <v>755</v>
      </c>
    </row>
    <row r="175" spans="1:5" ht="12.75">
      <c r="A175" s="35" t="s">
        <v>57</v>
      </c>
      <c r="E175" s="40" t="s">
        <v>5</v>
      </c>
    </row>
    <row r="176" spans="1:5" ht="12.75">
      <c r="A176" t="s">
        <v>59</v>
      </c>
      <c r="E176" s="39" t="s">
        <v>5</v>
      </c>
    </row>
    <row r="177" spans="1:16" ht="25.5">
      <c r="A177" t="s">
        <v>49</v>
      </c>
      <c s="34" t="s">
        <v>293</v>
      </c>
      <c s="34" t="s">
        <v>756</v>
      </c>
      <c s="35" t="s">
        <v>5</v>
      </c>
      <c s="6" t="s">
        <v>757</v>
      </c>
      <c s="36" t="s">
        <v>137</v>
      </c>
      <c s="37">
        <v>484</v>
      </c>
      <c s="36">
        <v>0.01128</v>
      </c>
      <c s="36">
        <f>ROUND(G177*H177,6)</f>
      </c>
      <c r="L177" s="38">
        <v>0</v>
      </c>
      <c s="32">
        <f>ROUND(ROUND(L177,2)*ROUND(G177,3),2)</f>
      </c>
      <c s="36" t="s">
        <v>108</v>
      </c>
      <c>
        <f>(M177*21)/100</f>
      </c>
      <c t="s">
        <v>27</v>
      </c>
    </row>
    <row r="178" spans="1:5" ht="63.75">
      <c r="A178" s="35" t="s">
        <v>56</v>
      </c>
      <c r="E178" s="39" t="s">
        <v>758</v>
      </c>
    </row>
    <row r="179" spans="1:5" ht="12.75">
      <c r="A179" s="35" t="s">
        <v>57</v>
      </c>
      <c r="E179" s="40" t="s">
        <v>5</v>
      </c>
    </row>
    <row r="180" spans="1:5" ht="12.75">
      <c r="A180" t="s">
        <v>59</v>
      </c>
      <c r="E180" s="39" t="s">
        <v>5</v>
      </c>
    </row>
    <row r="181" spans="1:16" ht="38.25">
      <c r="A181" t="s">
        <v>49</v>
      </c>
      <c s="34" t="s">
        <v>491</v>
      </c>
      <c s="34" t="s">
        <v>759</v>
      </c>
      <c s="35" t="s">
        <v>5</v>
      </c>
      <c s="6" t="s">
        <v>760</v>
      </c>
      <c s="36" t="s">
        <v>54</v>
      </c>
      <c s="37">
        <v>2.549</v>
      </c>
      <c s="36">
        <v>1.06277</v>
      </c>
      <c s="36">
        <f>ROUND(G181*H181,6)</f>
      </c>
      <c r="L181" s="38">
        <v>0</v>
      </c>
      <c s="32">
        <f>ROUND(ROUND(L181,2)*ROUND(G181,3),2)</f>
      </c>
      <c s="36" t="s">
        <v>108</v>
      </c>
      <c>
        <f>(M181*21)/100</f>
      </c>
      <c t="s">
        <v>27</v>
      </c>
    </row>
    <row r="182" spans="1:5" ht="51">
      <c r="A182" s="35" t="s">
        <v>56</v>
      </c>
      <c r="E182" s="39" t="s">
        <v>761</v>
      </c>
    </row>
    <row r="183" spans="1:5" ht="12.75">
      <c r="A183" s="35" t="s">
        <v>57</v>
      </c>
      <c r="E183" s="40" t="s">
        <v>5</v>
      </c>
    </row>
    <row r="184" spans="1:5" ht="12.75">
      <c r="A184" t="s">
        <v>59</v>
      </c>
      <c r="E184" s="39" t="s">
        <v>5</v>
      </c>
    </row>
    <row r="185" spans="1:16" ht="12.75">
      <c r="A185" t="s">
        <v>49</v>
      </c>
      <c s="34" t="s">
        <v>296</v>
      </c>
      <c s="34" t="s">
        <v>762</v>
      </c>
      <c s="35" t="s">
        <v>5</v>
      </c>
      <c s="6" t="s">
        <v>763</v>
      </c>
      <c s="36" t="s">
        <v>217</v>
      </c>
      <c s="37">
        <v>3.842</v>
      </c>
      <c s="36">
        <v>2.4534</v>
      </c>
      <c s="36">
        <f>ROUND(G185*H185,6)</f>
      </c>
      <c r="L185" s="38">
        <v>0</v>
      </c>
      <c s="32">
        <f>ROUND(ROUND(L185,2)*ROUND(G185,3),2)</f>
      </c>
      <c s="36" t="s">
        <v>108</v>
      </c>
      <c>
        <f>(M185*21)/100</f>
      </c>
      <c t="s">
        <v>27</v>
      </c>
    </row>
    <row r="186" spans="1:5" ht="12.75">
      <c r="A186" s="35" t="s">
        <v>56</v>
      </c>
      <c r="E186" s="39" t="s">
        <v>763</v>
      </c>
    </row>
    <row r="187" spans="1:5" ht="12.75">
      <c r="A187" s="35" t="s">
        <v>57</v>
      </c>
      <c r="E187" s="40" t="s">
        <v>5</v>
      </c>
    </row>
    <row r="188" spans="1:5" ht="12.75">
      <c r="A188" t="s">
        <v>59</v>
      </c>
      <c r="E188" s="39" t="s">
        <v>5</v>
      </c>
    </row>
    <row r="189" spans="1:16" ht="12.75">
      <c r="A189" t="s">
        <v>49</v>
      </c>
      <c s="34" t="s">
        <v>300</v>
      </c>
      <c s="34" t="s">
        <v>764</v>
      </c>
      <c s="35" t="s">
        <v>5</v>
      </c>
      <c s="6" t="s">
        <v>765</v>
      </c>
      <c s="36" t="s">
        <v>137</v>
      </c>
      <c s="37">
        <v>45.282</v>
      </c>
      <c s="36">
        <v>0.00576</v>
      </c>
      <c s="36">
        <f>ROUND(G189*H189,6)</f>
      </c>
      <c r="L189" s="38">
        <v>0</v>
      </c>
      <c s="32">
        <f>ROUND(ROUND(L189,2)*ROUND(G189,3),2)</f>
      </c>
      <c s="36" t="s">
        <v>108</v>
      </c>
      <c>
        <f>(M189*21)/100</f>
      </c>
      <c t="s">
        <v>27</v>
      </c>
    </row>
    <row r="190" spans="1:5" ht="12.75">
      <c r="A190" s="35" t="s">
        <v>56</v>
      </c>
      <c r="E190" s="39" t="s">
        <v>765</v>
      </c>
    </row>
    <row r="191" spans="1:5" ht="12.75">
      <c r="A191" s="35" t="s">
        <v>57</v>
      </c>
      <c r="E191" s="40" t="s">
        <v>5</v>
      </c>
    </row>
    <row r="192" spans="1:5" ht="12.75">
      <c r="A192" t="s">
        <v>59</v>
      </c>
      <c r="E192" s="39" t="s">
        <v>5</v>
      </c>
    </row>
    <row r="193" spans="1:16" ht="12.75">
      <c r="A193" t="s">
        <v>49</v>
      </c>
      <c s="34" t="s">
        <v>304</v>
      </c>
      <c s="34" t="s">
        <v>766</v>
      </c>
      <c s="35" t="s">
        <v>5</v>
      </c>
      <c s="6" t="s">
        <v>767</v>
      </c>
      <c s="36" t="s">
        <v>137</v>
      </c>
      <c s="37">
        <v>45.282</v>
      </c>
      <c s="36">
        <v>0</v>
      </c>
      <c s="36">
        <f>ROUND(G193*H193,6)</f>
      </c>
      <c r="L193" s="38">
        <v>0</v>
      </c>
      <c s="32">
        <f>ROUND(ROUND(L193,2)*ROUND(G193,3),2)</f>
      </c>
      <c s="36" t="s">
        <v>108</v>
      </c>
      <c>
        <f>(M193*21)/100</f>
      </c>
      <c t="s">
        <v>27</v>
      </c>
    </row>
    <row r="194" spans="1:5" ht="12.75">
      <c r="A194" s="35" t="s">
        <v>56</v>
      </c>
      <c r="E194" s="39" t="s">
        <v>767</v>
      </c>
    </row>
    <row r="195" spans="1:5" ht="12.75">
      <c r="A195" s="35" t="s">
        <v>57</v>
      </c>
      <c r="E195" s="40" t="s">
        <v>5</v>
      </c>
    </row>
    <row r="196" spans="1:5" ht="12.75">
      <c r="A196" t="s">
        <v>59</v>
      </c>
      <c r="E196" s="39" t="s">
        <v>5</v>
      </c>
    </row>
    <row r="197" spans="1:16" ht="12.75">
      <c r="A197" t="s">
        <v>49</v>
      </c>
      <c s="34" t="s">
        <v>307</v>
      </c>
      <c s="34" t="s">
        <v>768</v>
      </c>
      <c s="35" t="s">
        <v>5</v>
      </c>
      <c s="6" t="s">
        <v>769</v>
      </c>
      <c s="36" t="s">
        <v>54</v>
      </c>
      <c s="37">
        <v>0.453</v>
      </c>
      <c s="36">
        <v>1.05291</v>
      </c>
      <c s="36">
        <f>ROUND(G197*H197,6)</f>
      </c>
      <c r="L197" s="38">
        <v>0</v>
      </c>
      <c s="32">
        <f>ROUND(ROUND(L197,2)*ROUND(G197,3),2)</f>
      </c>
      <c s="36" t="s">
        <v>108</v>
      </c>
      <c>
        <f>(M197*21)/100</f>
      </c>
      <c t="s">
        <v>27</v>
      </c>
    </row>
    <row r="198" spans="1:5" ht="12.75">
      <c r="A198" s="35" t="s">
        <v>56</v>
      </c>
      <c r="E198" s="39" t="s">
        <v>769</v>
      </c>
    </row>
    <row r="199" spans="1:5" ht="12.75">
      <c r="A199" s="35" t="s">
        <v>57</v>
      </c>
      <c r="E199" s="40" t="s">
        <v>5</v>
      </c>
    </row>
    <row r="200" spans="1:5" ht="12.75">
      <c r="A200" t="s">
        <v>59</v>
      </c>
      <c r="E200" s="39" t="s">
        <v>5</v>
      </c>
    </row>
    <row r="201" spans="1:16" ht="25.5">
      <c r="A201" t="s">
        <v>49</v>
      </c>
      <c s="34" t="s">
        <v>310</v>
      </c>
      <c s="34" t="s">
        <v>770</v>
      </c>
      <c s="35" t="s">
        <v>5</v>
      </c>
      <c s="6" t="s">
        <v>771</v>
      </c>
      <c s="36" t="s">
        <v>137</v>
      </c>
      <c s="37">
        <v>166.718</v>
      </c>
      <c s="36">
        <v>0</v>
      </c>
      <c s="36">
        <f>ROUND(G201*H201,6)</f>
      </c>
      <c r="L201" s="38">
        <v>0</v>
      </c>
      <c s="32">
        <f>ROUND(ROUND(L201,2)*ROUND(G201,3),2)</f>
      </c>
      <c s="36" t="s">
        <v>108</v>
      </c>
      <c>
        <f>(M201*21)/100</f>
      </c>
      <c t="s">
        <v>27</v>
      </c>
    </row>
    <row r="202" spans="1:5" ht="25.5">
      <c r="A202" s="35" t="s">
        <v>56</v>
      </c>
      <c r="E202" s="39" t="s">
        <v>771</v>
      </c>
    </row>
    <row r="203" spans="1:5" ht="12.75">
      <c r="A203" s="35" t="s">
        <v>57</v>
      </c>
      <c r="E203" s="40" t="s">
        <v>5</v>
      </c>
    </row>
    <row r="204" spans="1:5" ht="12.75">
      <c r="A204" t="s">
        <v>59</v>
      </c>
      <c r="E204" s="39" t="s">
        <v>5</v>
      </c>
    </row>
    <row r="205" spans="1:16" ht="25.5">
      <c r="A205" t="s">
        <v>49</v>
      </c>
      <c s="34" t="s">
        <v>314</v>
      </c>
      <c s="34" t="s">
        <v>772</v>
      </c>
      <c s="35" t="s">
        <v>5</v>
      </c>
      <c s="6" t="s">
        <v>773</v>
      </c>
      <c s="36" t="s">
        <v>137</v>
      </c>
      <c s="37">
        <v>127.798</v>
      </c>
      <c s="36">
        <v>0.0097</v>
      </c>
      <c s="36">
        <f>ROUND(G205*H205,6)</f>
      </c>
      <c r="L205" s="38">
        <v>0</v>
      </c>
      <c s="32">
        <f>ROUND(ROUND(L205,2)*ROUND(G205,3),2)</f>
      </c>
      <c s="36" t="s">
        <v>108</v>
      </c>
      <c>
        <f>(M205*21)/100</f>
      </c>
      <c t="s">
        <v>27</v>
      </c>
    </row>
    <row r="206" spans="1:5" ht="25.5">
      <c r="A206" s="35" t="s">
        <v>56</v>
      </c>
      <c r="E206" s="39" t="s">
        <v>773</v>
      </c>
    </row>
    <row r="207" spans="1:5" ht="12.75">
      <c r="A207" s="35" t="s">
        <v>57</v>
      </c>
      <c r="E207" s="40" t="s">
        <v>5</v>
      </c>
    </row>
    <row r="208" spans="1:5" ht="12.75">
      <c r="A208" t="s">
        <v>59</v>
      </c>
      <c r="E208" s="39" t="s">
        <v>5</v>
      </c>
    </row>
    <row r="209" spans="1:16" ht="25.5">
      <c r="A209" t="s">
        <v>49</v>
      </c>
      <c s="34" t="s">
        <v>318</v>
      </c>
      <c s="34" t="s">
        <v>774</v>
      </c>
      <c s="35" t="s">
        <v>5</v>
      </c>
      <c s="6" t="s">
        <v>775</v>
      </c>
      <c s="36" t="s">
        <v>137</v>
      </c>
      <c s="37">
        <v>38.92</v>
      </c>
      <c s="36">
        <v>0.0097</v>
      </c>
      <c s="36">
        <f>ROUND(G209*H209,6)</f>
      </c>
      <c r="L209" s="38">
        <v>0</v>
      </c>
      <c s="32">
        <f>ROUND(ROUND(L209,2)*ROUND(G209,3),2)</f>
      </c>
      <c s="36" t="s">
        <v>55</v>
      </c>
      <c>
        <f>(M209*21)/100</f>
      </c>
      <c t="s">
        <v>27</v>
      </c>
    </row>
    <row r="210" spans="1:5" ht="25.5">
      <c r="A210" s="35" t="s">
        <v>56</v>
      </c>
      <c r="E210" s="39" t="s">
        <v>775</v>
      </c>
    </row>
    <row r="211" spans="1:5" ht="12.75">
      <c r="A211" s="35" t="s">
        <v>57</v>
      </c>
      <c r="E211" s="40" t="s">
        <v>5</v>
      </c>
    </row>
    <row r="212" spans="1:5" ht="12.75">
      <c r="A212" t="s">
        <v>59</v>
      </c>
      <c r="E212" s="39" t="s">
        <v>5</v>
      </c>
    </row>
    <row r="213" spans="1:13" ht="12.75">
      <c r="A213" t="s">
        <v>46</v>
      </c>
      <c r="C213" s="31" t="s">
        <v>26</v>
      </c>
      <c r="E213" s="33" t="s">
        <v>776</v>
      </c>
      <c r="J213" s="32">
        <f>0</f>
      </c>
      <c s="32">
        <f>0</f>
      </c>
      <c s="32">
        <f>0+L214+L218+L222+L226+L230+L234+L238+L242</f>
      </c>
      <c s="32">
        <f>0+M214+M218+M222+M226+M230+M234+M238+M242</f>
      </c>
    </row>
    <row r="214" spans="1:16" ht="12.75">
      <c r="A214" t="s">
        <v>49</v>
      </c>
      <c s="34" t="s">
        <v>322</v>
      </c>
      <c s="34" t="s">
        <v>777</v>
      </c>
      <c s="35" t="s">
        <v>5</v>
      </c>
      <c s="6" t="s">
        <v>778</v>
      </c>
      <c s="36" t="s">
        <v>137</v>
      </c>
      <c s="37">
        <v>840.426</v>
      </c>
      <c s="36">
        <v>0.0002</v>
      </c>
      <c s="36">
        <f>ROUND(G214*H214,6)</f>
      </c>
      <c r="L214" s="38">
        <v>0</v>
      </c>
      <c s="32">
        <f>ROUND(ROUND(L214,2)*ROUND(G214,3),2)</f>
      </c>
      <c s="36" t="s">
        <v>108</v>
      </c>
      <c>
        <f>(M214*21)/100</f>
      </c>
      <c t="s">
        <v>27</v>
      </c>
    </row>
    <row r="215" spans="1:5" ht="12.75">
      <c r="A215" s="35" t="s">
        <v>56</v>
      </c>
      <c r="E215" s="39" t="s">
        <v>778</v>
      </c>
    </row>
    <row r="216" spans="1:5" ht="12.75">
      <c r="A216" s="35" t="s">
        <v>57</v>
      </c>
      <c r="E216" s="40" t="s">
        <v>5</v>
      </c>
    </row>
    <row r="217" spans="1:5" ht="12.75">
      <c r="A217" t="s">
        <v>59</v>
      </c>
      <c r="E217" s="39" t="s">
        <v>5</v>
      </c>
    </row>
    <row r="218" spans="1:16" ht="25.5">
      <c r="A218" t="s">
        <v>49</v>
      </c>
      <c s="34" t="s">
        <v>323</v>
      </c>
      <c s="34" t="s">
        <v>779</v>
      </c>
      <c s="35" t="s">
        <v>5</v>
      </c>
      <c s="6" t="s">
        <v>780</v>
      </c>
      <c s="36" t="s">
        <v>137</v>
      </c>
      <c s="37">
        <v>820.428</v>
      </c>
      <c s="36">
        <v>0.00735</v>
      </c>
      <c s="36">
        <f>ROUND(G218*H218,6)</f>
      </c>
      <c r="L218" s="38">
        <v>0</v>
      </c>
      <c s="32">
        <f>ROUND(ROUND(L218,2)*ROUND(G218,3),2)</f>
      </c>
      <c s="36" t="s">
        <v>108</v>
      </c>
      <c>
        <f>(M218*21)/100</f>
      </c>
      <c t="s">
        <v>27</v>
      </c>
    </row>
    <row r="219" spans="1:5" ht="25.5">
      <c r="A219" s="35" t="s">
        <v>56</v>
      </c>
      <c r="E219" s="39" t="s">
        <v>780</v>
      </c>
    </row>
    <row r="220" spans="1:5" ht="12.75">
      <c r="A220" s="35" t="s">
        <v>57</v>
      </c>
      <c r="E220" s="40" t="s">
        <v>781</v>
      </c>
    </row>
    <row r="221" spans="1:5" ht="12.75">
      <c r="A221" t="s">
        <v>59</v>
      </c>
      <c r="E221" s="39" t="s">
        <v>5</v>
      </c>
    </row>
    <row r="222" spans="1:16" ht="25.5">
      <c r="A222" t="s">
        <v>49</v>
      </c>
      <c s="34" t="s">
        <v>326</v>
      </c>
      <c s="34" t="s">
        <v>782</v>
      </c>
      <c s="35" t="s">
        <v>5</v>
      </c>
      <c s="6" t="s">
        <v>783</v>
      </c>
      <c s="36" t="s">
        <v>137</v>
      </c>
      <c s="37">
        <v>711.025</v>
      </c>
      <c s="36">
        <v>0.01838</v>
      </c>
      <c s="36">
        <f>ROUND(G222*H222,6)</f>
      </c>
      <c r="L222" s="38">
        <v>0</v>
      </c>
      <c s="32">
        <f>ROUND(ROUND(L222,2)*ROUND(G222,3),2)</f>
      </c>
      <c s="36" t="s">
        <v>108</v>
      </c>
      <c>
        <f>(M222*21)/100</f>
      </c>
      <c t="s">
        <v>27</v>
      </c>
    </row>
    <row r="223" spans="1:5" ht="25.5">
      <c r="A223" s="35" t="s">
        <v>56</v>
      </c>
      <c r="E223" s="39" t="s">
        <v>783</v>
      </c>
    </row>
    <row r="224" spans="1:5" ht="12.75">
      <c r="A224" s="35" t="s">
        <v>57</v>
      </c>
      <c r="E224" s="40" t="s">
        <v>784</v>
      </c>
    </row>
    <row r="225" spans="1:5" ht="12.75">
      <c r="A225" t="s">
        <v>59</v>
      </c>
      <c r="E225" s="39" t="s">
        <v>5</v>
      </c>
    </row>
    <row r="226" spans="1:16" ht="25.5">
      <c r="A226" t="s">
        <v>49</v>
      </c>
      <c s="34" t="s">
        <v>352</v>
      </c>
      <c s="34" t="s">
        <v>785</v>
      </c>
      <c s="35" t="s">
        <v>5</v>
      </c>
      <c s="6" t="s">
        <v>786</v>
      </c>
      <c s="36" t="s">
        <v>137</v>
      </c>
      <c s="37">
        <v>109.403</v>
      </c>
      <c s="36">
        <v>0.00879</v>
      </c>
      <c s="36">
        <f>ROUND(G226*H226,6)</f>
      </c>
      <c r="L226" s="38">
        <v>0</v>
      </c>
      <c s="32">
        <f>ROUND(ROUND(L226,2)*ROUND(G226,3),2)</f>
      </c>
      <c s="36" t="s">
        <v>108</v>
      </c>
      <c>
        <f>(M226*21)/100</f>
      </c>
      <c t="s">
        <v>27</v>
      </c>
    </row>
    <row r="227" spans="1:5" ht="38.25">
      <c r="A227" s="35" t="s">
        <v>56</v>
      </c>
      <c r="E227" s="39" t="s">
        <v>787</v>
      </c>
    </row>
    <row r="228" spans="1:5" ht="12.75">
      <c r="A228" s="35" t="s">
        <v>57</v>
      </c>
      <c r="E228" s="40" t="s">
        <v>707</v>
      </c>
    </row>
    <row r="229" spans="1:5" ht="12.75">
      <c r="A229" t="s">
        <v>59</v>
      </c>
      <c r="E229" s="39" t="s">
        <v>5</v>
      </c>
    </row>
    <row r="230" spans="1:16" ht="12.75">
      <c r="A230" t="s">
        <v>49</v>
      </c>
      <c s="34" t="s">
        <v>222</v>
      </c>
      <c s="34" t="s">
        <v>788</v>
      </c>
      <c s="35" t="s">
        <v>5</v>
      </c>
      <c s="6" t="s">
        <v>789</v>
      </c>
      <c s="36" t="s">
        <v>137</v>
      </c>
      <c s="37">
        <v>114.873</v>
      </c>
      <c s="36">
        <v>0.00368</v>
      </c>
      <c s="36">
        <f>ROUND(G230*H230,6)</f>
      </c>
      <c r="L230" s="38">
        <v>0</v>
      </c>
      <c s="32">
        <f>ROUND(ROUND(L230,2)*ROUND(G230,3),2)</f>
      </c>
      <c s="36" t="s">
        <v>108</v>
      </c>
      <c>
        <f>(M230*21)/100</f>
      </c>
      <c t="s">
        <v>27</v>
      </c>
    </row>
    <row r="231" spans="1:5" ht="12.75">
      <c r="A231" s="35" t="s">
        <v>56</v>
      </c>
      <c r="E231" s="39" t="s">
        <v>789</v>
      </c>
    </row>
    <row r="232" spans="1:5" ht="12.75">
      <c r="A232" s="35" t="s">
        <v>57</v>
      </c>
      <c r="E232" s="40" t="s">
        <v>5</v>
      </c>
    </row>
    <row r="233" spans="1:5" ht="12.75">
      <c r="A233" t="s">
        <v>59</v>
      </c>
      <c r="E233" s="39" t="s">
        <v>5</v>
      </c>
    </row>
    <row r="234" spans="1:16" ht="25.5">
      <c r="A234" t="s">
        <v>49</v>
      </c>
      <c s="34" t="s">
        <v>223</v>
      </c>
      <c s="34" t="s">
        <v>790</v>
      </c>
      <c s="35" t="s">
        <v>5</v>
      </c>
      <c s="6" t="s">
        <v>791</v>
      </c>
      <c s="36" t="s">
        <v>137</v>
      </c>
      <c s="37">
        <v>119.402</v>
      </c>
      <c s="36">
        <v>0.0181</v>
      </c>
      <c s="36">
        <f>ROUND(G234*H234,6)</f>
      </c>
      <c r="L234" s="38">
        <v>0</v>
      </c>
      <c s="32">
        <f>ROUND(ROUND(L234,2)*ROUND(G234,3),2)</f>
      </c>
      <c s="36" t="s">
        <v>108</v>
      </c>
      <c>
        <f>(M234*21)/100</f>
      </c>
      <c t="s">
        <v>27</v>
      </c>
    </row>
    <row r="235" spans="1:5" ht="25.5">
      <c r="A235" s="35" t="s">
        <v>56</v>
      </c>
      <c r="E235" s="39" t="s">
        <v>791</v>
      </c>
    </row>
    <row r="236" spans="1:5" ht="12.75">
      <c r="A236" s="35" t="s">
        <v>57</v>
      </c>
      <c r="E236" s="40" t="s">
        <v>792</v>
      </c>
    </row>
    <row r="237" spans="1:5" ht="12.75">
      <c r="A237" t="s">
        <v>59</v>
      </c>
      <c r="E237" s="39" t="s">
        <v>5</v>
      </c>
    </row>
    <row r="238" spans="1:16" ht="25.5">
      <c r="A238" t="s">
        <v>49</v>
      </c>
      <c s="34" t="s">
        <v>224</v>
      </c>
      <c s="34" t="s">
        <v>793</v>
      </c>
      <c s="35" t="s">
        <v>5</v>
      </c>
      <c s="6" t="s">
        <v>794</v>
      </c>
      <c s="36" t="s">
        <v>137</v>
      </c>
      <c s="37">
        <v>119.402</v>
      </c>
      <c s="36">
        <v>0.00525</v>
      </c>
      <c s="36">
        <f>ROUND(G238*H238,6)</f>
      </c>
      <c r="L238" s="38">
        <v>0</v>
      </c>
      <c s="32">
        <f>ROUND(ROUND(L238,2)*ROUND(G238,3),2)</f>
      </c>
      <c s="36" t="s">
        <v>108</v>
      </c>
      <c>
        <f>(M238*21)/100</f>
      </c>
      <c t="s">
        <v>27</v>
      </c>
    </row>
    <row r="239" spans="1:5" ht="25.5">
      <c r="A239" s="35" t="s">
        <v>56</v>
      </c>
      <c r="E239" s="39" t="s">
        <v>794</v>
      </c>
    </row>
    <row r="240" spans="1:5" ht="12.75">
      <c r="A240" s="35" t="s">
        <v>57</v>
      </c>
      <c r="E240" s="40" t="s">
        <v>792</v>
      </c>
    </row>
    <row r="241" spans="1:5" ht="12.75">
      <c r="A241" t="s">
        <v>59</v>
      </c>
      <c r="E241" s="39" t="s">
        <v>5</v>
      </c>
    </row>
    <row r="242" spans="1:16" ht="25.5">
      <c r="A242" t="s">
        <v>49</v>
      </c>
      <c s="34" t="s">
        <v>225</v>
      </c>
      <c s="34" t="s">
        <v>795</v>
      </c>
      <c s="35" t="s">
        <v>5</v>
      </c>
      <c s="6" t="s">
        <v>796</v>
      </c>
      <c s="36" t="s">
        <v>217</v>
      </c>
      <c s="37">
        <v>21.376</v>
      </c>
      <c s="36">
        <v>2.45329</v>
      </c>
      <c s="36">
        <f>ROUND(G242*H242,6)</f>
      </c>
      <c r="L242" s="38">
        <v>0</v>
      </c>
      <c s="32">
        <f>ROUND(ROUND(L242,2)*ROUND(G242,3),2)</f>
      </c>
      <c s="36" t="s">
        <v>108</v>
      </c>
      <c>
        <f>(M242*21)/100</f>
      </c>
      <c t="s">
        <v>27</v>
      </c>
    </row>
    <row r="243" spans="1:5" ht="25.5">
      <c r="A243" s="35" t="s">
        <v>56</v>
      </c>
      <c r="E243" s="39" t="s">
        <v>796</v>
      </c>
    </row>
    <row r="244" spans="1:5" ht="12.75">
      <c r="A244" s="35" t="s">
        <v>57</v>
      </c>
      <c r="E244" s="40" t="s">
        <v>797</v>
      </c>
    </row>
    <row r="245" spans="1:5" ht="12.75">
      <c r="A245" t="s">
        <v>59</v>
      </c>
      <c r="E245" s="39" t="s">
        <v>5</v>
      </c>
    </row>
    <row r="246" spans="1:13" ht="12.75">
      <c r="A246" t="s">
        <v>46</v>
      </c>
      <c r="C246" s="31" t="s">
        <v>798</v>
      </c>
      <c r="E246" s="33" t="s">
        <v>799</v>
      </c>
      <c r="J246" s="32">
        <f>0</f>
      </c>
      <c s="32">
        <f>0</f>
      </c>
      <c s="32">
        <f>0+L247+L251+L255+L259+L263+L267+L271+L275+L279+L283+L287+L291+L295+L299+L303</f>
      </c>
      <c s="32">
        <f>0+M247+M251+M255+M259+M263+M267+M271+M275+M279+M283+M287+M291+M295+M299+M303</f>
      </c>
    </row>
    <row r="247" spans="1:16" ht="25.5">
      <c r="A247" t="s">
        <v>49</v>
      </c>
      <c s="34" t="s">
        <v>327</v>
      </c>
      <c s="34" t="s">
        <v>800</v>
      </c>
      <c s="35" t="s">
        <v>5</v>
      </c>
      <c s="6" t="s">
        <v>801</v>
      </c>
      <c s="36" t="s">
        <v>137</v>
      </c>
      <c s="37">
        <v>412.949</v>
      </c>
      <c s="36">
        <v>0</v>
      </c>
      <c s="36">
        <f>ROUND(G247*H247,6)</f>
      </c>
      <c r="L247" s="38">
        <v>0</v>
      </c>
      <c s="32">
        <f>ROUND(ROUND(L247,2)*ROUND(G247,3),2)</f>
      </c>
      <c s="36" t="s">
        <v>108</v>
      </c>
      <c>
        <f>(M247*21)/100</f>
      </c>
      <c t="s">
        <v>27</v>
      </c>
    </row>
    <row r="248" spans="1:5" ht="25.5">
      <c r="A248" s="35" t="s">
        <v>56</v>
      </c>
      <c r="E248" s="39" t="s">
        <v>801</v>
      </c>
    </row>
    <row r="249" spans="1:5" ht="12.75">
      <c r="A249" s="35" t="s">
        <v>57</v>
      </c>
      <c r="E249" s="40" t="s">
        <v>5</v>
      </c>
    </row>
    <row r="250" spans="1:5" ht="12.75">
      <c r="A250" t="s">
        <v>59</v>
      </c>
      <c r="E250" s="39" t="s">
        <v>5</v>
      </c>
    </row>
    <row r="251" spans="1:16" ht="12.75">
      <c r="A251" t="s">
        <v>49</v>
      </c>
      <c s="34" t="s">
        <v>331</v>
      </c>
      <c s="34" t="s">
        <v>802</v>
      </c>
      <c s="35" t="s">
        <v>5</v>
      </c>
      <c s="6" t="s">
        <v>803</v>
      </c>
      <c s="36" t="s">
        <v>54</v>
      </c>
      <c s="37">
        <v>0.161</v>
      </c>
      <c s="36">
        <v>1</v>
      </c>
      <c s="36">
        <f>ROUND(G251*H251,6)</f>
      </c>
      <c r="L251" s="38">
        <v>0</v>
      </c>
      <c s="32">
        <f>ROUND(ROUND(L251,2)*ROUND(G251,3),2)</f>
      </c>
      <c s="36" t="s">
        <v>108</v>
      </c>
      <c>
        <f>(M251*21)/100</f>
      </c>
      <c t="s">
        <v>27</v>
      </c>
    </row>
    <row r="252" spans="1:5" ht="12.75">
      <c r="A252" s="35" t="s">
        <v>56</v>
      </c>
      <c r="E252" s="39" t="s">
        <v>803</v>
      </c>
    </row>
    <row r="253" spans="1:5" ht="12.75">
      <c r="A253" s="35" t="s">
        <v>57</v>
      </c>
      <c r="E253" s="40" t="s">
        <v>5</v>
      </c>
    </row>
    <row r="254" spans="1:5" ht="12.75">
      <c r="A254" t="s">
        <v>59</v>
      </c>
      <c r="E254" s="39" t="s">
        <v>5</v>
      </c>
    </row>
    <row r="255" spans="1:16" ht="12.75">
      <c r="A255" t="s">
        <v>49</v>
      </c>
      <c s="34" t="s">
        <v>335</v>
      </c>
      <c s="34" t="s">
        <v>804</v>
      </c>
      <c s="35" t="s">
        <v>5</v>
      </c>
      <c s="6" t="s">
        <v>805</v>
      </c>
      <c s="36" t="s">
        <v>137</v>
      </c>
      <c s="37">
        <v>412.949</v>
      </c>
      <c s="36">
        <v>0.0004</v>
      </c>
      <c s="36">
        <f>ROUND(G255*H255,6)</f>
      </c>
      <c r="L255" s="38">
        <v>0</v>
      </c>
      <c s="32">
        <f>ROUND(ROUND(L255,2)*ROUND(G255,3),2)</f>
      </c>
      <c s="36" t="s">
        <v>108</v>
      </c>
      <c>
        <f>(M255*21)/100</f>
      </c>
      <c t="s">
        <v>27</v>
      </c>
    </row>
    <row r="256" spans="1:5" ht="12.75">
      <c r="A256" s="35" t="s">
        <v>56</v>
      </c>
      <c r="E256" s="39" t="s">
        <v>805</v>
      </c>
    </row>
    <row r="257" spans="1:5" ht="12.75">
      <c r="A257" s="35" t="s">
        <v>57</v>
      </c>
      <c r="E257" s="40" t="s">
        <v>5</v>
      </c>
    </row>
    <row r="258" spans="1:5" ht="12.75">
      <c r="A258" t="s">
        <v>59</v>
      </c>
      <c r="E258" s="39" t="s">
        <v>5</v>
      </c>
    </row>
    <row r="259" spans="1:16" ht="25.5">
      <c r="A259" t="s">
        <v>49</v>
      </c>
      <c s="34" t="s">
        <v>339</v>
      </c>
      <c s="34" t="s">
        <v>806</v>
      </c>
      <c s="35" t="s">
        <v>5</v>
      </c>
      <c s="6" t="s">
        <v>807</v>
      </c>
      <c s="36" t="s">
        <v>137</v>
      </c>
      <c s="37">
        <v>481.292</v>
      </c>
      <c s="36">
        <v>0.0054</v>
      </c>
      <c s="36">
        <f>ROUND(G259*H259,6)</f>
      </c>
      <c r="L259" s="38">
        <v>0</v>
      </c>
      <c s="32">
        <f>ROUND(ROUND(L259,2)*ROUND(G259,3),2)</f>
      </c>
      <c s="36" t="s">
        <v>108</v>
      </c>
      <c>
        <f>(M259*21)/100</f>
      </c>
      <c t="s">
        <v>27</v>
      </c>
    </row>
    <row r="260" spans="1:5" ht="25.5">
      <c r="A260" s="35" t="s">
        <v>56</v>
      </c>
      <c r="E260" s="39" t="s">
        <v>807</v>
      </c>
    </row>
    <row r="261" spans="1:5" ht="12.75">
      <c r="A261" s="35" t="s">
        <v>57</v>
      </c>
      <c r="E261" s="40" t="s">
        <v>5</v>
      </c>
    </row>
    <row r="262" spans="1:5" ht="12.75">
      <c r="A262" t="s">
        <v>59</v>
      </c>
      <c r="E262" s="39" t="s">
        <v>5</v>
      </c>
    </row>
    <row r="263" spans="1:16" ht="12.75">
      <c r="A263" t="s">
        <v>49</v>
      </c>
      <c s="34" t="s">
        <v>808</v>
      </c>
      <c s="34" t="s">
        <v>809</v>
      </c>
      <c s="35" t="s">
        <v>5</v>
      </c>
      <c s="6" t="s">
        <v>810</v>
      </c>
      <c s="36" t="s">
        <v>137</v>
      </c>
      <c s="37">
        <v>20.9</v>
      </c>
      <c s="36">
        <v>0.0004</v>
      </c>
      <c s="36">
        <f>ROUND(G263*H263,6)</f>
      </c>
      <c r="L263" s="38">
        <v>0</v>
      </c>
      <c s="32">
        <f>ROUND(ROUND(L263,2)*ROUND(G263,3),2)</f>
      </c>
      <c s="36" t="s">
        <v>108</v>
      </c>
      <c>
        <f>(M263*21)/100</f>
      </c>
      <c t="s">
        <v>27</v>
      </c>
    </row>
    <row r="264" spans="1:5" ht="12.75">
      <c r="A264" s="35" t="s">
        <v>56</v>
      </c>
      <c r="E264" s="39" t="s">
        <v>810</v>
      </c>
    </row>
    <row r="265" spans="1:5" ht="12.75">
      <c r="A265" s="35" t="s">
        <v>57</v>
      </c>
      <c r="E265" s="40" t="s">
        <v>5</v>
      </c>
    </row>
    <row r="266" spans="1:5" ht="12.75">
      <c r="A266" t="s">
        <v>59</v>
      </c>
      <c r="E266" s="39" t="s">
        <v>5</v>
      </c>
    </row>
    <row r="267" spans="1:16" ht="25.5">
      <c r="A267" t="s">
        <v>49</v>
      </c>
      <c s="34" t="s">
        <v>343</v>
      </c>
      <c s="34" t="s">
        <v>811</v>
      </c>
      <c s="35" t="s">
        <v>5</v>
      </c>
      <c s="6" t="s">
        <v>812</v>
      </c>
      <c s="36" t="s">
        <v>137</v>
      </c>
      <c s="37">
        <v>25.519</v>
      </c>
      <c s="36">
        <v>0.0054</v>
      </c>
      <c s="36">
        <f>ROUND(G267*H267,6)</f>
      </c>
      <c r="L267" s="38">
        <v>0</v>
      </c>
      <c s="32">
        <f>ROUND(ROUND(L267,2)*ROUND(G267,3),2)</f>
      </c>
      <c s="36" t="s">
        <v>108</v>
      </c>
      <c>
        <f>(M267*21)/100</f>
      </c>
      <c t="s">
        <v>27</v>
      </c>
    </row>
    <row r="268" spans="1:5" ht="25.5">
      <c r="A268" s="35" t="s">
        <v>56</v>
      </c>
      <c r="E268" s="39" t="s">
        <v>812</v>
      </c>
    </row>
    <row r="269" spans="1:5" ht="12.75">
      <c r="A269" s="35" t="s">
        <v>57</v>
      </c>
      <c r="E269" s="40" t="s">
        <v>5</v>
      </c>
    </row>
    <row r="270" spans="1:5" ht="12.75">
      <c r="A270" t="s">
        <v>59</v>
      </c>
      <c r="E270" s="39" t="s">
        <v>5</v>
      </c>
    </row>
    <row r="271" spans="1:16" ht="25.5">
      <c r="A271" t="s">
        <v>49</v>
      </c>
      <c s="34" t="s">
        <v>813</v>
      </c>
      <c s="34" t="s">
        <v>814</v>
      </c>
      <c s="35" t="s">
        <v>5</v>
      </c>
      <c s="6" t="s">
        <v>815</v>
      </c>
      <c s="36" t="s">
        <v>137</v>
      </c>
      <c s="37">
        <v>1977.676</v>
      </c>
      <c s="36">
        <v>0.0004</v>
      </c>
      <c s="36">
        <f>ROUND(G271*H271,6)</f>
      </c>
      <c r="L271" s="38">
        <v>0</v>
      </c>
      <c s="32">
        <f>ROUND(ROUND(L271,2)*ROUND(G271,3),2)</f>
      </c>
      <c s="36" t="s">
        <v>108</v>
      </c>
      <c>
        <f>(M271*21)/100</f>
      </c>
      <c t="s">
        <v>27</v>
      </c>
    </row>
    <row r="272" spans="1:5" ht="25.5">
      <c r="A272" s="35" t="s">
        <v>56</v>
      </c>
      <c r="E272" s="39" t="s">
        <v>815</v>
      </c>
    </row>
    <row r="273" spans="1:5" ht="12.75">
      <c r="A273" s="35" t="s">
        <v>57</v>
      </c>
      <c r="E273" s="40" t="s">
        <v>5</v>
      </c>
    </row>
    <row r="274" spans="1:5" ht="12.75">
      <c r="A274" t="s">
        <v>59</v>
      </c>
      <c r="E274" s="39" t="s">
        <v>5</v>
      </c>
    </row>
    <row r="275" spans="1:16" ht="25.5">
      <c r="A275" t="s">
        <v>49</v>
      </c>
      <c s="34" t="s">
        <v>346</v>
      </c>
      <c s="34" t="s">
        <v>816</v>
      </c>
      <c s="35" t="s">
        <v>5</v>
      </c>
      <c s="6" t="s">
        <v>817</v>
      </c>
      <c s="36" t="s">
        <v>137</v>
      </c>
      <c s="37">
        <v>494.419</v>
      </c>
      <c s="36">
        <v>0.004</v>
      </c>
      <c s="36">
        <f>ROUND(G275*H275,6)</f>
      </c>
      <c r="L275" s="38">
        <v>0</v>
      </c>
      <c s="32">
        <f>ROUND(ROUND(L275,2)*ROUND(G275,3),2)</f>
      </c>
      <c s="36" t="s">
        <v>108</v>
      </c>
      <c>
        <f>(M275*21)/100</f>
      </c>
      <c t="s">
        <v>27</v>
      </c>
    </row>
    <row r="276" spans="1:5" ht="38.25">
      <c r="A276" s="35" t="s">
        <v>56</v>
      </c>
      <c r="E276" s="39" t="s">
        <v>818</v>
      </c>
    </row>
    <row r="277" spans="1:5" ht="12.75">
      <c r="A277" s="35" t="s">
        <v>57</v>
      </c>
      <c r="E277" s="40" t="s">
        <v>5</v>
      </c>
    </row>
    <row r="278" spans="1:5" ht="12.75">
      <c r="A278" t="s">
        <v>59</v>
      </c>
      <c r="E278" s="39" t="s">
        <v>5</v>
      </c>
    </row>
    <row r="279" spans="1:16" ht="25.5">
      <c r="A279" t="s">
        <v>49</v>
      </c>
      <c s="34" t="s">
        <v>819</v>
      </c>
      <c s="34" t="s">
        <v>820</v>
      </c>
      <c s="35" t="s">
        <v>5</v>
      </c>
      <c s="6" t="s">
        <v>821</v>
      </c>
      <c s="36" t="s">
        <v>137</v>
      </c>
      <c s="37">
        <v>494.419</v>
      </c>
      <c s="36">
        <v>0.0047</v>
      </c>
      <c s="36">
        <f>ROUND(G279*H279,6)</f>
      </c>
      <c r="L279" s="38">
        <v>0</v>
      </c>
      <c s="32">
        <f>ROUND(ROUND(L279,2)*ROUND(G279,3),2)</f>
      </c>
      <c s="36" t="s">
        <v>108</v>
      </c>
      <c>
        <f>(M279*21)/100</f>
      </c>
      <c t="s">
        <v>27</v>
      </c>
    </row>
    <row r="280" spans="1:5" ht="38.25">
      <c r="A280" s="35" t="s">
        <v>56</v>
      </c>
      <c r="E280" s="39" t="s">
        <v>822</v>
      </c>
    </row>
    <row r="281" spans="1:5" ht="12.75">
      <c r="A281" s="35" t="s">
        <v>57</v>
      </c>
      <c r="E281" s="40" t="s">
        <v>5</v>
      </c>
    </row>
    <row r="282" spans="1:5" ht="12.75">
      <c r="A282" t="s">
        <v>59</v>
      </c>
      <c r="E282" s="39" t="s">
        <v>5</v>
      </c>
    </row>
    <row r="283" spans="1:16" ht="25.5">
      <c r="A283" t="s">
        <v>49</v>
      </c>
      <c s="34" t="s">
        <v>349</v>
      </c>
      <c s="34" t="s">
        <v>823</v>
      </c>
      <c s="35" t="s">
        <v>5</v>
      </c>
      <c s="6" t="s">
        <v>824</v>
      </c>
      <c s="36" t="s">
        <v>137</v>
      </c>
      <c s="37">
        <v>494.419</v>
      </c>
      <c s="36">
        <v>0.00685</v>
      </c>
      <c s="36">
        <f>ROUND(G283*H283,6)</f>
      </c>
      <c r="L283" s="38">
        <v>0</v>
      </c>
      <c s="32">
        <f>ROUND(ROUND(L283,2)*ROUND(G283,3),2)</f>
      </c>
      <c s="36" t="s">
        <v>108</v>
      </c>
      <c>
        <f>(M283*21)/100</f>
      </c>
      <c t="s">
        <v>27</v>
      </c>
    </row>
    <row r="284" spans="1:5" ht="38.25">
      <c r="A284" s="35" t="s">
        <v>56</v>
      </c>
      <c r="E284" s="39" t="s">
        <v>825</v>
      </c>
    </row>
    <row r="285" spans="1:5" ht="12.75">
      <c r="A285" s="35" t="s">
        <v>57</v>
      </c>
      <c r="E285" s="40" t="s">
        <v>5</v>
      </c>
    </row>
    <row r="286" spans="1:5" ht="12.75">
      <c r="A286" t="s">
        <v>59</v>
      </c>
      <c r="E286" s="39" t="s">
        <v>5</v>
      </c>
    </row>
    <row r="287" spans="1:16" ht="25.5">
      <c r="A287" t="s">
        <v>49</v>
      </c>
      <c s="34" t="s">
        <v>826</v>
      </c>
      <c s="34" t="s">
        <v>827</v>
      </c>
      <c s="35" t="s">
        <v>5</v>
      </c>
      <c s="6" t="s">
        <v>807</v>
      </c>
      <c s="36" t="s">
        <v>137</v>
      </c>
      <c s="37">
        <v>494.419</v>
      </c>
      <c s="36">
        <v>0.0054</v>
      </c>
      <c s="36">
        <f>ROUND(G287*H287,6)</f>
      </c>
      <c r="L287" s="38">
        <v>0</v>
      </c>
      <c s="32">
        <f>ROUND(ROUND(L287,2)*ROUND(G287,3),2)</f>
      </c>
      <c s="36" t="s">
        <v>55</v>
      </c>
      <c>
        <f>(M287*21)/100</f>
      </c>
      <c t="s">
        <v>27</v>
      </c>
    </row>
    <row r="288" spans="1:5" ht="25.5">
      <c r="A288" s="35" t="s">
        <v>56</v>
      </c>
      <c r="E288" s="39" t="s">
        <v>807</v>
      </c>
    </row>
    <row r="289" spans="1:5" ht="12.75">
      <c r="A289" s="35" t="s">
        <v>57</v>
      </c>
      <c r="E289" s="40" t="s">
        <v>5</v>
      </c>
    </row>
    <row r="290" spans="1:5" ht="12.75">
      <c r="A290" t="s">
        <v>59</v>
      </c>
      <c r="E290" s="39" t="s">
        <v>5</v>
      </c>
    </row>
    <row r="291" spans="1:16" ht="25.5">
      <c r="A291" t="s">
        <v>49</v>
      </c>
      <c s="34" t="s">
        <v>828</v>
      </c>
      <c s="34" t="s">
        <v>829</v>
      </c>
      <c s="35" t="s">
        <v>5</v>
      </c>
      <c s="6" t="s">
        <v>830</v>
      </c>
      <c s="36" t="s">
        <v>137</v>
      </c>
      <c s="37">
        <v>74.969</v>
      </c>
      <c s="36">
        <v>0.0004</v>
      </c>
      <c s="36">
        <f>ROUND(G291*H291,6)</f>
      </c>
      <c r="L291" s="38">
        <v>0</v>
      </c>
      <c s="32">
        <f>ROUND(ROUND(L291,2)*ROUND(G291,3),2)</f>
      </c>
      <c s="36" t="s">
        <v>108</v>
      </c>
      <c>
        <f>(M291*21)/100</f>
      </c>
      <c t="s">
        <v>27</v>
      </c>
    </row>
    <row r="292" spans="1:5" ht="25.5">
      <c r="A292" s="35" t="s">
        <v>56</v>
      </c>
      <c r="E292" s="39" t="s">
        <v>830</v>
      </c>
    </row>
    <row r="293" spans="1:5" ht="12.75">
      <c r="A293" s="35" t="s">
        <v>57</v>
      </c>
      <c r="E293" s="40" t="s">
        <v>831</v>
      </c>
    </row>
    <row r="294" spans="1:5" ht="12.75">
      <c r="A294" t="s">
        <v>59</v>
      </c>
      <c r="E294" s="39" t="s">
        <v>5</v>
      </c>
    </row>
    <row r="295" spans="1:16" ht="25.5">
      <c r="A295" t="s">
        <v>49</v>
      </c>
      <c s="34" t="s">
        <v>832</v>
      </c>
      <c s="34" t="s">
        <v>833</v>
      </c>
      <c s="35" t="s">
        <v>5</v>
      </c>
      <c s="6" t="s">
        <v>817</v>
      </c>
      <c s="36" t="s">
        <v>137</v>
      </c>
      <c s="37">
        <v>37.485</v>
      </c>
      <c s="36">
        <v>0.004</v>
      </c>
      <c s="36">
        <f>ROUND(G295*H295,6)</f>
      </c>
      <c r="L295" s="38">
        <v>0</v>
      </c>
      <c s="32">
        <f>ROUND(ROUND(L295,2)*ROUND(G295,3),2)</f>
      </c>
      <c s="36" t="s">
        <v>55</v>
      </c>
      <c>
        <f>(M295*21)/100</f>
      </c>
      <c t="s">
        <v>27</v>
      </c>
    </row>
    <row r="296" spans="1:5" ht="38.25">
      <c r="A296" s="35" t="s">
        <v>56</v>
      </c>
      <c r="E296" s="39" t="s">
        <v>818</v>
      </c>
    </row>
    <row r="297" spans="1:5" ht="12.75">
      <c r="A297" s="35" t="s">
        <v>57</v>
      </c>
      <c r="E297" s="40" t="s">
        <v>834</v>
      </c>
    </row>
    <row r="298" spans="1:5" ht="12.75">
      <c r="A298" t="s">
        <v>59</v>
      </c>
      <c r="E298" s="39" t="s">
        <v>5</v>
      </c>
    </row>
    <row r="299" spans="1:16" ht="25.5">
      <c r="A299" t="s">
        <v>49</v>
      </c>
      <c s="34" t="s">
        <v>835</v>
      </c>
      <c s="34" t="s">
        <v>836</v>
      </c>
      <c s="35" t="s">
        <v>5</v>
      </c>
      <c s="6" t="s">
        <v>821</v>
      </c>
      <c s="36" t="s">
        <v>137</v>
      </c>
      <c s="37">
        <v>37.485</v>
      </c>
      <c s="36">
        <v>0.0047</v>
      </c>
      <c s="36">
        <f>ROUND(G299*H299,6)</f>
      </c>
      <c r="L299" s="38">
        <v>0</v>
      </c>
      <c s="32">
        <f>ROUND(ROUND(L299,2)*ROUND(G299,3),2)</f>
      </c>
      <c s="36" t="s">
        <v>55</v>
      </c>
      <c>
        <f>(M299*21)/100</f>
      </c>
      <c t="s">
        <v>27</v>
      </c>
    </row>
    <row r="300" spans="1:5" ht="38.25">
      <c r="A300" s="35" t="s">
        <v>56</v>
      </c>
      <c r="E300" s="39" t="s">
        <v>822</v>
      </c>
    </row>
    <row r="301" spans="1:5" ht="12.75">
      <c r="A301" s="35" t="s">
        <v>57</v>
      </c>
      <c r="E301" s="40" t="s">
        <v>834</v>
      </c>
    </row>
    <row r="302" spans="1:5" ht="12.75">
      <c r="A302" t="s">
        <v>59</v>
      </c>
      <c r="E302" s="39" t="s">
        <v>5</v>
      </c>
    </row>
    <row r="303" spans="1:16" ht="38.25">
      <c r="A303" t="s">
        <v>49</v>
      </c>
      <c s="34" t="s">
        <v>837</v>
      </c>
      <c s="34" t="s">
        <v>838</v>
      </c>
      <c s="35" t="s">
        <v>5</v>
      </c>
      <c s="6" t="s">
        <v>839</v>
      </c>
      <c s="36" t="s">
        <v>54</v>
      </c>
      <c s="37">
        <v>14.577</v>
      </c>
      <c s="36">
        <v>0</v>
      </c>
      <c s="36">
        <f>ROUND(G303*H303,6)</f>
      </c>
      <c r="L303" s="38">
        <v>0</v>
      </c>
      <c s="32">
        <f>ROUND(ROUND(L303,2)*ROUND(G303,3),2)</f>
      </c>
      <c s="36" t="s">
        <v>108</v>
      </c>
      <c>
        <f>(M303*21)/100</f>
      </c>
      <c t="s">
        <v>27</v>
      </c>
    </row>
    <row r="304" spans="1:5" ht="38.25">
      <c r="A304" s="35" t="s">
        <v>56</v>
      </c>
      <c r="E304" s="39" t="s">
        <v>840</v>
      </c>
    </row>
    <row r="305" spans="1:5" ht="12.75">
      <c r="A305" s="35" t="s">
        <v>57</v>
      </c>
      <c r="E305" s="40" t="s">
        <v>5</v>
      </c>
    </row>
    <row r="306" spans="1:5" ht="12.75">
      <c r="A306" t="s">
        <v>59</v>
      </c>
      <c r="E306" s="39" t="s">
        <v>5</v>
      </c>
    </row>
    <row r="307" spans="1:13" ht="12.75">
      <c r="A307" t="s">
        <v>46</v>
      </c>
      <c r="C307" s="31" t="s">
        <v>841</v>
      </c>
      <c r="E307" s="33" t="s">
        <v>842</v>
      </c>
      <c r="J307" s="32">
        <f>0</f>
      </c>
      <c s="32">
        <f>0</f>
      </c>
      <c s="32">
        <f>0+L308+L312+L316+L320+L324+L328+L332+L336+L340+L344</f>
      </c>
      <c s="32">
        <f>0+M308+M312+M316+M320+M324+M328+M332+M336+M340+M344</f>
      </c>
    </row>
    <row r="308" spans="1:16" ht="25.5">
      <c r="A308" t="s">
        <v>49</v>
      </c>
      <c s="34" t="s">
        <v>843</v>
      </c>
      <c s="34" t="s">
        <v>844</v>
      </c>
      <c s="35" t="s">
        <v>5</v>
      </c>
      <c s="6" t="s">
        <v>845</v>
      </c>
      <c s="36" t="s">
        <v>137</v>
      </c>
      <c s="37">
        <v>177.55</v>
      </c>
      <c s="36">
        <v>0</v>
      </c>
      <c s="36">
        <f>ROUND(G308*H308,6)</f>
      </c>
      <c r="L308" s="38">
        <v>0</v>
      </c>
      <c s="32">
        <f>ROUND(ROUND(L308,2)*ROUND(G308,3),2)</f>
      </c>
      <c s="36" t="s">
        <v>108</v>
      </c>
      <c>
        <f>(M308*21)/100</f>
      </c>
      <c t="s">
        <v>27</v>
      </c>
    </row>
    <row r="309" spans="1:5" ht="25.5">
      <c r="A309" s="35" t="s">
        <v>56</v>
      </c>
      <c r="E309" s="39" t="s">
        <v>845</v>
      </c>
    </row>
    <row r="310" spans="1:5" ht="12.75">
      <c r="A310" s="35" t="s">
        <v>57</v>
      </c>
      <c r="E310" s="40" t="s">
        <v>5</v>
      </c>
    </row>
    <row r="311" spans="1:5" ht="12.75">
      <c r="A311" t="s">
        <v>59</v>
      </c>
      <c r="E311" s="39" t="s">
        <v>5</v>
      </c>
    </row>
    <row r="312" spans="1:16" ht="12.75">
      <c r="A312" t="s">
        <v>49</v>
      </c>
      <c s="34" t="s">
        <v>846</v>
      </c>
      <c s="34" t="s">
        <v>847</v>
      </c>
      <c s="35" t="s">
        <v>5</v>
      </c>
      <c s="6" t="s">
        <v>848</v>
      </c>
      <c s="36" t="s">
        <v>54</v>
      </c>
      <c s="37">
        <v>14.204</v>
      </c>
      <c s="36">
        <v>1</v>
      </c>
      <c s="36">
        <f>ROUND(G312*H312,6)</f>
      </c>
      <c r="L312" s="38">
        <v>0</v>
      </c>
      <c s="32">
        <f>ROUND(ROUND(L312,2)*ROUND(G312,3),2)</f>
      </c>
      <c s="36" t="s">
        <v>108</v>
      </c>
      <c>
        <f>(M312*21)/100</f>
      </c>
      <c t="s">
        <v>27</v>
      </c>
    </row>
    <row r="313" spans="1:5" ht="12.75">
      <c r="A313" s="35" t="s">
        <v>56</v>
      </c>
      <c r="E313" s="39" t="s">
        <v>848</v>
      </c>
    </row>
    <row r="314" spans="1:5" ht="12.75">
      <c r="A314" s="35" t="s">
        <v>57</v>
      </c>
      <c r="E314" s="40" t="s">
        <v>5</v>
      </c>
    </row>
    <row r="315" spans="1:5" ht="12.75">
      <c r="A315" t="s">
        <v>59</v>
      </c>
      <c r="E315" s="39" t="s">
        <v>5</v>
      </c>
    </row>
    <row r="316" spans="1:16" ht="25.5">
      <c r="A316" t="s">
        <v>49</v>
      </c>
      <c s="34" t="s">
        <v>849</v>
      </c>
      <c s="34" t="s">
        <v>850</v>
      </c>
      <c s="35" t="s">
        <v>5</v>
      </c>
      <c s="6" t="s">
        <v>851</v>
      </c>
      <c s="36" t="s">
        <v>137</v>
      </c>
      <c s="37">
        <v>494.419</v>
      </c>
      <c s="36">
        <v>0</v>
      </c>
      <c s="36">
        <f>ROUND(G316*H316,6)</f>
      </c>
      <c r="L316" s="38">
        <v>0</v>
      </c>
      <c s="32">
        <f>ROUND(ROUND(L316,2)*ROUND(G316,3),2)</f>
      </c>
      <c s="36" t="s">
        <v>108</v>
      </c>
      <c>
        <f>(M316*21)/100</f>
      </c>
      <c t="s">
        <v>27</v>
      </c>
    </row>
    <row r="317" spans="1:5" ht="25.5">
      <c r="A317" s="35" t="s">
        <v>56</v>
      </c>
      <c r="E317" s="39" t="s">
        <v>851</v>
      </c>
    </row>
    <row r="318" spans="1:5" ht="12.75">
      <c r="A318" s="35" t="s">
        <v>57</v>
      </c>
      <c r="E318" s="40" t="s">
        <v>5</v>
      </c>
    </row>
    <row r="319" spans="1:5" ht="12.75">
      <c r="A319" t="s">
        <v>59</v>
      </c>
      <c r="E319" s="39" t="s">
        <v>5</v>
      </c>
    </row>
    <row r="320" spans="1:16" ht="12.75">
      <c r="A320" t="s">
        <v>49</v>
      </c>
      <c s="34" t="s">
        <v>852</v>
      </c>
      <c s="34" t="s">
        <v>853</v>
      </c>
      <c s="35" t="s">
        <v>5</v>
      </c>
      <c s="6" t="s">
        <v>854</v>
      </c>
      <c s="36" t="s">
        <v>137</v>
      </c>
      <c s="37">
        <v>494.419</v>
      </c>
      <c s="36">
        <v>0.0006</v>
      </c>
      <c s="36">
        <f>ROUND(G320*H320,6)</f>
      </c>
      <c r="L320" s="38">
        <v>0</v>
      </c>
      <c s="32">
        <f>ROUND(ROUND(L320,2)*ROUND(G320,3),2)</f>
      </c>
      <c s="36" t="s">
        <v>108</v>
      </c>
      <c>
        <f>(M320*21)/100</f>
      </c>
      <c t="s">
        <v>27</v>
      </c>
    </row>
    <row r="321" spans="1:5" ht="12.75">
      <c r="A321" s="35" t="s">
        <v>56</v>
      </c>
      <c r="E321" s="39" t="s">
        <v>854</v>
      </c>
    </row>
    <row r="322" spans="1:5" ht="12.75">
      <c r="A322" s="35" t="s">
        <v>57</v>
      </c>
      <c r="E322" s="40" t="s">
        <v>5</v>
      </c>
    </row>
    <row r="323" spans="1:5" ht="12.75">
      <c r="A323" t="s">
        <v>59</v>
      </c>
      <c r="E323" s="39" t="s">
        <v>5</v>
      </c>
    </row>
    <row r="324" spans="1:16" ht="25.5">
      <c r="A324" t="s">
        <v>49</v>
      </c>
      <c s="34" t="s">
        <v>855</v>
      </c>
      <c s="34" t="s">
        <v>856</v>
      </c>
      <c s="35" t="s">
        <v>5</v>
      </c>
      <c s="6" t="s">
        <v>857</v>
      </c>
      <c s="36" t="s">
        <v>143</v>
      </c>
      <c s="37">
        <v>4</v>
      </c>
      <c s="36">
        <v>0</v>
      </c>
      <c s="36">
        <f>ROUND(G324*H324,6)</f>
      </c>
      <c r="L324" s="38">
        <v>0</v>
      </c>
      <c s="32">
        <f>ROUND(ROUND(L324,2)*ROUND(G324,3),2)</f>
      </c>
      <c s="36" t="s">
        <v>108</v>
      </c>
      <c>
        <f>(M324*21)/100</f>
      </c>
      <c t="s">
        <v>27</v>
      </c>
    </row>
    <row r="325" spans="1:5" ht="25.5">
      <c r="A325" s="35" t="s">
        <v>56</v>
      </c>
      <c r="E325" s="39" t="s">
        <v>857</v>
      </c>
    </row>
    <row r="326" spans="1:5" ht="12.75">
      <c r="A326" s="35" t="s">
        <v>57</v>
      </c>
      <c r="E326" s="40" t="s">
        <v>5</v>
      </c>
    </row>
    <row r="327" spans="1:5" ht="12.75">
      <c r="A327" t="s">
        <v>59</v>
      </c>
      <c r="E327" s="39" t="s">
        <v>5</v>
      </c>
    </row>
    <row r="328" spans="1:16" ht="12.75">
      <c r="A328" t="s">
        <v>49</v>
      </c>
      <c s="34" t="s">
        <v>858</v>
      </c>
      <c s="34" t="s">
        <v>859</v>
      </c>
      <c s="35" t="s">
        <v>5</v>
      </c>
      <c s="6" t="s">
        <v>860</v>
      </c>
      <c s="36" t="s">
        <v>143</v>
      </c>
      <c s="37">
        <v>4</v>
      </c>
      <c s="36">
        <v>0.0025</v>
      </c>
      <c s="36">
        <f>ROUND(G328*H328,6)</f>
      </c>
      <c r="L328" s="38">
        <v>0</v>
      </c>
      <c s="32">
        <f>ROUND(ROUND(L328,2)*ROUND(G328,3),2)</f>
      </c>
      <c s="36" t="s">
        <v>108</v>
      </c>
      <c>
        <f>(M328*21)/100</f>
      </c>
      <c t="s">
        <v>27</v>
      </c>
    </row>
    <row r="329" spans="1:5" ht="12.75">
      <c r="A329" s="35" t="s">
        <v>56</v>
      </c>
      <c r="E329" s="39" t="s">
        <v>860</v>
      </c>
    </row>
    <row r="330" spans="1:5" ht="12.75">
      <c r="A330" s="35" t="s">
        <v>57</v>
      </c>
      <c r="E330" s="40" t="s">
        <v>5</v>
      </c>
    </row>
    <row r="331" spans="1:5" ht="12.75">
      <c r="A331" t="s">
        <v>59</v>
      </c>
      <c r="E331" s="39" t="s">
        <v>5</v>
      </c>
    </row>
    <row r="332" spans="1:16" ht="25.5">
      <c r="A332" t="s">
        <v>49</v>
      </c>
      <c s="34" t="s">
        <v>861</v>
      </c>
      <c s="34" t="s">
        <v>862</v>
      </c>
      <c s="35" t="s">
        <v>5</v>
      </c>
      <c s="6" t="s">
        <v>863</v>
      </c>
      <c s="36" t="s">
        <v>137</v>
      </c>
      <c s="37">
        <v>316.869</v>
      </c>
      <c s="36">
        <v>0</v>
      </c>
      <c s="36">
        <f>ROUND(G332*H332,6)</f>
      </c>
      <c r="L332" s="38">
        <v>0</v>
      </c>
      <c s="32">
        <f>ROUND(ROUND(L332,2)*ROUND(G332,3),2)</f>
      </c>
      <c s="36" t="s">
        <v>108</v>
      </c>
      <c>
        <f>(M332*21)/100</f>
      </c>
      <c t="s">
        <v>27</v>
      </c>
    </row>
    <row r="333" spans="1:5" ht="25.5">
      <c r="A333" s="35" t="s">
        <v>56</v>
      </c>
      <c r="E333" s="39" t="s">
        <v>863</v>
      </c>
    </row>
    <row r="334" spans="1:5" ht="12.75">
      <c r="A334" s="35" t="s">
        <v>57</v>
      </c>
      <c r="E334" s="40" t="s">
        <v>5</v>
      </c>
    </row>
    <row r="335" spans="1:5" ht="12.75">
      <c r="A335" t="s">
        <v>59</v>
      </c>
      <c r="E335" s="39" t="s">
        <v>5</v>
      </c>
    </row>
    <row r="336" spans="1:16" ht="12.75">
      <c r="A336" t="s">
        <v>49</v>
      </c>
      <c s="34" t="s">
        <v>864</v>
      </c>
      <c s="34" t="s">
        <v>865</v>
      </c>
      <c s="35" t="s">
        <v>5</v>
      </c>
      <c s="6" t="s">
        <v>866</v>
      </c>
      <c s="36" t="s">
        <v>137</v>
      </c>
      <c s="37">
        <v>316.869</v>
      </c>
      <c s="36">
        <v>0.011</v>
      </c>
      <c s="36">
        <f>ROUND(G336*H336,6)</f>
      </c>
      <c r="L336" s="38">
        <v>0</v>
      </c>
      <c s="32">
        <f>ROUND(ROUND(L336,2)*ROUND(G336,3),2)</f>
      </c>
      <c s="36" t="s">
        <v>108</v>
      </c>
      <c>
        <f>(M336*21)/100</f>
      </c>
      <c t="s">
        <v>27</v>
      </c>
    </row>
    <row r="337" spans="1:5" ht="12.75">
      <c r="A337" s="35" t="s">
        <v>56</v>
      </c>
      <c r="E337" s="39" t="s">
        <v>866</v>
      </c>
    </row>
    <row r="338" spans="1:5" ht="12.75">
      <c r="A338" s="35" t="s">
        <v>57</v>
      </c>
      <c r="E338" s="40" t="s">
        <v>5</v>
      </c>
    </row>
    <row r="339" spans="1:5" ht="12.75">
      <c r="A339" t="s">
        <v>59</v>
      </c>
      <c r="E339" s="39" t="s">
        <v>5</v>
      </c>
    </row>
    <row r="340" spans="1:16" ht="25.5">
      <c r="A340" t="s">
        <v>49</v>
      </c>
      <c s="34" t="s">
        <v>867</v>
      </c>
      <c s="34" t="s">
        <v>868</v>
      </c>
      <c s="35" t="s">
        <v>5</v>
      </c>
      <c s="6" t="s">
        <v>869</v>
      </c>
      <c s="36" t="s">
        <v>137</v>
      </c>
      <c s="37">
        <v>316.869</v>
      </c>
      <c s="36">
        <v>0</v>
      </c>
      <c s="36">
        <f>ROUND(G340*H340,6)</f>
      </c>
      <c r="L340" s="38">
        <v>0</v>
      </c>
      <c s="32">
        <f>ROUND(ROUND(L340,2)*ROUND(G340,3),2)</f>
      </c>
      <c s="36" t="s">
        <v>108</v>
      </c>
      <c>
        <f>(M340*21)/100</f>
      </c>
      <c t="s">
        <v>27</v>
      </c>
    </row>
    <row r="341" spans="1:5" ht="25.5">
      <c r="A341" s="35" t="s">
        <v>56</v>
      </c>
      <c r="E341" s="39" t="s">
        <v>869</v>
      </c>
    </row>
    <row r="342" spans="1:5" ht="12.75">
      <c r="A342" s="35" t="s">
        <v>57</v>
      </c>
      <c r="E342" s="40" t="s">
        <v>5</v>
      </c>
    </row>
    <row r="343" spans="1:5" ht="12.75">
      <c r="A343" t="s">
        <v>59</v>
      </c>
      <c r="E343" s="39" t="s">
        <v>5</v>
      </c>
    </row>
    <row r="344" spans="1:16" ht="12.75">
      <c r="A344" t="s">
        <v>49</v>
      </c>
      <c s="34" t="s">
        <v>870</v>
      </c>
      <c s="34" t="s">
        <v>871</v>
      </c>
      <c s="35" t="s">
        <v>5</v>
      </c>
      <c s="6" t="s">
        <v>872</v>
      </c>
      <c s="36" t="s">
        <v>137</v>
      </c>
      <c s="37">
        <v>316.869</v>
      </c>
      <c s="36">
        <v>0.004</v>
      </c>
      <c s="36">
        <f>ROUND(G344*H344,6)</f>
      </c>
      <c r="L344" s="38">
        <v>0</v>
      </c>
      <c s="32">
        <f>ROUND(ROUND(L344,2)*ROUND(G344,3),2)</f>
      </c>
      <c s="36" t="s">
        <v>108</v>
      </c>
      <c>
        <f>(M344*21)/100</f>
      </c>
      <c t="s">
        <v>27</v>
      </c>
    </row>
    <row r="345" spans="1:5" ht="12.75">
      <c r="A345" s="35" t="s">
        <v>56</v>
      </c>
      <c r="E345" s="39" t="s">
        <v>872</v>
      </c>
    </row>
    <row r="346" spans="1:5" ht="12.75">
      <c r="A346" s="35" t="s">
        <v>57</v>
      </c>
      <c r="E346" s="40" t="s">
        <v>5</v>
      </c>
    </row>
    <row r="347" spans="1:5" ht="12.75">
      <c r="A347" t="s">
        <v>59</v>
      </c>
      <c r="E347" s="39" t="s">
        <v>5</v>
      </c>
    </row>
    <row r="348" spans="1:13" ht="12.75">
      <c r="A348" t="s">
        <v>46</v>
      </c>
      <c r="C348" s="31" t="s">
        <v>873</v>
      </c>
      <c r="E348" s="33" t="s">
        <v>874</v>
      </c>
      <c r="J348" s="32">
        <f>0</f>
      </c>
      <c s="32">
        <f>0</f>
      </c>
      <c s="32">
        <f>0+L349+L353+L357+L361+L365+L369+L373+L377+L381+L385+L389+L393+L397+L401</f>
      </c>
      <c s="32">
        <f>0+M349+M353+M357+M361+M365+M369+M373+M377+M381+M385+M389+M393+M397+M401</f>
      </c>
    </row>
    <row r="349" spans="1:16" ht="25.5">
      <c r="A349" t="s">
        <v>49</v>
      </c>
      <c s="34" t="s">
        <v>875</v>
      </c>
      <c s="34" t="s">
        <v>876</v>
      </c>
      <c s="35" t="s">
        <v>5</v>
      </c>
      <c s="6" t="s">
        <v>877</v>
      </c>
      <c s="36" t="s">
        <v>137</v>
      </c>
      <c s="37">
        <v>358.36</v>
      </c>
      <c s="36">
        <v>0</v>
      </c>
      <c s="36">
        <f>ROUND(G349*H349,6)</f>
      </c>
      <c r="L349" s="38">
        <v>0</v>
      </c>
      <c s="32">
        <f>ROUND(ROUND(L349,2)*ROUND(G349,3),2)</f>
      </c>
      <c s="36" t="s">
        <v>108</v>
      </c>
      <c>
        <f>(M349*21)/100</f>
      </c>
      <c t="s">
        <v>27</v>
      </c>
    </row>
    <row r="350" spans="1:5" ht="25.5">
      <c r="A350" s="35" t="s">
        <v>56</v>
      </c>
      <c r="E350" s="39" t="s">
        <v>877</v>
      </c>
    </row>
    <row r="351" spans="1:5" ht="12.75">
      <c r="A351" s="35" t="s">
        <v>57</v>
      </c>
      <c r="E351" s="40" t="s">
        <v>5</v>
      </c>
    </row>
    <row r="352" spans="1:5" ht="12.75">
      <c r="A352" t="s">
        <v>59</v>
      </c>
      <c r="E352" s="39" t="s">
        <v>5</v>
      </c>
    </row>
    <row r="353" spans="1:16" ht="12.75">
      <c r="A353" t="s">
        <v>49</v>
      </c>
      <c s="34" t="s">
        <v>878</v>
      </c>
      <c s="34" t="s">
        <v>879</v>
      </c>
      <c s="35" t="s">
        <v>5</v>
      </c>
      <c s="6" t="s">
        <v>880</v>
      </c>
      <c s="36" t="s">
        <v>137</v>
      </c>
      <c s="37">
        <v>50.12</v>
      </c>
      <c s="36">
        <v>0.0032</v>
      </c>
      <c s="36">
        <f>ROUND(G353*H353,6)</f>
      </c>
      <c r="L353" s="38">
        <v>0</v>
      </c>
      <c s="32">
        <f>ROUND(ROUND(L353,2)*ROUND(G353,3),2)</f>
      </c>
      <c s="36" t="s">
        <v>55</v>
      </c>
      <c>
        <f>(M353*21)/100</f>
      </c>
      <c t="s">
        <v>27</v>
      </c>
    </row>
    <row r="354" spans="1:5" ht="12.75">
      <c r="A354" s="35" t="s">
        <v>56</v>
      </c>
      <c r="E354" s="39" t="s">
        <v>880</v>
      </c>
    </row>
    <row r="355" spans="1:5" ht="12.75">
      <c r="A355" s="35" t="s">
        <v>57</v>
      </c>
      <c r="E355" s="40" t="s">
        <v>5</v>
      </c>
    </row>
    <row r="356" spans="1:5" ht="12.75">
      <c r="A356" t="s">
        <v>59</v>
      </c>
      <c r="E356" s="39" t="s">
        <v>5</v>
      </c>
    </row>
    <row r="357" spans="1:16" ht="12.75">
      <c r="A357" t="s">
        <v>49</v>
      </c>
      <c s="34" t="s">
        <v>881</v>
      </c>
      <c s="34" t="s">
        <v>882</v>
      </c>
      <c s="35" t="s">
        <v>5</v>
      </c>
      <c s="6" t="s">
        <v>883</v>
      </c>
      <c s="36" t="s">
        <v>137</v>
      </c>
      <c s="37">
        <v>308.24</v>
      </c>
      <c s="36">
        <v>0.0048</v>
      </c>
      <c s="36">
        <f>ROUND(G357*H357,6)</f>
      </c>
      <c r="L357" s="38">
        <v>0</v>
      </c>
      <c s="32">
        <f>ROUND(ROUND(L357,2)*ROUND(G357,3),2)</f>
      </c>
      <c s="36" t="s">
        <v>108</v>
      </c>
      <c>
        <f>(M357*21)/100</f>
      </c>
      <c t="s">
        <v>27</v>
      </c>
    </row>
    <row r="358" spans="1:5" ht="12.75">
      <c r="A358" s="35" t="s">
        <v>56</v>
      </c>
      <c r="E358" s="39" t="s">
        <v>883</v>
      </c>
    </row>
    <row r="359" spans="1:5" ht="12.75">
      <c r="A359" s="35" t="s">
        <v>57</v>
      </c>
      <c r="E359" s="40" t="s">
        <v>5</v>
      </c>
    </row>
    <row r="360" spans="1:5" ht="12.75">
      <c r="A360" t="s">
        <v>59</v>
      </c>
      <c r="E360" s="39" t="s">
        <v>5</v>
      </c>
    </row>
    <row r="361" spans="1:16" ht="25.5">
      <c r="A361" t="s">
        <v>49</v>
      </c>
      <c s="34" t="s">
        <v>884</v>
      </c>
      <c s="34" t="s">
        <v>885</v>
      </c>
      <c s="35" t="s">
        <v>5</v>
      </c>
      <c s="6" t="s">
        <v>886</v>
      </c>
      <c s="36" t="s">
        <v>137</v>
      </c>
      <c s="37">
        <v>384.679</v>
      </c>
      <c s="36">
        <v>0</v>
      </c>
      <c s="36">
        <f>ROUND(G361*H361,6)</f>
      </c>
      <c r="L361" s="38">
        <v>0</v>
      </c>
      <c s="32">
        <f>ROUND(ROUND(L361,2)*ROUND(G361,3),2)</f>
      </c>
      <c s="36" t="s">
        <v>108</v>
      </c>
      <c>
        <f>(M361*21)/100</f>
      </c>
      <c t="s">
        <v>27</v>
      </c>
    </row>
    <row r="362" spans="1:5" ht="25.5">
      <c r="A362" s="35" t="s">
        <v>56</v>
      </c>
      <c r="E362" s="39" t="s">
        <v>886</v>
      </c>
    </row>
    <row r="363" spans="1:5" ht="12.75">
      <c r="A363" s="35" t="s">
        <v>57</v>
      </c>
      <c r="E363" s="40" t="s">
        <v>887</v>
      </c>
    </row>
    <row r="364" spans="1:5" ht="12.75">
      <c r="A364" t="s">
        <v>59</v>
      </c>
      <c r="E364" s="39" t="s">
        <v>5</v>
      </c>
    </row>
    <row r="365" spans="1:16" ht="12.75">
      <c r="A365" t="s">
        <v>49</v>
      </c>
      <c s="34" t="s">
        <v>888</v>
      </c>
      <c s="34" t="s">
        <v>889</v>
      </c>
      <c s="35" t="s">
        <v>5</v>
      </c>
      <c s="6" t="s">
        <v>880</v>
      </c>
      <c s="36" t="s">
        <v>137</v>
      </c>
      <c s="37">
        <v>769.358</v>
      </c>
      <c s="36">
        <v>0.0032</v>
      </c>
      <c s="36">
        <f>ROUND(G365*H365,6)</f>
      </c>
      <c r="L365" s="38">
        <v>0</v>
      </c>
      <c s="32">
        <f>ROUND(ROUND(L365,2)*ROUND(G365,3),2)</f>
      </c>
      <c s="36" t="s">
        <v>55</v>
      </c>
      <c>
        <f>(M365*21)/100</f>
      </c>
      <c t="s">
        <v>27</v>
      </c>
    </row>
    <row r="366" spans="1:5" ht="12.75">
      <c r="A366" s="35" t="s">
        <v>56</v>
      </c>
      <c r="E366" s="39" t="s">
        <v>880</v>
      </c>
    </row>
    <row r="367" spans="1:5" ht="12.75">
      <c r="A367" s="35" t="s">
        <v>57</v>
      </c>
      <c r="E367" s="40" t="s">
        <v>890</v>
      </c>
    </row>
    <row r="368" spans="1:5" ht="12.75">
      <c r="A368" t="s">
        <v>59</v>
      </c>
      <c r="E368" s="39" t="s">
        <v>5</v>
      </c>
    </row>
    <row r="369" spans="1:16" ht="25.5">
      <c r="A369" t="s">
        <v>49</v>
      </c>
      <c s="34" t="s">
        <v>891</v>
      </c>
      <c s="34" t="s">
        <v>892</v>
      </c>
      <c s="35" t="s">
        <v>5</v>
      </c>
      <c s="6" t="s">
        <v>893</v>
      </c>
      <c s="36" t="s">
        <v>137</v>
      </c>
      <c s="37">
        <v>142.617</v>
      </c>
      <c s="36">
        <v>0</v>
      </c>
      <c s="36">
        <f>ROUND(G369*H369,6)</f>
      </c>
      <c r="L369" s="38">
        <v>0</v>
      </c>
      <c s="32">
        <f>ROUND(ROUND(L369,2)*ROUND(G369,3),2)</f>
      </c>
      <c s="36" t="s">
        <v>108</v>
      </c>
      <c>
        <f>(M369*21)/100</f>
      </c>
      <c t="s">
        <v>27</v>
      </c>
    </row>
    <row r="370" spans="1:5" ht="25.5">
      <c r="A370" s="35" t="s">
        <v>56</v>
      </c>
      <c r="E370" s="39" t="s">
        <v>893</v>
      </c>
    </row>
    <row r="371" spans="1:5" ht="12.75">
      <c r="A371" s="35" t="s">
        <v>57</v>
      </c>
      <c r="E371" s="40" t="s">
        <v>894</v>
      </c>
    </row>
    <row r="372" spans="1:5" ht="12.75">
      <c r="A372" t="s">
        <v>59</v>
      </c>
      <c r="E372" s="39" t="s">
        <v>5</v>
      </c>
    </row>
    <row r="373" spans="1:16" ht="25.5">
      <c r="A373" t="s">
        <v>49</v>
      </c>
      <c s="34" t="s">
        <v>895</v>
      </c>
      <c s="34" t="s">
        <v>896</v>
      </c>
      <c s="35" t="s">
        <v>5</v>
      </c>
      <c s="6" t="s">
        <v>897</v>
      </c>
      <c s="36" t="s">
        <v>137</v>
      </c>
      <c s="37">
        <v>427.851</v>
      </c>
      <c s="36">
        <v>0.01</v>
      </c>
      <c s="36">
        <f>ROUND(G373*H373,6)</f>
      </c>
      <c r="L373" s="38">
        <v>0</v>
      </c>
      <c s="32">
        <f>ROUND(ROUND(L373,2)*ROUND(G373,3),2)</f>
      </c>
      <c s="36" t="s">
        <v>108</v>
      </c>
      <c>
        <f>(M373*21)/100</f>
      </c>
      <c t="s">
        <v>27</v>
      </c>
    </row>
    <row r="374" spans="1:5" ht="25.5">
      <c r="A374" s="35" t="s">
        <v>56</v>
      </c>
      <c r="E374" s="39" t="s">
        <v>897</v>
      </c>
    </row>
    <row r="375" spans="1:5" ht="12.75">
      <c r="A375" s="35" t="s">
        <v>57</v>
      </c>
      <c r="E375" s="40" t="s">
        <v>898</v>
      </c>
    </row>
    <row r="376" spans="1:5" ht="12.75">
      <c r="A376" t="s">
        <v>59</v>
      </c>
      <c r="E376" s="39" t="s">
        <v>5</v>
      </c>
    </row>
    <row r="377" spans="1:16" ht="38.25">
      <c r="A377" t="s">
        <v>49</v>
      </c>
      <c s="34" t="s">
        <v>899</v>
      </c>
      <c s="34" t="s">
        <v>900</v>
      </c>
      <c s="35" t="s">
        <v>5</v>
      </c>
      <c s="6" t="s">
        <v>901</v>
      </c>
      <c s="36" t="s">
        <v>137</v>
      </c>
      <c s="37">
        <v>42.701</v>
      </c>
      <c s="36">
        <v>5E-05</v>
      </c>
      <c s="36">
        <f>ROUND(G377*H377,6)</f>
      </c>
      <c r="L377" s="38">
        <v>0</v>
      </c>
      <c s="32">
        <f>ROUND(ROUND(L377,2)*ROUND(G377,3),2)</f>
      </c>
      <c s="36" t="s">
        <v>108</v>
      </c>
      <c>
        <f>(M377*21)/100</f>
      </c>
      <c t="s">
        <v>27</v>
      </c>
    </row>
    <row r="378" spans="1:5" ht="38.25">
      <c r="A378" s="35" t="s">
        <v>56</v>
      </c>
      <c r="E378" s="39" t="s">
        <v>902</v>
      </c>
    </row>
    <row r="379" spans="1:5" ht="12.75">
      <c r="A379" s="35" t="s">
        <v>57</v>
      </c>
      <c r="E379" s="40" t="s">
        <v>5</v>
      </c>
    </row>
    <row r="380" spans="1:5" ht="12.75">
      <c r="A380" t="s">
        <v>59</v>
      </c>
      <c r="E380" s="39" t="s">
        <v>5</v>
      </c>
    </row>
    <row r="381" spans="1:16" ht="12.75">
      <c r="A381" t="s">
        <v>49</v>
      </c>
      <c s="34" t="s">
        <v>903</v>
      </c>
      <c s="34" t="s">
        <v>904</v>
      </c>
      <c s="35" t="s">
        <v>5</v>
      </c>
      <c s="6" t="s">
        <v>905</v>
      </c>
      <c s="36" t="s">
        <v>137</v>
      </c>
      <c s="37">
        <v>42.701</v>
      </c>
      <c s="36">
        <v>0.0024</v>
      </c>
      <c s="36">
        <f>ROUND(G381*H381,6)</f>
      </c>
      <c r="L381" s="38">
        <v>0</v>
      </c>
      <c s="32">
        <f>ROUND(ROUND(L381,2)*ROUND(G381,3),2)</f>
      </c>
      <c s="36" t="s">
        <v>108</v>
      </c>
      <c>
        <f>(M381*21)/100</f>
      </c>
      <c t="s">
        <v>27</v>
      </c>
    </row>
    <row r="382" spans="1:5" ht="12.75">
      <c r="A382" s="35" t="s">
        <v>56</v>
      </c>
      <c r="E382" s="39" t="s">
        <v>905</v>
      </c>
    </row>
    <row r="383" spans="1:5" ht="12.75">
      <c r="A383" s="35" t="s">
        <v>57</v>
      </c>
      <c r="E383" s="40" t="s">
        <v>5</v>
      </c>
    </row>
    <row r="384" spans="1:5" ht="12.75">
      <c r="A384" t="s">
        <v>59</v>
      </c>
      <c r="E384" s="39" t="s">
        <v>5</v>
      </c>
    </row>
    <row r="385" spans="1:16" ht="25.5">
      <c r="A385" t="s">
        <v>49</v>
      </c>
      <c s="34" t="s">
        <v>906</v>
      </c>
      <c s="34" t="s">
        <v>907</v>
      </c>
      <c s="35" t="s">
        <v>5</v>
      </c>
      <c s="6" t="s">
        <v>908</v>
      </c>
      <c s="36" t="s">
        <v>137</v>
      </c>
      <c s="37">
        <v>494.419</v>
      </c>
      <c s="36">
        <v>0.00012</v>
      </c>
      <c s="36">
        <f>ROUND(G385*H385,6)</f>
      </c>
      <c r="L385" s="38">
        <v>0</v>
      </c>
      <c s="32">
        <f>ROUND(ROUND(L385,2)*ROUND(G385,3),2)</f>
      </c>
      <c s="36" t="s">
        <v>108</v>
      </c>
      <c>
        <f>(M385*21)/100</f>
      </c>
      <c t="s">
        <v>27</v>
      </c>
    </row>
    <row r="386" spans="1:5" ht="25.5">
      <c r="A386" s="35" t="s">
        <v>56</v>
      </c>
      <c r="E386" s="39" t="s">
        <v>908</v>
      </c>
    </row>
    <row r="387" spans="1:5" ht="12.75">
      <c r="A387" s="35" t="s">
        <v>57</v>
      </c>
      <c r="E387" s="40" t="s">
        <v>5</v>
      </c>
    </row>
    <row r="388" spans="1:5" ht="12.75">
      <c r="A388" t="s">
        <v>59</v>
      </c>
      <c r="E388" s="39" t="s">
        <v>5</v>
      </c>
    </row>
    <row r="389" spans="1:16" ht="12.75">
      <c r="A389" t="s">
        <v>49</v>
      </c>
      <c s="34" t="s">
        <v>909</v>
      </c>
      <c s="34" t="s">
        <v>910</v>
      </c>
      <c s="35" t="s">
        <v>5</v>
      </c>
      <c s="6" t="s">
        <v>911</v>
      </c>
      <c s="36" t="s">
        <v>217</v>
      </c>
      <c s="37">
        <v>38.317</v>
      </c>
      <c s="36">
        <v>0.02</v>
      </c>
      <c s="36">
        <f>ROUND(G389*H389,6)</f>
      </c>
      <c r="L389" s="38">
        <v>0</v>
      </c>
      <c s="32">
        <f>ROUND(ROUND(L389,2)*ROUND(G389,3),2)</f>
      </c>
      <c s="36" t="s">
        <v>108</v>
      </c>
      <c>
        <f>(M389*21)/100</f>
      </c>
      <c t="s">
        <v>27</v>
      </c>
    </row>
    <row r="390" spans="1:5" ht="12.75">
      <c r="A390" s="35" t="s">
        <v>56</v>
      </c>
      <c r="E390" s="39" t="s">
        <v>911</v>
      </c>
    </row>
    <row r="391" spans="1:5" ht="12.75">
      <c r="A391" s="35" t="s">
        <v>57</v>
      </c>
      <c r="E391" s="40" t="s">
        <v>5</v>
      </c>
    </row>
    <row r="392" spans="1:5" ht="12.75">
      <c r="A392" t="s">
        <v>59</v>
      </c>
      <c r="E392" s="39" t="s">
        <v>5</v>
      </c>
    </row>
    <row r="393" spans="1:16" ht="25.5">
      <c r="A393" t="s">
        <v>49</v>
      </c>
      <c s="34" t="s">
        <v>912</v>
      </c>
      <c s="34" t="s">
        <v>913</v>
      </c>
      <c s="35" t="s">
        <v>5</v>
      </c>
      <c s="6" t="s">
        <v>914</v>
      </c>
      <c s="36" t="s">
        <v>137</v>
      </c>
      <c s="37">
        <v>115.92</v>
      </c>
      <c s="36">
        <v>0.00418</v>
      </c>
      <c s="36">
        <f>ROUND(G393*H393,6)</f>
      </c>
      <c r="L393" s="38">
        <v>0</v>
      </c>
      <c s="32">
        <f>ROUND(ROUND(L393,2)*ROUND(G393,3),2)</f>
      </c>
      <c s="36" t="s">
        <v>55</v>
      </c>
      <c>
        <f>(M393*21)/100</f>
      </c>
      <c t="s">
        <v>27</v>
      </c>
    </row>
    <row r="394" spans="1:5" ht="38.25">
      <c r="A394" s="35" t="s">
        <v>56</v>
      </c>
      <c r="E394" s="39" t="s">
        <v>915</v>
      </c>
    </row>
    <row r="395" spans="1:5" ht="12.75">
      <c r="A395" s="35" t="s">
        <v>57</v>
      </c>
      <c r="E395" s="40" t="s">
        <v>5</v>
      </c>
    </row>
    <row r="396" spans="1:5" ht="12.75">
      <c r="A396" t="s">
        <v>59</v>
      </c>
      <c r="E396" s="39" t="s">
        <v>5</v>
      </c>
    </row>
    <row r="397" spans="1:16" ht="25.5">
      <c r="A397" t="s">
        <v>49</v>
      </c>
      <c s="34" t="s">
        <v>916</v>
      </c>
      <c s="34" t="s">
        <v>917</v>
      </c>
      <c s="35" t="s">
        <v>5</v>
      </c>
      <c s="6" t="s">
        <v>918</v>
      </c>
      <c s="36" t="s">
        <v>137</v>
      </c>
      <c s="37">
        <v>127.512</v>
      </c>
      <c s="36">
        <v>0.01</v>
      </c>
      <c s="36">
        <f>ROUND(G397*H397,6)</f>
      </c>
      <c r="L397" s="38">
        <v>0</v>
      </c>
      <c s="32">
        <f>ROUND(ROUND(L397,2)*ROUND(G397,3),2)</f>
      </c>
      <c s="36" t="s">
        <v>108</v>
      </c>
      <c>
        <f>(M397*21)/100</f>
      </c>
      <c t="s">
        <v>27</v>
      </c>
    </row>
    <row r="398" spans="1:5" ht="25.5">
      <c r="A398" s="35" t="s">
        <v>56</v>
      </c>
      <c r="E398" s="39" t="s">
        <v>918</v>
      </c>
    </row>
    <row r="399" spans="1:5" ht="12.75">
      <c r="A399" s="35" t="s">
        <v>57</v>
      </c>
      <c r="E399" s="40" t="s">
        <v>5</v>
      </c>
    </row>
    <row r="400" spans="1:5" ht="12.75">
      <c r="A400" t="s">
        <v>59</v>
      </c>
      <c r="E400" s="39" t="s">
        <v>5</v>
      </c>
    </row>
    <row r="401" spans="1:16" ht="25.5">
      <c r="A401" t="s">
        <v>49</v>
      </c>
      <c s="34" t="s">
        <v>919</v>
      </c>
      <c s="34" t="s">
        <v>920</v>
      </c>
      <c s="35" t="s">
        <v>5</v>
      </c>
      <c s="6" t="s">
        <v>921</v>
      </c>
      <c s="36" t="s">
        <v>54</v>
      </c>
      <c s="37">
        <v>21.876</v>
      </c>
      <c s="36">
        <v>0</v>
      </c>
      <c s="36">
        <f>ROUND(G401*H401,6)</f>
      </c>
      <c r="L401" s="38">
        <v>0</v>
      </c>
      <c s="32">
        <f>ROUND(ROUND(L401,2)*ROUND(G401,3),2)</f>
      </c>
      <c s="36" t="s">
        <v>108</v>
      </c>
      <c>
        <f>(M401*21)/100</f>
      </c>
      <c t="s">
        <v>27</v>
      </c>
    </row>
    <row r="402" spans="1:5" ht="25.5">
      <c r="A402" s="35" t="s">
        <v>56</v>
      </c>
      <c r="E402" s="39" t="s">
        <v>921</v>
      </c>
    </row>
    <row r="403" spans="1:5" ht="12.75">
      <c r="A403" s="35" t="s">
        <v>57</v>
      </c>
      <c r="E403" s="40" t="s">
        <v>5</v>
      </c>
    </row>
    <row r="404" spans="1:5" ht="12.75">
      <c r="A404" t="s">
        <v>59</v>
      </c>
      <c r="E404" s="39" t="s">
        <v>5</v>
      </c>
    </row>
    <row r="405" spans="1:13" ht="12.75">
      <c r="A405" t="s">
        <v>46</v>
      </c>
      <c r="C405" s="31" t="s">
        <v>922</v>
      </c>
      <c r="E405" s="33" t="s">
        <v>923</v>
      </c>
      <c r="J405" s="32">
        <f>0</f>
      </c>
      <c s="32">
        <f>0</f>
      </c>
      <c s="32">
        <f>0+L406+L410+L414+L418</f>
      </c>
      <c s="32">
        <f>0+M406+M410+M414+M418</f>
      </c>
    </row>
    <row r="406" spans="1:16" ht="25.5">
      <c r="A406" t="s">
        <v>49</v>
      </c>
      <c s="34" t="s">
        <v>924</v>
      </c>
      <c s="34" t="s">
        <v>925</v>
      </c>
      <c s="35" t="s">
        <v>5</v>
      </c>
      <c s="6" t="s">
        <v>926</v>
      </c>
      <c s="36" t="s">
        <v>137</v>
      </c>
      <c s="37">
        <v>23.04</v>
      </c>
      <c s="36">
        <v>4E-05</v>
      </c>
      <c s="36">
        <f>ROUND(G406*H406,6)</f>
      </c>
      <c r="L406" s="38">
        <v>0</v>
      </c>
      <c s="32">
        <f>ROUND(ROUND(L406,2)*ROUND(G406,3),2)</f>
      </c>
      <c s="36" t="s">
        <v>108</v>
      </c>
      <c>
        <f>(M406*21)/100</f>
      </c>
      <c t="s">
        <v>27</v>
      </c>
    </row>
    <row r="407" spans="1:5" ht="25.5">
      <c r="A407" s="35" t="s">
        <v>56</v>
      </c>
      <c r="E407" s="39" t="s">
        <v>926</v>
      </c>
    </row>
    <row r="408" spans="1:5" ht="12.75">
      <c r="A408" s="35" t="s">
        <v>57</v>
      </c>
      <c r="E408" s="40" t="s">
        <v>5</v>
      </c>
    </row>
    <row r="409" spans="1:5" ht="12.75">
      <c r="A409" t="s">
        <v>59</v>
      </c>
      <c r="E409" s="39" t="s">
        <v>5</v>
      </c>
    </row>
    <row r="410" spans="1:16" ht="25.5">
      <c r="A410" t="s">
        <v>49</v>
      </c>
      <c s="34" t="s">
        <v>927</v>
      </c>
      <c s="34" t="s">
        <v>928</v>
      </c>
      <c s="35" t="s">
        <v>5</v>
      </c>
      <c s="6" t="s">
        <v>929</v>
      </c>
      <c s="36" t="s">
        <v>137</v>
      </c>
      <c s="37">
        <v>23.04</v>
      </c>
      <c s="36">
        <v>0.00132</v>
      </c>
      <c s="36">
        <f>ROUND(G410*H410,6)</f>
      </c>
      <c r="L410" s="38">
        <v>0</v>
      </c>
      <c s="32">
        <f>ROUND(ROUND(L410,2)*ROUND(G410,3),2)</f>
      </c>
      <c s="36" t="s">
        <v>108</v>
      </c>
      <c>
        <f>(M410*21)/100</f>
      </c>
      <c t="s">
        <v>27</v>
      </c>
    </row>
    <row r="411" spans="1:5" ht="25.5">
      <c r="A411" s="35" t="s">
        <v>56</v>
      </c>
      <c r="E411" s="39" t="s">
        <v>929</v>
      </c>
    </row>
    <row r="412" spans="1:5" ht="12.75">
      <c r="A412" s="35" t="s">
        <v>57</v>
      </c>
      <c r="E412" s="40" t="s">
        <v>5</v>
      </c>
    </row>
    <row r="413" spans="1:5" ht="12.75">
      <c r="A413" t="s">
        <v>59</v>
      </c>
      <c r="E413" s="39" t="s">
        <v>5</v>
      </c>
    </row>
    <row r="414" spans="1:16" ht="12.75">
      <c r="A414" t="s">
        <v>49</v>
      </c>
      <c s="34" t="s">
        <v>930</v>
      </c>
      <c s="34" t="s">
        <v>931</v>
      </c>
      <c s="35" t="s">
        <v>5</v>
      </c>
      <c s="6" t="s">
        <v>932</v>
      </c>
      <c s="36" t="s">
        <v>137</v>
      </c>
      <c s="37">
        <v>24.192</v>
      </c>
      <c s="36">
        <v>0.0044</v>
      </c>
      <c s="36">
        <f>ROUND(G414*H414,6)</f>
      </c>
      <c r="L414" s="38">
        <v>0</v>
      </c>
      <c s="32">
        <f>ROUND(ROUND(L414,2)*ROUND(G414,3),2)</f>
      </c>
      <c s="36" t="s">
        <v>108</v>
      </c>
      <c>
        <f>(M414*21)/100</f>
      </c>
      <c t="s">
        <v>27</v>
      </c>
    </row>
    <row r="415" spans="1:5" ht="12.75">
      <c r="A415" s="35" t="s">
        <v>56</v>
      </c>
      <c r="E415" s="39" t="s">
        <v>932</v>
      </c>
    </row>
    <row r="416" spans="1:5" ht="12.75">
      <c r="A416" s="35" t="s">
        <v>57</v>
      </c>
      <c r="E416" s="40" t="s">
        <v>5</v>
      </c>
    </row>
    <row r="417" spans="1:5" ht="12.75">
      <c r="A417" t="s">
        <v>59</v>
      </c>
      <c r="E417" s="39" t="s">
        <v>5</v>
      </c>
    </row>
    <row r="418" spans="1:16" ht="38.25">
      <c r="A418" t="s">
        <v>49</v>
      </c>
      <c s="34" t="s">
        <v>933</v>
      </c>
      <c s="34" t="s">
        <v>934</v>
      </c>
      <c s="35" t="s">
        <v>5</v>
      </c>
      <c s="6" t="s">
        <v>935</v>
      </c>
      <c s="36" t="s">
        <v>54</v>
      </c>
      <c s="37">
        <v>0.138</v>
      </c>
      <c s="36">
        <v>0</v>
      </c>
      <c s="36">
        <f>ROUND(G418*H418,6)</f>
      </c>
      <c r="L418" s="38">
        <v>0</v>
      </c>
      <c s="32">
        <f>ROUND(ROUND(L418,2)*ROUND(G418,3),2)</f>
      </c>
      <c s="36" t="s">
        <v>108</v>
      </c>
      <c>
        <f>(M418*21)/100</f>
      </c>
      <c t="s">
        <v>27</v>
      </c>
    </row>
    <row r="419" spans="1:5" ht="38.25">
      <c r="A419" s="35" t="s">
        <v>56</v>
      </c>
      <c r="E419" s="39" t="s">
        <v>935</v>
      </c>
    </row>
    <row r="420" spans="1:5" ht="12.75">
      <c r="A420" s="35" t="s">
        <v>57</v>
      </c>
      <c r="E420" s="40" t="s">
        <v>5</v>
      </c>
    </row>
    <row r="421" spans="1:5" ht="12.75">
      <c r="A421" t="s">
        <v>59</v>
      </c>
      <c r="E421" s="39" t="s">
        <v>5</v>
      </c>
    </row>
    <row r="422" spans="1:13" ht="12.75">
      <c r="A422" t="s">
        <v>46</v>
      </c>
      <c r="C422" s="31" t="s">
        <v>936</v>
      </c>
      <c r="E422" s="33" t="s">
        <v>937</v>
      </c>
      <c r="J422" s="32">
        <f>0</f>
      </c>
      <c s="32">
        <f>0</f>
      </c>
      <c s="32">
        <f>0+L423+L427</f>
      </c>
      <c s="32">
        <f>0+M423+M427</f>
      </c>
    </row>
    <row r="423" spans="1:16" ht="25.5">
      <c r="A423" t="s">
        <v>49</v>
      </c>
      <c s="34" t="s">
        <v>938</v>
      </c>
      <c s="34" t="s">
        <v>939</v>
      </c>
      <c s="35" t="s">
        <v>5</v>
      </c>
      <c s="6" t="s">
        <v>940</v>
      </c>
      <c s="36" t="s">
        <v>143</v>
      </c>
      <c s="37">
        <v>10</v>
      </c>
      <c s="36">
        <v>0</v>
      </c>
      <c s="36">
        <f>ROUND(G423*H423,6)</f>
      </c>
      <c r="L423" s="38">
        <v>0</v>
      </c>
      <c s="32">
        <f>ROUND(ROUND(L423,2)*ROUND(G423,3),2)</f>
      </c>
      <c s="36" t="s">
        <v>108</v>
      </c>
      <c>
        <f>(M423*21)/100</f>
      </c>
      <c t="s">
        <v>27</v>
      </c>
    </row>
    <row r="424" spans="1:5" ht="25.5">
      <c r="A424" s="35" t="s">
        <v>56</v>
      </c>
      <c r="E424" s="39" t="s">
        <v>940</v>
      </c>
    </row>
    <row r="425" spans="1:5" ht="12.75">
      <c r="A425" s="35" t="s">
        <v>57</v>
      </c>
      <c r="E425" s="40" t="s">
        <v>5</v>
      </c>
    </row>
    <row r="426" spans="1:5" ht="12.75">
      <c r="A426" t="s">
        <v>59</v>
      </c>
      <c r="E426" s="39" t="s">
        <v>5</v>
      </c>
    </row>
    <row r="427" spans="1:16" ht="12.75">
      <c r="A427" t="s">
        <v>49</v>
      </c>
      <c s="34" t="s">
        <v>941</v>
      </c>
      <c s="34" t="s">
        <v>942</v>
      </c>
      <c s="35" t="s">
        <v>5</v>
      </c>
      <c s="6" t="s">
        <v>943</v>
      </c>
      <c s="36" t="s">
        <v>143</v>
      </c>
      <c s="37">
        <v>10</v>
      </c>
      <c s="36">
        <v>0.00241</v>
      </c>
      <c s="36">
        <f>ROUND(G427*H427,6)</f>
      </c>
      <c r="L427" s="38">
        <v>0</v>
      </c>
      <c s="32">
        <f>ROUND(ROUND(L427,2)*ROUND(G427,3),2)</f>
      </c>
      <c s="36" t="s">
        <v>55</v>
      </c>
      <c>
        <f>(M427*21)/100</f>
      </c>
      <c t="s">
        <v>27</v>
      </c>
    </row>
    <row r="428" spans="1:5" ht="12.75">
      <c r="A428" s="35" t="s">
        <v>56</v>
      </c>
      <c r="E428" s="39" t="s">
        <v>943</v>
      </c>
    </row>
    <row r="429" spans="1:5" ht="12.75">
      <c r="A429" s="35" t="s">
        <v>57</v>
      </c>
      <c r="E429" s="40" t="s">
        <v>5</v>
      </c>
    </row>
    <row r="430" spans="1:5" ht="12.75">
      <c r="A430" t="s">
        <v>59</v>
      </c>
      <c r="E430" s="39" t="s">
        <v>5</v>
      </c>
    </row>
    <row r="431" spans="1:13" ht="12.75">
      <c r="A431" t="s">
        <v>46</v>
      </c>
      <c r="C431" s="31" t="s">
        <v>944</v>
      </c>
      <c r="E431" s="33" t="s">
        <v>945</v>
      </c>
      <c r="J431" s="32">
        <f>0</f>
      </c>
      <c s="32">
        <f>0</f>
      </c>
      <c s="32">
        <f>0+L432+L436</f>
      </c>
      <c s="32">
        <f>0+M432+M436</f>
      </c>
    </row>
    <row r="432" spans="1:16" ht="25.5">
      <c r="A432" t="s">
        <v>49</v>
      </c>
      <c s="34" t="s">
        <v>946</v>
      </c>
      <c s="34" t="s">
        <v>947</v>
      </c>
      <c s="35" t="s">
        <v>5</v>
      </c>
      <c s="6" t="s">
        <v>948</v>
      </c>
      <c s="36" t="s">
        <v>137</v>
      </c>
      <c s="37">
        <v>244.88</v>
      </c>
      <c s="36">
        <v>0.0139</v>
      </c>
      <c s="36">
        <f>ROUND(G432*H432,6)</f>
      </c>
      <c r="L432" s="38">
        <v>0</v>
      </c>
      <c s="32">
        <f>ROUND(ROUND(L432,2)*ROUND(G432,3),2)</f>
      </c>
      <c s="36" t="s">
        <v>108</v>
      </c>
      <c>
        <f>(M432*21)/100</f>
      </c>
      <c t="s">
        <v>27</v>
      </c>
    </row>
    <row r="433" spans="1:5" ht="25.5">
      <c r="A433" s="35" t="s">
        <v>56</v>
      </c>
      <c r="E433" s="39" t="s">
        <v>948</v>
      </c>
    </row>
    <row r="434" spans="1:5" ht="12.75">
      <c r="A434" s="35" t="s">
        <v>57</v>
      </c>
      <c r="E434" s="40" t="s">
        <v>5</v>
      </c>
    </row>
    <row r="435" spans="1:5" ht="12.75">
      <c r="A435" t="s">
        <v>59</v>
      </c>
      <c r="E435" s="39" t="s">
        <v>5</v>
      </c>
    </row>
    <row r="436" spans="1:16" ht="25.5">
      <c r="A436" t="s">
        <v>49</v>
      </c>
      <c s="34" t="s">
        <v>949</v>
      </c>
      <c s="34" t="s">
        <v>950</v>
      </c>
      <c s="35" t="s">
        <v>5</v>
      </c>
      <c s="6" t="s">
        <v>951</v>
      </c>
      <c s="36" t="s">
        <v>54</v>
      </c>
      <c s="37">
        <v>3.404</v>
      </c>
      <c s="36">
        <v>0</v>
      </c>
      <c s="36">
        <f>ROUND(G436*H436,6)</f>
      </c>
      <c r="L436" s="38">
        <v>0</v>
      </c>
      <c s="32">
        <f>ROUND(ROUND(L436,2)*ROUND(G436,3),2)</f>
      </c>
      <c s="36" t="s">
        <v>108</v>
      </c>
      <c>
        <f>(M436*21)/100</f>
      </c>
      <c t="s">
        <v>27</v>
      </c>
    </row>
    <row r="437" spans="1:5" ht="25.5">
      <c r="A437" s="35" t="s">
        <v>56</v>
      </c>
      <c r="E437" s="39" t="s">
        <v>951</v>
      </c>
    </row>
    <row r="438" spans="1:5" ht="12.75">
      <c r="A438" s="35" t="s">
        <v>57</v>
      </c>
      <c r="E438" s="40" t="s">
        <v>5</v>
      </c>
    </row>
    <row r="439" spans="1:5" ht="12.75">
      <c r="A439" t="s">
        <v>59</v>
      </c>
      <c r="E439" s="39" t="s">
        <v>5</v>
      </c>
    </row>
    <row r="440" spans="1:13" ht="12.75">
      <c r="A440" t="s">
        <v>46</v>
      </c>
      <c r="C440" s="31" t="s">
        <v>952</v>
      </c>
      <c r="E440" s="33" t="s">
        <v>953</v>
      </c>
      <c r="J440" s="32">
        <f>0</f>
      </c>
      <c s="32">
        <f>0</f>
      </c>
      <c s="32">
        <f>0+L441+L445+L449+L453+L457+L461+L465+L469+L473</f>
      </c>
      <c s="32">
        <f>0+M441+M445+M449+M453+M457+M461+M465+M469+M473</f>
      </c>
    </row>
    <row r="441" spans="1:16" ht="38.25">
      <c r="A441" t="s">
        <v>49</v>
      </c>
      <c s="34" t="s">
        <v>954</v>
      </c>
      <c s="34" t="s">
        <v>955</v>
      </c>
      <c s="35" t="s">
        <v>5</v>
      </c>
      <c s="6" t="s">
        <v>956</v>
      </c>
      <c s="36" t="s">
        <v>137</v>
      </c>
      <c s="37">
        <v>40.338</v>
      </c>
      <c s="36">
        <v>0.02963</v>
      </c>
      <c s="36">
        <f>ROUND(G441*H441,6)</f>
      </c>
      <c r="L441" s="38">
        <v>0</v>
      </c>
      <c s="32">
        <f>ROUND(ROUND(L441,2)*ROUND(G441,3),2)</f>
      </c>
      <c s="36" t="s">
        <v>108</v>
      </c>
      <c>
        <f>(M441*21)/100</f>
      </c>
      <c t="s">
        <v>27</v>
      </c>
    </row>
    <row r="442" spans="1:5" ht="38.25">
      <c r="A442" s="35" t="s">
        <v>56</v>
      </c>
      <c r="E442" s="39" t="s">
        <v>957</v>
      </c>
    </row>
    <row r="443" spans="1:5" ht="12.75">
      <c r="A443" s="35" t="s">
        <v>57</v>
      </c>
      <c r="E443" s="40" t="s">
        <v>5</v>
      </c>
    </row>
    <row r="444" spans="1:5" ht="12.75">
      <c r="A444" t="s">
        <v>59</v>
      </c>
      <c r="E444" s="39" t="s">
        <v>5</v>
      </c>
    </row>
    <row r="445" spans="1:16" ht="38.25">
      <c r="A445" t="s">
        <v>49</v>
      </c>
      <c s="34" t="s">
        <v>958</v>
      </c>
      <c s="34" t="s">
        <v>959</v>
      </c>
      <c s="35" t="s">
        <v>5</v>
      </c>
      <c s="6" t="s">
        <v>960</v>
      </c>
      <c s="36" t="s">
        <v>137</v>
      </c>
      <c s="37">
        <v>112.52</v>
      </c>
      <c s="36">
        <v>0.01385</v>
      </c>
      <c s="36">
        <f>ROUND(G445*H445,6)</f>
      </c>
      <c r="L445" s="38">
        <v>0</v>
      </c>
      <c s="32">
        <f>ROUND(ROUND(L445,2)*ROUND(G445,3),2)</f>
      </c>
      <c s="36" t="s">
        <v>108</v>
      </c>
      <c>
        <f>(M445*21)/100</f>
      </c>
      <c t="s">
        <v>27</v>
      </c>
    </row>
    <row r="446" spans="1:5" ht="38.25">
      <c r="A446" s="35" t="s">
        <v>56</v>
      </c>
      <c r="E446" s="39" t="s">
        <v>961</v>
      </c>
    </row>
    <row r="447" spans="1:5" ht="12.75">
      <c r="A447" s="35" t="s">
        <v>57</v>
      </c>
      <c r="E447" s="40" t="s">
        <v>5</v>
      </c>
    </row>
    <row r="448" spans="1:5" ht="12.75">
      <c r="A448" t="s">
        <v>59</v>
      </c>
      <c r="E448" s="39" t="s">
        <v>5</v>
      </c>
    </row>
    <row r="449" spans="1:16" ht="38.25">
      <c r="A449" t="s">
        <v>49</v>
      </c>
      <c s="34" t="s">
        <v>962</v>
      </c>
      <c s="34" t="s">
        <v>963</v>
      </c>
      <c s="35" t="s">
        <v>5</v>
      </c>
      <c s="6" t="s">
        <v>964</v>
      </c>
      <c s="36" t="s">
        <v>137</v>
      </c>
      <c s="37">
        <v>245.84</v>
      </c>
      <c s="36">
        <v>0.01661</v>
      </c>
      <c s="36">
        <f>ROUND(G449*H449,6)</f>
      </c>
      <c r="L449" s="38">
        <v>0</v>
      </c>
      <c s="32">
        <f>ROUND(ROUND(L449,2)*ROUND(G449,3),2)</f>
      </c>
      <c s="36" t="s">
        <v>108</v>
      </c>
      <c>
        <f>(M449*21)/100</f>
      </c>
      <c t="s">
        <v>27</v>
      </c>
    </row>
    <row r="450" spans="1:5" ht="38.25">
      <c r="A450" s="35" t="s">
        <v>56</v>
      </c>
      <c r="E450" s="39" t="s">
        <v>965</v>
      </c>
    </row>
    <row r="451" spans="1:5" ht="12.75">
      <c r="A451" s="35" t="s">
        <v>57</v>
      </c>
      <c r="E451" s="40" t="s">
        <v>5</v>
      </c>
    </row>
    <row r="452" spans="1:5" ht="12.75">
      <c r="A452" t="s">
        <v>59</v>
      </c>
      <c r="E452" s="39" t="s">
        <v>5</v>
      </c>
    </row>
    <row r="453" spans="1:16" ht="25.5">
      <c r="A453" t="s">
        <v>49</v>
      </c>
      <c s="34" t="s">
        <v>966</v>
      </c>
      <c s="34" t="s">
        <v>967</v>
      </c>
      <c s="35" t="s">
        <v>5</v>
      </c>
      <c s="6" t="s">
        <v>968</v>
      </c>
      <c s="36" t="s">
        <v>137</v>
      </c>
      <c s="37">
        <v>276.55</v>
      </c>
      <c s="36">
        <v>0.0001</v>
      </c>
      <c s="36">
        <f>ROUND(G453*H453,6)</f>
      </c>
      <c r="L453" s="38">
        <v>0</v>
      </c>
      <c s="32">
        <f>ROUND(ROUND(L453,2)*ROUND(G453,3),2)</f>
      </c>
      <c s="36" t="s">
        <v>108</v>
      </c>
      <c>
        <f>(M453*21)/100</f>
      </c>
      <c t="s">
        <v>27</v>
      </c>
    </row>
    <row r="454" spans="1:5" ht="25.5">
      <c r="A454" s="35" t="s">
        <v>56</v>
      </c>
      <c r="E454" s="39" t="s">
        <v>968</v>
      </c>
    </row>
    <row r="455" spans="1:5" ht="12.75">
      <c r="A455" s="35" t="s">
        <v>57</v>
      </c>
      <c r="E455" s="40" t="s">
        <v>5</v>
      </c>
    </row>
    <row r="456" spans="1:5" ht="12.75">
      <c r="A456" t="s">
        <v>59</v>
      </c>
      <c r="E456" s="39" t="s">
        <v>5</v>
      </c>
    </row>
    <row r="457" spans="1:16" ht="25.5">
      <c r="A457" t="s">
        <v>49</v>
      </c>
      <c s="34" t="s">
        <v>969</v>
      </c>
      <c s="34" t="s">
        <v>970</v>
      </c>
      <c s="35" t="s">
        <v>5</v>
      </c>
      <c s="6" t="s">
        <v>971</v>
      </c>
      <c s="36" t="s">
        <v>137</v>
      </c>
      <c s="37">
        <v>112.52</v>
      </c>
      <c s="36">
        <v>0.02044</v>
      </c>
      <c s="36">
        <f>ROUND(G457*H457,6)</f>
      </c>
      <c r="L457" s="38">
        <v>0</v>
      </c>
      <c s="32">
        <f>ROUND(ROUND(L457,2)*ROUND(G457,3),2)</f>
      </c>
      <c s="36" t="s">
        <v>108</v>
      </c>
      <c>
        <f>(M457*21)/100</f>
      </c>
      <c t="s">
        <v>27</v>
      </c>
    </row>
    <row r="458" spans="1:5" ht="38.25">
      <c r="A458" s="35" t="s">
        <v>56</v>
      </c>
      <c r="E458" s="39" t="s">
        <v>972</v>
      </c>
    </row>
    <row r="459" spans="1:5" ht="12.75">
      <c r="A459" s="35" t="s">
        <v>57</v>
      </c>
      <c r="E459" s="40" t="s">
        <v>5</v>
      </c>
    </row>
    <row r="460" spans="1:5" ht="12.75">
      <c r="A460" t="s">
        <v>59</v>
      </c>
      <c r="E460" s="39" t="s">
        <v>5</v>
      </c>
    </row>
    <row r="461" spans="1:16" ht="25.5">
      <c r="A461" t="s">
        <v>49</v>
      </c>
      <c s="34" t="s">
        <v>973</v>
      </c>
      <c s="34" t="s">
        <v>974</v>
      </c>
      <c s="35" t="s">
        <v>5</v>
      </c>
      <c s="6" t="s">
        <v>975</v>
      </c>
      <c s="36" t="s">
        <v>137</v>
      </c>
      <c s="37">
        <v>122.44</v>
      </c>
      <c s="36">
        <v>0.03271</v>
      </c>
      <c s="36">
        <f>ROUND(G461*H461,6)</f>
      </c>
      <c r="L461" s="38">
        <v>0</v>
      </c>
      <c s="32">
        <f>ROUND(ROUND(L461,2)*ROUND(G461,3),2)</f>
      </c>
      <c s="36" t="s">
        <v>108</v>
      </c>
      <c>
        <f>(M461*21)/100</f>
      </c>
      <c t="s">
        <v>27</v>
      </c>
    </row>
    <row r="462" spans="1:5" ht="25.5">
      <c r="A462" s="35" t="s">
        <v>56</v>
      </c>
      <c r="E462" s="39" t="s">
        <v>975</v>
      </c>
    </row>
    <row r="463" spans="1:5" ht="12.75">
      <c r="A463" s="35" t="s">
        <v>57</v>
      </c>
      <c r="E463" s="40" t="s">
        <v>5</v>
      </c>
    </row>
    <row r="464" spans="1:5" ht="12.75">
      <c r="A464" t="s">
        <v>59</v>
      </c>
      <c r="E464" s="39" t="s">
        <v>5</v>
      </c>
    </row>
    <row r="465" spans="1:16" ht="25.5">
      <c r="A465" t="s">
        <v>49</v>
      </c>
      <c s="34" t="s">
        <v>976</v>
      </c>
      <c s="34" t="s">
        <v>977</v>
      </c>
      <c s="35" t="s">
        <v>5</v>
      </c>
      <c s="6" t="s">
        <v>978</v>
      </c>
      <c s="36" t="s">
        <v>137</v>
      </c>
      <c s="37">
        <v>13.242</v>
      </c>
      <c s="36">
        <v>0.0171</v>
      </c>
      <c s="36">
        <f>ROUND(G465*H465,6)</f>
      </c>
      <c r="L465" s="38">
        <v>0</v>
      </c>
      <c s="32">
        <f>ROUND(ROUND(L465,2)*ROUND(G465,3),2)</f>
      </c>
      <c s="36" t="s">
        <v>108</v>
      </c>
      <c>
        <f>(M465*21)/100</f>
      </c>
      <c t="s">
        <v>27</v>
      </c>
    </row>
    <row r="466" spans="1:5" ht="25.5">
      <c r="A466" s="35" t="s">
        <v>56</v>
      </c>
      <c r="E466" s="39" t="s">
        <v>978</v>
      </c>
    </row>
    <row r="467" spans="1:5" ht="12.75">
      <c r="A467" s="35" t="s">
        <v>57</v>
      </c>
      <c r="E467" s="40" t="s">
        <v>5</v>
      </c>
    </row>
    <row r="468" spans="1:5" ht="12.75">
      <c r="A468" t="s">
        <v>59</v>
      </c>
      <c r="E468" s="39" t="s">
        <v>5</v>
      </c>
    </row>
    <row r="469" spans="1:16" ht="25.5">
      <c r="A469" t="s">
        <v>49</v>
      </c>
      <c s="34" t="s">
        <v>979</v>
      </c>
      <c s="34" t="s">
        <v>980</v>
      </c>
      <c s="35" t="s">
        <v>5</v>
      </c>
      <c s="6" t="s">
        <v>981</v>
      </c>
      <c s="36" t="s">
        <v>143</v>
      </c>
      <c s="37">
        <v>3</v>
      </c>
      <c s="36">
        <v>0.02574</v>
      </c>
      <c s="36">
        <f>ROUND(G469*H469,6)</f>
      </c>
      <c r="L469" s="38">
        <v>0</v>
      </c>
      <c s="32">
        <f>ROUND(ROUND(L469,2)*ROUND(G469,3),2)</f>
      </c>
      <c s="36" t="s">
        <v>108</v>
      </c>
      <c>
        <f>(M469*21)/100</f>
      </c>
      <c t="s">
        <v>27</v>
      </c>
    </row>
    <row r="470" spans="1:5" ht="38.25">
      <c r="A470" s="35" t="s">
        <v>56</v>
      </c>
      <c r="E470" s="39" t="s">
        <v>982</v>
      </c>
    </row>
    <row r="471" spans="1:5" ht="12.75">
      <c r="A471" s="35" t="s">
        <v>57</v>
      </c>
      <c r="E471" s="40" t="s">
        <v>5</v>
      </c>
    </row>
    <row r="472" spans="1:5" ht="12.75">
      <c r="A472" t="s">
        <v>59</v>
      </c>
      <c r="E472" s="39" t="s">
        <v>5</v>
      </c>
    </row>
    <row r="473" spans="1:16" ht="38.25">
      <c r="A473" t="s">
        <v>49</v>
      </c>
      <c s="34" t="s">
        <v>983</v>
      </c>
      <c s="34" t="s">
        <v>984</v>
      </c>
      <c s="35" t="s">
        <v>5</v>
      </c>
      <c s="6" t="s">
        <v>985</v>
      </c>
      <c s="36" t="s">
        <v>54</v>
      </c>
      <c s="37">
        <v>13.473</v>
      </c>
      <c s="36">
        <v>0</v>
      </c>
      <c s="36">
        <f>ROUND(G473*H473,6)</f>
      </c>
      <c r="L473" s="38">
        <v>0</v>
      </c>
      <c s="32">
        <f>ROUND(ROUND(L473,2)*ROUND(G473,3),2)</f>
      </c>
      <c s="36" t="s">
        <v>108</v>
      </c>
      <c>
        <f>(M473*21)/100</f>
      </c>
      <c t="s">
        <v>27</v>
      </c>
    </row>
    <row r="474" spans="1:5" ht="38.25">
      <c r="A474" s="35" t="s">
        <v>56</v>
      </c>
      <c r="E474" s="39" t="s">
        <v>986</v>
      </c>
    </row>
    <row r="475" spans="1:5" ht="12.75">
      <c r="A475" s="35" t="s">
        <v>57</v>
      </c>
      <c r="E475" s="40" t="s">
        <v>5</v>
      </c>
    </row>
    <row r="476" spans="1:5" ht="12.75">
      <c r="A476" t="s">
        <v>59</v>
      </c>
      <c r="E476" s="39" t="s">
        <v>5</v>
      </c>
    </row>
    <row r="477" spans="1:13" ht="12.75">
      <c r="A477" t="s">
        <v>46</v>
      </c>
      <c r="C477" s="31" t="s">
        <v>987</v>
      </c>
      <c r="E477" s="33" t="s">
        <v>988</v>
      </c>
      <c r="J477" s="32">
        <f>0</f>
      </c>
      <c s="32">
        <f>0</f>
      </c>
      <c s="32">
        <f>0+L478+L482+L486</f>
      </c>
      <c s="32">
        <f>0+M478+M482+M486</f>
      </c>
    </row>
    <row r="478" spans="1:16" ht="12.75">
      <c r="A478" t="s">
        <v>49</v>
      </c>
      <c s="34" t="s">
        <v>989</v>
      </c>
      <c s="34" t="s">
        <v>990</v>
      </c>
      <c s="35" t="s">
        <v>5</v>
      </c>
      <c s="6" t="s">
        <v>991</v>
      </c>
      <c s="36" t="s">
        <v>153</v>
      </c>
      <c s="37">
        <v>46.36</v>
      </c>
      <c s="36">
        <v>0.00068</v>
      </c>
      <c s="36">
        <f>ROUND(G478*H478,6)</f>
      </c>
      <c r="L478" s="38">
        <v>0</v>
      </c>
      <c s="32">
        <f>ROUND(ROUND(L478,2)*ROUND(G478,3),2)</f>
      </c>
      <c s="36" t="s">
        <v>108</v>
      </c>
      <c>
        <f>(M478*21)/100</f>
      </c>
      <c t="s">
        <v>27</v>
      </c>
    </row>
    <row r="479" spans="1:5" ht="12.75">
      <c r="A479" s="35" t="s">
        <v>56</v>
      </c>
      <c r="E479" s="39" t="s">
        <v>991</v>
      </c>
    </row>
    <row r="480" spans="1:5" ht="12.75">
      <c r="A480" s="35" t="s">
        <v>57</v>
      </c>
      <c r="E480" s="40" t="s">
        <v>5</v>
      </c>
    </row>
    <row r="481" spans="1:5" ht="12.75">
      <c r="A481" t="s">
        <v>59</v>
      </c>
      <c r="E481" s="39" t="s">
        <v>992</v>
      </c>
    </row>
    <row r="482" spans="1:16" ht="25.5">
      <c r="A482" t="s">
        <v>49</v>
      </c>
      <c s="34" t="s">
        <v>993</v>
      </c>
      <c s="34" t="s">
        <v>994</v>
      </c>
      <c s="35" t="s">
        <v>5</v>
      </c>
      <c s="6" t="s">
        <v>995</v>
      </c>
      <c s="36" t="s">
        <v>153</v>
      </c>
      <c s="37">
        <v>46.36</v>
      </c>
      <c s="36">
        <v>0.00253</v>
      </c>
      <c s="36">
        <f>ROUND(G482*H482,6)</f>
      </c>
      <c r="L482" s="38">
        <v>0</v>
      </c>
      <c s="32">
        <f>ROUND(ROUND(L482,2)*ROUND(G482,3),2)</f>
      </c>
      <c s="36" t="s">
        <v>108</v>
      </c>
      <c>
        <f>(M482*21)/100</f>
      </c>
      <c t="s">
        <v>27</v>
      </c>
    </row>
    <row r="483" spans="1:5" ht="25.5">
      <c r="A483" s="35" t="s">
        <v>56</v>
      </c>
      <c r="E483" s="39" t="s">
        <v>995</v>
      </c>
    </row>
    <row r="484" spans="1:5" ht="12.75">
      <c r="A484" s="35" t="s">
        <v>57</v>
      </c>
      <c r="E484" s="40" t="s">
        <v>5</v>
      </c>
    </row>
    <row r="485" spans="1:5" ht="12.75">
      <c r="A485" t="s">
        <v>59</v>
      </c>
      <c r="E485" s="39" t="s">
        <v>992</v>
      </c>
    </row>
    <row r="486" spans="1:16" ht="25.5">
      <c r="A486" t="s">
        <v>49</v>
      </c>
      <c s="34" t="s">
        <v>996</v>
      </c>
      <c s="34" t="s">
        <v>997</v>
      </c>
      <c s="35" t="s">
        <v>5</v>
      </c>
      <c s="6" t="s">
        <v>998</v>
      </c>
      <c s="36" t="s">
        <v>153</v>
      </c>
      <c s="37">
        <v>56.934</v>
      </c>
      <c s="36">
        <v>0.00291</v>
      </c>
      <c s="36">
        <f>ROUND(G486*H486,6)</f>
      </c>
      <c r="L486" s="38">
        <v>0</v>
      </c>
      <c s="32">
        <f>ROUND(ROUND(L486,2)*ROUND(G486,3),2)</f>
      </c>
      <c s="36" t="s">
        <v>108</v>
      </c>
      <c>
        <f>(M486*21)/100</f>
      </c>
      <c t="s">
        <v>27</v>
      </c>
    </row>
    <row r="487" spans="1:5" ht="25.5">
      <c r="A487" s="35" t="s">
        <v>56</v>
      </c>
      <c r="E487" s="39" t="s">
        <v>998</v>
      </c>
    </row>
    <row r="488" spans="1:5" ht="12.75">
      <c r="A488" s="35" t="s">
        <v>57</v>
      </c>
      <c r="E488" s="40" t="s">
        <v>5</v>
      </c>
    </row>
    <row r="489" spans="1:5" ht="12.75">
      <c r="A489" t="s">
        <v>59</v>
      </c>
      <c r="E489" s="39" t="s">
        <v>5</v>
      </c>
    </row>
    <row r="490" spans="1:13" ht="12.75">
      <c r="A490" t="s">
        <v>46</v>
      </c>
      <c r="C490" s="31" t="s">
        <v>999</v>
      </c>
      <c r="E490" s="33" t="s">
        <v>1000</v>
      </c>
      <c r="J490" s="32">
        <f>0</f>
      </c>
      <c s="32">
        <f>0</f>
      </c>
      <c s="32">
        <f>0+L491+L495+L499</f>
      </c>
      <c s="32">
        <f>0+M491+M495+M499</f>
      </c>
    </row>
    <row r="491" spans="1:16" ht="25.5">
      <c r="A491" t="s">
        <v>49</v>
      </c>
      <c s="34" t="s">
        <v>1001</v>
      </c>
      <c s="34" t="s">
        <v>1002</v>
      </c>
      <c s="35" t="s">
        <v>5</v>
      </c>
      <c s="6" t="s">
        <v>1003</v>
      </c>
      <c s="36" t="s">
        <v>137</v>
      </c>
      <c s="37">
        <v>164.317</v>
      </c>
      <c s="36">
        <v>1E-05</v>
      </c>
      <c s="36">
        <f>ROUND(G491*H491,6)</f>
      </c>
      <c r="L491" s="38">
        <v>0</v>
      </c>
      <c s="32">
        <f>ROUND(ROUND(L491,2)*ROUND(G491,3),2)</f>
      </c>
      <c s="36" t="s">
        <v>108</v>
      </c>
      <c>
        <f>(M491*21)/100</f>
      </c>
      <c t="s">
        <v>27</v>
      </c>
    </row>
    <row r="492" spans="1:5" ht="25.5">
      <c r="A492" s="35" t="s">
        <v>56</v>
      </c>
      <c r="E492" s="39" t="s">
        <v>1003</v>
      </c>
    </row>
    <row r="493" spans="1:5" ht="12.75">
      <c r="A493" s="35" t="s">
        <v>57</v>
      </c>
      <c r="E493" s="40" t="s">
        <v>5</v>
      </c>
    </row>
    <row r="494" spans="1:5" ht="12.75">
      <c r="A494" t="s">
        <v>59</v>
      </c>
      <c r="E494" s="39" t="s">
        <v>5</v>
      </c>
    </row>
    <row r="495" spans="1:16" ht="25.5">
      <c r="A495" t="s">
        <v>49</v>
      </c>
      <c s="34" t="s">
        <v>1004</v>
      </c>
      <c s="34" t="s">
        <v>1005</v>
      </c>
      <c s="35" t="s">
        <v>5</v>
      </c>
      <c s="6" t="s">
        <v>1006</v>
      </c>
      <c s="36" t="s">
        <v>137</v>
      </c>
      <c s="37">
        <v>180.749</v>
      </c>
      <c s="36">
        <v>0.00014</v>
      </c>
      <c s="36">
        <f>ROUND(G495*H495,6)</f>
      </c>
      <c r="L495" s="38">
        <v>0</v>
      </c>
      <c s="32">
        <f>ROUND(ROUND(L495,2)*ROUND(G495,3),2)</f>
      </c>
      <c s="36" t="s">
        <v>108</v>
      </c>
      <c>
        <f>(M495*21)/100</f>
      </c>
      <c t="s">
        <v>27</v>
      </c>
    </row>
    <row r="496" spans="1:5" ht="25.5">
      <c r="A496" s="35" t="s">
        <v>56</v>
      </c>
      <c r="E496" s="39" t="s">
        <v>1006</v>
      </c>
    </row>
    <row r="497" spans="1:5" ht="12.75">
      <c r="A497" s="35" t="s">
        <v>57</v>
      </c>
      <c r="E497" s="40" t="s">
        <v>5</v>
      </c>
    </row>
    <row r="498" spans="1:5" ht="12.75">
      <c r="A498" t="s">
        <v>59</v>
      </c>
      <c r="E498" s="39" t="s">
        <v>5</v>
      </c>
    </row>
    <row r="499" spans="1:16" ht="25.5">
      <c r="A499" t="s">
        <v>49</v>
      </c>
      <c s="34" t="s">
        <v>1007</v>
      </c>
      <c s="34" t="s">
        <v>1008</v>
      </c>
      <c s="35" t="s">
        <v>5</v>
      </c>
      <c s="6" t="s">
        <v>1009</v>
      </c>
      <c s="36" t="s">
        <v>54</v>
      </c>
      <c s="37">
        <v>0.027</v>
      </c>
      <c s="36">
        <v>0</v>
      </c>
      <c s="36">
        <f>ROUND(G499*H499,6)</f>
      </c>
      <c r="L499" s="38">
        <v>0</v>
      </c>
      <c s="32">
        <f>ROUND(ROUND(L499,2)*ROUND(G499,3),2)</f>
      </c>
      <c s="36" t="s">
        <v>108</v>
      </c>
      <c>
        <f>(M499*21)/100</f>
      </c>
      <c t="s">
        <v>27</v>
      </c>
    </row>
    <row r="500" spans="1:5" ht="25.5">
      <c r="A500" s="35" t="s">
        <v>56</v>
      </c>
      <c r="E500" s="39" t="s">
        <v>1009</v>
      </c>
    </row>
    <row r="501" spans="1:5" ht="12.75">
      <c r="A501" s="35" t="s">
        <v>57</v>
      </c>
      <c r="E501" s="40" t="s">
        <v>5</v>
      </c>
    </row>
    <row r="502" spans="1:5" ht="12.75">
      <c r="A502" t="s">
        <v>59</v>
      </c>
      <c r="E502" s="39" t="s">
        <v>5</v>
      </c>
    </row>
    <row r="503" spans="1:13" ht="12.75">
      <c r="A503" t="s">
        <v>46</v>
      </c>
      <c r="C503" s="31" t="s">
        <v>1010</v>
      </c>
      <c r="E503" s="33" t="s">
        <v>1011</v>
      </c>
      <c r="J503" s="32">
        <f>0</f>
      </c>
      <c s="32">
        <f>0</f>
      </c>
      <c s="32">
        <f>0+L504+L508+L512+L516+L520+L524+L528+L532+L536+L540+L544+L548+L552+L556+L560+L564+L568+L572+L576+L580+L584+L588+L592+L596+L600</f>
      </c>
      <c s="32">
        <f>0+M504+M508+M512+M516+M520+M524+M528+M532+M536+M540+M544+M548+M552+M556+M560+M564+M568+M572+M576+M580+M584+M588+M592+M596+M600</f>
      </c>
    </row>
    <row r="504" spans="1:16" ht="25.5">
      <c r="A504" t="s">
        <v>49</v>
      </c>
      <c s="34" t="s">
        <v>1012</v>
      </c>
      <c s="34" t="s">
        <v>1013</v>
      </c>
      <c s="35" t="s">
        <v>5</v>
      </c>
      <c s="6" t="s">
        <v>1014</v>
      </c>
      <c s="36" t="s">
        <v>143</v>
      </c>
      <c s="37">
        <v>10</v>
      </c>
      <c s="36">
        <v>0</v>
      </c>
      <c s="36">
        <f>ROUND(G504*H504,6)</f>
      </c>
      <c r="L504" s="38">
        <v>0</v>
      </c>
      <c s="32">
        <f>ROUND(ROUND(L504,2)*ROUND(G504,3),2)</f>
      </c>
      <c s="36" t="s">
        <v>108</v>
      </c>
      <c>
        <f>(M504*21)/100</f>
      </c>
      <c t="s">
        <v>27</v>
      </c>
    </row>
    <row r="505" spans="1:5" ht="25.5">
      <c r="A505" s="35" t="s">
        <v>56</v>
      </c>
      <c r="E505" s="39" t="s">
        <v>1014</v>
      </c>
    </row>
    <row r="506" spans="1:5" ht="12.75">
      <c r="A506" s="35" t="s">
        <v>57</v>
      </c>
      <c r="E506" s="40" t="s">
        <v>5</v>
      </c>
    </row>
    <row r="507" spans="1:5" ht="12.75">
      <c r="A507" t="s">
        <v>59</v>
      </c>
      <c r="E507" s="39" t="s">
        <v>5</v>
      </c>
    </row>
    <row r="508" spans="1:16" ht="12.75">
      <c r="A508" t="s">
        <v>49</v>
      </c>
      <c s="34" t="s">
        <v>1015</v>
      </c>
      <c s="34" t="s">
        <v>1016</v>
      </c>
      <c s="35" t="s">
        <v>5</v>
      </c>
      <c s="6" t="s">
        <v>1017</v>
      </c>
      <c s="36" t="s">
        <v>143</v>
      </c>
      <c s="37">
        <v>6</v>
      </c>
      <c s="36">
        <v>0.0195</v>
      </c>
      <c s="36">
        <f>ROUND(G508*H508,6)</f>
      </c>
      <c r="L508" s="38">
        <v>0</v>
      </c>
      <c s="32">
        <f>ROUND(ROUND(L508,2)*ROUND(G508,3),2)</f>
      </c>
      <c s="36" t="s">
        <v>108</v>
      </c>
      <c>
        <f>(M508*21)/100</f>
      </c>
      <c t="s">
        <v>27</v>
      </c>
    </row>
    <row r="509" spans="1:5" ht="12.75">
      <c r="A509" s="35" t="s">
        <v>56</v>
      </c>
      <c r="E509" s="39" t="s">
        <v>1017</v>
      </c>
    </row>
    <row r="510" spans="1:5" ht="12.75">
      <c r="A510" s="35" t="s">
        <v>57</v>
      </c>
      <c r="E510" s="40" t="s">
        <v>1018</v>
      </c>
    </row>
    <row r="511" spans="1:5" ht="12.75">
      <c r="A511" t="s">
        <v>59</v>
      </c>
      <c r="E511" s="39" t="s">
        <v>5</v>
      </c>
    </row>
    <row r="512" spans="1:16" ht="12.75">
      <c r="A512" t="s">
        <v>49</v>
      </c>
      <c s="34" t="s">
        <v>1019</v>
      </c>
      <c s="34" t="s">
        <v>1020</v>
      </c>
      <c s="35" t="s">
        <v>5</v>
      </c>
      <c s="6" t="s">
        <v>1021</v>
      </c>
      <c s="36" t="s">
        <v>143</v>
      </c>
      <c s="37">
        <v>4</v>
      </c>
      <c s="36">
        <v>0.0175</v>
      </c>
      <c s="36">
        <f>ROUND(G512*H512,6)</f>
      </c>
      <c r="L512" s="38">
        <v>0</v>
      </c>
      <c s="32">
        <f>ROUND(ROUND(L512,2)*ROUND(G512,3),2)</f>
      </c>
      <c s="36" t="s">
        <v>108</v>
      </c>
      <c>
        <f>(M512*21)/100</f>
      </c>
      <c t="s">
        <v>27</v>
      </c>
    </row>
    <row r="513" spans="1:5" ht="12.75">
      <c r="A513" s="35" t="s">
        <v>56</v>
      </c>
      <c r="E513" s="39" t="s">
        <v>1021</v>
      </c>
    </row>
    <row r="514" spans="1:5" ht="12.75">
      <c r="A514" s="35" t="s">
        <v>57</v>
      </c>
      <c r="E514" s="40" t="s">
        <v>1022</v>
      </c>
    </row>
    <row r="515" spans="1:5" ht="12.75">
      <c r="A515" t="s">
        <v>59</v>
      </c>
      <c r="E515" s="39" t="s">
        <v>5</v>
      </c>
    </row>
    <row r="516" spans="1:16" ht="25.5">
      <c r="A516" t="s">
        <v>49</v>
      </c>
      <c s="34" t="s">
        <v>1023</v>
      </c>
      <c s="34" t="s">
        <v>1024</v>
      </c>
      <c s="35" t="s">
        <v>5</v>
      </c>
      <c s="6" t="s">
        <v>1025</v>
      </c>
      <c s="36" t="s">
        <v>143</v>
      </c>
      <c s="37">
        <v>3</v>
      </c>
      <c s="36">
        <v>0</v>
      </c>
      <c s="36">
        <f>ROUND(G516*H516,6)</f>
      </c>
      <c r="L516" s="38">
        <v>0</v>
      </c>
      <c s="32">
        <f>ROUND(ROUND(L516,2)*ROUND(G516,3),2)</f>
      </c>
      <c s="36" t="s">
        <v>108</v>
      </c>
      <c>
        <f>(M516*21)/100</f>
      </c>
      <c t="s">
        <v>27</v>
      </c>
    </row>
    <row r="517" spans="1:5" ht="25.5">
      <c r="A517" s="35" t="s">
        <v>56</v>
      </c>
      <c r="E517" s="39" t="s">
        <v>1025</v>
      </c>
    </row>
    <row r="518" spans="1:5" ht="12.75">
      <c r="A518" s="35" t="s">
        <v>57</v>
      </c>
      <c r="E518" s="40" t="s">
        <v>5</v>
      </c>
    </row>
    <row r="519" spans="1:5" ht="12.75">
      <c r="A519" t="s">
        <v>59</v>
      </c>
      <c r="E519" s="39" t="s">
        <v>5</v>
      </c>
    </row>
    <row r="520" spans="1:16" ht="12.75">
      <c r="A520" t="s">
        <v>49</v>
      </c>
      <c s="34" t="s">
        <v>1026</v>
      </c>
      <c s="34" t="s">
        <v>1027</v>
      </c>
      <c s="35" t="s">
        <v>5</v>
      </c>
      <c s="6" t="s">
        <v>1028</v>
      </c>
      <c s="36" t="s">
        <v>143</v>
      </c>
      <c s="37">
        <v>3</v>
      </c>
      <c s="36">
        <v>0.0205</v>
      </c>
      <c s="36">
        <f>ROUND(G520*H520,6)</f>
      </c>
      <c r="L520" s="38">
        <v>0</v>
      </c>
      <c s="32">
        <f>ROUND(ROUND(L520,2)*ROUND(G520,3),2)</f>
      </c>
      <c s="36" t="s">
        <v>108</v>
      </c>
      <c>
        <f>(M520*21)/100</f>
      </c>
      <c t="s">
        <v>27</v>
      </c>
    </row>
    <row r="521" spans="1:5" ht="12.75">
      <c r="A521" s="35" t="s">
        <v>56</v>
      </c>
      <c r="E521" s="39" t="s">
        <v>1028</v>
      </c>
    </row>
    <row r="522" spans="1:5" ht="12.75">
      <c r="A522" s="35" t="s">
        <v>57</v>
      </c>
      <c r="E522" s="40" t="s">
        <v>1029</v>
      </c>
    </row>
    <row r="523" spans="1:5" ht="12.75">
      <c r="A523" t="s">
        <v>59</v>
      </c>
      <c r="E523" s="39" t="s">
        <v>5</v>
      </c>
    </row>
    <row r="524" spans="1:16" ht="25.5">
      <c r="A524" t="s">
        <v>49</v>
      </c>
      <c s="34" t="s">
        <v>1030</v>
      </c>
      <c s="34" t="s">
        <v>1031</v>
      </c>
      <c s="35" t="s">
        <v>5</v>
      </c>
      <c s="6" t="s">
        <v>1032</v>
      </c>
      <c s="36" t="s">
        <v>143</v>
      </c>
      <c s="37">
        <v>5</v>
      </c>
      <c s="36">
        <v>0.00092</v>
      </c>
      <c s="36">
        <f>ROUND(G524*H524,6)</f>
      </c>
      <c r="L524" s="38">
        <v>0</v>
      </c>
      <c s="32">
        <f>ROUND(ROUND(L524,2)*ROUND(G524,3),2)</f>
      </c>
      <c s="36" t="s">
        <v>108</v>
      </c>
      <c>
        <f>(M524*21)/100</f>
      </c>
      <c t="s">
        <v>27</v>
      </c>
    </row>
    <row r="525" spans="1:5" ht="25.5">
      <c r="A525" s="35" t="s">
        <v>56</v>
      </c>
      <c r="E525" s="39" t="s">
        <v>1032</v>
      </c>
    </row>
    <row r="526" spans="1:5" ht="12.75">
      <c r="A526" s="35" t="s">
        <v>57</v>
      </c>
      <c r="E526" s="40" t="s">
        <v>1033</v>
      </c>
    </row>
    <row r="527" spans="1:5" ht="12.75">
      <c r="A527" t="s">
        <v>59</v>
      </c>
      <c r="E527" s="39" t="s">
        <v>5</v>
      </c>
    </row>
    <row r="528" spans="1:16" ht="12.75">
      <c r="A528" t="s">
        <v>49</v>
      </c>
      <c s="34" t="s">
        <v>1034</v>
      </c>
      <c s="34" t="s">
        <v>1035</v>
      </c>
      <c s="35" t="s">
        <v>5</v>
      </c>
      <c s="6" t="s">
        <v>1036</v>
      </c>
      <c s="36" t="s">
        <v>137</v>
      </c>
      <c s="37">
        <v>13.76</v>
      </c>
      <c s="36">
        <v>0.02423</v>
      </c>
      <c s="36">
        <f>ROUND(G528*H528,6)</f>
      </c>
      <c r="L528" s="38">
        <v>0</v>
      </c>
      <c s="32">
        <f>ROUND(ROUND(L528,2)*ROUND(G528,3),2)</f>
      </c>
      <c s="36" t="s">
        <v>55</v>
      </c>
      <c>
        <f>(M528*21)/100</f>
      </c>
      <c t="s">
        <v>27</v>
      </c>
    </row>
    <row r="529" spans="1:5" ht="12.75">
      <c r="A529" s="35" t="s">
        <v>56</v>
      </c>
      <c r="E529" s="39" t="s">
        <v>1036</v>
      </c>
    </row>
    <row r="530" spans="1:5" ht="12.75">
      <c r="A530" s="35" t="s">
        <v>57</v>
      </c>
      <c r="E530" s="40" t="s">
        <v>1037</v>
      </c>
    </row>
    <row r="531" spans="1:5" ht="12.75">
      <c r="A531" t="s">
        <v>59</v>
      </c>
      <c r="E531" s="39" t="s">
        <v>5</v>
      </c>
    </row>
    <row r="532" spans="1:16" ht="25.5">
      <c r="A532" t="s">
        <v>49</v>
      </c>
      <c s="34" t="s">
        <v>1038</v>
      </c>
      <c s="34" t="s">
        <v>1039</v>
      </c>
      <c s="35" t="s">
        <v>5</v>
      </c>
      <c s="6" t="s">
        <v>1040</v>
      </c>
      <c s="36" t="s">
        <v>143</v>
      </c>
      <c s="37">
        <v>3</v>
      </c>
      <c s="36">
        <v>0.00093</v>
      </c>
      <c s="36">
        <f>ROUND(G532*H532,6)</f>
      </c>
      <c r="L532" s="38">
        <v>0</v>
      </c>
      <c s="32">
        <f>ROUND(ROUND(L532,2)*ROUND(G532,3),2)</f>
      </c>
      <c s="36" t="s">
        <v>108</v>
      </c>
      <c>
        <f>(M532*21)/100</f>
      </c>
      <c t="s">
        <v>27</v>
      </c>
    </row>
    <row r="533" spans="1:5" ht="25.5">
      <c r="A533" s="35" t="s">
        <v>56</v>
      </c>
      <c r="E533" s="39" t="s">
        <v>1040</v>
      </c>
    </row>
    <row r="534" spans="1:5" ht="12.75">
      <c r="A534" s="35" t="s">
        <v>57</v>
      </c>
      <c r="E534" s="40" t="s">
        <v>5</v>
      </c>
    </row>
    <row r="535" spans="1:5" ht="12.75">
      <c r="A535" t="s">
        <v>59</v>
      </c>
      <c r="E535" s="39" t="s">
        <v>5</v>
      </c>
    </row>
    <row r="536" spans="1:16" ht="12.75">
      <c r="A536" t="s">
        <v>49</v>
      </c>
      <c s="34" t="s">
        <v>1041</v>
      </c>
      <c s="34" t="s">
        <v>1042</v>
      </c>
      <c s="35" t="s">
        <v>5</v>
      </c>
      <c s="6" t="s">
        <v>1043</v>
      </c>
      <c s="36" t="s">
        <v>137</v>
      </c>
      <c s="37">
        <v>8.37</v>
      </c>
      <c s="36">
        <v>0.01908</v>
      </c>
      <c s="36">
        <f>ROUND(G536*H536,6)</f>
      </c>
      <c r="L536" s="38">
        <v>0</v>
      </c>
      <c s="32">
        <f>ROUND(ROUND(L536,2)*ROUND(G536,3),2)</f>
      </c>
      <c s="36" t="s">
        <v>108</v>
      </c>
      <c>
        <f>(M536*21)/100</f>
      </c>
      <c t="s">
        <v>27</v>
      </c>
    </row>
    <row r="537" spans="1:5" ht="12.75">
      <c r="A537" s="35" t="s">
        <v>56</v>
      </c>
      <c r="E537" s="39" t="s">
        <v>1043</v>
      </c>
    </row>
    <row r="538" spans="1:5" ht="12.75">
      <c r="A538" s="35" t="s">
        <v>57</v>
      </c>
      <c r="E538" s="40" t="s">
        <v>1044</v>
      </c>
    </row>
    <row r="539" spans="1:5" ht="12.75">
      <c r="A539" t="s">
        <v>59</v>
      </c>
      <c r="E539" s="39" t="s">
        <v>5</v>
      </c>
    </row>
    <row r="540" spans="1:16" ht="12.75">
      <c r="A540" t="s">
        <v>49</v>
      </c>
      <c s="34" t="s">
        <v>1045</v>
      </c>
      <c s="34" t="s">
        <v>1046</v>
      </c>
      <c s="35" t="s">
        <v>5</v>
      </c>
      <c s="6" t="s">
        <v>1047</v>
      </c>
      <c s="36" t="s">
        <v>143</v>
      </c>
      <c s="37">
        <v>8</v>
      </c>
      <c s="36">
        <v>0</v>
      </c>
      <c s="36">
        <f>ROUND(G540*H540,6)</f>
      </c>
      <c r="L540" s="38">
        <v>0</v>
      </c>
      <c s="32">
        <f>ROUND(ROUND(L540,2)*ROUND(G540,3),2)</f>
      </c>
      <c s="36" t="s">
        <v>108</v>
      </c>
      <c>
        <f>(M540*21)/100</f>
      </c>
      <c t="s">
        <v>27</v>
      </c>
    </row>
    <row r="541" spans="1:5" ht="12.75">
      <c r="A541" s="35" t="s">
        <v>56</v>
      </c>
      <c r="E541" s="39" t="s">
        <v>1047</v>
      </c>
    </row>
    <row r="542" spans="1:5" ht="12.75">
      <c r="A542" s="35" t="s">
        <v>57</v>
      </c>
      <c r="E542" s="40" t="s">
        <v>5</v>
      </c>
    </row>
    <row r="543" spans="1:5" ht="12.75">
      <c r="A543" t="s">
        <v>59</v>
      </c>
      <c r="E543" s="39" t="s">
        <v>5</v>
      </c>
    </row>
    <row r="544" spans="1:16" ht="12.75">
      <c r="A544" t="s">
        <v>49</v>
      </c>
      <c s="34" t="s">
        <v>1048</v>
      </c>
      <c s="34" t="s">
        <v>1049</v>
      </c>
      <c s="35" t="s">
        <v>5</v>
      </c>
      <c s="6" t="s">
        <v>1050</v>
      </c>
      <c s="36" t="s">
        <v>143</v>
      </c>
      <c s="37">
        <v>3</v>
      </c>
      <c s="36">
        <v>0.00015</v>
      </c>
      <c s="36">
        <f>ROUND(G544*H544,6)</f>
      </c>
      <c r="L544" s="38">
        <v>0</v>
      </c>
      <c s="32">
        <f>ROUND(ROUND(L544,2)*ROUND(G544,3),2)</f>
      </c>
      <c s="36" t="s">
        <v>108</v>
      </c>
      <c>
        <f>(M544*21)/100</f>
      </c>
      <c t="s">
        <v>27</v>
      </c>
    </row>
    <row r="545" spans="1:5" ht="12.75">
      <c r="A545" s="35" t="s">
        <v>56</v>
      </c>
      <c r="E545" s="39" t="s">
        <v>1050</v>
      </c>
    </row>
    <row r="546" spans="1:5" ht="12.75">
      <c r="A546" s="35" t="s">
        <v>57</v>
      </c>
      <c r="E546" s="40" t="s">
        <v>5</v>
      </c>
    </row>
    <row r="547" spans="1:5" ht="12.75">
      <c r="A547" t="s">
        <v>59</v>
      </c>
      <c r="E547" s="39" t="s">
        <v>5</v>
      </c>
    </row>
    <row r="548" spans="1:16" ht="12.75">
      <c r="A548" t="s">
        <v>49</v>
      </c>
      <c s="34" t="s">
        <v>1051</v>
      </c>
      <c s="34" t="s">
        <v>1052</v>
      </c>
      <c s="35" t="s">
        <v>5</v>
      </c>
      <c s="6" t="s">
        <v>1053</v>
      </c>
      <c s="36" t="s">
        <v>143</v>
      </c>
      <c s="37">
        <v>5</v>
      </c>
      <c s="36">
        <v>0.00015</v>
      </c>
      <c s="36">
        <f>ROUND(G548*H548,6)</f>
      </c>
      <c r="L548" s="38">
        <v>0</v>
      </c>
      <c s="32">
        <f>ROUND(ROUND(L548,2)*ROUND(G548,3),2)</f>
      </c>
      <c s="36" t="s">
        <v>108</v>
      </c>
      <c>
        <f>(M548*21)/100</f>
      </c>
      <c t="s">
        <v>27</v>
      </c>
    </row>
    <row r="549" spans="1:5" ht="12.75">
      <c r="A549" s="35" t="s">
        <v>56</v>
      </c>
      <c r="E549" s="39" t="s">
        <v>1053</v>
      </c>
    </row>
    <row r="550" spans="1:5" ht="12.75">
      <c r="A550" s="35" t="s">
        <v>57</v>
      </c>
      <c r="E550" s="40" t="s">
        <v>5</v>
      </c>
    </row>
    <row r="551" spans="1:5" ht="12.75">
      <c r="A551" t="s">
        <v>59</v>
      </c>
      <c r="E551" s="39" t="s">
        <v>5</v>
      </c>
    </row>
    <row r="552" spans="1:16" ht="12.75">
      <c r="A552" t="s">
        <v>49</v>
      </c>
      <c s="34" t="s">
        <v>1054</v>
      </c>
      <c s="34" t="s">
        <v>1055</v>
      </c>
      <c s="35" t="s">
        <v>5</v>
      </c>
      <c s="6" t="s">
        <v>1056</v>
      </c>
      <c s="36" t="s">
        <v>143</v>
      </c>
      <c s="37">
        <v>8</v>
      </c>
      <c s="36">
        <v>0.00015</v>
      </c>
      <c s="36">
        <f>ROUND(G552*H552,6)</f>
      </c>
      <c r="L552" s="38">
        <v>0</v>
      </c>
      <c s="32">
        <f>ROUND(ROUND(L552,2)*ROUND(G552,3),2)</f>
      </c>
      <c s="36" t="s">
        <v>108</v>
      </c>
      <c>
        <f>(M552*21)/100</f>
      </c>
      <c t="s">
        <v>27</v>
      </c>
    </row>
    <row r="553" spans="1:5" ht="12.75">
      <c r="A553" s="35" t="s">
        <v>56</v>
      </c>
      <c r="E553" s="39" t="s">
        <v>1056</v>
      </c>
    </row>
    <row r="554" spans="1:5" ht="12.75">
      <c r="A554" s="35" t="s">
        <v>57</v>
      </c>
      <c r="E554" s="40" t="s">
        <v>5</v>
      </c>
    </row>
    <row r="555" spans="1:5" ht="12.75">
      <c r="A555" t="s">
        <v>59</v>
      </c>
      <c r="E555" s="39" t="s">
        <v>5</v>
      </c>
    </row>
    <row r="556" spans="1:16" ht="12.75">
      <c r="A556" t="s">
        <v>49</v>
      </c>
      <c s="34" t="s">
        <v>1057</v>
      </c>
      <c s="34" t="s">
        <v>1058</v>
      </c>
      <c s="35" t="s">
        <v>5</v>
      </c>
      <c s="6" t="s">
        <v>1059</v>
      </c>
      <c s="36" t="s">
        <v>143</v>
      </c>
      <c s="37">
        <v>8</v>
      </c>
      <c s="36">
        <v>0</v>
      </c>
      <c s="36">
        <f>ROUND(G556*H556,6)</f>
      </c>
      <c r="L556" s="38">
        <v>0</v>
      </c>
      <c s="32">
        <f>ROUND(ROUND(L556,2)*ROUND(G556,3),2)</f>
      </c>
      <c s="36" t="s">
        <v>108</v>
      </c>
      <c>
        <f>(M556*21)/100</f>
      </c>
      <c t="s">
        <v>27</v>
      </c>
    </row>
    <row r="557" spans="1:5" ht="12.75">
      <c r="A557" s="35" t="s">
        <v>56</v>
      </c>
      <c r="E557" s="39" t="s">
        <v>1059</v>
      </c>
    </row>
    <row r="558" spans="1:5" ht="12.75">
      <c r="A558" s="35" t="s">
        <v>57</v>
      </c>
      <c r="E558" s="40" t="s">
        <v>5</v>
      </c>
    </row>
    <row r="559" spans="1:5" ht="12.75">
      <c r="A559" t="s">
        <v>59</v>
      </c>
      <c r="E559" s="39" t="s">
        <v>5</v>
      </c>
    </row>
    <row r="560" spans="1:16" ht="12.75">
      <c r="A560" t="s">
        <v>49</v>
      </c>
      <c s="34" t="s">
        <v>1060</v>
      </c>
      <c s="34" t="s">
        <v>1061</v>
      </c>
      <c s="35" t="s">
        <v>5</v>
      </c>
      <c s="6" t="s">
        <v>1062</v>
      </c>
      <c s="36" t="s">
        <v>143</v>
      </c>
      <c s="37">
        <v>8</v>
      </c>
      <c s="36">
        <v>0.0012</v>
      </c>
      <c s="36">
        <f>ROUND(G560*H560,6)</f>
      </c>
      <c r="L560" s="38">
        <v>0</v>
      </c>
      <c s="32">
        <f>ROUND(ROUND(L560,2)*ROUND(G560,3),2)</f>
      </c>
      <c s="36" t="s">
        <v>108</v>
      </c>
      <c>
        <f>(M560*21)/100</f>
      </c>
      <c t="s">
        <v>27</v>
      </c>
    </row>
    <row r="561" spans="1:5" ht="12.75">
      <c r="A561" s="35" t="s">
        <v>56</v>
      </c>
      <c r="E561" s="39" t="s">
        <v>1062</v>
      </c>
    </row>
    <row r="562" spans="1:5" ht="12.75">
      <c r="A562" s="35" t="s">
        <v>57</v>
      </c>
      <c r="E562" s="40" t="s">
        <v>5</v>
      </c>
    </row>
    <row r="563" spans="1:5" ht="12.75">
      <c r="A563" t="s">
        <v>59</v>
      </c>
      <c r="E563" s="39" t="s">
        <v>5</v>
      </c>
    </row>
    <row r="564" spans="1:16" ht="12.75">
      <c r="A564" t="s">
        <v>49</v>
      </c>
      <c s="34" t="s">
        <v>1063</v>
      </c>
      <c s="34" t="s">
        <v>1064</v>
      </c>
      <c s="35" t="s">
        <v>5</v>
      </c>
      <c s="6" t="s">
        <v>1065</v>
      </c>
      <c s="36" t="s">
        <v>143</v>
      </c>
      <c s="37">
        <v>1</v>
      </c>
      <c s="36">
        <v>0</v>
      </c>
      <c s="36">
        <f>ROUND(G564*H564,6)</f>
      </c>
      <c r="L564" s="38">
        <v>0</v>
      </c>
      <c s="32">
        <f>ROUND(ROUND(L564,2)*ROUND(G564,3),2)</f>
      </c>
      <c s="36" t="s">
        <v>108</v>
      </c>
      <c>
        <f>(M564*21)/100</f>
      </c>
      <c t="s">
        <v>27</v>
      </c>
    </row>
    <row r="565" spans="1:5" ht="12.75">
      <c r="A565" s="35" t="s">
        <v>56</v>
      </c>
      <c r="E565" s="39" t="s">
        <v>1065</v>
      </c>
    </row>
    <row r="566" spans="1:5" ht="12.75">
      <c r="A566" s="35" t="s">
        <v>57</v>
      </c>
      <c r="E566" s="40" t="s">
        <v>5</v>
      </c>
    </row>
    <row r="567" spans="1:5" ht="12.75">
      <c r="A567" t="s">
        <v>59</v>
      </c>
      <c r="E567" s="39" t="s">
        <v>5</v>
      </c>
    </row>
    <row r="568" spans="1:16" ht="12.75">
      <c r="A568" t="s">
        <v>49</v>
      </c>
      <c s="34" t="s">
        <v>1066</v>
      </c>
      <c s="34" t="s">
        <v>1067</v>
      </c>
      <c s="35" t="s">
        <v>5</v>
      </c>
      <c s="6" t="s">
        <v>1053</v>
      </c>
      <c s="36" t="s">
        <v>143</v>
      </c>
      <c s="37">
        <v>1</v>
      </c>
      <c s="36">
        <v>0.00015</v>
      </c>
      <c s="36">
        <f>ROUND(G568*H568,6)</f>
      </c>
      <c r="L568" s="38">
        <v>0</v>
      </c>
      <c s="32">
        <f>ROUND(ROUND(L568,2)*ROUND(G568,3),2)</f>
      </c>
      <c s="36" t="s">
        <v>55</v>
      </c>
      <c>
        <f>(M568*21)/100</f>
      </c>
      <c t="s">
        <v>27</v>
      </c>
    </row>
    <row r="569" spans="1:5" ht="12.75">
      <c r="A569" s="35" t="s">
        <v>56</v>
      </c>
      <c r="E569" s="39" t="s">
        <v>1053</v>
      </c>
    </row>
    <row r="570" spans="1:5" ht="12.75">
      <c r="A570" s="35" t="s">
        <v>57</v>
      </c>
      <c r="E570" s="40" t="s">
        <v>5</v>
      </c>
    </row>
    <row r="571" spans="1:5" ht="12.75">
      <c r="A571" t="s">
        <v>59</v>
      </c>
      <c r="E571" s="39" t="s">
        <v>5</v>
      </c>
    </row>
    <row r="572" spans="1:16" ht="12.75">
      <c r="A572" t="s">
        <v>49</v>
      </c>
      <c s="34" t="s">
        <v>1068</v>
      </c>
      <c s="34" t="s">
        <v>1069</v>
      </c>
      <c s="35" t="s">
        <v>5</v>
      </c>
      <c s="6" t="s">
        <v>1070</v>
      </c>
      <c s="36" t="s">
        <v>143</v>
      </c>
      <c s="37">
        <v>1</v>
      </c>
      <c s="36">
        <v>0.00015</v>
      </c>
      <c s="36">
        <f>ROUND(G572*H572,6)</f>
      </c>
      <c r="L572" s="38">
        <v>0</v>
      </c>
      <c s="32">
        <f>ROUND(ROUND(L572,2)*ROUND(G572,3),2)</f>
      </c>
      <c s="36" t="s">
        <v>55</v>
      </c>
      <c>
        <f>(M572*21)/100</f>
      </c>
      <c t="s">
        <v>27</v>
      </c>
    </row>
    <row r="573" spans="1:5" ht="12.75">
      <c r="A573" s="35" t="s">
        <v>56</v>
      </c>
      <c r="E573" s="39" t="s">
        <v>1070</v>
      </c>
    </row>
    <row r="574" spans="1:5" ht="12.75">
      <c r="A574" s="35" t="s">
        <v>57</v>
      </c>
      <c r="E574" s="40" t="s">
        <v>5</v>
      </c>
    </row>
    <row r="575" spans="1:5" ht="12.75">
      <c r="A575" t="s">
        <v>59</v>
      </c>
      <c r="E575" s="39" t="s">
        <v>5</v>
      </c>
    </row>
    <row r="576" spans="1:16" ht="12.75">
      <c r="A576" t="s">
        <v>49</v>
      </c>
      <c s="34" t="s">
        <v>1071</v>
      </c>
      <c s="34" t="s">
        <v>1072</v>
      </c>
      <c s="35" t="s">
        <v>5</v>
      </c>
      <c s="6" t="s">
        <v>1073</v>
      </c>
      <c s="36" t="s">
        <v>143</v>
      </c>
      <c s="37">
        <v>1</v>
      </c>
      <c s="36">
        <v>0</v>
      </c>
      <c s="36">
        <f>ROUND(G576*H576,6)</f>
      </c>
      <c r="L576" s="38">
        <v>0</v>
      </c>
      <c s="32">
        <f>ROUND(ROUND(L576,2)*ROUND(G576,3),2)</f>
      </c>
      <c s="36" t="s">
        <v>108</v>
      </c>
      <c>
        <f>(M576*21)/100</f>
      </c>
      <c t="s">
        <v>27</v>
      </c>
    </row>
    <row r="577" spans="1:5" ht="12.75">
      <c r="A577" s="35" t="s">
        <v>56</v>
      </c>
      <c r="E577" s="39" t="s">
        <v>1073</v>
      </c>
    </row>
    <row r="578" spans="1:5" ht="12.75">
      <c r="A578" s="35" t="s">
        <v>57</v>
      </c>
      <c r="E578" s="40" t="s">
        <v>5</v>
      </c>
    </row>
    <row r="579" spans="1:5" ht="12.75">
      <c r="A579" t="s">
        <v>59</v>
      </c>
      <c r="E579" s="39" t="s">
        <v>5</v>
      </c>
    </row>
    <row r="580" spans="1:16" ht="25.5">
      <c r="A580" t="s">
        <v>49</v>
      </c>
      <c s="34" t="s">
        <v>1074</v>
      </c>
      <c s="34" t="s">
        <v>1075</v>
      </c>
      <c s="35" t="s">
        <v>5</v>
      </c>
      <c s="6" t="s">
        <v>1076</v>
      </c>
      <c s="36" t="s">
        <v>143</v>
      </c>
      <c s="37">
        <v>1</v>
      </c>
      <c s="36">
        <v>0.0014</v>
      </c>
      <c s="36">
        <f>ROUND(G580*H580,6)</f>
      </c>
      <c r="L580" s="38">
        <v>0</v>
      </c>
      <c s="32">
        <f>ROUND(ROUND(L580,2)*ROUND(G580,3),2)</f>
      </c>
      <c s="36" t="s">
        <v>108</v>
      </c>
      <c>
        <f>(M580*21)/100</f>
      </c>
      <c t="s">
        <v>27</v>
      </c>
    </row>
    <row r="581" spans="1:5" ht="25.5">
      <c r="A581" s="35" t="s">
        <v>56</v>
      </c>
      <c r="E581" s="39" t="s">
        <v>1076</v>
      </c>
    </row>
    <row r="582" spans="1:5" ht="12.75">
      <c r="A582" s="35" t="s">
        <v>57</v>
      </c>
      <c r="E582" s="40" t="s">
        <v>5</v>
      </c>
    </row>
    <row r="583" spans="1:5" ht="12.75">
      <c r="A583" t="s">
        <v>59</v>
      </c>
      <c r="E583" s="39" t="s">
        <v>5</v>
      </c>
    </row>
    <row r="584" spans="1:16" ht="12.75">
      <c r="A584" t="s">
        <v>49</v>
      </c>
      <c s="34" t="s">
        <v>1077</v>
      </c>
      <c s="34" t="s">
        <v>1078</v>
      </c>
      <c s="35" t="s">
        <v>5</v>
      </c>
      <c s="6" t="s">
        <v>1079</v>
      </c>
      <c s="36" t="s">
        <v>143</v>
      </c>
      <c s="37">
        <v>13</v>
      </c>
      <c s="36">
        <v>0</v>
      </c>
      <c s="36">
        <f>ROUND(G584*H584,6)</f>
      </c>
      <c r="L584" s="38">
        <v>0</v>
      </c>
      <c s="32">
        <f>ROUND(ROUND(L584,2)*ROUND(G584,3),2)</f>
      </c>
      <c s="36" t="s">
        <v>108</v>
      </c>
      <c>
        <f>(M584*21)/100</f>
      </c>
      <c t="s">
        <v>27</v>
      </c>
    </row>
    <row r="585" spans="1:5" ht="12.75">
      <c r="A585" s="35" t="s">
        <v>56</v>
      </c>
      <c r="E585" s="39" t="s">
        <v>1079</v>
      </c>
    </row>
    <row r="586" spans="1:5" ht="12.75">
      <c r="A586" s="35" t="s">
        <v>57</v>
      </c>
      <c r="E586" s="40" t="s">
        <v>5</v>
      </c>
    </row>
    <row r="587" spans="1:5" ht="12.75">
      <c r="A587" t="s">
        <v>59</v>
      </c>
      <c r="E587" s="39" t="s">
        <v>5</v>
      </c>
    </row>
    <row r="588" spans="1:16" ht="12.75">
      <c r="A588" t="s">
        <v>49</v>
      </c>
      <c s="34" t="s">
        <v>1080</v>
      </c>
      <c s="34" t="s">
        <v>1081</v>
      </c>
      <c s="35" t="s">
        <v>5</v>
      </c>
      <c s="6" t="s">
        <v>1082</v>
      </c>
      <c s="36" t="s">
        <v>143</v>
      </c>
      <c s="37">
        <v>11</v>
      </c>
      <c s="36">
        <v>0.0022</v>
      </c>
      <c s="36">
        <f>ROUND(G588*H588,6)</f>
      </c>
      <c r="L588" s="38">
        <v>0</v>
      </c>
      <c s="32">
        <f>ROUND(ROUND(L588,2)*ROUND(G588,3),2)</f>
      </c>
      <c s="36" t="s">
        <v>55</v>
      </c>
      <c>
        <f>(M588*21)/100</f>
      </c>
      <c t="s">
        <v>27</v>
      </c>
    </row>
    <row r="589" spans="1:5" ht="12.75">
      <c r="A589" s="35" t="s">
        <v>56</v>
      </c>
      <c r="E589" s="39" t="s">
        <v>1082</v>
      </c>
    </row>
    <row r="590" spans="1:5" ht="12.75">
      <c r="A590" s="35" t="s">
        <v>57</v>
      </c>
      <c r="E590" s="40" t="s">
        <v>5</v>
      </c>
    </row>
    <row r="591" spans="1:5" ht="12.75">
      <c r="A591" t="s">
        <v>59</v>
      </c>
      <c r="E591" s="39" t="s">
        <v>5</v>
      </c>
    </row>
    <row r="592" spans="1:16" ht="12.75">
      <c r="A592" t="s">
        <v>49</v>
      </c>
      <c s="34" t="s">
        <v>1083</v>
      </c>
      <c s="34" t="s">
        <v>1084</v>
      </c>
      <c s="35" t="s">
        <v>5</v>
      </c>
      <c s="6" t="s">
        <v>1085</v>
      </c>
      <c s="36" t="s">
        <v>143</v>
      </c>
      <c s="37">
        <v>2</v>
      </c>
      <c s="36">
        <v>0.0022</v>
      </c>
      <c s="36">
        <f>ROUND(G592*H592,6)</f>
      </c>
      <c r="L592" s="38">
        <v>0</v>
      </c>
      <c s="32">
        <f>ROUND(ROUND(L592,2)*ROUND(G592,3),2)</f>
      </c>
      <c s="36" t="s">
        <v>55</v>
      </c>
      <c>
        <f>(M592*21)/100</f>
      </c>
      <c t="s">
        <v>27</v>
      </c>
    </row>
    <row r="593" spans="1:5" ht="12.75">
      <c r="A593" s="35" t="s">
        <v>56</v>
      </c>
      <c r="E593" s="39" t="s">
        <v>1085</v>
      </c>
    </row>
    <row r="594" spans="1:5" ht="12.75">
      <c r="A594" s="35" t="s">
        <v>57</v>
      </c>
      <c r="E594" s="40" t="s">
        <v>5</v>
      </c>
    </row>
    <row r="595" spans="1:5" ht="12.75">
      <c r="A595" t="s">
        <v>59</v>
      </c>
      <c r="E595" s="39" t="s">
        <v>5</v>
      </c>
    </row>
    <row r="596" spans="1:16" ht="25.5">
      <c r="A596" t="s">
        <v>49</v>
      </c>
      <c s="34" t="s">
        <v>1086</v>
      </c>
      <c s="34" t="s">
        <v>1087</v>
      </c>
      <c s="35" t="s">
        <v>5</v>
      </c>
      <c s="6" t="s">
        <v>1088</v>
      </c>
      <c s="36" t="s">
        <v>54</v>
      </c>
      <c s="37">
        <v>0.748</v>
      </c>
      <c s="36">
        <v>0</v>
      </c>
      <c s="36">
        <f>ROUND(G596*H596,6)</f>
      </c>
      <c r="L596" s="38">
        <v>0</v>
      </c>
      <c s="32">
        <f>ROUND(ROUND(L596,2)*ROUND(G596,3),2)</f>
      </c>
      <c s="36" t="s">
        <v>108</v>
      </c>
      <c>
        <f>(M596*21)/100</f>
      </c>
      <c t="s">
        <v>27</v>
      </c>
    </row>
    <row r="597" spans="1:5" ht="25.5">
      <c r="A597" s="35" t="s">
        <v>56</v>
      </c>
      <c r="E597" s="39" t="s">
        <v>1088</v>
      </c>
    </row>
    <row r="598" spans="1:5" ht="12.75">
      <c r="A598" s="35" t="s">
        <v>57</v>
      </c>
      <c r="E598" s="40" t="s">
        <v>5</v>
      </c>
    </row>
    <row r="599" spans="1:5" ht="12.75">
      <c r="A599" t="s">
        <v>59</v>
      </c>
      <c r="E599" s="39" t="s">
        <v>5</v>
      </c>
    </row>
    <row r="600" spans="1:16" ht="12.75">
      <c r="A600" t="s">
        <v>49</v>
      </c>
      <c s="34" t="s">
        <v>1089</v>
      </c>
      <c s="34" t="s">
        <v>1090</v>
      </c>
      <c s="35" t="s">
        <v>5</v>
      </c>
      <c s="6" t="s">
        <v>1091</v>
      </c>
      <c s="36" t="s">
        <v>143</v>
      </c>
      <c s="37">
        <v>3</v>
      </c>
      <c s="36">
        <v>0</v>
      </c>
      <c s="36">
        <f>ROUND(G600*H600,6)</f>
      </c>
      <c r="L600" s="38">
        <v>0</v>
      </c>
      <c s="32">
        <f>ROUND(ROUND(L600,2)*ROUND(G600,3),2)</f>
      </c>
      <c s="36" t="s">
        <v>55</v>
      </c>
      <c>
        <f>(M600*21)/100</f>
      </c>
      <c t="s">
        <v>27</v>
      </c>
    </row>
    <row r="601" spans="1:5" ht="12.75">
      <c r="A601" s="35" t="s">
        <v>56</v>
      </c>
      <c r="E601" s="39" t="s">
        <v>1091</v>
      </c>
    </row>
    <row r="602" spans="1:5" ht="12.75">
      <c r="A602" s="35" t="s">
        <v>57</v>
      </c>
      <c r="E602" s="40" t="s">
        <v>5</v>
      </c>
    </row>
    <row r="603" spans="1:5" ht="12.75">
      <c r="A603" t="s">
        <v>59</v>
      </c>
      <c r="E603" s="39" t="s">
        <v>5</v>
      </c>
    </row>
    <row r="604" spans="1:13" ht="12.75">
      <c r="A604" t="s">
        <v>46</v>
      </c>
      <c r="C604" s="31" t="s">
        <v>1092</v>
      </c>
      <c r="E604" s="33" t="s">
        <v>1093</v>
      </c>
      <c r="J604" s="32">
        <f>0</f>
      </c>
      <c s="32">
        <f>0</f>
      </c>
      <c s="32">
        <f>0+L605+L609+L613+L617+L621+L625+L629+L633+L637+L641+L645+L649+L653+L657+L661+L665+L669+L673+L677+L681+L685+L689+L693+L697+L701+L705+L709</f>
      </c>
      <c s="32">
        <f>0+M605+M609+M613+M617+M621+M625+M629+M633+M637+M641+M645+M649+M653+M657+M661+M665+M669+M673+M677+M681+M685+M689+M693+M697+M701+M705+M709</f>
      </c>
    </row>
    <row r="605" spans="1:16" ht="25.5">
      <c r="A605" t="s">
        <v>49</v>
      </c>
      <c s="34" t="s">
        <v>1094</v>
      </c>
      <c s="34" t="s">
        <v>1095</v>
      </c>
      <c s="35" t="s">
        <v>5</v>
      </c>
      <c s="6" t="s">
        <v>1096</v>
      </c>
      <c s="36" t="s">
        <v>153</v>
      </c>
      <c s="37">
        <v>61.8</v>
      </c>
      <c s="36">
        <v>0.0004</v>
      </c>
      <c s="36">
        <f>ROUND(G605*H605,6)</f>
      </c>
      <c r="L605" s="38">
        <v>0</v>
      </c>
      <c s="32">
        <f>ROUND(ROUND(L605,2)*ROUND(G605,3),2)</f>
      </c>
      <c s="36" t="s">
        <v>108</v>
      </c>
      <c>
        <f>(M605*21)/100</f>
      </c>
      <c t="s">
        <v>27</v>
      </c>
    </row>
    <row r="606" spans="1:5" ht="25.5">
      <c r="A606" s="35" t="s">
        <v>56</v>
      </c>
      <c r="E606" s="39" t="s">
        <v>1096</v>
      </c>
    </row>
    <row r="607" spans="1:5" ht="25.5">
      <c r="A607" s="35" t="s">
        <v>57</v>
      </c>
      <c r="E607" s="40" t="s">
        <v>1097</v>
      </c>
    </row>
    <row r="608" spans="1:5" ht="12.75">
      <c r="A608" t="s">
        <v>59</v>
      </c>
      <c r="E608" s="39" t="s">
        <v>5</v>
      </c>
    </row>
    <row r="609" spans="1:16" ht="12.75">
      <c r="A609" t="s">
        <v>49</v>
      </c>
      <c s="34" t="s">
        <v>1098</v>
      </c>
      <c s="34" t="s">
        <v>1099</v>
      </c>
      <c s="35" t="s">
        <v>5</v>
      </c>
      <c s="6" t="s">
        <v>1100</v>
      </c>
      <c s="36" t="s">
        <v>153</v>
      </c>
      <c s="37">
        <v>61.8</v>
      </c>
      <c s="36">
        <v>0</v>
      </c>
      <c s="36">
        <f>ROUND(G609*H609,6)</f>
      </c>
      <c r="L609" s="38">
        <v>0</v>
      </c>
      <c s="32">
        <f>ROUND(ROUND(L609,2)*ROUND(G609,3),2)</f>
      </c>
      <c s="36" t="s">
        <v>108</v>
      </c>
      <c>
        <f>(M609*21)/100</f>
      </c>
      <c t="s">
        <v>27</v>
      </c>
    </row>
    <row r="610" spans="1:5" ht="12.75">
      <c r="A610" s="35" t="s">
        <v>56</v>
      </c>
      <c r="E610" s="39" t="s">
        <v>1100</v>
      </c>
    </row>
    <row r="611" spans="1:5" ht="25.5">
      <c r="A611" s="35" t="s">
        <v>57</v>
      </c>
      <c r="E611" s="40" t="s">
        <v>1097</v>
      </c>
    </row>
    <row r="612" spans="1:5" ht="12.75">
      <c r="A612" t="s">
        <v>59</v>
      </c>
      <c r="E612" s="39" t="s">
        <v>5</v>
      </c>
    </row>
    <row r="613" spans="1:16" ht="38.25">
      <c r="A613" t="s">
        <v>49</v>
      </c>
      <c s="34" t="s">
        <v>1101</v>
      </c>
      <c s="34" t="s">
        <v>1102</v>
      </c>
      <c s="35" t="s">
        <v>5</v>
      </c>
      <c s="6" t="s">
        <v>1103</v>
      </c>
      <c s="36" t="s">
        <v>137</v>
      </c>
      <c s="37">
        <v>164.317</v>
      </c>
      <c s="36">
        <v>0</v>
      </c>
      <c s="36">
        <f>ROUND(G613*H613,6)</f>
      </c>
      <c r="L613" s="38">
        <v>0</v>
      </c>
      <c s="32">
        <f>ROUND(ROUND(L613,2)*ROUND(G613,3),2)</f>
      </c>
      <c s="36" t="s">
        <v>108</v>
      </c>
      <c>
        <f>(M613*21)/100</f>
      </c>
      <c t="s">
        <v>27</v>
      </c>
    </row>
    <row r="614" spans="1:5" ht="38.25">
      <c r="A614" s="35" t="s">
        <v>56</v>
      </c>
      <c r="E614" s="39" t="s">
        <v>1104</v>
      </c>
    </row>
    <row r="615" spans="1:5" ht="12.75">
      <c r="A615" s="35" t="s">
        <v>57</v>
      </c>
      <c r="E615" s="40" t="s">
        <v>5</v>
      </c>
    </row>
    <row r="616" spans="1:5" ht="12.75">
      <c r="A616" t="s">
        <v>59</v>
      </c>
      <c r="E616" s="39" t="s">
        <v>5</v>
      </c>
    </row>
    <row r="617" spans="1:16" ht="12.75">
      <c r="A617" t="s">
        <v>49</v>
      </c>
      <c s="34" t="s">
        <v>1105</v>
      </c>
      <c s="34" t="s">
        <v>1106</v>
      </c>
      <c s="35" t="s">
        <v>5</v>
      </c>
      <c s="6" t="s">
        <v>1107</v>
      </c>
      <c s="36" t="s">
        <v>137</v>
      </c>
      <c s="37">
        <v>219.132</v>
      </c>
      <c s="36">
        <v>0.00107</v>
      </c>
      <c s="36">
        <f>ROUND(G617*H617,6)</f>
      </c>
      <c r="L617" s="38">
        <v>0</v>
      </c>
      <c s="32">
        <f>ROUND(ROUND(L617,2)*ROUND(G617,3),2)</f>
      </c>
      <c s="36" t="s">
        <v>55</v>
      </c>
      <c>
        <f>(M617*21)/100</f>
      </c>
      <c t="s">
        <v>27</v>
      </c>
    </row>
    <row r="618" spans="1:5" ht="12.75">
      <c r="A618" s="35" t="s">
        <v>56</v>
      </c>
      <c r="E618" s="39" t="s">
        <v>1107</v>
      </c>
    </row>
    <row r="619" spans="1:5" ht="12.75">
      <c r="A619" s="35" t="s">
        <v>57</v>
      </c>
      <c r="E619" s="40" t="s">
        <v>5</v>
      </c>
    </row>
    <row r="620" spans="1:5" ht="12.75">
      <c r="A620" t="s">
        <v>59</v>
      </c>
      <c r="E620" s="39" t="s">
        <v>5</v>
      </c>
    </row>
    <row r="621" spans="1:16" ht="12.75">
      <c r="A621" t="s">
        <v>49</v>
      </c>
      <c s="34" t="s">
        <v>1108</v>
      </c>
      <c s="34" t="s">
        <v>1109</v>
      </c>
      <c s="35" t="s">
        <v>5</v>
      </c>
      <c s="6" t="s">
        <v>1110</v>
      </c>
      <c s="36" t="s">
        <v>137</v>
      </c>
      <c s="37">
        <v>219.132</v>
      </c>
      <c s="36">
        <v>0.007</v>
      </c>
      <c s="36">
        <f>ROUND(G621*H621,6)</f>
      </c>
      <c r="L621" s="38">
        <v>0</v>
      </c>
      <c s="32">
        <f>ROUND(ROUND(L621,2)*ROUND(G621,3),2)</f>
      </c>
      <c s="36" t="s">
        <v>108</v>
      </c>
      <c>
        <f>(M621*21)/100</f>
      </c>
      <c t="s">
        <v>27</v>
      </c>
    </row>
    <row r="622" spans="1:5" ht="12.75">
      <c r="A622" s="35" t="s">
        <v>56</v>
      </c>
      <c r="E622" s="39" t="s">
        <v>1110</v>
      </c>
    </row>
    <row r="623" spans="1:5" ht="12.75">
      <c r="A623" s="35" t="s">
        <v>57</v>
      </c>
      <c r="E623" s="40" t="s">
        <v>5</v>
      </c>
    </row>
    <row r="624" spans="1:5" ht="12.75">
      <c r="A624" t="s">
        <v>59</v>
      </c>
      <c r="E624" s="39" t="s">
        <v>5</v>
      </c>
    </row>
    <row r="625" spans="1:16" ht="25.5">
      <c r="A625" t="s">
        <v>49</v>
      </c>
      <c s="34" t="s">
        <v>1111</v>
      </c>
      <c s="34" t="s">
        <v>1112</v>
      </c>
      <c s="35" t="s">
        <v>5</v>
      </c>
      <c s="6" t="s">
        <v>1113</v>
      </c>
      <c s="36" t="s">
        <v>137</v>
      </c>
      <c s="37">
        <v>373.825</v>
      </c>
      <c s="36">
        <v>0</v>
      </c>
      <c s="36">
        <f>ROUND(G625*H625,6)</f>
      </c>
      <c r="L625" s="38">
        <v>0</v>
      </c>
      <c s="32">
        <f>ROUND(ROUND(L625,2)*ROUND(G625,3),2)</f>
      </c>
      <c s="36" t="s">
        <v>108</v>
      </c>
      <c>
        <f>(M625*21)/100</f>
      </c>
      <c t="s">
        <v>27</v>
      </c>
    </row>
    <row r="626" spans="1:5" ht="25.5">
      <c r="A626" s="35" t="s">
        <v>56</v>
      </c>
      <c r="E626" s="39" t="s">
        <v>1113</v>
      </c>
    </row>
    <row r="627" spans="1:5" ht="12.75">
      <c r="A627" s="35" t="s">
        <v>57</v>
      </c>
      <c r="E627" s="40" t="s">
        <v>5</v>
      </c>
    </row>
    <row r="628" spans="1:5" ht="12.75">
      <c r="A628" t="s">
        <v>59</v>
      </c>
      <c r="E628" s="39" t="s">
        <v>5</v>
      </c>
    </row>
    <row r="629" spans="1:16" ht="38.25">
      <c r="A629" t="s">
        <v>49</v>
      </c>
      <c s="34" t="s">
        <v>1114</v>
      </c>
      <c s="34" t="s">
        <v>1115</v>
      </c>
      <c s="35" t="s">
        <v>5</v>
      </c>
      <c s="6" t="s">
        <v>1116</v>
      </c>
      <c s="36" t="s">
        <v>137</v>
      </c>
      <c s="37">
        <v>276.867</v>
      </c>
      <c s="36">
        <v>0.0442</v>
      </c>
      <c s="36">
        <f>ROUND(G629*H629,6)</f>
      </c>
      <c r="L629" s="38">
        <v>0</v>
      </c>
      <c s="32">
        <f>ROUND(ROUND(L629,2)*ROUND(G629,3),2)</f>
      </c>
      <c s="36" t="s">
        <v>55</v>
      </c>
      <c>
        <f>(M629*21)/100</f>
      </c>
      <c t="s">
        <v>27</v>
      </c>
    </row>
    <row r="630" spans="1:5" ht="76.5">
      <c r="A630" s="35" t="s">
        <v>56</v>
      </c>
      <c r="E630" s="39" t="s">
        <v>1117</v>
      </c>
    </row>
    <row r="631" spans="1:5" ht="12.75">
      <c r="A631" s="35" t="s">
        <v>57</v>
      </c>
      <c r="E631" s="40" t="s">
        <v>1118</v>
      </c>
    </row>
    <row r="632" spans="1:5" ht="12.75">
      <c r="A632" t="s">
        <v>59</v>
      </c>
      <c r="E632" s="39" t="s">
        <v>5</v>
      </c>
    </row>
    <row r="633" spans="1:16" ht="38.25">
      <c r="A633" t="s">
        <v>49</v>
      </c>
      <c s="34" t="s">
        <v>1119</v>
      </c>
      <c s="34" t="s">
        <v>1120</v>
      </c>
      <c s="35" t="s">
        <v>5</v>
      </c>
      <c s="6" t="s">
        <v>1121</v>
      </c>
      <c s="36" t="s">
        <v>137</v>
      </c>
      <c s="37">
        <v>35.106</v>
      </c>
      <c s="36">
        <v>0.0442</v>
      </c>
      <c s="36">
        <f>ROUND(G633*H633,6)</f>
      </c>
      <c r="L633" s="38">
        <v>0</v>
      </c>
      <c s="32">
        <f>ROUND(ROUND(L633,2)*ROUND(G633,3),2)</f>
      </c>
      <c s="36" t="s">
        <v>55</v>
      </c>
      <c>
        <f>(M633*21)/100</f>
      </c>
      <c t="s">
        <v>27</v>
      </c>
    </row>
    <row r="634" spans="1:5" ht="38.25">
      <c r="A634" s="35" t="s">
        <v>56</v>
      </c>
      <c r="E634" s="39" t="s">
        <v>1121</v>
      </c>
    </row>
    <row r="635" spans="1:5" ht="12.75">
      <c r="A635" s="35" t="s">
        <v>57</v>
      </c>
      <c r="E635" s="40" t="s">
        <v>5</v>
      </c>
    </row>
    <row r="636" spans="1:5" ht="12.75">
      <c r="A636" t="s">
        <v>59</v>
      </c>
      <c r="E636" s="39" t="s">
        <v>5</v>
      </c>
    </row>
    <row r="637" spans="1:16" ht="38.25">
      <c r="A637" t="s">
        <v>49</v>
      </c>
      <c s="34" t="s">
        <v>1122</v>
      </c>
      <c s="34" t="s">
        <v>1120</v>
      </c>
      <c s="35" t="s">
        <v>50</v>
      </c>
      <c s="6" t="s">
        <v>1123</v>
      </c>
      <c s="36" t="s">
        <v>137</v>
      </c>
      <c s="37">
        <v>61.852</v>
      </c>
      <c s="36">
        <v>0.0442</v>
      </c>
      <c s="36">
        <f>ROUND(G637*H637,6)</f>
      </c>
      <c r="L637" s="38">
        <v>0</v>
      </c>
      <c s="32">
        <f>ROUND(ROUND(L637,2)*ROUND(G637,3),2)</f>
      </c>
      <c s="36" t="s">
        <v>55</v>
      </c>
      <c>
        <f>(M637*21)/100</f>
      </c>
      <c t="s">
        <v>27</v>
      </c>
    </row>
    <row r="638" spans="1:5" ht="38.25">
      <c r="A638" s="35" t="s">
        <v>56</v>
      </c>
      <c r="E638" s="39" t="s">
        <v>1124</v>
      </c>
    </row>
    <row r="639" spans="1:5" ht="12.75">
      <c r="A639" s="35" t="s">
        <v>57</v>
      </c>
      <c r="E639" s="40" t="s">
        <v>1125</v>
      </c>
    </row>
    <row r="640" spans="1:5" ht="12.75">
      <c r="A640" t="s">
        <v>59</v>
      </c>
      <c r="E640" s="39" t="s">
        <v>5</v>
      </c>
    </row>
    <row r="641" spans="1:16" ht="12.75">
      <c r="A641" t="s">
        <v>49</v>
      </c>
      <c s="34" t="s">
        <v>1126</v>
      </c>
      <c s="34" t="s">
        <v>1127</v>
      </c>
      <c s="35" t="s">
        <v>5</v>
      </c>
      <c s="6" t="s">
        <v>1128</v>
      </c>
      <c s="36" t="s">
        <v>561</v>
      </c>
      <c s="37">
        <v>4285.4</v>
      </c>
      <c s="36">
        <v>5E-05</v>
      </c>
      <c s="36">
        <f>ROUND(G641*H641,6)</f>
      </c>
      <c r="L641" s="38">
        <v>0</v>
      </c>
      <c s="32">
        <f>ROUND(ROUND(L641,2)*ROUND(G641,3),2)</f>
      </c>
      <c s="36" t="s">
        <v>108</v>
      </c>
      <c>
        <f>(M641*21)/100</f>
      </c>
      <c t="s">
        <v>27</v>
      </c>
    </row>
    <row r="642" spans="1:5" ht="12.75">
      <c r="A642" s="35" t="s">
        <v>56</v>
      </c>
      <c r="E642" s="39" t="s">
        <v>1128</v>
      </c>
    </row>
    <row r="643" spans="1:5" ht="12.75">
      <c r="A643" s="35" t="s">
        <v>57</v>
      </c>
      <c r="E643" s="40" t="s">
        <v>5</v>
      </c>
    </row>
    <row r="644" spans="1:5" ht="12.75">
      <c r="A644" t="s">
        <v>59</v>
      </c>
      <c r="E644" s="39" t="s">
        <v>5</v>
      </c>
    </row>
    <row r="645" spans="1:16" ht="12.75">
      <c r="A645" t="s">
        <v>49</v>
      </c>
      <c s="34" t="s">
        <v>1129</v>
      </c>
      <c s="34" t="s">
        <v>1130</v>
      </c>
      <c s="35" t="s">
        <v>5</v>
      </c>
      <c s="6" t="s">
        <v>1131</v>
      </c>
      <c s="36" t="s">
        <v>54</v>
      </c>
      <c s="37">
        <v>4.285</v>
      </c>
      <c s="36">
        <v>1</v>
      </c>
      <c s="36">
        <f>ROUND(G645*H645,6)</f>
      </c>
      <c r="L645" s="38">
        <v>0</v>
      </c>
      <c s="32">
        <f>ROUND(ROUND(L645,2)*ROUND(G645,3),2)</f>
      </c>
      <c s="36" t="s">
        <v>55</v>
      </c>
      <c>
        <f>(M645*21)/100</f>
      </c>
      <c t="s">
        <v>27</v>
      </c>
    </row>
    <row r="646" spans="1:5" ht="12.75">
      <c r="A646" s="35" t="s">
        <v>56</v>
      </c>
      <c r="E646" s="39" t="s">
        <v>1131</v>
      </c>
    </row>
    <row r="647" spans="1:5" ht="12.75">
      <c r="A647" s="35" t="s">
        <v>57</v>
      </c>
      <c r="E647" s="40" t="s">
        <v>5</v>
      </c>
    </row>
    <row r="648" spans="1:5" ht="12.75">
      <c r="A648" t="s">
        <v>59</v>
      </c>
      <c r="E648" s="39" t="s">
        <v>5</v>
      </c>
    </row>
    <row r="649" spans="1:16" ht="12.75">
      <c r="A649" t="s">
        <v>49</v>
      </c>
      <c s="34" t="s">
        <v>1132</v>
      </c>
      <c s="34" t="s">
        <v>1133</v>
      </c>
      <c s="35" t="s">
        <v>5</v>
      </c>
      <c s="6" t="s">
        <v>1134</v>
      </c>
      <c s="36" t="s">
        <v>137</v>
      </c>
      <c s="37">
        <v>4.275</v>
      </c>
      <c s="36">
        <v>0.00033</v>
      </c>
      <c s="36">
        <f>ROUND(G649*H649,6)</f>
      </c>
      <c r="L649" s="38">
        <v>0</v>
      </c>
      <c s="32">
        <f>ROUND(ROUND(L649,2)*ROUND(G649,3),2)</f>
      </c>
      <c s="36" t="s">
        <v>108</v>
      </c>
      <c>
        <f>(M649*21)/100</f>
      </c>
      <c t="s">
        <v>27</v>
      </c>
    </row>
    <row r="650" spans="1:5" ht="25.5">
      <c r="A650" s="35" t="s">
        <v>56</v>
      </c>
      <c r="E650" s="39" t="s">
        <v>1135</v>
      </c>
    </row>
    <row r="651" spans="1:5" ht="12.75">
      <c r="A651" s="35" t="s">
        <v>57</v>
      </c>
      <c r="E651" s="40" t="s">
        <v>1136</v>
      </c>
    </row>
    <row r="652" spans="1:5" ht="12.75">
      <c r="A652" t="s">
        <v>59</v>
      </c>
      <c r="E652" s="39" t="s">
        <v>5</v>
      </c>
    </row>
    <row r="653" spans="1:16" ht="25.5">
      <c r="A653" t="s">
        <v>49</v>
      </c>
      <c s="34" t="s">
        <v>1137</v>
      </c>
      <c s="34" t="s">
        <v>1138</v>
      </c>
      <c s="35" t="s">
        <v>5</v>
      </c>
      <c s="6" t="s">
        <v>1139</v>
      </c>
      <c s="36" t="s">
        <v>137</v>
      </c>
      <c s="37">
        <v>4.275</v>
      </c>
      <c s="36">
        <v>0.01787</v>
      </c>
      <c s="36">
        <f>ROUND(G653*H653,6)</f>
      </c>
      <c r="L653" s="38">
        <v>0</v>
      </c>
      <c s="32">
        <f>ROUND(ROUND(L653,2)*ROUND(G653,3),2)</f>
      </c>
      <c s="36" t="s">
        <v>55</v>
      </c>
      <c>
        <f>(M653*21)/100</f>
      </c>
      <c t="s">
        <v>27</v>
      </c>
    </row>
    <row r="654" spans="1:5" ht="25.5">
      <c r="A654" s="35" t="s">
        <v>56</v>
      </c>
      <c r="E654" s="39" t="s">
        <v>1139</v>
      </c>
    </row>
    <row r="655" spans="1:5" ht="12.75">
      <c r="A655" s="35" t="s">
        <v>57</v>
      </c>
      <c r="E655" s="40" t="s">
        <v>5</v>
      </c>
    </row>
    <row r="656" spans="1:5" ht="12.75">
      <c r="A656" t="s">
        <v>59</v>
      </c>
      <c r="E656" s="39" t="s">
        <v>5</v>
      </c>
    </row>
    <row r="657" spans="1:16" ht="25.5">
      <c r="A657" t="s">
        <v>49</v>
      </c>
      <c s="34" t="s">
        <v>1140</v>
      </c>
      <c s="34" t="s">
        <v>1141</v>
      </c>
      <c s="35" t="s">
        <v>5</v>
      </c>
      <c s="6" t="s">
        <v>1142</v>
      </c>
      <c s="36" t="s">
        <v>143</v>
      </c>
      <c s="37">
        <v>2</v>
      </c>
      <c s="36">
        <v>0</v>
      </c>
      <c s="36">
        <f>ROUND(G657*H657,6)</f>
      </c>
      <c r="L657" s="38">
        <v>0</v>
      </c>
      <c s="32">
        <f>ROUND(ROUND(L657,2)*ROUND(G657,3),2)</f>
      </c>
      <c s="36" t="s">
        <v>108</v>
      </c>
      <c>
        <f>(M657*21)/100</f>
      </c>
      <c t="s">
        <v>27</v>
      </c>
    </row>
    <row r="658" spans="1:5" ht="25.5">
      <c r="A658" s="35" t="s">
        <v>56</v>
      </c>
      <c r="E658" s="39" t="s">
        <v>1142</v>
      </c>
    </row>
    <row r="659" spans="1:5" ht="12.75">
      <c r="A659" s="35" t="s">
        <v>57</v>
      </c>
      <c r="E659" s="40" t="s">
        <v>5</v>
      </c>
    </row>
    <row r="660" spans="1:5" ht="12.75">
      <c r="A660" t="s">
        <v>59</v>
      </c>
      <c r="E660" s="39" t="s">
        <v>5</v>
      </c>
    </row>
    <row r="661" spans="1:16" ht="25.5">
      <c r="A661" t="s">
        <v>49</v>
      </c>
      <c s="34" t="s">
        <v>1143</v>
      </c>
      <c s="34" t="s">
        <v>1144</v>
      </c>
      <c s="35" t="s">
        <v>5</v>
      </c>
      <c s="6" t="s">
        <v>1145</v>
      </c>
      <c s="36" t="s">
        <v>143</v>
      </c>
      <c s="37">
        <v>2</v>
      </c>
      <c s="36">
        <v>0.11</v>
      </c>
      <c s="36">
        <f>ROUND(G661*H661,6)</f>
      </c>
      <c r="L661" s="38">
        <v>0</v>
      </c>
      <c s="32">
        <f>ROUND(ROUND(L661,2)*ROUND(G661,3),2)</f>
      </c>
      <c s="36" t="s">
        <v>55</v>
      </c>
      <c>
        <f>(M661*21)/100</f>
      </c>
      <c t="s">
        <v>27</v>
      </c>
    </row>
    <row r="662" spans="1:5" ht="25.5">
      <c r="A662" s="35" t="s">
        <v>56</v>
      </c>
      <c r="E662" s="39" t="s">
        <v>1145</v>
      </c>
    </row>
    <row r="663" spans="1:5" ht="12.75">
      <c r="A663" s="35" t="s">
        <v>57</v>
      </c>
      <c r="E663" s="40" t="s">
        <v>5</v>
      </c>
    </row>
    <row r="664" spans="1:5" ht="12.75">
      <c r="A664" t="s">
        <v>59</v>
      </c>
      <c r="E664" s="39" t="s">
        <v>5</v>
      </c>
    </row>
    <row r="665" spans="1:16" ht="25.5">
      <c r="A665" t="s">
        <v>49</v>
      </c>
      <c s="34" t="s">
        <v>1146</v>
      </c>
      <c s="34" t="s">
        <v>1147</v>
      </c>
      <c s="35" t="s">
        <v>5</v>
      </c>
      <c s="6" t="s">
        <v>1148</v>
      </c>
      <c s="36" t="s">
        <v>143</v>
      </c>
      <c s="37">
        <v>1</v>
      </c>
      <c s="36">
        <v>0</v>
      </c>
      <c s="36">
        <f>ROUND(G665*H665,6)</f>
      </c>
      <c r="L665" s="38">
        <v>0</v>
      </c>
      <c s="32">
        <f>ROUND(ROUND(L665,2)*ROUND(G665,3),2)</f>
      </c>
      <c s="36" t="s">
        <v>108</v>
      </c>
      <c>
        <f>(M665*21)/100</f>
      </c>
      <c t="s">
        <v>27</v>
      </c>
    </row>
    <row r="666" spans="1:5" ht="25.5">
      <c r="A666" s="35" t="s">
        <v>56</v>
      </c>
      <c r="E666" s="39" t="s">
        <v>1148</v>
      </c>
    </row>
    <row r="667" spans="1:5" ht="12.75">
      <c r="A667" s="35" t="s">
        <v>57</v>
      </c>
      <c r="E667" s="40" t="s">
        <v>5</v>
      </c>
    </row>
    <row r="668" spans="1:5" ht="12.75">
      <c r="A668" t="s">
        <v>59</v>
      </c>
      <c r="E668" s="39" t="s">
        <v>5</v>
      </c>
    </row>
    <row r="669" spans="1:16" ht="25.5">
      <c r="A669" t="s">
        <v>49</v>
      </c>
      <c s="34" t="s">
        <v>1149</v>
      </c>
      <c s="34" t="s">
        <v>1150</v>
      </c>
      <c s="35" t="s">
        <v>5</v>
      </c>
      <c s="6" t="s">
        <v>1151</v>
      </c>
      <c s="36" t="s">
        <v>143</v>
      </c>
      <c s="37">
        <v>1</v>
      </c>
      <c s="36">
        <v>0.18</v>
      </c>
      <c s="36">
        <f>ROUND(G669*H669,6)</f>
      </c>
      <c r="L669" s="38">
        <v>0</v>
      </c>
      <c s="32">
        <f>ROUND(ROUND(L669,2)*ROUND(G669,3),2)</f>
      </c>
      <c s="36" t="s">
        <v>55</v>
      </c>
      <c>
        <f>(M669*21)/100</f>
      </c>
      <c t="s">
        <v>27</v>
      </c>
    </row>
    <row r="670" spans="1:5" ht="25.5">
      <c r="A670" s="35" t="s">
        <v>56</v>
      </c>
      <c r="E670" s="39" t="s">
        <v>1151</v>
      </c>
    </row>
    <row r="671" spans="1:5" ht="12.75">
      <c r="A671" s="35" t="s">
        <v>57</v>
      </c>
      <c r="E671" s="40" t="s">
        <v>5</v>
      </c>
    </row>
    <row r="672" spans="1:5" ht="12.75">
      <c r="A672" t="s">
        <v>59</v>
      </c>
      <c r="E672" s="39" t="s">
        <v>5</v>
      </c>
    </row>
    <row r="673" spans="1:16" ht="12.75">
      <c r="A673" t="s">
        <v>49</v>
      </c>
      <c s="34" t="s">
        <v>1152</v>
      </c>
      <c s="34" t="s">
        <v>1153</v>
      </c>
      <c s="35" t="s">
        <v>5</v>
      </c>
      <c s="6" t="s">
        <v>1154</v>
      </c>
      <c s="36" t="s">
        <v>143</v>
      </c>
      <c s="37">
        <v>1</v>
      </c>
      <c s="36">
        <v>0</v>
      </c>
      <c s="36">
        <f>ROUND(G673*H673,6)</f>
      </c>
      <c r="L673" s="38">
        <v>0</v>
      </c>
      <c s="32">
        <f>ROUND(ROUND(L673,2)*ROUND(G673,3),2)</f>
      </c>
      <c s="36" t="s">
        <v>55</v>
      </c>
      <c>
        <f>(M673*21)/100</f>
      </c>
      <c t="s">
        <v>27</v>
      </c>
    </row>
    <row r="674" spans="1:5" ht="12.75">
      <c r="A674" s="35" t="s">
        <v>56</v>
      </c>
      <c r="E674" s="39" t="s">
        <v>1154</v>
      </c>
    </row>
    <row r="675" spans="1:5" ht="12.75">
      <c r="A675" s="35" t="s">
        <v>57</v>
      </c>
      <c r="E675" s="40" t="s">
        <v>5</v>
      </c>
    </row>
    <row r="676" spans="1:5" ht="12.75">
      <c r="A676" t="s">
        <v>59</v>
      </c>
      <c r="E676" s="39" t="s">
        <v>5</v>
      </c>
    </row>
    <row r="677" spans="1:16" ht="25.5">
      <c r="A677" t="s">
        <v>49</v>
      </c>
      <c s="34" t="s">
        <v>1155</v>
      </c>
      <c s="34" t="s">
        <v>1156</v>
      </c>
      <c s="35" t="s">
        <v>5</v>
      </c>
      <c s="6" t="s">
        <v>1157</v>
      </c>
      <c s="36" t="s">
        <v>143</v>
      </c>
      <c s="37">
        <v>1</v>
      </c>
      <c s="36">
        <v>0.026</v>
      </c>
      <c s="36">
        <f>ROUND(G677*H677,6)</f>
      </c>
      <c r="L677" s="38">
        <v>0</v>
      </c>
      <c s="32">
        <f>ROUND(ROUND(L677,2)*ROUND(G677,3),2)</f>
      </c>
      <c s="36" t="s">
        <v>55</v>
      </c>
      <c>
        <f>(M677*21)/100</f>
      </c>
      <c t="s">
        <v>27</v>
      </c>
    </row>
    <row r="678" spans="1:5" ht="38.25">
      <c r="A678" s="35" t="s">
        <v>56</v>
      </c>
      <c r="E678" s="39" t="s">
        <v>1158</v>
      </c>
    </row>
    <row r="679" spans="1:5" ht="12.75">
      <c r="A679" s="35" t="s">
        <v>57</v>
      </c>
      <c r="E679" s="40" t="s">
        <v>5</v>
      </c>
    </row>
    <row r="680" spans="1:5" ht="12.75">
      <c r="A680" t="s">
        <v>59</v>
      </c>
      <c r="E680" s="39" t="s">
        <v>5</v>
      </c>
    </row>
    <row r="681" spans="1:16" ht="25.5">
      <c r="A681" t="s">
        <v>49</v>
      </c>
      <c s="34" t="s">
        <v>1159</v>
      </c>
      <c s="34" t="s">
        <v>1160</v>
      </c>
      <c s="35" t="s">
        <v>5</v>
      </c>
      <c s="6" t="s">
        <v>1161</v>
      </c>
      <c s="36" t="s">
        <v>143</v>
      </c>
      <c s="37">
        <v>5</v>
      </c>
      <c s="36">
        <v>0</v>
      </c>
      <c s="36">
        <f>ROUND(G681*H681,6)</f>
      </c>
      <c r="L681" s="38">
        <v>0</v>
      </c>
      <c s="32">
        <f>ROUND(ROUND(L681,2)*ROUND(G681,3),2)</f>
      </c>
      <c s="36" t="s">
        <v>108</v>
      </c>
      <c>
        <f>(M681*21)/100</f>
      </c>
      <c t="s">
        <v>27</v>
      </c>
    </row>
    <row r="682" spans="1:5" ht="25.5">
      <c r="A682" s="35" t="s">
        <v>56</v>
      </c>
      <c r="E682" s="39" t="s">
        <v>1161</v>
      </c>
    </row>
    <row r="683" spans="1:5" ht="12.75">
      <c r="A683" s="35" t="s">
        <v>57</v>
      </c>
      <c r="E683" s="40" t="s">
        <v>5</v>
      </c>
    </row>
    <row r="684" spans="1:5" ht="12.75">
      <c r="A684" t="s">
        <v>59</v>
      </c>
      <c r="E684" s="39" t="s">
        <v>5</v>
      </c>
    </row>
    <row r="685" spans="1:16" ht="25.5">
      <c r="A685" t="s">
        <v>49</v>
      </c>
      <c s="34" t="s">
        <v>1162</v>
      </c>
      <c s="34" t="s">
        <v>1163</v>
      </c>
      <c s="35" t="s">
        <v>5</v>
      </c>
      <c s="6" t="s">
        <v>1164</v>
      </c>
      <c s="36" t="s">
        <v>143</v>
      </c>
      <c s="37">
        <v>2</v>
      </c>
      <c s="36">
        <v>0.18</v>
      </c>
      <c s="36">
        <f>ROUND(G685*H685,6)</f>
      </c>
      <c r="L685" s="38">
        <v>0</v>
      </c>
      <c s="32">
        <f>ROUND(ROUND(L685,2)*ROUND(G685,3),2)</f>
      </c>
      <c s="36" t="s">
        <v>55</v>
      </c>
      <c>
        <f>(M685*21)/100</f>
      </c>
      <c t="s">
        <v>27</v>
      </c>
    </row>
    <row r="686" spans="1:5" ht="25.5">
      <c r="A686" s="35" t="s">
        <v>56</v>
      </c>
      <c r="E686" s="39" t="s">
        <v>1164</v>
      </c>
    </row>
    <row r="687" spans="1:5" ht="12.75">
      <c r="A687" s="35" t="s">
        <v>57</v>
      </c>
      <c r="E687" s="40" t="s">
        <v>5</v>
      </c>
    </row>
    <row r="688" spans="1:5" ht="12.75">
      <c r="A688" t="s">
        <v>59</v>
      </c>
      <c r="E688" s="39" t="s">
        <v>5</v>
      </c>
    </row>
    <row r="689" spans="1:16" ht="25.5">
      <c r="A689" t="s">
        <v>49</v>
      </c>
      <c s="34" t="s">
        <v>1165</v>
      </c>
      <c s="34" t="s">
        <v>1166</v>
      </c>
      <c s="35" t="s">
        <v>5</v>
      </c>
      <c s="6" t="s">
        <v>1167</v>
      </c>
      <c s="36" t="s">
        <v>143</v>
      </c>
      <c s="37">
        <v>3</v>
      </c>
      <c s="36">
        <v>0.18</v>
      </c>
      <c s="36">
        <f>ROUND(G689*H689,6)</f>
      </c>
      <c r="L689" s="38">
        <v>0</v>
      </c>
      <c s="32">
        <f>ROUND(ROUND(L689,2)*ROUND(G689,3),2)</f>
      </c>
      <c s="36" t="s">
        <v>55</v>
      </c>
      <c>
        <f>(M689*21)/100</f>
      </c>
      <c t="s">
        <v>27</v>
      </c>
    </row>
    <row r="690" spans="1:5" ht="25.5">
      <c r="A690" s="35" t="s">
        <v>56</v>
      </c>
      <c r="E690" s="39" t="s">
        <v>1167</v>
      </c>
    </row>
    <row r="691" spans="1:5" ht="12.75">
      <c r="A691" s="35" t="s">
        <v>57</v>
      </c>
      <c r="E691" s="40" t="s">
        <v>5</v>
      </c>
    </row>
    <row r="692" spans="1:5" ht="12.75">
      <c r="A692" t="s">
        <v>59</v>
      </c>
      <c r="E692" s="39" t="s">
        <v>5</v>
      </c>
    </row>
    <row r="693" spans="1:16" ht="12.75">
      <c r="A693" t="s">
        <v>49</v>
      </c>
      <c s="34" t="s">
        <v>1168</v>
      </c>
      <c s="34" t="s">
        <v>1169</v>
      </c>
      <c s="35" t="s">
        <v>5</v>
      </c>
      <c s="6" t="s">
        <v>1170</v>
      </c>
      <c s="36" t="s">
        <v>153</v>
      </c>
      <c s="37">
        <v>0.8</v>
      </c>
      <c s="36">
        <v>0</v>
      </c>
      <c s="36">
        <f>ROUND(G693*H693,6)</f>
      </c>
      <c r="L693" s="38">
        <v>0</v>
      </c>
      <c s="32">
        <f>ROUND(ROUND(L693,2)*ROUND(G693,3),2)</f>
      </c>
      <c s="36" t="s">
        <v>108</v>
      </c>
      <c>
        <f>(M693*21)/100</f>
      </c>
      <c t="s">
        <v>27</v>
      </c>
    </row>
    <row r="694" spans="1:5" ht="12.75">
      <c r="A694" s="35" t="s">
        <v>56</v>
      </c>
      <c r="E694" s="39" t="s">
        <v>1170</v>
      </c>
    </row>
    <row r="695" spans="1:5" ht="12.75">
      <c r="A695" s="35" t="s">
        <v>57</v>
      </c>
      <c r="E695" s="40" t="s">
        <v>5</v>
      </c>
    </row>
    <row r="696" spans="1:5" ht="12.75">
      <c r="A696" t="s">
        <v>59</v>
      </c>
      <c r="E696" s="39" t="s">
        <v>5</v>
      </c>
    </row>
    <row r="697" spans="1:16" ht="12.75">
      <c r="A697" t="s">
        <v>49</v>
      </c>
      <c s="34" t="s">
        <v>1171</v>
      </c>
      <c s="34" t="s">
        <v>1172</v>
      </c>
      <c s="35" t="s">
        <v>5</v>
      </c>
      <c s="6" t="s">
        <v>1173</v>
      </c>
      <c s="36" t="s">
        <v>153</v>
      </c>
      <c s="37">
        <v>0.8</v>
      </c>
      <c s="36">
        <v>0.0029</v>
      </c>
      <c s="36">
        <f>ROUND(G697*H697,6)</f>
      </c>
      <c r="L697" s="38">
        <v>0</v>
      </c>
      <c s="32">
        <f>ROUND(ROUND(L697,2)*ROUND(G697,3),2)</f>
      </c>
      <c s="36" t="s">
        <v>108</v>
      </c>
      <c>
        <f>(M697*21)/100</f>
      </c>
      <c t="s">
        <v>27</v>
      </c>
    </row>
    <row r="698" spans="1:5" ht="12.75">
      <c r="A698" s="35" t="s">
        <v>56</v>
      </c>
      <c r="E698" s="39" t="s">
        <v>1173</v>
      </c>
    </row>
    <row r="699" spans="1:5" ht="12.75">
      <c r="A699" s="35" t="s">
        <v>57</v>
      </c>
      <c r="E699" s="40" t="s">
        <v>5</v>
      </c>
    </row>
    <row r="700" spans="1:5" ht="12.75">
      <c r="A700" t="s">
        <v>59</v>
      </c>
      <c r="E700" s="39" t="s">
        <v>5</v>
      </c>
    </row>
    <row r="701" spans="1:16" ht="25.5">
      <c r="A701" t="s">
        <v>49</v>
      </c>
      <c s="34" t="s">
        <v>1174</v>
      </c>
      <c s="34" t="s">
        <v>1175</v>
      </c>
      <c s="35" t="s">
        <v>5</v>
      </c>
      <c s="6" t="s">
        <v>1176</v>
      </c>
      <c s="36" t="s">
        <v>143</v>
      </c>
      <c s="37">
        <v>20</v>
      </c>
      <c s="36">
        <v>0.00017</v>
      </c>
      <c s="36">
        <f>ROUND(G701*H701,6)</f>
      </c>
      <c r="L701" s="38">
        <v>0</v>
      </c>
      <c s="32">
        <f>ROUND(ROUND(L701,2)*ROUND(G701,3),2)</f>
      </c>
      <c s="36" t="s">
        <v>108</v>
      </c>
      <c>
        <f>(M701*21)/100</f>
      </c>
      <c t="s">
        <v>27</v>
      </c>
    </row>
    <row r="702" spans="1:5" ht="25.5">
      <c r="A702" s="35" t="s">
        <v>56</v>
      </c>
      <c r="E702" s="39" t="s">
        <v>1176</v>
      </c>
    </row>
    <row r="703" spans="1:5" ht="12.75">
      <c r="A703" s="35" t="s">
        <v>57</v>
      </c>
      <c r="E703" s="40" t="s">
        <v>1177</v>
      </c>
    </row>
    <row r="704" spans="1:5" ht="12.75">
      <c r="A704" t="s">
        <v>59</v>
      </c>
      <c r="E704" s="39" t="s">
        <v>5</v>
      </c>
    </row>
    <row r="705" spans="1:16" ht="25.5">
      <c r="A705" t="s">
        <v>49</v>
      </c>
      <c s="34" t="s">
        <v>1178</v>
      </c>
      <c s="34" t="s">
        <v>1179</v>
      </c>
      <c s="35" t="s">
        <v>5</v>
      </c>
      <c s="6" t="s">
        <v>1180</v>
      </c>
      <c s="36" t="s">
        <v>143</v>
      </c>
      <c s="37">
        <v>20</v>
      </c>
      <c s="36">
        <v>0.00309</v>
      </c>
      <c s="36">
        <f>ROUND(G705*H705,6)</f>
      </c>
      <c r="L705" s="38">
        <v>0</v>
      </c>
      <c s="32">
        <f>ROUND(ROUND(L705,2)*ROUND(G705,3),2)</f>
      </c>
      <c s="36" t="s">
        <v>108</v>
      </c>
      <c>
        <f>(M705*21)/100</f>
      </c>
      <c t="s">
        <v>27</v>
      </c>
    </row>
    <row r="706" spans="1:5" ht="25.5">
      <c r="A706" s="35" t="s">
        <v>56</v>
      </c>
      <c r="E706" s="39" t="s">
        <v>1180</v>
      </c>
    </row>
    <row r="707" spans="1:5" ht="12.75">
      <c r="A707" s="35" t="s">
        <v>57</v>
      </c>
      <c r="E707" s="40" t="s">
        <v>5</v>
      </c>
    </row>
    <row r="708" spans="1:5" ht="12.75">
      <c r="A708" t="s">
        <v>59</v>
      </c>
      <c r="E708" s="39" t="s">
        <v>5</v>
      </c>
    </row>
    <row r="709" spans="1:16" ht="25.5">
      <c r="A709" t="s">
        <v>49</v>
      </c>
      <c s="34" t="s">
        <v>1181</v>
      </c>
      <c s="34" t="s">
        <v>1182</v>
      </c>
      <c s="35" t="s">
        <v>5</v>
      </c>
      <c s="6" t="s">
        <v>1183</v>
      </c>
      <c s="36" t="s">
        <v>54</v>
      </c>
      <c s="37">
        <v>24.863</v>
      </c>
      <c s="36">
        <v>0</v>
      </c>
      <c s="36">
        <f>ROUND(G709*H709,6)</f>
      </c>
      <c r="L709" s="38">
        <v>0</v>
      </c>
      <c s="32">
        <f>ROUND(ROUND(L709,2)*ROUND(G709,3),2)</f>
      </c>
      <c s="36" t="s">
        <v>108</v>
      </c>
      <c>
        <f>(M709*21)/100</f>
      </c>
      <c t="s">
        <v>27</v>
      </c>
    </row>
    <row r="710" spans="1:5" ht="25.5">
      <c r="A710" s="35" t="s">
        <v>56</v>
      </c>
      <c r="E710" s="39" t="s">
        <v>1183</v>
      </c>
    </row>
    <row r="711" spans="1:5" ht="12.75">
      <c r="A711" s="35" t="s">
        <v>57</v>
      </c>
      <c r="E711" s="40" t="s">
        <v>5</v>
      </c>
    </row>
    <row r="712" spans="1:5" ht="12.75">
      <c r="A712" t="s">
        <v>59</v>
      </c>
      <c r="E712" s="39" t="s">
        <v>5</v>
      </c>
    </row>
    <row r="713" spans="1:13" ht="12.75">
      <c r="A713" t="s">
        <v>46</v>
      </c>
      <c r="C713" s="31" t="s">
        <v>1184</v>
      </c>
      <c r="E713" s="33" t="s">
        <v>1185</v>
      </c>
      <c r="J713" s="32">
        <f>0</f>
      </c>
      <c s="32">
        <f>0</f>
      </c>
      <c s="32">
        <f>0+L714+L718+L722+L726</f>
      </c>
      <c s="32">
        <f>0+M714+M718+M722+M726</f>
      </c>
    </row>
    <row r="714" spans="1:16" ht="12.75">
      <c r="A714" t="s">
        <v>49</v>
      </c>
      <c s="34" t="s">
        <v>50</v>
      </c>
      <c s="34" t="s">
        <v>1186</v>
      </c>
      <c s="35" t="s">
        <v>5</v>
      </c>
      <c s="6" t="s">
        <v>1187</v>
      </c>
      <c s="36" t="s">
        <v>137</v>
      </c>
      <c s="37">
        <v>39.4</v>
      </c>
      <c s="36">
        <v>0</v>
      </c>
      <c s="36">
        <f>ROUND(G714*H714,6)</f>
      </c>
      <c r="L714" s="38">
        <v>0</v>
      </c>
      <c s="32">
        <f>ROUND(ROUND(L714,2)*ROUND(G714,3),2)</f>
      </c>
      <c s="36" t="s">
        <v>108</v>
      </c>
      <c>
        <f>(M714*21)/100</f>
      </c>
      <c t="s">
        <v>27</v>
      </c>
    </row>
    <row r="715" spans="1:5" ht="12.75">
      <c r="A715" s="35" t="s">
        <v>56</v>
      </c>
      <c r="E715" s="39" t="s">
        <v>1188</v>
      </c>
    </row>
    <row r="716" spans="1:5" ht="12.75">
      <c r="A716" s="35" t="s">
        <v>57</v>
      </c>
      <c r="E716" s="40" t="s">
        <v>1189</v>
      </c>
    </row>
    <row r="717" spans="1:5" ht="12.75">
      <c r="A717" t="s">
        <v>59</v>
      </c>
      <c r="E717" s="39" t="s">
        <v>5</v>
      </c>
    </row>
    <row r="718" spans="1:16" ht="12.75">
      <c r="A718" t="s">
        <v>49</v>
      </c>
      <c s="34" t="s">
        <v>27</v>
      </c>
      <c s="34" t="s">
        <v>1190</v>
      </c>
      <c s="35" t="s">
        <v>5</v>
      </c>
      <c s="6" t="s">
        <v>1191</v>
      </c>
      <c s="36" t="s">
        <v>137</v>
      </c>
      <c s="37">
        <v>39.4</v>
      </c>
      <c s="36">
        <v>0.0003</v>
      </c>
      <c s="36">
        <f>ROUND(G718*H718,6)</f>
      </c>
      <c r="L718" s="38">
        <v>0</v>
      </c>
      <c s="32">
        <f>ROUND(ROUND(L718,2)*ROUND(G718,3),2)</f>
      </c>
      <c s="36" t="s">
        <v>108</v>
      </c>
      <c>
        <f>(M718*21)/100</f>
      </c>
      <c t="s">
        <v>27</v>
      </c>
    </row>
    <row r="719" spans="1:5" ht="12.75">
      <c r="A719" s="35" t="s">
        <v>56</v>
      </c>
      <c r="E719" s="39" t="s">
        <v>1192</v>
      </c>
    </row>
    <row r="720" spans="1:5" ht="12.75">
      <c r="A720" s="35" t="s">
        <v>57</v>
      </c>
      <c r="E720" s="40" t="s">
        <v>1189</v>
      </c>
    </row>
    <row r="721" spans="1:5" ht="12.75">
      <c r="A721" t="s">
        <v>59</v>
      </c>
      <c r="E721" s="39" t="s">
        <v>5</v>
      </c>
    </row>
    <row r="722" spans="1:16" ht="25.5">
      <c r="A722" t="s">
        <v>49</v>
      </c>
      <c s="34" t="s">
        <v>25</v>
      </c>
      <c s="34" t="s">
        <v>1193</v>
      </c>
      <c s="35" t="s">
        <v>5</v>
      </c>
      <c s="6" t="s">
        <v>1194</v>
      </c>
      <c s="36" t="s">
        <v>137</v>
      </c>
      <c s="37">
        <v>39.4</v>
      </c>
      <c s="36">
        <v>0.009</v>
      </c>
      <c s="36">
        <f>ROUND(G722*H722,6)</f>
      </c>
      <c r="L722" s="38">
        <v>0</v>
      </c>
      <c s="32">
        <f>ROUND(ROUND(L722,2)*ROUND(G722,3),2)</f>
      </c>
      <c s="36" t="s">
        <v>108</v>
      </c>
      <c>
        <f>(M722*21)/100</f>
      </c>
      <c t="s">
        <v>27</v>
      </c>
    </row>
    <row r="723" spans="1:5" ht="38.25">
      <c r="A723" s="35" t="s">
        <v>56</v>
      </c>
      <c r="E723" s="39" t="s">
        <v>1195</v>
      </c>
    </row>
    <row r="724" spans="1:5" ht="12.75">
      <c r="A724" s="35" t="s">
        <v>57</v>
      </c>
      <c r="E724" s="40" t="s">
        <v>1189</v>
      </c>
    </row>
    <row r="725" spans="1:5" ht="12.75">
      <c r="A725" t="s">
        <v>59</v>
      </c>
      <c r="E725" s="39" t="s">
        <v>5</v>
      </c>
    </row>
    <row r="726" spans="1:16" ht="25.5">
      <c r="A726" t="s">
        <v>49</v>
      </c>
      <c s="34" t="s">
        <v>68</v>
      </c>
      <c s="34" t="s">
        <v>1196</v>
      </c>
      <c s="35" t="s">
        <v>5</v>
      </c>
      <c s="6" t="s">
        <v>1197</v>
      </c>
      <c s="36" t="s">
        <v>137</v>
      </c>
      <c s="37">
        <v>39.4</v>
      </c>
      <c s="36">
        <v>0.025</v>
      </c>
      <c s="36">
        <f>ROUND(G726*H726,6)</f>
      </c>
      <c r="L726" s="38">
        <v>0</v>
      </c>
      <c s="32">
        <f>ROUND(ROUND(L726,2)*ROUND(G726,3),2)</f>
      </c>
      <c s="36" t="s">
        <v>108</v>
      </c>
      <c>
        <f>(M726*21)/100</f>
      </c>
      <c t="s">
        <v>27</v>
      </c>
    </row>
    <row r="727" spans="1:5" ht="25.5">
      <c r="A727" s="35" t="s">
        <v>56</v>
      </c>
      <c r="E727" s="39" t="s">
        <v>1197</v>
      </c>
    </row>
    <row r="728" spans="1:5" ht="12.75">
      <c r="A728" s="35" t="s">
        <v>57</v>
      </c>
      <c r="E728" s="40" t="s">
        <v>1189</v>
      </c>
    </row>
    <row r="729" spans="1:5" ht="12.75">
      <c r="A729" t="s">
        <v>59</v>
      </c>
      <c r="E729" s="39" t="s">
        <v>5</v>
      </c>
    </row>
    <row r="730" spans="1:13" ht="12.75">
      <c r="A730" t="s">
        <v>46</v>
      </c>
      <c r="C730" s="31" t="s">
        <v>1198</v>
      </c>
      <c r="E730" s="33" t="s">
        <v>1199</v>
      </c>
      <c r="J730" s="32">
        <f>0</f>
      </c>
      <c s="32">
        <f>0</f>
      </c>
      <c s="32">
        <f>0+L731+L735+L739+L743+L747+L751+L755</f>
      </c>
      <c s="32">
        <f>0+M731+M735+M739+M743+M747+M751+M755</f>
      </c>
    </row>
    <row r="731" spans="1:16" ht="12.75">
      <c r="A731" t="s">
        <v>49</v>
      </c>
      <c s="34" t="s">
        <v>1200</v>
      </c>
      <c s="34" t="s">
        <v>1201</v>
      </c>
      <c s="35" t="s">
        <v>5</v>
      </c>
      <c s="6" t="s">
        <v>1202</v>
      </c>
      <c s="36" t="s">
        <v>137</v>
      </c>
      <c s="37">
        <v>319.75</v>
      </c>
      <c s="36">
        <v>0</v>
      </c>
      <c s="36">
        <f>ROUND(G731*H731,6)</f>
      </c>
      <c r="L731" s="38">
        <v>0</v>
      </c>
      <c s="32">
        <f>ROUND(ROUND(L731,2)*ROUND(G731,3),2)</f>
      </c>
      <c s="36" t="s">
        <v>108</v>
      </c>
      <c>
        <f>(M731*21)/100</f>
      </c>
      <c t="s">
        <v>27</v>
      </c>
    </row>
    <row r="732" spans="1:5" ht="12.75">
      <c r="A732" s="35" t="s">
        <v>56</v>
      </c>
      <c r="E732" s="39" t="s">
        <v>1202</v>
      </c>
    </row>
    <row r="733" spans="1:5" ht="12.75">
      <c r="A733" s="35" t="s">
        <v>57</v>
      </c>
      <c r="E733" s="40" t="s">
        <v>1203</v>
      </c>
    </row>
    <row r="734" spans="1:5" ht="12.75">
      <c r="A734" t="s">
        <v>59</v>
      </c>
      <c r="E734" s="39" t="s">
        <v>5</v>
      </c>
    </row>
    <row r="735" spans="1:16" ht="12.75">
      <c r="A735" t="s">
        <v>49</v>
      </c>
      <c s="34" t="s">
        <v>1204</v>
      </c>
      <c s="34" t="s">
        <v>1205</v>
      </c>
      <c s="35" t="s">
        <v>5</v>
      </c>
      <c s="6" t="s">
        <v>1206</v>
      </c>
      <c s="36" t="s">
        <v>137</v>
      </c>
      <c s="37">
        <v>319.75</v>
      </c>
      <c s="36">
        <v>0.0003</v>
      </c>
      <c s="36">
        <f>ROUND(G735*H735,6)</f>
      </c>
      <c r="L735" s="38">
        <v>0</v>
      </c>
      <c s="32">
        <f>ROUND(ROUND(L735,2)*ROUND(G735,3),2)</f>
      </c>
      <c s="36" t="s">
        <v>108</v>
      </c>
      <c>
        <f>(M735*21)/100</f>
      </c>
      <c t="s">
        <v>27</v>
      </c>
    </row>
    <row r="736" spans="1:5" ht="12.75">
      <c r="A736" s="35" t="s">
        <v>56</v>
      </c>
      <c r="E736" s="39" t="s">
        <v>1206</v>
      </c>
    </row>
    <row r="737" spans="1:5" ht="12.75">
      <c r="A737" s="35" t="s">
        <v>57</v>
      </c>
      <c r="E737" s="40" t="s">
        <v>1203</v>
      </c>
    </row>
    <row r="738" spans="1:5" ht="12.75">
      <c r="A738" t="s">
        <v>59</v>
      </c>
      <c r="E738" s="39" t="s">
        <v>5</v>
      </c>
    </row>
    <row r="739" spans="1:16" ht="12.75">
      <c r="A739" t="s">
        <v>49</v>
      </c>
      <c s="34" t="s">
        <v>1207</v>
      </c>
      <c s="34" t="s">
        <v>1208</v>
      </c>
      <c s="35" t="s">
        <v>5</v>
      </c>
      <c s="6" t="s">
        <v>1209</v>
      </c>
      <c s="36" t="s">
        <v>137</v>
      </c>
      <c s="37">
        <v>319.75</v>
      </c>
      <c s="36">
        <v>0.00024</v>
      </c>
      <c s="36">
        <f>ROUND(G739*H739,6)</f>
      </c>
      <c r="L739" s="38">
        <v>0</v>
      </c>
      <c s="32">
        <f>ROUND(ROUND(L739,2)*ROUND(G739,3),2)</f>
      </c>
      <c s="36" t="s">
        <v>108</v>
      </c>
      <c>
        <f>(M739*21)/100</f>
      </c>
      <c t="s">
        <v>27</v>
      </c>
    </row>
    <row r="740" spans="1:5" ht="12.75">
      <c r="A740" s="35" t="s">
        <v>56</v>
      </c>
      <c r="E740" s="39" t="s">
        <v>1209</v>
      </c>
    </row>
    <row r="741" spans="1:5" ht="12.75">
      <c r="A741" s="35" t="s">
        <v>57</v>
      </c>
      <c r="E741" s="40" t="s">
        <v>1203</v>
      </c>
    </row>
    <row r="742" spans="1:5" ht="12.75">
      <c r="A742" t="s">
        <v>59</v>
      </c>
      <c r="E742" s="39" t="s">
        <v>5</v>
      </c>
    </row>
    <row r="743" spans="1:16" ht="12.75">
      <c r="A743" t="s">
        <v>49</v>
      </c>
      <c s="34" t="s">
        <v>1210</v>
      </c>
      <c s="34" t="s">
        <v>1211</v>
      </c>
      <c s="35" t="s">
        <v>5</v>
      </c>
      <c s="6" t="s">
        <v>1212</v>
      </c>
      <c s="36" t="s">
        <v>137</v>
      </c>
      <c s="37">
        <v>319.75</v>
      </c>
      <c s="36">
        <v>5E-05</v>
      </c>
      <c s="36">
        <f>ROUND(G743*H743,6)</f>
      </c>
      <c r="L743" s="38">
        <v>0</v>
      </c>
      <c s="32">
        <f>ROUND(ROUND(L743,2)*ROUND(G743,3),2)</f>
      </c>
      <c s="36" t="s">
        <v>108</v>
      </c>
      <c>
        <f>(M743*21)/100</f>
      </c>
      <c t="s">
        <v>27</v>
      </c>
    </row>
    <row r="744" spans="1:5" ht="12.75">
      <c r="A744" s="35" t="s">
        <v>56</v>
      </c>
      <c r="E744" s="39" t="s">
        <v>1212</v>
      </c>
    </row>
    <row r="745" spans="1:5" ht="12.75">
      <c r="A745" s="35" t="s">
        <v>57</v>
      </c>
      <c r="E745" s="40" t="s">
        <v>1203</v>
      </c>
    </row>
    <row r="746" spans="1:5" ht="12.75">
      <c r="A746" t="s">
        <v>59</v>
      </c>
      <c r="E746" s="39" t="s">
        <v>5</v>
      </c>
    </row>
    <row r="747" spans="1:16" ht="12.75">
      <c r="A747" t="s">
        <v>49</v>
      </c>
      <c s="34" t="s">
        <v>1213</v>
      </c>
      <c s="34" t="s">
        <v>1214</v>
      </c>
      <c s="35" t="s">
        <v>5</v>
      </c>
      <c s="6" t="s">
        <v>1215</v>
      </c>
      <c s="36" t="s">
        <v>137</v>
      </c>
      <c s="37">
        <v>319.75</v>
      </c>
      <c s="36">
        <v>0.00025</v>
      </c>
      <c s="36">
        <f>ROUND(G747*H747,6)</f>
      </c>
      <c r="L747" s="38">
        <v>0</v>
      </c>
      <c s="32">
        <f>ROUND(ROUND(L747,2)*ROUND(G747,3),2)</f>
      </c>
      <c s="36" t="s">
        <v>108</v>
      </c>
      <c>
        <f>(M747*21)/100</f>
      </c>
      <c t="s">
        <v>27</v>
      </c>
    </row>
    <row r="748" spans="1:5" ht="12.75">
      <c r="A748" s="35" t="s">
        <v>56</v>
      </c>
      <c r="E748" s="39" t="s">
        <v>1215</v>
      </c>
    </row>
    <row r="749" spans="1:5" ht="12.75">
      <c r="A749" s="35" t="s">
        <v>57</v>
      </c>
      <c r="E749" s="40" t="s">
        <v>1203</v>
      </c>
    </row>
    <row r="750" spans="1:5" ht="12.75">
      <c r="A750" t="s">
        <v>59</v>
      </c>
      <c r="E750" s="39" t="s">
        <v>5</v>
      </c>
    </row>
    <row r="751" spans="1:16" ht="25.5">
      <c r="A751" t="s">
        <v>49</v>
      </c>
      <c s="34" t="s">
        <v>1216</v>
      </c>
      <c s="34" t="s">
        <v>1217</v>
      </c>
      <c s="35" t="s">
        <v>5</v>
      </c>
      <c s="6" t="s">
        <v>1218</v>
      </c>
      <c s="36" t="s">
        <v>153</v>
      </c>
      <c s="37">
        <v>235</v>
      </c>
      <c s="36">
        <v>0.00346</v>
      </c>
      <c s="36">
        <f>ROUND(G751*H751,6)</f>
      </c>
      <c r="L751" s="38">
        <v>0</v>
      </c>
      <c s="32">
        <f>ROUND(ROUND(L751,2)*ROUND(G751,3),2)</f>
      </c>
      <c s="36" t="s">
        <v>108</v>
      </c>
      <c>
        <f>(M751*21)/100</f>
      </c>
      <c t="s">
        <v>27</v>
      </c>
    </row>
    <row r="752" spans="1:5" ht="25.5">
      <c r="A752" s="35" t="s">
        <v>56</v>
      </c>
      <c r="E752" s="39" t="s">
        <v>1218</v>
      </c>
    </row>
    <row r="753" spans="1:5" ht="12.75">
      <c r="A753" s="35" t="s">
        <v>57</v>
      </c>
      <c r="E753" s="40" t="s">
        <v>5</v>
      </c>
    </row>
    <row r="754" spans="1:5" ht="12.75">
      <c r="A754" t="s">
        <v>59</v>
      </c>
      <c r="E754" s="39" t="s">
        <v>5</v>
      </c>
    </row>
    <row r="755" spans="1:16" ht="25.5">
      <c r="A755" t="s">
        <v>49</v>
      </c>
      <c s="34" t="s">
        <v>1219</v>
      </c>
      <c s="34" t="s">
        <v>1220</v>
      </c>
      <c s="35" t="s">
        <v>5</v>
      </c>
      <c s="6" t="s">
        <v>1221</v>
      </c>
      <c s="36" t="s">
        <v>54</v>
      </c>
      <c s="37">
        <v>1.082</v>
      </c>
      <c s="36">
        <v>0</v>
      </c>
      <c s="36">
        <f>ROUND(G755*H755,6)</f>
      </c>
      <c r="L755" s="38">
        <v>0</v>
      </c>
      <c s="32">
        <f>ROUND(ROUND(L755,2)*ROUND(G755,3),2)</f>
      </c>
      <c s="36" t="s">
        <v>108</v>
      </c>
      <c>
        <f>(M755*21)/100</f>
      </c>
      <c t="s">
        <v>27</v>
      </c>
    </row>
    <row r="756" spans="1:5" ht="25.5">
      <c r="A756" s="35" t="s">
        <v>56</v>
      </c>
      <c r="E756" s="39" t="s">
        <v>1221</v>
      </c>
    </row>
    <row r="757" spans="1:5" ht="12.75">
      <c r="A757" s="35" t="s">
        <v>57</v>
      </c>
      <c r="E757" s="40" t="s">
        <v>5</v>
      </c>
    </row>
    <row r="758" spans="1:5" ht="12.75">
      <c r="A758" t="s">
        <v>59</v>
      </c>
      <c r="E758" s="39" t="s">
        <v>5</v>
      </c>
    </row>
    <row r="759" spans="1:13" ht="12.75">
      <c r="A759" t="s">
        <v>46</v>
      </c>
      <c r="C759" s="31" t="s">
        <v>1222</v>
      </c>
      <c r="E759" s="33" t="s">
        <v>1223</v>
      </c>
      <c r="J759" s="32">
        <f>0</f>
      </c>
      <c s="32">
        <f>0</f>
      </c>
      <c s="32">
        <f>0+L760+L764+L768+L772+L776+L780+L784</f>
      </c>
      <c s="32">
        <f>0+M760+M764+M768+M772+M776+M780+M784</f>
      </c>
    </row>
    <row r="760" spans="1:16" ht="12.75">
      <c r="A760" t="s">
        <v>49</v>
      </c>
      <c s="34" t="s">
        <v>1224</v>
      </c>
      <c s="34" t="s">
        <v>1225</v>
      </c>
      <c s="35" t="s">
        <v>5</v>
      </c>
      <c s="6" t="s">
        <v>1226</v>
      </c>
      <c s="36" t="s">
        <v>137</v>
      </c>
      <c s="37">
        <v>483.55</v>
      </c>
      <c s="36">
        <v>0</v>
      </c>
      <c s="36">
        <f>ROUND(G760*H760,6)</f>
      </c>
      <c r="L760" s="38">
        <v>0</v>
      </c>
      <c s="32">
        <f>ROUND(ROUND(L760,2)*ROUND(G760,3),2)</f>
      </c>
      <c s="36" t="s">
        <v>108</v>
      </c>
      <c>
        <f>(M760*21)/100</f>
      </c>
      <c t="s">
        <v>27</v>
      </c>
    </row>
    <row r="761" spans="1:5" ht="12.75">
      <c r="A761" s="35" t="s">
        <v>56</v>
      </c>
      <c r="E761" s="39" t="s">
        <v>1226</v>
      </c>
    </row>
    <row r="762" spans="1:5" ht="12.75">
      <c r="A762" s="35" t="s">
        <v>57</v>
      </c>
      <c r="E762" s="40" t="s">
        <v>5</v>
      </c>
    </row>
    <row r="763" spans="1:5" ht="12.75">
      <c r="A763" t="s">
        <v>59</v>
      </c>
      <c r="E763" s="39" t="s">
        <v>5</v>
      </c>
    </row>
    <row r="764" spans="1:16" ht="12.75">
      <c r="A764" t="s">
        <v>49</v>
      </c>
      <c s="34" t="s">
        <v>1227</v>
      </c>
      <c s="34" t="s">
        <v>1228</v>
      </c>
      <c s="35" t="s">
        <v>5</v>
      </c>
      <c s="6" t="s">
        <v>1229</v>
      </c>
      <c s="36" t="s">
        <v>137</v>
      </c>
      <c s="37">
        <v>483.55</v>
      </c>
      <c s="36">
        <v>0.0003</v>
      </c>
      <c s="36">
        <f>ROUND(G764*H764,6)</f>
      </c>
      <c r="L764" s="38">
        <v>0</v>
      </c>
      <c s="32">
        <f>ROUND(ROUND(L764,2)*ROUND(G764,3),2)</f>
      </c>
      <c s="36" t="s">
        <v>108</v>
      </c>
      <c>
        <f>(M764*21)/100</f>
      </c>
      <c t="s">
        <v>27</v>
      </c>
    </row>
    <row r="765" spans="1:5" ht="12.75">
      <c r="A765" s="35" t="s">
        <v>56</v>
      </c>
      <c r="E765" s="39" t="s">
        <v>1229</v>
      </c>
    </row>
    <row r="766" spans="1:5" ht="12.75">
      <c r="A766" s="35" t="s">
        <v>57</v>
      </c>
      <c r="E766" s="40" t="s">
        <v>5</v>
      </c>
    </row>
    <row r="767" spans="1:5" ht="12.75">
      <c r="A767" t="s">
        <v>59</v>
      </c>
      <c r="E767" s="39" t="s">
        <v>5</v>
      </c>
    </row>
    <row r="768" spans="1:16" ht="25.5">
      <c r="A768" t="s">
        <v>49</v>
      </c>
      <c s="34" t="s">
        <v>1230</v>
      </c>
      <c s="34" t="s">
        <v>1231</v>
      </c>
      <c s="35" t="s">
        <v>5</v>
      </c>
      <c s="6" t="s">
        <v>1232</v>
      </c>
      <c s="36" t="s">
        <v>137</v>
      </c>
      <c s="37">
        <v>483.55</v>
      </c>
      <c s="36">
        <v>0.0052</v>
      </c>
      <c s="36">
        <f>ROUND(G768*H768,6)</f>
      </c>
      <c r="L768" s="38">
        <v>0</v>
      </c>
      <c s="32">
        <f>ROUND(ROUND(L768,2)*ROUND(G768,3),2)</f>
      </c>
      <c s="36" t="s">
        <v>108</v>
      </c>
      <c>
        <f>(M768*21)/100</f>
      </c>
      <c t="s">
        <v>27</v>
      </c>
    </row>
    <row r="769" spans="1:5" ht="25.5">
      <c r="A769" s="35" t="s">
        <v>56</v>
      </c>
      <c r="E769" s="39" t="s">
        <v>1232</v>
      </c>
    </row>
    <row r="770" spans="1:5" ht="12.75">
      <c r="A770" s="35" t="s">
        <v>57</v>
      </c>
      <c r="E770" s="40" t="s">
        <v>5</v>
      </c>
    </row>
    <row r="771" spans="1:5" ht="12.75">
      <c r="A771" t="s">
        <v>59</v>
      </c>
      <c r="E771" s="39" t="s">
        <v>5</v>
      </c>
    </row>
    <row r="772" spans="1:16" ht="12.75">
      <c r="A772" t="s">
        <v>49</v>
      </c>
      <c s="34" t="s">
        <v>1233</v>
      </c>
      <c s="34" t="s">
        <v>1234</v>
      </c>
      <c s="35" t="s">
        <v>5</v>
      </c>
      <c s="6" t="s">
        <v>1235</v>
      </c>
      <c s="36" t="s">
        <v>137</v>
      </c>
      <c s="37">
        <v>483.55</v>
      </c>
      <c s="36">
        <v>0.0126</v>
      </c>
      <c s="36">
        <f>ROUND(G772*H772,6)</f>
      </c>
      <c r="L772" s="38">
        <v>0</v>
      </c>
      <c s="32">
        <f>ROUND(ROUND(L772,2)*ROUND(G772,3),2)</f>
      </c>
      <c s="36" t="s">
        <v>108</v>
      </c>
      <c>
        <f>(M772*21)/100</f>
      </c>
      <c t="s">
        <v>27</v>
      </c>
    </row>
    <row r="773" spans="1:5" ht="12.75">
      <c r="A773" s="35" t="s">
        <v>56</v>
      </c>
      <c r="E773" s="39" t="s">
        <v>1235</v>
      </c>
    </row>
    <row r="774" spans="1:5" ht="12.75">
      <c r="A774" s="35" t="s">
        <v>57</v>
      </c>
      <c r="E774" s="40" t="s">
        <v>5</v>
      </c>
    </row>
    <row r="775" spans="1:5" ht="12.75">
      <c r="A775" t="s">
        <v>59</v>
      </c>
      <c r="E775" s="39" t="s">
        <v>5</v>
      </c>
    </row>
    <row r="776" spans="1:16" ht="25.5">
      <c r="A776" t="s">
        <v>49</v>
      </c>
      <c s="34" t="s">
        <v>1236</v>
      </c>
      <c s="34" t="s">
        <v>1237</v>
      </c>
      <c s="35" t="s">
        <v>5</v>
      </c>
      <c s="6" t="s">
        <v>1238</v>
      </c>
      <c s="36" t="s">
        <v>137</v>
      </c>
      <c s="37">
        <v>291.393</v>
      </c>
      <c s="36">
        <v>0.005</v>
      </c>
      <c s="36">
        <f>ROUND(G776*H776,6)</f>
      </c>
      <c r="L776" s="38">
        <v>0</v>
      </c>
      <c s="32">
        <f>ROUND(ROUND(L776,2)*ROUND(G776,3),2)</f>
      </c>
      <c s="36" t="s">
        <v>108</v>
      </c>
      <c>
        <f>(M776*21)/100</f>
      </c>
      <c t="s">
        <v>27</v>
      </c>
    </row>
    <row r="777" spans="1:5" ht="25.5">
      <c r="A777" s="35" t="s">
        <v>56</v>
      </c>
      <c r="E777" s="39" t="s">
        <v>1238</v>
      </c>
    </row>
    <row r="778" spans="1:5" ht="12.75">
      <c r="A778" s="35" t="s">
        <v>57</v>
      </c>
      <c r="E778" s="40" t="s">
        <v>1239</v>
      </c>
    </row>
    <row r="779" spans="1:5" ht="12.75">
      <c r="A779" t="s">
        <v>59</v>
      </c>
      <c r="E779" s="39" t="s">
        <v>5</v>
      </c>
    </row>
    <row r="780" spans="1:16" ht="12.75">
      <c r="A780" t="s">
        <v>49</v>
      </c>
      <c s="34" t="s">
        <v>1240</v>
      </c>
      <c s="34" t="s">
        <v>1241</v>
      </c>
      <c s="35" t="s">
        <v>5</v>
      </c>
      <c s="6" t="s">
        <v>1242</v>
      </c>
      <c s="36" t="s">
        <v>137</v>
      </c>
      <c s="37">
        <v>291.393</v>
      </c>
      <c s="36">
        <v>0.0354</v>
      </c>
      <c s="36">
        <f>ROUND(G780*H780,6)</f>
      </c>
      <c r="L780" s="38">
        <v>0</v>
      </c>
      <c s="32">
        <f>ROUND(ROUND(L780,2)*ROUND(G780,3),2)</f>
      </c>
      <c s="36" t="s">
        <v>55</v>
      </c>
      <c>
        <f>(M780*21)/100</f>
      </c>
      <c t="s">
        <v>27</v>
      </c>
    </row>
    <row r="781" spans="1:5" ht="12.75">
      <c r="A781" s="35" t="s">
        <v>56</v>
      </c>
      <c r="E781" s="39" t="s">
        <v>1242</v>
      </c>
    </row>
    <row r="782" spans="1:5" ht="12.75">
      <c r="A782" s="35" t="s">
        <v>57</v>
      </c>
      <c r="E782" s="40" t="s">
        <v>5</v>
      </c>
    </row>
    <row r="783" spans="1:5" ht="12.75">
      <c r="A783" t="s">
        <v>59</v>
      </c>
      <c r="E783" s="39" t="s">
        <v>5</v>
      </c>
    </row>
    <row r="784" spans="1:16" ht="25.5">
      <c r="A784" t="s">
        <v>49</v>
      </c>
      <c s="34" t="s">
        <v>1243</v>
      </c>
      <c s="34" t="s">
        <v>1244</v>
      </c>
      <c s="35" t="s">
        <v>5</v>
      </c>
      <c s="6" t="s">
        <v>1245</v>
      </c>
      <c s="36" t="s">
        <v>54</v>
      </c>
      <c s="37">
        <v>20.525</v>
      </c>
      <c s="36">
        <v>0</v>
      </c>
      <c s="36">
        <f>ROUND(G784*H784,6)</f>
      </c>
      <c r="L784" s="38">
        <v>0</v>
      </c>
      <c s="32">
        <f>ROUND(ROUND(L784,2)*ROUND(G784,3),2)</f>
      </c>
      <c s="36" t="s">
        <v>108</v>
      </c>
      <c>
        <f>(M784*21)/100</f>
      </c>
      <c t="s">
        <v>27</v>
      </c>
    </row>
    <row r="785" spans="1:5" ht="25.5">
      <c r="A785" s="35" t="s">
        <v>56</v>
      </c>
      <c r="E785" s="39" t="s">
        <v>1245</v>
      </c>
    </row>
    <row r="786" spans="1:5" ht="12.75">
      <c r="A786" s="35" t="s">
        <v>57</v>
      </c>
      <c r="E786" s="40" t="s">
        <v>5</v>
      </c>
    </row>
    <row r="787" spans="1:5" ht="12.75">
      <c r="A787" t="s">
        <v>59</v>
      </c>
      <c r="E787" s="39" t="s">
        <v>5</v>
      </c>
    </row>
    <row r="788" spans="1:13" ht="12.75">
      <c r="A788" t="s">
        <v>46</v>
      </c>
      <c r="C788" s="31" t="s">
        <v>1246</v>
      </c>
      <c r="E788" s="33" t="s">
        <v>1247</v>
      </c>
      <c r="J788" s="32">
        <f>0</f>
      </c>
      <c s="32">
        <f>0</f>
      </c>
      <c s="32">
        <f>0+L789+L793+L797+L801</f>
      </c>
      <c s="32">
        <f>0+M789+M793+M797+M801</f>
      </c>
    </row>
    <row r="789" spans="1:16" ht="25.5">
      <c r="A789" t="s">
        <v>49</v>
      </c>
      <c s="34" t="s">
        <v>1248</v>
      </c>
      <c s="34" t="s">
        <v>1249</v>
      </c>
      <c s="35" t="s">
        <v>5</v>
      </c>
      <c s="6" t="s">
        <v>1250</v>
      </c>
      <c s="36" t="s">
        <v>137</v>
      </c>
      <c s="37">
        <v>714.408</v>
      </c>
      <c s="36">
        <v>7E-05</v>
      </c>
      <c s="36">
        <f>ROUND(G789*H789,6)</f>
      </c>
      <c r="L789" s="38">
        <v>0</v>
      </c>
      <c s="32">
        <f>ROUND(ROUND(L789,2)*ROUND(G789,3),2)</f>
      </c>
      <c s="36" t="s">
        <v>108</v>
      </c>
      <c>
        <f>(M789*21)/100</f>
      </c>
      <c t="s">
        <v>27</v>
      </c>
    </row>
    <row r="790" spans="1:5" ht="25.5">
      <c r="A790" s="35" t="s">
        <v>56</v>
      </c>
      <c r="E790" s="39" t="s">
        <v>1250</v>
      </c>
    </row>
    <row r="791" spans="1:5" ht="12.75">
      <c r="A791" s="35" t="s">
        <v>57</v>
      </c>
      <c r="E791" s="40" t="s">
        <v>5</v>
      </c>
    </row>
    <row r="792" spans="1:5" ht="12.75">
      <c r="A792" t="s">
        <v>59</v>
      </c>
      <c r="E792" s="39" t="s">
        <v>5</v>
      </c>
    </row>
    <row r="793" spans="1:16" ht="12.75">
      <c r="A793" t="s">
        <v>49</v>
      </c>
      <c s="34" t="s">
        <v>1251</v>
      </c>
      <c s="34" t="s">
        <v>1252</v>
      </c>
      <c s="35" t="s">
        <v>5</v>
      </c>
      <c s="6" t="s">
        <v>1253</v>
      </c>
      <c s="36" t="s">
        <v>137</v>
      </c>
      <c s="37">
        <v>714.408</v>
      </c>
      <c s="36">
        <v>0.00014</v>
      </c>
      <c s="36">
        <f>ROUND(G793*H793,6)</f>
      </c>
      <c r="L793" s="38">
        <v>0</v>
      </c>
      <c s="32">
        <f>ROUND(ROUND(L793,2)*ROUND(G793,3),2)</f>
      </c>
      <c s="36" t="s">
        <v>108</v>
      </c>
      <c>
        <f>(M793*21)/100</f>
      </c>
      <c t="s">
        <v>27</v>
      </c>
    </row>
    <row r="794" spans="1:5" ht="12.75">
      <c r="A794" s="35" t="s">
        <v>56</v>
      </c>
      <c r="E794" s="39" t="s">
        <v>1253</v>
      </c>
    </row>
    <row r="795" spans="1:5" ht="12.75">
      <c r="A795" s="35" t="s">
        <v>57</v>
      </c>
      <c r="E795" s="40" t="s">
        <v>5</v>
      </c>
    </row>
    <row r="796" spans="1:5" ht="12.75">
      <c r="A796" t="s">
        <v>59</v>
      </c>
      <c r="E796" s="39" t="s">
        <v>5</v>
      </c>
    </row>
    <row r="797" spans="1:16" ht="12.75">
      <c r="A797" t="s">
        <v>49</v>
      </c>
      <c s="34" t="s">
        <v>1254</v>
      </c>
      <c s="34" t="s">
        <v>1255</v>
      </c>
      <c s="35" t="s">
        <v>5</v>
      </c>
      <c s="6" t="s">
        <v>1256</v>
      </c>
      <c s="36" t="s">
        <v>137</v>
      </c>
      <c s="37">
        <v>714.408</v>
      </c>
      <c s="36">
        <v>0.00023</v>
      </c>
      <c s="36">
        <f>ROUND(G797*H797,6)</f>
      </c>
      <c r="L797" s="38">
        <v>0</v>
      </c>
      <c s="32">
        <f>ROUND(ROUND(L797,2)*ROUND(G797,3),2)</f>
      </c>
      <c s="36" t="s">
        <v>108</v>
      </c>
      <c>
        <f>(M797*21)/100</f>
      </c>
      <c t="s">
        <v>27</v>
      </c>
    </row>
    <row r="798" spans="1:5" ht="12.75">
      <c r="A798" s="35" t="s">
        <v>56</v>
      </c>
      <c r="E798" s="39" t="s">
        <v>1256</v>
      </c>
    </row>
    <row r="799" spans="1:5" ht="12.75">
      <c r="A799" s="35" t="s">
        <v>57</v>
      </c>
      <c r="E799" s="40" t="s">
        <v>5</v>
      </c>
    </row>
    <row r="800" spans="1:5" ht="12.75">
      <c r="A800" t="s">
        <v>59</v>
      </c>
      <c r="E800" s="39" t="s">
        <v>5</v>
      </c>
    </row>
    <row r="801" spans="1:16" ht="12.75">
      <c r="A801" t="s">
        <v>49</v>
      </c>
      <c s="34" t="s">
        <v>1257</v>
      </c>
      <c s="34" t="s">
        <v>1258</v>
      </c>
      <c s="35" t="s">
        <v>5</v>
      </c>
      <c s="6" t="s">
        <v>1259</v>
      </c>
      <c s="36" t="s">
        <v>137</v>
      </c>
      <c s="37">
        <v>714.408</v>
      </c>
      <c s="36">
        <v>0.00023</v>
      </c>
      <c s="36">
        <f>ROUND(G801*H801,6)</f>
      </c>
      <c r="L801" s="38">
        <v>0</v>
      </c>
      <c s="32">
        <f>ROUND(ROUND(L801,2)*ROUND(G801,3),2)</f>
      </c>
      <c s="36" t="s">
        <v>108</v>
      </c>
      <c>
        <f>(M801*21)/100</f>
      </c>
      <c t="s">
        <v>27</v>
      </c>
    </row>
    <row r="802" spans="1:5" ht="12.75">
      <c r="A802" s="35" t="s">
        <v>56</v>
      </c>
      <c r="E802" s="39" t="s">
        <v>1259</v>
      </c>
    </row>
    <row r="803" spans="1:5" ht="12.75">
      <c r="A803" s="35" t="s">
        <v>57</v>
      </c>
      <c r="E803" s="40" t="s">
        <v>5</v>
      </c>
    </row>
    <row r="804" spans="1:5" ht="12.75">
      <c r="A804" t="s">
        <v>59</v>
      </c>
      <c r="E804" s="39" t="s">
        <v>5</v>
      </c>
    </row>
    <row r="805" spans="1:13" ht="12.75">
      <c r="A805" t="s">
        <v>46</v>
      </c>
      <c r="C805" s="31" t="s">
        <v>1260</v>
      </c>
      <c r="E805" s="33" t="s">
        <v>1261</v>
      </c>
      <c r="J805" s="32">
        <f>0</f>
      </c>
      <c s="32">
        <f>0</f>
      </c>
      <c s="32">
        <f>0+L806+L810+L814</f>
      </c>
      <c s="32">
        <f>0+M806+M810+M814</f>
      </c>
    </row>
    <row r="806" spans="1:16" ht="12.75">
      <c r="A806" t="s">
        <v>49</v>
      </c>
      <c s="34" t="s">
        <v>1262</v>
      </c>
      <c s="34" t="s">
        <v>1263</v>
      </c>
      <c s="35" t="s">
        <v>5</v>
      </c>
      <c s="6" t="s">
        <v>1264</v>
      </c>
      <c s="36" t="s">
        <v>137</v>
      </c>
      <c s="37">
        <v>277.812</v>
      </c>
      <c s="36">
        <v>0</v>
      </c>
      <c s="36">
        <f>ROUND(G806*H806,6)</f>
      </c>
      <c r="L806" s="38">
        <v>0</v>
      </c>
      <c s="32">
        <f>ROUND(ROUND(L806,2)*ROUND(G806,3),2)</f>
      </c>
      <c s="36" t="s">
        <v>108</v>
      </c>
      <c>
        <f>(M806*21)/100</f>
      </c>
      <c t="s">
        <v>27</v>
      </c>
    </row>
    <row r="807" spans="1:5" ht="12.75">
      <c r="A807" s="35" t="s">
        <v>56</v>
      </c>
      <c r="E807" s="39" t="s">
        <v>1264</v>
      </c>
    </row>
    <row r="808" spans="1:5" ht="12.75">
      <c r="A808" s="35" t="s">
        <v>57</v>
      </c>
      <c r="E808" s="40" t="s">
        <v>5</v>
      </c>
    </row>
    <row r="809" spans="1:5" ht="12.75">
      <c r="A809" t="s">
        <v>59</v>
      </c>
      <c r="E809" s="39" t="s">
        <v>5</v>
      </c>
    </row>
    <row r="810" spans="1:16" ht="25.5">
      <c r="A810" t="s">
        <v>49</v>
      </c>
      <c s="34" t="s">
        <v>1265</v>
      </c>
      <c s="34" t="s">
        <v>1266</v>
      </c>
      <c s="35" t="s">
        <v>5</v>
      </c>
      <c s="6" t="s">
        <v>1267</v>
      </c>
      <c s="36" t="s">
        <v>137</v>
      </c>
      <c s="37">
        <v>277.812</v>
      </c>
      <c s="36">
        <v>0.0002</v>
      </c>
      <c s="36">
        <f>ROUND(G810*H810,6)</f>
      </c>
      <c r="L810" s="38">
        <v>0</v>
      </c>
      <c s="32">
        <f>ROUND(ROUND(L810,2)*ROUND(G810,3),2)</f>
      </c>
      <c s="36" t="s">
        <v>108</v>
      </c>
      <c>
        <f>(M810*21)/100</f>
      </c>
      <c t="s">
        <v>27</v>
      </c>
    </row>
    <row r="811" spans="1:5" ht="25.5">
      <c r="A811" s="35" t="s">
        <v>56</v>
      </c>
      <c r="E811" s="39" t="s">
        <v>1267</v>
      </c>
    </row>
    <row r="812" spans="1:5" ht="12.75">
      <c r="A812" s="35" t="s">
        <v>57</v>
      </c>
      <c r="E812" s="40" t="s">
        <v>5</v>
      </c>
    </row>
    <row r="813" spans="1:5" ht="12.75">
      <c r="A813" t="s">
        <v>59</v>
      </c>
      <c r="E813" s="39" t="s">
        <v>5</v>
      </c>
    </row>
    <row r="814" spans="1:16" ht="25.5">
      <c r="A814" t="s">
        <v>49</v>
      </c>
      <c s="34" t="s">
        <v>1268</v>
      </c>
      <c s="34" t="s">
        <v>1269</v>
      </c>
      <c s="35" t="s">
        <v>5</v>
      </c>
      <c s="6" t="s">
        <v>1270</v>
      </c>
      <c s="36" t="s">
        <v>137</v>
      </c>
      <c s="37">
        <v>277.812</v>
      </c>
      <c s="36">
        <v>0.00013</v>
      </c>
      <c s="36">
        <f>ROUND(G814*H814,6)</f>
      </c>
      <c r="L814" s="38">
        <v>0</v>
      </c>
      <c s="32">
        <f>ROUND(ROUND(L814,2)*ROUND(G814,3),2)</f>
      </c>
      <c s="36" t="s">
        <v>108</v>
      </c>
      <c>
        <f>(M814*21)/100</f>
      </c>
      <c t="s">
        <v>27</v>
      </c>
    </row>
    <row r="815" spans="1:5" ht="25.5">
      <c r="A815" s="35" t="s">
        <v>56</v>
      </c>
      <c r="E815" s="39" t="s">
        <v>1270</v>
      </c>
    </row>
    <row r="816" spans="1:5" ht="12.75">
      <c r="A816" s="35" t="s">
        <v>57</v>
      </c>
      <c r="E816" s="40" t="s">
        <v>5</v>
      </c>
    </row>
    <row r="817" spans="1:5" ht="12.75">
      <c r="A817" t="s">
        <v>59</v>
      </c>
      <c r="E817" s="39" t="s">
        <v>5</v>
      </c>
    </row>
    <row r="818" spans="1:13" ht="12.75">
      <c r="A818" t="s">
        <v>46</v>
      </c>
      <c r="C818" s="31" t="s">
        <v>98</v>
      </c>
      <c r="E818" s="33" t="s">
        <v>625</v>
      </c>
      <c r="J818" s="32">
        <f>0</f>
      </c>
      <c s="32">
        <f>0</f>
      </c>
      <c s="32">
        <f>0+L819+L823+L827+L831+L835+L839+L843+L847+L851+L855+L859+L863+L867+L871</f>
      </c>
      <c s="32">
        <f>0+M819+M823+M827+M831+M835+M839+M843+M847+M851+M855+M859+M863+M867+M871</f>
      </c>
    </row>
    <row r="819" spans="1:16" ht="25.5">
      <c r="A819" t="s">
        <v>49</v>
      </c>
      <c s="34" t="s">
        <v>1271</v>
      </c>
      <c s="34" t="s">
        <v>1272</v>
      </c>
      <c s="35" t="s">
        <v>5</v>
      </c>
      <c s="6" t="s">
        <v>1273</v>
      </c>
      <c s="36" t="s">
        <v>143</v>
      </c>
      <c s="37">
        <v>2</v>
      </c>
      <c s="36">
        <v>0.0008</v>
      </c>
      <c s="36">
        <f>ROUND(G819*H819,6)</f>
      </c>
      <c r="L819" s="38">
        <v>0</v>
      </c>
      <c s="32">
        <f>ROUND(ROUND(L819,2)*ROUND(G819,3),2)</f>
      </c>
      <c s="36" t="s">
        <v>108</v>
      </c>
      <c>
        <f>(M819*21)/100</f>
      </c>
      <c t="s">
        <v>27</v>
      </c>
    </row>
    <row r="820" spans="1:5" ht="25.5">
      <c r="A820" s="35" t="s">
        <v>56</v>
      </c>
      <c r="E820" s="39" t="s">
        <v>1273</v>
      </c>
    </row>
    <row r="821" spans="1:5" ht="12.75">
      <c r="A821" s="35" t="s">
        <v>57</v>
      </c>
      <c r="E821" s="40" t="s">
        <v>5</v>
      </c>
    </row>
    <row r="822" spans="1:5" ht="12.75">
      <c r="A822" t="s">
        <v>59</v>
      </c>
      <c r="E822" s="39" t="s">
        <v>5</v>
      </c>
    </row>
    <row r="823" spans="1:16" ht="12.75">
      <c r="A823" t="s">
        <v>49</v>
      </c>
      <c s="34" t="s">
        <v>1274</v>
      </c>
      <c s="34" t="s">
        <v>1275</v>
      </c>
      <c s="35" t="s">
        <v>5</v>
      </c>
      <c s="6" t="s">
        <v>1276</v>
      </c>
      <c s="36" t="s">
        <v>143</v>
      </c>
      <c s="37">
        <v>3</v>
      </c>
      <c s="36">
        <v>0.001</v>
      </c>
      <c s="36">
        <f>ROUND(G823*H823,6)</f>
      </c>
      <c r="L823" s="38">
        <v>0</v>
      </c>
      <c s="32">
        <f>ROUND(ROUND(L823,2)*ROUND(G823,3),2)</f>
      </c>
      <c s="36" t="s">
        <v>108</v>
      </c>
      <c>
        <f>(M823*21)/100</f>
      </c>
      <c t="s">
        <v>27</v>
      </c>
    </row>
    <row r="824" spans="1:5" ht="12.75">
      <c r="A824" s="35" t="s">
        <v>56</v>
      </c>
      <c r="E824" s="39" t="s">
        <v>1277</v>
      </c>
    </row>
    <row r="825" spans="1:5" ht="12.75">
      <c r="A825" s="35" t="s">
        <v>57</v>
      </c>
      <c r="E825" s="40" t="s">
        <v>5</v>
      </c>
    </row>
    <row r="826" spans="1:5" ht="12.75">
      <c r="A826" t="s">
        <v>59</v>
      </c>
      <c r="E826" s="39" t="s">
        <v>5</v>
      </c>
    </row>
    <row r="827" spans="1:16" ht="12.75">
      <c r="A827" t="s">
        <v>49</v>
      </c>
      <c s="34" t="s">
        <v>1278</v>
      </c>
      <c s="34" t="s">
        <v>1279</v>
      </c>
      <c s="35" t="s">
        <v>5</v>
      </c>
      <c s="6" t="s">
        <v>1280</v>
      </c>
      <c s="36" t="s">
        <v>143</v>
      </c>
      <c s="37">
        <v>3</v>
      </c>
      <c s="36">
        <v>0.0566</v>
      </c>
      <c s="36">
        <f>ROUND(G827*H827,6)</f>
      </c>
      <c r="L827" s="38">
        <v>0</v>
      </c>
      <c s="32">
        <f>ROUND(ROUND(L827,2)*ROUND(G827,3),2)</f>
      </c>
      <c s="36" t="s">
        <v>55</v>
      </c>
      <c>
        <f>(M827*21)/100</f>
      </c>
      <c t="s">
        <v>27</v>
      </c>
    </row>
    <row r="828" spans="1:5" ht="12.75">
      <c r="A828" s="35" t="s">
        <v>56</v>
      </c>
      <c r="E828" s="39" t="s">
        <v>1280</v>
      </c>
    </row>
    <row r="829" spans="1:5" ht="12.75">
      <c r="A829" s="35" t="s">
        <v>57</v>
      </c>
      <c r="E829" s="40" t="s">
        <v>5</v>
      </c>
    </row>
    <row r="830" spans="1:5" ht="12.75">
      <c r="A830" t="s">
        <v>59</v>
      </c>
      <c r="E830" s="39" t="s">
        <v>5</v>
      </c>
    </row>
    <row r="831" spans="1:16" ht="25.5">
      <c r="A831" t="s">
        <v>49</v>
      </c>
      <c s="34" t="s">
        <v>1281</v>
      </c>
      <c s="34" t="s">
        <v>1282</v>
      </c>
      <c s="35" t="s">
        <v>5</v>
      </c>
      <c s="6" t="s">
        <v>1283</v>
      </c>
      <c s="36" t="s">
        <v>143</v>
      </c>
      <c s="37">
        <v>3</v>
      </c>
      <c s="36">
        <v>0.001</v>
      </c>
      <c s="36">
        <f>ROUND(G831*H831,6)</f>
      </c>
      <c r="L831" s="38">
        <v>0</v>
      </c>
      <c s="32">
        <f>ROUND(ROUND(L831,2)*ROUND(G831,3),2)</f>
      </c>
      <c s="36" t="s">
        <v>55</v>
      </c>
      <c>
        <f>(M831*21)/100</f>
      </c>
      <c t="s">
        <v>27</v>
      </c>
    </row>
    <row r="832" spans="1:5" ht="25.5">
      <c r="A832" s="35" t="s">
        <v>56</v>
      </c>
      <c r="E832" s="39" t="s">
        <v>1283</v>
      </c>
    </row>
    <row r="833" spans="1:5" ht="12.75">
      <c r="A833" s="35" t="s">
        <v>57</v>
      </c>
      <c r="E833" s="40" t="s">
        <v>5</v>
      </c>
    </row>
    <row r="834" spans="1:5" ht="12.75">
      <c r="A834" t="s">
        <v>59</v>
      </c>
      <c r="E834" s="39" t="s">
        <v>5</v>
      </c>
    </row>
    <row r="835" spans="1:16" ht="25.5">
      <c r="A835" t="s">
        <v>49</v>
      </c>
      <c s="34" t="s">
        <v>1284</v>
      </c>
      <c s="34" t="s">
        <v>1285</v>
      </c>
      <c s="35" t="s">
        <v>5</v>
      </c>
      <c s="6" t="s">
        <v>1286</v>
      </c>
      <c s="36" t="s">
        <v>143</v>
      </c>
      <c s="37">
        <v>6</v>
      </c>
      <c s="36">
        <v>0.0008</v>
      </c>
      <c s="36">
        <f>ROUND(G835*H835,6)</f>
      </c>
      <c r="L835" s="38">
        <v>0</v>
      </c>
      <c s="32">
        <f>ROUND(ROUND(L835,2)*ROUND(G835,3),2)</f>
      </c>
      <c s="36" t="s">
        <v>55</v>
      </c>
      <c>
        <f>(M835*21)/100</f>
      </c>
      <c t="s">
        <v>27</v>
      </c>
    </row>
    <row r="836" spans="1:5" ht="25.5">
      <c r="A836" s="35" t="s">
        <v>56</v>
      </c>
      <c r="E836" s="39" t="s">
        <v>1286</v>
      </c>
    </row>
    <row r="837" spans="1:5" ht="12.75">
      <c r="A837" s="35" t="s">
        <v>57</v>
      </c>
      <c r="E837" s="40" t="s">
        <v>5</v>
      </c>
    </row>
    <row r="838" spans="1:5" ht="12.75">
      <c r="A838" t="s">
        <v>59</v>
      </c>
      <c r="E838" s="39" t="s">
        <v>5</v>
      </c>
    </row>
    <row r="839" spans="1:16" ht="25.5">
      <c r="A839" t="s">
        <v>49</v>
      </c>
      <c s="34" t="s">
        <v>1287</v>
      </c>
      <c s="34" t="s">
        <v>1288</v>
      </c>
      <c s="35" t="s">
        <v>5</v>
      </c>
      <c s="6" t="s">
        <v>1289</v>
      </c>
      <c s="36" t="s">
        <v>137</v>
      </c>
      <c s="37">
        <v>418.6</v>
      </c>
      <c s="36">
        <v>0</v>
      </c>
      <c s="36">
        <f>ROUND(G839*H839,6)</f>
      </c>
      <c r="L839" s="38">
        <v>0</v>
      </c>
      <c s="32">
        <f>ROUND(ROUND(L839,2)*ROUND(G839,3),2)</f>
      </c>
      <c s="36" t="s">
        <v>108</v>
      </c>
      <c>
        <f>(M839*21)/100</f>
      </c>
      <c t="s">
        <v>27</v>
      </c>
    </row>
    <row r="840" spans="1:5" ht="25.5">
      <c r="A840" s="35" t="s">
        <v>56</v>
      </c>
      <c r="E840" s="39" t="s">
        <v>1289</v>
      </c>
    </row>
    <row r="841" spans="1:5" ht="12.75">
      <c r="A841" s="35" t="s">
        <v>57</v>
      </c>
      <c r="E841" s="40" t="s">
        <v>5</v>
      </c>
    </row>
    <row r="842" spans="1:5" ht="12.75">
      <c r="A842" t="s">
        <v>59</v>
      </c>
      <c r="E842" s="39" t="s">
        <v>5</v>
      </c>
    </row>
    <row r="843" spans="1:16" ht="25.5">
      <c r="A843" t="s">
        <v>49</v>
      </c>
      <c s="34" t="s">
        <v>1290</v>
      </c>
      <c s="34" t="s">
        <v>1291</v>
      </c>
      <c s="35" t="s">
        <v>5</v>
      </c>
      <c s="6" t="s">
        <v>1292</v>
      </c>
      <c s="36" t="s">
        <v>137</v>
      </c>
      <c s="37">
        <v>12558</v>
      </c>
      <c s="36">
        <v>0</v>
      </c>
      <c s="36">
        <f>ROUND(G843*H843,6)</f>
      </c>
      <c r="L843" s="38">
        <v>0</v>
      </c>
      <c s="32">
        <f>ROUND(ROUND(L843,2)*ROUND(G843,3),2)</f>
      </c>
      <c s="36" t="s">
        <v>108</v>
      </c>
      <c>
        <f>(M843*21)/100</f>
      </c>
      <c t="s">
        <v>27</v>
      </c>
    </row>
    <row r="844" spans="1:5" ht="38.25">
      <c r="A844" s="35" t="s">
        <v>56</v>
      </c>
      <c r="E844" s="39" t="s">
        <v>1293</v>
      </c>
    </row>
    <row r="845" spans="1:5" ht="12.75">
      <c r="A845" s="35" t="s">
        <v>57</v>
      </c>
      <c r="E845" s="40" t="s">
        <v>5</v>
      </c>
    </row>
    <row r="846" spans="1:5" ht="12.75">
      <c r="A846" t="s">
        <v>59</v>
      </c>
      <c r="E846" s="39" t="s">
        <v>5</v>
      </c>
    </row>
    <row r="847" spans="1:16" ht="25.5">
      <c r="A847" t="s">
        <v>49</v>
      </c>
      <c s="34" t="s">
        <v>1294</v>
      </c>
      <c s="34" t="s">
        <v>1295</v>
      </c>
      <c s="35" t="s">
        <v>5</v>
      </c>
      <c s="6" t="s">
        <v>1296</v>
      </c>
      <c s="36" t="s">
        <v>137</v>
      </c>
      <c s="37">
        <v>418.6</v>
      </c>
      <c s="36">
        <v>0</v>
      </c>
      <c s="36">
        <f>ROUND(G847*H847,6)</f>
      </c>
      <c r="L847" s="38">
        <v>0</v>
      </c>
      <c s="32">
        <f>ROUND(ROUND(L847,2)*ROUND(G847,3),2)</f>
      </c>
      <c s="36" t="s">
        <v>108</v>
      </c>
      <c>
        <f>(M847*21)/100</f>
      </c>
      <c t="s">
        <v>27</v>
      </c>
    </row>
    <row r="848" spans="1:5" ht="25.5">
      <c r="A848" s="35" t="s">
        <v>56</v>
      </c>
      <c r="E848" s="39" t="s">
        <v>1296</v>
      </c>
    </row>
    <row r="849" spans="1:5" ht="12.75">
      <c r="A849" s="35" t="s">
        <v>57</v>
      </c>
      <c r="E849" s="40" t="s">
        <v>5</v>
      </c>
    </row>
    <row r="850" spans="1:5" ht="12.75">
      <c r="A850" t="s">
        <v>59</v>
      </c>
      <c r="E850" s="39" t="s">
        <v>5</v>
      </c>
    </row>
    <row r="851" spans="1:16" ht="25.5">
      <c r="A851" t="s">
        <v>49</v>
      </c>
      <c s="34" t="s">
        <v>1297</v>
      </c>
      <c s="34" t="s">
        <v>1298</v>
      </c>
      <c s="35" t="s">
        <v>5</v>
      </c>
      <c s="6" t="s">
        <v>1299</v>
      </c>
      <c s="36" t="s">
        <v>217</v>
      </c>
      <c s="37">
        <v>300</v>
      </c>
      <c s="36">
        <v>0</v>
      </c>
      <c s="36">
        <f>ROUND(G851*H851,6)</f>
      </c>
      <c r="L851" s="38">
        <v>0</v>
      </c>
      <c s="32">
        <f>ROUND(ROUND(L851,2)*ROUND(G851,3),2)</f>
      </c>
      <c s="36" t="s">
        <v>108</v>
      </c>
      <c>
        <f>(M851*21)/100</f>
      </c>
      <c t="s">
        <v>27</v>
      </c>
    </row>
    <row r="852" spans="1:5" ht="25.5">
      <c r="A852" s="35" t="s">
        <v>56</v>
      </c>
      <c r="E852" s="39" t="s">
        <v>1299</v>
      </c>
    </row>
    <row r="853" spans="1:5" ht="12.75">
      <c r="A853" s="35" t="s">
        <v>57</v>
      </c>
      <c r="E853" s="40" t="s">
        <v>5</v>
      </c>
    </row>
    <row r="854" spans="1:5" ht="12.75">
      <c r="A854" t="s">
        <v>59</v>
      </c>
      <c r="E854" s="39" t="s">
        <v>5</v>
      </c>
    </row>
    <row r="855" spans="1:16" ht="25.5">
      <c r="A855" t="s">
        <v>49</v>
      </c>
      <c s="34" t="s">
        <v>1300</v>
      </c>
      <c s="34" t="s">
        <v>1301</v>
      </c>
      <c s="35" t="s">
        <v>5</v>
      </c>
      <c s="6" t="s">
        <v>1302</v>
      </c>
      <c s="36" t="s">
        <v>217</v>
      </c>
      <c s="37">
        <v>18000</v>
      </c>
      <c s="36">
        <v>0</v>
      </c>
      <c s="36">
        <f>ROUND(G855*H855,6)</f>
      </c>
      <c r="L855" s="38">
        <v>0</v>
      </c>
      <c s="32">
        <f>ROUND(ROUND(L855,2)*ROUND(G855,3),2)</f>
      </c>
      <c s="36" t="s">
        <v>108</v>
      </c>
      <c>
        <f>(M855*21)/100</f>
      </c>
      <c t="s">
        <v>27</v>
      </c>
    </row>
    <row r="856" spans="1:5" ht="25.5">
      <c r="A856" s="35" t="s">
        <v>56</v>
      </c>
      <c r="E856" s="39" t="s">
        <v>1302</v>
      </c>
    </row>
    <row r="857" spans="1:5" ht="12.75">
      <c r="A857" s="35" t="s">
        <v>57</v>
      </c>
      <c r="E857" s="40" t="s">
        <v>5</v>
      </c>
    </row>
    <row r="858" spans="1:5" ht="12.75">
      <c r="A858" t="s">
        <v>59</v>
      </c>
      <c r="E858" s="39" t="s">
        <v>5</v>
      </c>
    </row>
    <row r="859" spans="1:16" ht="25.5">
      <c r="A859" t="s">
        <v>49</v>
      </c>
      <c s="34" t="s">
        <v>1303</v>
      </c>
      <c s="34" t="s">
        <v>1304</v>
      </c>
      <c s="35" t="s">
        <v>5</v>
      </c>
      <c s="6" t="s">
        <v>1305</v>
      </c>
      <c s="36" t="s">
        <v>217</v>
      </c>
      <c s="37">
        <v>300</v>
      </c>
      <c s="36">
        <v>0</v>
      </c>
      <c s="36">
        <f>ROUND(G859*H859,6)</f>
      </c>
      <c r="L859" s="38">
        <v>0</v>
      </c>
      <c s="32">
        <f>ROUND(ROUND(L859,2)*ROUND(G859,3),2)</f>
      </c>
      <c s="36" t="s">
        <v>108</v>
      </c>
      <c>
        <f>(M859*21)/100</f>
      </c>
      <c t="s">
        <v>27</v>
      </c>
    </row>
    <row r="860" spans="1:5" ht="25.5">
      <c r="A860" s="35" t="s">
        <v>56</v>
      </c>
      <c r="E860" s="39" t="s">
        <v>1305</v>
      </c>
    </row>
    <row r="861" spans="1:5" ht="12.75">
      <c r="A861" s="35" t="s">
        <v>57</v>
      </c>
      <c r="E861" s="40" t="s">
        <v>5</v>
      </c>
    </row>
    <row r="862" spans="1:5" ht="12.75">
      <c r="A862" t="s">
        <v>59</v>
      </c>
      <c r="E862" s="39" t="s">
        <v>5</v>
      </c>
    </row>
    <row r="863" spans="1:16" ht="12.75">
      <c r="A863" t="s">
        <v>49</v>
      </c>
      <c s="34" t="s">
        <v>1306</v>
      </c>
      <c s="34" t="s">
        <v>1307</v>
      </c>
      <c s="35" t="s">
        <v>5</v>
      </c>
      <c s="6" t="s">
        <v>1308</v>
      </c>
      <c s="36" t="s">
        <v>137</v>
      </c>
      <c s="37">
        <v>418.6</v>
      </c>
      <c s="36">
        <v>0</v>
      </c>
      <c s="36">
        <f>ROUND(G863*H863,6)</f>
      </c>
      <c r="L863" s="38">
        <v>0</v>
      </c>
      <c s="32">
        <f>ROUND(ROUND(L863,2)*ROUND(G863,3),2)</f>
      </c>
      <c s="36" t="s">
        <v>108</v>
      </c>
      <c>
        <f>(M863*21)/100</f>
      </c>
      <c t="s">
        <v>27</v>
      </c>
    </row>
    <row r="864" spans="1:5" ht="12.75">
      <c r="A864" s="35" t="s">
        <v>56</v>
      </c>
      <c r="E864" s="39" t="s">
        <v>1308</v>
      </c>
    </row>
    <row r="865" spans="1:5" ht="12.75">
      <c r="A865" s="35" t="s">
        <v>57</v>
      </c>
      <c r="E865" s="40" t="s">
        <v>5</v>
      </c>
    </row>
    <row r="866" spans="1:5" ht="12.75">
      <c r="A866" t="s">
        <v>59</v>
      </c>
      <c r="E866" s="39" t="s">
        <v>5</v>
      </c>
    </row>
    <row r="867" spans="1:16" ht="12.75">
      <c r="A867" t="s">
        <v>49</v>
      </c>
      <c s="34" t="s">
        <v>1309</v>
      </c>
      <c s="34" t="s">
        <v>1310</v>
      </c>
      <c s="35" t="s">
        <v>5</v>
      </c>
      <c s="6" t="s">
        <v>1311</v>
      </c>
      <c s="36" t="s">
        <v>137</v>
      </c>
      <c s="37">
        <v>12558</v>
      </c>
      <c s="36">
        <v>0</v>
      </c>
      <c s="36">
        <f>ROUND(G867*H867,6)</f>
      </c>
      <c r="L867" s="38">
        <v>0</v>
      </c>
      <c s="32">
        <f>ROUND(ROUND(L867,2)*ROUND(G867,3),2)</f>
      </c>
      <c s="36" t="s">
        <v>108</v>
      </c>
      <c>
        <f>(M867*21)/100</f>
      </c>
      <c t="s">
        <v>27</v>
      </c>
    </row>
    <row r="868" spans="1:5" ht="12.75">
      <c r="A868" s="35" t="s">
        <v>56</v>
      </c>
      <c r="E868" s="39" t="s">
        <v>1311</v>
      </c>
    </row>
    <row r="869" spans="1:5" ht="12.75">
      <c r="A869" s="35" t="s">
        <v>57</v>
      </c>
      <c r="E869" s="40" t="s">
        <v>5</v>
      </c>
    </row>
    <row r="870" spans="1:5" ht="12.75">
      <c r="A870" t="s">
        <v>59</v>
      </c>
      <c r="E870" s="39" t="s">
        <v>5</v>
      </c>
    </row>
    <row r="871" spans="1:16" ht="12.75">
      <c r="A871" t="s">
        <v>49</v>
      </c>
      <c s="34" t="s">
        <v>1312</v>
      </c>
      <c s="34" t="s">
        <v>1313</v>
      </c>
      <c s="35" t="s">
        <v>5</v>
      </c>
      <c s="6" t="s">
        <v>1314</v>
      </c>
      <c s="36" t="s">
        <v>137</v>
      </c>
      <c s="37">
        <v>418.6</v>
      </c>
      <c s="36">
        <v>0</v>
      </c>
      <c s="36">
        <f>ROUND(G871*H871,6)</f>
      </c>
      <c r="L871" s="38">
        <v>0</v>
      </c>
      <c s="32">
        <f>ROUND(ROUND(L871,2)*ROUND(G871,3),2)</f>
      </c>
      <c s="36" t="s">
        <v>108</v>
      </c>
      <c>
        <f>(M871*21)/100</f>
      </c>
      <c t="s">
        <v>27</v>
      </c>
    </row>
    <row r="872" spans="1:5" ht="12.75">
      <c r="A872" s="35" t="s">
        <v>56</v>
      </c>
      <c r="E872" s="39" t="s">
        <v>1314</v>
      </c>
    </row>
    <row r="873" spans="1:5" ht="12.75">
      <c r="A873" s="35" t="s">
        <v>57</v>
      </c>
      <c r="E873" s="40" t="s">
        <v>5</v>
      </c>
    </row>
    <row r="874" spans="1:5" ht="12.75">
      <c r="A874" t="s">
        <v>59</v>
      </c>
      <c r="E874" s="39" t="s">
        <v>5</v>
      </c>
    </row>
    <row r="875" spans="1:13" ht="12.75">
      <c r="A875" t="s">
        <v>46</v>
      </c>
      <c r="C875" s="31" t="s">
        <v>47</v>
      </c>
      <c r="E875" s="33" t="s">
        <v>48</v>
      </c>
      <c r="J875" s="32">
        <f>0</f>
      </c>
      <c s="32">
        <f>0</f>
      </c>
      <c s="32">
        <f>0+L876</f>
      </c>
      <c s="32">
        <f>0+M876</f>
      </c>
    </row>
    <row r="876" spans="1:16" ht="25.5">
      <c r="A876" t="s">
        <v>49</v>
      </c>
      <c s="34" t="s">
        <v>1315</v>
      </c>
      <c s="34" t="s">
        <v>60</v>
      </c>
      <c s="35" t="s">
        <v>61</v>
      </c>
      <c s="6" t="s">
        <v>62</v>
      </c>
      <c s="36" t="s">
        <v>54</v>
      </c>
      <c s="37">
        <v>705.617</v>
      </c>
      <c s="36">
        <v>0</v>
      </c>
      <c s="36">
        <f>ROUND(G876*H876,6)</f>
      </c>
      <c r="L876" s="38">
        <v>0</v>
      </c>
      <c s="32">
        <f>ROUND(ROUND(L876,2)*ROUND(G876,3),2)</f>
      </c>
      <c s="36" t="s">
        <v>55</v>
      </c>
      <c>
        <f>(M876*21)/100</f>
      </c>
      <c t="s">
        <v>27</v>
      </c>
    </row>
    <row r="877" spans="1:5" ht="25.5">
      <c r="A877" s="35" t="s">
        <v>56</v>
      </c>
      <c r="E877" s="39" t="s">
        <v>62</v>
      </c>
    </row>
    <row r="878" spans="1:5" ht="12.75">
      <c r="A878" s="35" t="s">
        <v>57</v>
      </c>
      <c r="E878" s="40" t="s">
        <v>1316</v>
      </c>
    </row>
    <row r="879" spans="1:5" ht="25.5">
      <c r="A879" t="s">
        <v>59</v>
      </c>
      <c r="E879" s="39" t="s">
        <v>130</v>
      </c>
    </row>
    <row r="880" spans="1:13" ht="12.75">
      <c r="A880" t="s">
        <v>46</v>
      </c>
      <c r="C880" s="31" t="s">
        <v>643</v>
      </c>
      <c r="E880" s="33" t="s">
        <v>644</v>
      </c>
      <c r="J880" s="32">
        <f>0</f>
      </c>
      <c s="32">
        <f>0</f>
      </c>
      <c s="32">
        <f>0+L881</f>
      </c>
      <c s="32">
        <f>0+M881</f>
      </c>
    </row>
    <row r="881" spans="1:16" ht="38.25">
      <c r="A881" t="s">
        <v>49</v>
      </c>
      <c s="34" t="s">
        <v>1317</v>
      </c>
      <c s="34" t="s">
        <v>1318</v>
      </c>
      <c s="35" t="s">
        <v>5</v>
      </c>
      <c s="6" t="s">
        <v>1319</v>
      </c>
      <c s="36" t="s">
        <v>54</v>
      </c>
      <c s="37">
        <v>722.931</v>
      </c>
      <c s="36">
        <v>0</v>
      </c>
      <c s="36">
        <f>ROUND(G881*H881,6)</f>
      </c>
      <c r="L881" s="38">
        <v>0</v>
      </c>
      <c s="32">
        <f>ROUND(ROUND(L881,2)*ROUND(G881,3),2)</f>
      </c>
      <c s="36" t="s">
        <v>108</v>
      </c>
      <c>
        <f>(M881*21)/100</f>
      </c>
      <c t="s">
        <v>27</v>
      </c>
    </row>
    <row r="882" spans="1:5" ht="38.25">
      <c r="A882" s="35" t="s">
        <v>56</v>
      </c>
      <c r="E882" s="39" t="s">
        <v>1320</v>
      </c>
    </row>
    <row r="883" spans="1:5" ht="12.75">
      <c r="A883" s="35" t="s">
        <v>57</v>
      </c>
      <c r="E883" s="40" t="s">
        <v>5</v>
      </c>
    </row>
    <row r="884" spans="1:5" ht="12.75">
      <c r="A884" t="s">
        <v>59</v>
      </c>
      <c r="E8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