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nekL\Desktop\Leden 2022\"/>
    </mc:Choice>
  </mc:AlternateContent>
  <bookViews>
    <workbookView xWindow="0" yWindow="0" windowWidth="28800" windowHeight="11835" activeTab="3"/>
  </bookViews>
  <sheets>
    <sheet name="Rekapitulace stavby" sheetId="1" r:id="rId1"/>
    <sheet name="SO - 01 - Práce na mostní..." sheetId="2" r:id="rId2"/>
    <sheet name="SO - 01.1 - Vedlejší rozp..." sheetId="3" r:id="rId3"/>
    <sheet name="SO - 02 - Práce na železn..." sheetId="4" r:id="rId4"/>
    <sheet name="Pokyny pro vyplnění" sheetId="5" r:id="rId5"/>
  </sheets>
  <definedNames>
    <definedName name="_xlnm._FilterDatabase" localSheetId="1" hidden="1">'SO - 01 - Práce na mostní...'!$C$102:$K$2344</definedName>
    <definedName name="_xlnm._FilterDatabase" localSheetId="2" hidden="1">'SO - 01.1 - Vedlejší rozp...'!$C$85:$K$184</definedName>
    <definedName name="_xlnm._FilterDatabase" localSheetId="3" hidden="1">'SO - 02 - Práce na železn...'!$C$81:$K$554</definedName>
    <definedName name="_xlnm.Print_Titles" localSheetId="0">'Rekapitulace stavby'!$52:$52</definedName>
    <definedName name="_xlnm.Print_Titles" localSheetId="1">'SO - 01 - Práce na mostní...'!$102:$102</definedName>
    <definedName name="_xlnm.Print_Titles" localSheetId="2">'SO - 01.1 - Vedlejší rozp...'!$85:$85</definedName>
    <definedName name="_xlnm.Print_Titles" localSheetId="3">'SO - 02 - Práce na železn...'!$81:$81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1">'SO - 01 - Práce na mostní...'!$C$4:$J$39,'SO - 01 - Práce na mostní...'!$C$45:$J$84,'SO - 01 - Práce na mostní...'!$C$90:$K$2344</definedName>
    <definedName name="_xlnm.Print_Area" localSheetId="2">'SO - 01.1 - Vedlejší rozp...'!$C$4:$J$39,'SO - 01.1 - Vedlejší rozp...'!$C$45:$J$67,'SO - 01.1 - Vedlejší rozp...'!$C$73:$K$184</definedName>
    <definedName name="_xlnm.Print_Area" localSheetId="3">'SO - 02 - Práce na železn...'!$C$4:$J$39,'SO - 02 - Práce na železn...'!$C$45:$J$63,'SO - 02 - Práce na železn...'!$C$69:$K$554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 s="1"/>
  <c r="BI553" i="4"/>
  <c r="BH553" i="4"/>
  <c r="BG553" i="4"/>
  <c r="BF553" i="4"/>
  <c r="T553" i="4"/>
  <c r="R553" i="4"/>
  <c r="P553" i="4"/>
  <c r="BI551" i="4"/>
  <c r="BH551" i="4"/>
  <c r="BG551" i="4"/>
  <c r="BF551" i="4"/>
  <c r="T551" i="4"/>
  <c r="R551" i="4"/>
  <c r="P551" i="4"/>
  <c r="BI549" i="4"/>
  <c r="BH549" i="4"/>
  <c r="BG549" i="4"/>
  <c r="BF549" i="4"/>
  <c r="T549" i="4"/>
  <c r="R549" i="4"/>
  <c r="P549" i="4"/>
  <c r="BI547" i="4"/>
  <c r="BH547" i="4"/>
  <c r="BG547" i="4"/>
  <c r="BF547" i="4"/>
  <c r="T547" i="4"/>
  <c r="R547" i="4"/>
  <c r="P547" i="4"/>
  <c r="BI545" i="4"/>
  <c r="BH545" i="4"/>
  <c r="BG545" i="4"/>
  <c r="BF545" i="4"/>
  <c r="T545" i="4"/>
  <c r="R545" i="4"/>
  <c r="P545" i="4"/>
  <c r="BI543" i="4"/>
  <c r="BH543" i="4"/>
  <c r="BG543" i="4"/>
  <c r="BF543" i="4"/>
  <c r="T543" i="4"/>
  <c r="R543" i="4"/>
  <c r="P543" i="4"/>
  <c r="BI541" i="4"/>
  <c r="BH541" i="4"/>
  <c r="BG541" i="4"/>
  <c r="BF541" i="4"/>
  <c r="T541" i="4"/>
  <c r="R541" i="4"/>
  <c r="P541" i="4"/>
  <c r="BI539" i="4"/>
  <c r="BH539" i="4"/>
  <c r="BG539" i="4"/>
  <c r="BF539" i="4"/>
  <c r="T539" i="4"/>
  <c r="R539" i="4"/>
  <c r="P539" i="4"/>
  <c r="BI537" i="4"/>
  <c r="BH537" i="4"/>
  <c r="BG537" i="4"/>
  <c r="BF537" i="4"/>
  <c r="T537" i="4"/>
  <c r="R537" i="4"/>
  <c r="P537" i="4"/>
  <c r="BI535" i="4"/>
  <c r="BH535" i="4"/>
  <c r="BG535" i="4"/>
  <c r="BF535" i="4"/>
  <c r="T535" i="4"/>
  <c r="R535" i="4"/>
  <c r="P535" i="4"/>
  <c r="BI533" i="4"/>
  <c r="BH533" i="4"/>
  <c r="BG533" i="4"/>
  <c r="BF533" i="4"/>
  <c r="T533" i="4"/>
  <c r="R533" i="4"/>
  <c r="P533" i="4"/>
  <c r="BI531" i="4"/>
  <c r="BH531" i="4"/>
  <c r="BG531" i="4"/>
  <c r="BF531" i="4"/>
  <c r="T531" i="4"/>
  <c r="R531" i="4"/>
  <c r="P531" i="4"/>
  <c r="BI529" i="4"/>
  <c r="BH529" i="4"/>
  <c r="BG529" i="4"/>
  <c r="BF529" i="4"/>
  <c r="T529" i="4"/>
  <c r="R529" i="4"/>
  <c r="P529" i="4"/>
  <c r="BI527" i="4"/>
  <c r="BH527" i="4"/>
  <c r="BG527" i="4"/>
  <c r="BF527" i="4"/>
  <c r="T527" i="4"/>
  <c r="R527" i="4"/>
  <c r="P527" i="4"/>
  <c r="BI525" i="4"/>
  <c r="BH525" i="4"/>
  <c r="BG525" i="4"/>
  <c r="BF525" i="4"/>
  <c r="T525" i="4"/>
  <c r="R525" i="4"/>
  <c r="P525" i="4"/>
  <c r="BI523" i="4"/>
  <c r="BH523" i="4"/>
  <c r="BG523" i="4"/>
  <c r="BF523" i="4"/>
  <c r="T523" i="4"/>
  <c r="R523" i="4"/>
  <c r="P523" i="4"/>
  <c r="BI521" i="4"/>
  <c r="BH521" i="4"/>
  <c r="BG521" i="4"/>
  <c r="BF521" i="4"/>
  <c r="T521" i="4"/>
  <c r="R521" i="4"/>
  <c r="P521" i="4"/>
  <c r="BI519" i="4"/>
  <c r="BH519" i="4"/>
  <c r="BG519" i="4"/>
  <c r="BF519" i="4"/>
  <c r="T519" i="4"/>
  <c r="R519" i="4"/>
  <c r="P519" i="4"/>
  <c r="BI517" i="4"/>
  <c r="BH517" i="4"/>
  <c r="BG517" i="4"/>
  <c r="BF517" i="4"/>
  <c r="T517" i="4"/>
  <c r="R517" i="4"/>
  <c r="P517" i="4"/>
  <c r="BI515" i="4"/>
  <c r="BH515" i="4"/>
  <c r="BG515" i="4"/>
  <c r="BF515" i="4"/>
  <c r="T515" i="4"/>
  <c r="R515" i="4"/>
  <c r="P515" i="4"/>
  <c r="BI513" i="4"/>
  <c r="BH513" i="4"/>
  <c r="BG513" i="4"/>
  <c r="BF513" i="4"/>
  <c r="T513" i="4"/>
  <c r="R513" i="4"/>
  <c r="P513" i="4"/>
  <c r="BI511" i="4"/>
  <c r="BH511" i="4"/>
  <c r="BG511" i="4"/>
  <c r="BF511" i="4"/>
  <c r="T511" i="4"/>
  <c r="R511" i="4"/>
  <c r="P511" i="4"/>
  <c r="BI509" i="4"/>
  <c r="BH509" i="4"/>
  <c r="BG509" i="4"/>
  <c r="BF509" i="4"/>
  <c r="T509" i="4"/>
  <c r="R509" i="4"/>
  <c r="P509" i="4"/>
  <c r="BI507" i="4"/>
  <c r="BH507" i="4"/>
  <c r="BG507" i="4"/>
  <c r="BF507" i="4"/>
  <c r="T507" i="4"/>
  <c r="R507" i="4"/>
  <c r="P507" i="4"/>
  <c r="BI505" i="4"/>
  <c r="BH505" i="4"/>
  <c r="BG505" i="4"/>
  <c r="BF505" i="4"/>
  <c r="T505" i="4"/>
  <c r="R505" i="4"/>
  <c r="P505" i="4"/>
  <c r="BI503" i="4"/>
  <c r="BH503" i="4"/>
  <c r="BG503" i="4"/>
  <c r="BF503" i="4"/>
  <c r="T503" i="4"/>
  <c r="R503" i="4"/>
  <c r="P503" i="4"/>
  <c r="BI501" i="4"/>
  <c r="BH501" i="4"/>
  <c r="BG501" i="4"/>
  <c r="BF501" i="4"/>
  <c r="T501" i="4"/>
  <c r="R501" i="4"/>
  <c r="P501" i="4"/>
  <c r="BI499" i="4"/>
  <c r="BH499" i="4"/>
  <c r="BG499" i="4"/>
  <c r="BF499" i="4"/>
  <c r="T499" i="4"/>
  <c r="R499" i="4"/>
  <c r="P499" i="4"/>
  <c r="BI497" i="4"/>
  <c r="BH497" i="4"/>
  <c r="BG497" i="4"/>
  <c r="BF497" i="4"/>
  <c r="T497" i="4"/>
  <c r="R497" i="4"/>
  <c r="P497" i="4"/>
  <c r="BI495" i="4"/>
  <c r="BH495" i="4"/>
  <c r="BG495" i="4"/>
  <c r="BF495" i="4"/>
  <c r="T495" i="4"/>
  <c r="R495" i="4"/>
  <c r="P495" i="4"/>
  <c r="BI493" i="4"/>
  <c r="BH493" i="4"/>
  <c r="BG493" i="4"/>
  <c r="BF493" i="4"/>
  <c r="T493" i="4"/>
  <c r="R493" i="4"/>
  <c r="P493" i="4"/>
  <c r="BI491" i="4"/>
  <c r="BH491" i="4"/>
  <c r="BG491" i="4"/>
  <c r="BF491" i="4"/>
  <c r="T491" i="4"/>
  <c r="R491" i="4"/>
  <c r="P491" i="4"/>
  <c r="BI488" i="4"/>
  <c r="BH488" i="4"/>
  <c r="BG488" i="4"/>
  <c r="BF488" i="4"/>
  <c r="T488" i="4"/>
  <c r="R488" i="4"/>
  <c r="P488" i="4"/>
  <c r="BI485" i="4"/>
  <c r="BH485" i="4"/>
  <c r="BG485" i="4"/>
  <c r="BF485" i="4"/>
  <c r="T485" i="4"/>
  <c r="R485" i="4"/>
  <c r="P485" i="4"/>
  <c r="BI483" i="4"/>
  <c r="BH483" i="4"/>
  <c r="BG483" i="4"/>
  <c r="BF483" i="4"/>
  <c r="T483" i="4"/>
  <c r="R483" i="4"/>
  <c r="P483" i="4"/>
  <c r="BI480" i="4"/>
  <c r="BH480" i="4"/>
  <c r="BG480" i="4"/>
  <c r="BF480" i="4"/>
  <c r="T480" i="4"/>
  <c r="R480" i="4"/>
  <c r="P480" i="4"/>
  <c r="BI478" i="4"/>
  <c r="BH478" i="4"/>
  <c r="BG478" i="4"/>
  <c r="BF478" i="4"/>
  <c r="T478" i="4"/>
  <c r="R478" i="4"/>
  <c r="P478" i="4"/>
  <c r="BI476" i="4"/>
  <c r="BH476" i="4"/>
  <c r="BG476" i="4"/>
  <c r="BF476" i="4"/>
  <c r="T476" i="4"/>
  <c r="R476" i="4"/>
  <c r="P476" i="4"/>
  <c r="BI473" i="4"/>
  <c r="BH473" i="4"/>
  <c r="BG473" i="4"/>
  <c r="BF473" i="4"/>
  <c r="T473" i="4"/>
  <c r="R473" i="4"/>
  <c r="P473" i="4"/>
  <c r="BI471" i="4"/>
  <c r="BH471" i="4"/>
  <c r="BG471" i="4"/>
  <c r="BF471" i="4"/>
  <c r="T471" i="4"/>
  <c r="R471" i="4"/>
  <c r="P471" i="4"/>
  <c r="BI469" i="4"/>
  <c r="BH469" i="4"/>
  <c r="BG469" i="4"/>
  <c r="BF469" i="4"/>
  <c r="T469" i="4"/>
  <c r="R469" i="4"/>
  <c r="P469" i="4"/>
  <c r="BI466" i="4"/>
  <c r="BH466" i="4"/>
  <c r="BG466" i="4"/>
  <c r="BF466" i="4"/>
  <c r="T466" i="4"/>
  <c r="R466" i="4"/>
  <c r="P466" i="4"/>
  <c r="BI463" i="4"/>
  <c r="BH463" i="4"/>
  <c r="BG463" i="4"/>
  <c r="BF463" i="4"/>
  <c r="T463" i="4"/>
  <c r="R463" i="4"/>
  <c r="P463" i="4"/>
  <c r="BI461" i="4"/>
  <c r="BH461" i="4"/>
  <c r="BG461" i="4"/>
  <c r="BF461" i="4"/>
  <c r="T461" i="4"/>
  <c r="R461" i="4"/>
  <c r="P461" i="4"/>
  <c r="BI459" i="4"/>
  <c r="BH459" i="4"/>
  <c r="BG459" i="4"/>
  <c r="BF459" i="4"/>
  <c r="T459" i="4"/>
  <c r="R459" i="4"/>
  <c r="P459" i="4"/>
  <c r="BI456" i="4"/>
  <c r="BH456" i="4"/>
  <c r="BG456" i="4"/>
  <c r="BF456" i="4"/>
  <c r="T456" i="4"/>
  <c r="R456" i="4"/>
  <c r="P456" i="4"/>
  <c r="BI454" i="4"/>
  <c r="BH454" i="4"/>
  <c r="BG454" i="4"/>
  <c r="BF454" i="4"/>
  <c r="T454" i="4"/>
  <c r="R454" i="4"/>
  <c r="P454" i="4"/>
  <c r="BI452" i="4"/>
  <c r="BH452" i="4"/>
  <c r="BG452" i="4"/>
  <c r="BF452" i="4"/>
  <c r="T452" i="4"/>
  <c r="R452" i="4"/>
  <c r="P452" i="4"/>
  <c r="BI450" i="4"/>
  <c r="BH450" i="4"/>
  <c r="BG450" i="4"/>
  <c r="BF450" i="4"/>
  <c r="T450" i="4"/>
  <c r="R450" i="4"/>
  <c r="P450" i="4"/>
  <c r="BI448" i="4"/>
  <c r="BH448" i="4"/>
  <c r="BG448" i="4"/>
  <c r="BF448" i="4"/>
  <c r="T448" i="4"/>
  <c r="R448" i="4"/>
  <c r="P448" i="4"/>
  <c r="BI446" i="4"/>
  <c r="BH446" i="4"/>
  <c r="BG446" i="4"/>
  <c r="BF446" i="4"/>
  <c r="T446" i="4"/>
  <c r="R446" i="4"/>
  <c r="P446" i="4"/>
  <c r="BI444" i="4"/>
  <c r="BH444" i="4"/>
  <c r="BG444" i="4"/>
  <c r="BF444" i="4"/>
  <c r="T444" i="4"/>
  <c r="R444" i="4"/>
  <c r="P444" i="4"/>
  <c r="BI442" i="4"/>
  <c r="BH442" i="4"/>
  <c r="BG442" i="4"/>
  <c r="BF442" i="4"/>
  <c r="T442" i="4"/>
  <c r="R442" i="4"/>
  <c r="P442" i="4"/>
  <c r="BI440" i="4"/>
  <c r="BH440" i="4"/>
  <c r="BG440" i="4"/>
  <c r="BF440" i="4"/>
  <c r="T440" i="4"/>
  <c r="R440" i="4"/>
  <c r="P440" i="4"/>
  <c r="BI438" i="4"/>
  <c r="BH438" i="4"/>
  <c r="BG438" i="4"/>
  <c r="BF438" i="4"/>
  <c r="T438" i="4"/>
  <c r="R438" i="4"/>
  <c r="P438" i="4"/>
  <c r="BI436" i="4"/>
  <c r="BH436" i="4"/>
  <c r="BG436" i="4"/>
  <c r="BF436" i="4"/>
  <c r="T436" i="4"/>
  <c r="R436" i="4"/>
  <c r="P436" i="4"/>
  <c r="BI434" i="4"/>
  <c r="BH434" i="4"/>
  <c r="BG434" i="4"/>
  <c r="BF434" i="4"/>
  <c r="T434" i="4"/>
  <c r="R434" i="4"/>
  <c r="P434" i="4"/>
  <c r="BI431" i="4"/>
  <c r="BH431" i="4"/>
  <c r="BG431" i="4"/>
  <c r="BF431" i="4"/>
  <c r="T431" i="4"/>
  <c r="R431" i="4"/>
  <c r="P431" i="4"/>
  <c r="BI429" i="4"/>
  <c r="BH429" i="4"/>
  <c r="BG429" i="4"/>
  <c r="BF429" i="4"/>
  <c r="T429" i="4"/>
  <c r="R429" i="4"/>
  <c r="P429" i="4"/>
  <c r="BI427" i="4"/>
  <c r="BH427" i="4"/>
  <c r="BG427" i="4"/>
  <c r="BF427" i="4"/>
  <c r="T427" i="4"/>
  <c r="R427" i="4"/>
  <c r="P427" i="4"/>
  <c r="BI425" i="4"/>
  <c r="BH425" i="4"/>
  <c r="BG425" i="4"/>
  <c r="BF425" i="4"/>
  <c r="T425" i="4"/>
  <c r="R425" i="4"/>
  <c r="P425" i="4"/>
  <c r="BI423" i="4"/>
  <c r="BH423" i="4"/>
  <c r="BG423" i="4"/>
  <c r="BF423" i="4"/>
  <c r="T423" i="4"/>
  <c r="R423" i="4"/>
  <c r="P423" i="4"/>
  <c r="BI421" i="4"/>
  <c r="BH421" i="4"/>
  <c r="BG421" i="4"/>
  <c r="BF421" i="4"/>
  <c r="T421" i="4"/>
  <c r="R421" i="4"/>
  <c r="P421" i="4"/>
  <c r="BI419" i="4"/>
  <c r="BH419" i="4"/>
  <c r="BG419" i="4"/>
  <c r="BF419" i="4"/>
  <c r="T419" i="4"/>
  <c r="R419" i="4"/>
  <c r="P419" i="4"/>
  <c r="BI417" i="4"/>
  <c r="BH417" i="4"/>
  <c r="BG417" i="4"/>
  <c r="BF417" i="4"/>
  <c r="T417" i="4"/>
  <c r="R417" i="4"/>
  <c r="P417" i="4"/>
  <c r="BI415" i="4"/>
  <c r="BH415" i="4"/>
  <c r="BG415" i="4"/>
  <c r="BF415" i="4"/>
  <c r="T415" i="4"/>
  <c r="R415" i="4"/>
  <c r="P415" i="4"/>
  <c r="BI413" i="4"/>
  <c r="BH413" i="4"/>
  <c r="BG413" i="4"/>
  <c r="BF413" i="4"/>
  <c r="T413" i="4"/>
  <c r="R413" i="4"/>
  <c r="P413" i="4"/>
  <c r="BI411" i="4"/>
  <c r="BH411" i="4"/>
  <c r="BG411" i="4"/>
  <c r="BF411" i="4"/>
  <c r="T411" i="4"/>
  <c r="R411" i="4"/>
  <c r="P411" i="4"/>
  <c r="BI409" i="4"/>
  <c r="BH409" i="4"/>
  <c r="BG409" i="4"/>
  <c r="BF409" i="4"/>
  <c r="T409" i="4"/>
  <c r="R409" i="4"/>
  <c r="P409" i="4"/>
  <c r="BI407" i="4"/>
  <c r="BH407" i="4"/>
  <c r="BG407" i="4"/>
  <c r="BF407" i="4"/>
  <c r="T407" i="4"/>
  <c r="R407" i="4"/>
  <c r="P407" i="4"/>
  <c r="BI405" i="4"/>
  <c r="BH405" i="4"/>
  <c r="BG405" i="4"/>
  <c r="BF405" i="4"/>
  <c r="T405" i="4"/>
  <c r="R405" i="4"/>
  <c r="P405" i="4"/>
  <c r="BI403" i="4"/>
  <c r="BH403" i="4"/>
  <c r="BG403" i="4"/>
  <c r="BF403" i="4"/>
  <c r="T403" i="4"/>
  <c r="R403" i="4"/>
  <c r="P403" i="4"/>
  <c r="BI401" i="4"/>
  <c r="BH401" i="4"/>
  <c r="BG401" i="4"/>
  <c r="BF401" i="4"/>
  <c r="T401" i="4"/>
  <c r="R401" i="4"/>
  <c r="P401" i="4"/>
  <c r="BI399" i="4"/>
  <c r="BH399" i="4"/>
  <c r="BG399" i="4"/>
  <c r="BF399" i="4"/>
  <c r="T399" i="4"/>
  <c r="R399" i="4"/>
  <c r="P399" i="4"/>
  <c r="BI397" i="4"/>
  <c r="BH397" i="4"/>
  <c r="BG397" i="4"/>
  <c r="BF397" i="4"/>
  <c r="T397" i="4"/>
  <c r="R397" i="4"/>
  <c r="P397" i="4"/>
  <c r="BI395" i="4"/>
  <c r="BH395" i="4"/>
  <c r="BG395" i="4"/>
  <c r="BF395" i="4"/>
  <c r="T395" i="4"/>
  <c r="R395" i="4"/>
  <c r="P395" i="4"/>
  <c r="BI393" i="4"/>
  <c r="BH393" i="4"/>
  <c r="BG393" i="4"/>
  <c r="BF393" i="4"/>
  <c r="T393" i="4"/>
  <c r="R393" i="4"/>
  <c r="P393" i="4"/>
  <c r="BI391" i="4"/>
  <c r="BH391" i="4"/>
  <c r="BG391" i="4"/>
  <c r="BF391" i="4"/>
  <c r="T391" i="4"/>
  <c r="R391" i="4"/>
  <c r="P391" i="4"/>
  <c r="BI389" i="4"/>
  <c r="BH389" i="4"/>
  <c r="BG389" i="4"/>
  <c r="BF389" i="4"/>
  <c r="T389" i="4"/>
  <c r="R389" i="4"/>
  <c r="P389" i="4"/>
  <c r="BI387" i="4"/>
  <c r="BH387" i="4"/>
  <c r="BG387" i="4"/>
  <c r="BF387" i="4"/>
  <c r="T387" i="4"/>
  <c r="R387" i="4"/>
  <c r="P387" i="4"/>
  <c r="BI385" i="4"/>
  <c r="BH385" i="4"/>
  <c r="BG385" i="4"/>
  <c r="BF385" i="4"/>
  <c r="T385" i="4"/>
  <c r="R385" i="4"/>
  <c r="P385" i="4"/>
  <c r="BI383" i="4"/>
  <c r="BH383" i="4"/>
  <c r="BG383" i="4"/>
  <c r="BF383" i="4"/>
  <c r="T383" i="4"/>
  <c r="R383" i="4"/>
  <c r="P383" i="4"/>
  <c r="BI381" i="4"/>
  <c r="BH381" i="4"/>
  <c r="BG381" i="4"/>
  <c r="BF381" i="4"/>
  <c r="T381" i="4"/>
  <c r="R381" i="4"/>
  <c r="P381" i="4"/>
  <c r="BI379" i="4"/>
  <c r="BH379" i="4"/>
  <c r="BG379" i="4"/>
  <c r="BF379" i="4"/>
  <c r="T379" i="4"/>
  <c r="R379" i="4"/>
  <c r="P379" i="4"/>
  <c r="BI377" i="4"/>
  <c r="BH377" i="4"/>
  <c r="BG377" i="4"/>
  <c r="BF377" i="4"/>
  <c r="T377" i="4"/>
  <c r="R377" i="4"/>
  <c r="P377" i="4"/>
  <c r="BI375" i="4"/>
  <c r="BH375" i="4"/>
  <c r="BG375" i="4"/>
  <c r="BF375" i="4"/>
  <c r="T375" i="4"/>
  <c r="R375" i="4"/>
  <c r="P375" i="4"/>
  <c r="BI373" i="4"/>
  <c r="BH373" i="4"/>
  <c r="BG373" i="4"/>
  <c r="BF373" i="4"/>
  <c r="T373" i="4"/>
  <c r="R373" i="4"/>
  <c r="P373" i="4"/>
  <c r="BI371" i="4"/>
  <c r="BH371" i="4"/>
  <c r="BG371" i="4"/>
  <c r="BF371" i="4"/>
  <c r="T371" i="4"/>
  <c r="R371" i="4"/>
  <c r="P371" i="4"/>
  <c r="BI369" i="4"/>
  <c r="BH369" i="4"/>
  <c r="BG369" i="4"/>
  <c r="BF369" i="4"/>
  <c r="T369" i="4"/>
  <c r="R369" i="4"/>
  <c r="P369" i="4"/>
  <c r="BI367" i="4"/>
  <c r="BH367" i="4"/>
  <c r="BG367" i="4"/>
  <c r="BF367" i="4"/>
  <c r="T367" i="4"/>
  <c r="R367" i="4"/>
  <c r="P367" i="4"/>
  <c r="BI365" i="4"/>
  <c r="BH365" i="4"/>
  <c r="BG365" i="4"/>
  <c r="BF365" i="4"/>
  <c r="T365" i="4"/>
  <c r="R365" i="4"/>
  <c r="P365" i="4"/>
  <c r="BI363" i="4"/>
  <c r="BH363" i="4"/>
  <c r="BG363" i="4"/>
  <c r="BF363" i="4"/>
  <c r="T363" i="4"/>
  <c r="R363" i="4"/>
  <c r="P363" i="4"/>
  <c r="BI361" i="4"/>
  <c r="BH361" i="4"/>
  <c r="BG361" i="4"/>
  <c r="BF361" i="4"/>
  <c r="T361" i="4"/>
  <c r="R361" i="4"/>
  <c r="P361" i="4"/>
  <c r="BI359" i="4"/>
  <c r="BH359" i="4"/>
  <c r="BG359" i="4"/>
  <c r="BF359" i="4"/>
  <c r="T359" i="4"/>
  <c r="R359" i="4"/>
  <c r="P359" i="4"/>
  <c r="BI357" i="4"/>
  <c r="BH357" i="4"/>
  <c r="BG357" i="4"/>
  <c r="BF357" i="4"/>
  <c r="T357" i="4"/>
  <c r="R357" i="4"/>
  <c r="P357" i="4"/>
  <c r="BI355" i="4"/>
  <c r="BH355" i="4"/>
  <c r="BG355" i="4"/>
  <c r="BF355" i="4"/>
  <c r="T355" i="4"/>
  <c r="R355" i="4"/>
  <c r="P355" i="4"/>
  <c r="BI353" i="4"/>
  <c r="BH353" i="4"/>
  <c r="BG353" i="4"/>
  <c r="BF353" i="4"/>
  <c r="T353" i="4"/>
  <c r="R353" i="4"/>
  <c r="P353" i="4"/>
  <c r="BI351" i="4"/>
  <c r="BH351" i="4"/>
  <c r="BG351" i="4"/>
  <c r="BF351" i="4"/>
  <c r="T351" i="4"/>
  <c r="R351" i="4"/>
  <c r="P351" i="4"/>
  <c r="BI349" i="4"/>
  <c r="BH349" i="4"/>
  <c r="BG349" i="4"/>
  <c r="BF349" i="4"/>
  <c r="T349" i="4"/>
  <c r="R349" i="4"/>
  <c r="P349" i="4"/>
  <c r="BI347" i="4"/>
  <c r="BH347" i="4"/>
  <c r="BG347" i="4"/>
  <c r="BF347" i="4"/>
  <c r="T347" i="4"/>
  <c r="R347" i="4"/>
  <c r="P347" i="4"/>
  <c r="BI345" i="4"/>
  <c r="BH345" i="4"/>
  <c r="BG345" i="4"/>
  <c r="BF345" i="4"/>
  <c r="T345" i="4"/>
  <c r="R345" i="4"/>
  <c r="P345" i="4"/>
  <c r="BI343" i="4"/>
  <c r="BH343" i="4"/>
  <c r="BG343" i="4"/>
  <c r="BF343" i="4"/>
  <c r="T343" i="4"/>
  <c r="R343" i="4"/>
  <c r="P343" i="4"/>
  <c r="BI341" i="4"/>
  <c r="BH341" i="4"/>
  <c r="BG341" i="4"/>
  <c r="BF341" i="4"/>
  <c r="T341" i="4"/>
  <c r="R341" i="4"/>
  <c r="P341" i="4"/>
  <c r="BI339" i="4"/>
  <c r="BH339" i="4"/>
  <c r="BG339" i="4"/>
  <c r="BF339" i="4"/>
  <c r="T339" i="4"/>
  <c r="R339" i="4"/>
  <c r="P339" i="4"/>
  <c r="BI337" i="4"/>
  <c r="BH337" i="4"/>
  <c r="BG337" i="4"/>
  <c r="BF337" i="4"/>
  <c r="T337" i="4"/>
  <c r="R337" i="4"/>
  <c r="P337" i="4"/>
  <c r="BI335" i="4"/>
  <c r="BH335" i="4"/>
  <c r="BG335" i="4"/>
  <c r="BF335" i="4"/>
  <c r="T335" i="4"/>
  <c r="R335" i="4"/>
  <c r="P335" i="4"/>
  <c r="BI333" i="4"/>
  <c r="BH333" i="4"/>
  <c r="BG333" i="4"/>
  <c r="BF333" i="4"/>
  <c r="T333" i="4"/>
  <c r="R333" i="4"/>
  <c r="P333" i="4"/>
  <c r="BI331" i="4"/>
  <c r="BH331" i="4"/>
  <c r="BG331" i="4"/>
  <c r="BF331" i="4"/>
  <c r="T331" i="4"/>
  <c r="R331" i="4"/>
  <c r="P331" i="4"/>
  <c r="BI329" i="4"/>
  <c r="BH329" i="4"/>
  <c r="BG329" i="4"/>
  <c r="BF329" i="4"/>
  <c r="T329" i="4"/>
  <c r="R329" i="4"/>
  <c r="P329" i="4"/>
  <c r="BI327" i="4"/>
  <c r="BH327" i="4"/>
  <c r="BG327" i="4"/>
  <c r="BF327" i="4"/>
  <c r="T327" i="4"/>
  <c r="R327" i="4"/>
  <c r="P327" i="4"/>
  <c r="BI325" i="4"/>
  <c r="BH325" i="4"/>
  <c r="BG325" i="4"/>
  <c r="BF325" i="4"/>
  <c r="T325" i="4"/>
  <c r="R325" i="4"/>
  <c r="P325" i="4"/>
  <c r="BI323" i="4"/>
  <c r="BH323" i="4"/>
  <c r="BG323" i="4"/>
  <c r="BF323" i="4"/>
  <c r="T323" i="4"/>
  <c r="R323" i="4"/>
  <c r="P323" i="4"/>
  <c r="BI320" i="4"/>
  <c r="BH320" i="4"/>
  <c r="BG320" i="4"/>
  <c r="BF320" i="4"/>
  <c r="T320" i="4"/>
  <c r="R320" i="4"/>
  <c r="P320" i="4"/>
  <c r="BI317" i="4"/>
  <c r="BH317" i="4"/>
  <c r="BG317" i="4"/>
  <c r="BF317" i="4"/>
  <c r="T317" i="4"/>
  <c r="R317" i="4"/>
  <c r="P317" i="4"/>
  <c r="BI315" i="4"/>
  <c r="BH315" i="4"/>
  <c r="BG315" i="4"/>
  <c r="BF315" i="4"/>
  <c r="T315" i="4"/>
  <c r="R315" i="4"/>
  <c r="P315" i="4"/>
  <c r="BI313" i="4"/>
  <c r="BH313" i="4"/>
  <c r="BG313" i="4"/>
  <c r="BF313" i="4"/>
  <c r="T313" i="4"/>
  <c r="R313" i="4"/>
  <c r="P313" i="4"/>
  <c r="BI311" i="4"/>
  <c r="BH311" i="4"/>
  <c r="BG311" i="4"/>
  <c r="BF311" i="4"/>
  <c r="T311" i="4"/>
  <c r="R311" i="4"/>
  <c r="P311" i="4"/>
  <c r="BI309" i="4"/>
  <c r="BH309" i="4"/>
  <c r="BG309" i="4"/>
  <c r="BF309" i="4"/>
  <c r="T309" i="4"/>
  <c r="R309" i="4"/>
  <c r="P309" i="4"/>
  <c r="BI307" i="4"/>
  <c r="BH307" i="4"/>
  <c r="BG307" i="4"/>
  <c r="BF307" i="4"/>
  <c r="T307" i="4"/>
  <c r="R307" i="4"/>
  <c r="P307" i="4"/>
  <c r="BI305" i="4"/>
  <c r="BH305" i="4"/>
  <c r="BG305" i="4"/>
  <c r="BF305" i="4"/>
  <c r="T305" i="4"/>
  <c r="R305" i="4"/>
  <c r="P305" i="4"/>
  <c r="BI302" i="4"/>
  <c r="BH302" i="4"/>
  <c r="BG302" i="4"/>
  <c r="BF302" i="4"/>
  <c r="T302" i="4"/>
  <c r="R302" i="4"/>
  <c r="P302" i="4"/>
  <c r="BI299" i="4"/>
  <c r="BH299" i="4"/>
  <c r="BG299" i="4"/>
  <c r="BF299" i="4"/>
  <c r="T299" i="4"/>
  <c r="R299" i="4"/>
  <c r="P299" i="4"/>
  <c r="BI297" i="4"/>
  <c r="BH297" i="4"/>
  <c r="BG297" i="4"/>
  <c r="BF297" i="4"/>
  <c r="T297" i="4"/>
  <c r="R297" i="4"/>
  <c r="P297" i="4"/>
  <c r="BI295" i="4"/>
  <c r="BH295" i="4"/>
  <c r="BG295" i="4"/>
  <c r="BF295" i="4"/>
  <c r="T295" i="4"/>
  <c r="R295" i="4"/>
  <c r="P295" i="4"/>
  <c r="BI292" i="4"/>
  <c r="BH292" i="4"/>
  <c r="BG292" i="4"/>
  <c r="BF292" i="4"/>
  <c r="T292" i="4"/>
  <c r="R292" i="4"/>
  <c r="P292" i="4"/>
  <c r="BI290" i="4"/>
  <c r="BH290" i="4"/>
  <c r="BG290" i="4"/>
  <c r="BF290" i="4"/>
  <c r="T290" i="4"/>
  <c r="R290" i="4"/>
  <c r="P290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84" i="4"/>
  <c r="BH284" i="4"/>
  <c r="BG284" i="4"/>
  <c r="BF284" i="4"/>
  <c r="T284" i="4"/>
  <c r="R284" i="4"/>
  <c r="P284" i="4"/>
  <c r="BI282" i="4"/>
  <c r="BH282" i="4"/>
  <c r="BG282" i="4"/>
  <c r="BF282" i="4"/>
  <c r="T282" i="4"/>
  <c r="R282" i="4"/>
  <c r="P282" i="4"/>
  <c r="BI280" i="4"/>
  <c r="BH280" i="4"/>
  <c r="BG280" i="4"/>
  <c r="BF280" i="4"/>
  <c r="T280" i="4"/>
  <c r="R280" i="4"/>
  <c r="P280" i="4"/>
  <c r="BI278" i="4"/>
  <c r="BH278" i="4"/>
  <c r="BG278" i="4"/>
  <c r="BF278" i="4"/>
  <c r="T278" i="4"/>
  <c r="R278" i="4"/>
  <c r="P278" i="4"/>
  <c r="BI276" i="4"/>
  <c r="BH276" i="4"/>
  <c r="BG276" i="4"/>
  <c r="BF276" i="4"/>
  <c r="T276" i="4"/>
  <c r="R276" i="4"/>
  <c r="P276" i="4"/>
  <c r="BI274" i="4"/>
  <c r="BH274" i="4"/>
  <c r="BG274" i="4"/>
  <c r="BF274" i="4"/>
  <c r="T274" i="4"/>
  <c r="R274" i="4"/>
  <c r="P274" i="4"/>
  <c r="BI272" i="4"/>
  <c r="BH272" i="4"/>
  <c r="BG272" i="4"/>
  <c r="BF272" i="4"/>
  <c r="T272" i="4"/>
  <c r="R272" i="4"/>
  <c r="P272" i="4"/>
  <c r="BI270" i="4"/>
  <c r="BH270" i="4"/>
  <c r="BG270" i="4"/>
  <c r="BF270" i="4"/>
  <c r="T270" i="4"/>
  <c r="R270" i="4"/>
  <c r="P270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7" i="4"/>
  <c r="BH247" i="4"/>
  <c r="BG247" i="4"/>
  <c r="BF247" i="4"/>
  <c r="T247" i="4"/>
  <c r="R247" i="4"/>
  <c r="P247" i="4"/>
  <c r="BI244" i="4"/>
  <c r="BH244" i="4"/>
  <c r="BG244" i="4"/>
  <c r="BF244" i="4"/>
  <c r="T244" i="4"/>
  <c r="R244" i="4"/>
  <c r="P244" i="4"/>
  <c r="BI241" i="4"/>
  <c r="BH241" i="4"/>
  <c r="BG241" i="4"/>
  <c r="BF241" i="4"/>
  <c r="T241" i="4"/>
  <c r="R241" i="4"/>
  <c r="P241" i="4"/>
  <c r="BI238" i="4"/>
  <c r="BH238" i="4"/>
  <c r="BG238" i="4"/>
  <c r="BF238" i="4"/>
  <c r="T238" i="4"/>
  <c r="R238" i="4"/>
  <c r="P238" i="4"/>
  <c r="BI235" i="4"/>
  <c r="BH235" i="4"/>
  <c r="BG235" i="4"/>
  <c r="BF235" i="4"/>
  <c r="T235" i="4"/>
  <c r="R235" i="4"/>
  <c r="P235" i="4"/>
  <c r="BI232" i="4"/>
  <c r="BH232" i="4"/>
  <c r="BG232" i="4"/>
  <c r="BF232" i="4"/>
  <c r="T232" i="4"/>
  <c r="R232" i="4"/>
  <c r="P232" i="4"/>
  <c r="BI229" i="4"/>
  <c r="BH229" i="4"/>
  <c r="BG229" i="4"/>
  <c r="BF229" i="4"/>
  <c r="T229" i="4"/>
  <c r="R229" i="4"/>
  <c r="P229" i="4"/>
  <c r="BI226" i="4"/>
  <c r="BH226" i="4"/>
  <c r="BG226" i="4"/>
  <c r="BF226" i="4"/>
  <c r="T226" i="4"/>
  <c r="R226" i="4"/>
  <c r="P226" i="4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0" i="4"/>
  <c r="BH120" i="4"/>
  <c r="BG120" i="4"/>
  <c r="BF120" i="4"/>
  <c r="T120" i="4"/>
  <c r="R120" i="4"/>
  <c r="P120" i="4"/>
  <c r="BI117" i="4"/>
  <c r="BH117" i="4"/>
  <c r="BG117" i="4"/>
  <c r="BF117" i="4"/>
  <c r="T117" i="4"/>
  <c r="R117" i="4"/>
  <c r="P117" i="4"/>
  <c r="BI114" i="4"/>
  <c r="BH114" i="4"/>
  <c r="BG114" i="4"/>
  <c r="BF114" i="4"/>
  <c r="T114" i="4"/>
  <c r="R114" i="4"/>
  <c r="P114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BI85" i="4"/>
  <c r="BH85" i="4"/>
  <c r="BG85" i="4"/>
  <c r="BF85" i="4"/>
  <c r="T85" i="4"/>
  <c r="R85" i="4"/>
  <c r="P85" i="4"/>
  <c r="F78" i="4"/>
  <c r="F76" i="4"/>
  <c r="E74" i="4"/>
  <c r="F54" i="4"/>
  <c r="F52" i="4"/>
  <c r="E50" i="4"/>
  <c r="J24" i="4"/>
  <c r="E24" i="4"/>
  <c r="J79" i="4"/>
  <c r="J23" i="4"/>
  <c r="J21" i="4"/>
  <c r="E21" i="4"/>
  <c r="J78" i="4" s="1"/>
  <c r="J20" i="4"/>
  <c r="J18" i="4"/>
  <c r="E18" i="4"/>
  <c r="F55" i="4" s="1"/>
  <c r="J17" i="4"/>
  <c r="J12" i="4"/>
  <c r="J52" i="4"/>
  <c r="E7" i="4"/>
  <c r="E48" i="4" s="1"/>
  <c r="J37" i="3"/>
  <c r="J36" i="3"/>
  <c r="AY56" i="1" s="1"/>
  <c r="J35" i="3"/>
  <c r="AX56" i="1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BI121" i="3"/>
  <c r="BH121" i="3"/>
  <c r="BG121" i="3"/>
  <c r="BF121" i="3"/>
  <c r="T121" i="3"/>
  <c r="R121" i="3"/>
  <c r="P121" i="3"/>
  <c r="BI117" i="3"/>
  <c r="BH117" i="3"/>
  <c r="BG117" i="3"/>
  <c r="BF117" i="3"/>
  <c r="T117" i="3"/>
  <c r="R117" i="3"/>
  <c r="P117" i="3"/>
  <c r="BI113" i="3"/>
  <c r="BH113" i="3"/>
  <c r="BG113" i="3"/>
  <c r="BF113" i="3"/>
  <c r="T113" i="3"/>
  <c r="R113" i="3"/>
  <c r="P113" i="3"/>
  <c r="BI109" i="3"/>
  <c r="BH109" i="3"/>
  <c r="BG109" i="3"/>
  <c r="BF109" i="3"/>
  <c r="T109" i="3"/>
  <c r="R109" i="3"/>
  <c r="P109" i="3"/>
  <c r="BI105" i="3"/>
  <c r="BH105" i="3"/>
  <c r="BG105" i="3"/>
  <c r="BF105" i="3"/>
  <c r="T105" i="3"/>
  <c r="R105" i="3"/>
  <c r="P105" i="3"/>
  <c r="BI101" i="3"/>
  <c r="BH101" i="3"/>
  <c r="BG101" i="3"/>
  <c r="BF101" i="3"/>
  <c r="T101" i="3"/>
  <c r="R101" i="3"/>
  <c r="P101" i="3"/>
  <c r="BI97" i="3"/>
  <c r="BH97" i="3"/>
  <c r="BG97" i="3"/>
  <c r="BF97" i="3"/>
  <c r="T97" i="3"/>
  <c r="R97" i="3"/>
  <c r="P97" i="3"/>
  <c r="BI93" i="3"/>
  <c r="BH93" i="3"/>
  <c r="BG93" i="3"/>
  <c r="BF93" i="3"/>
  <c r="T93" i="3"/>
  <c r="R93" i="3"/>
  <c r="P93" i="3"/>
  <c r="BI89" i="3"/>
  <c r="BH89" i="3"/>
  <c r="BG89" i="3"/>
  <c r="BF89" i="3"/>
  <c r="T89" i="3"/>
  <c r="R89" i="3"/>
  <c r="P89" i="3"/>
  <c r="F82" i="3"/>
  <c r="F80" i="3"/>
  <c r="E78" i="3"/>
  <c r="F54" i="3"/>
  <c r="F52" i="3"/>
  <c r="E50" i="3"/>
  <c r="J24" i="3"/>
  <c r="E24" i="3"/>
  <c r="J83" i="3"/>
  <c r="J23" i="3"/>
  <c r="J21" i="3"/>
  <c r="E21" i="3"/>
  <c r="J54" i="3" s="1"/>
  <c r="J20" i="3"/>
  <c r="J18" i="3"/>
  <c r="E18" i="3"/>
  <c r="F55" i="3" s="1"/>
  <c r="J17" i="3"/>
  <c r="J12" i="3"/>
  <c r="J80" i="3"/>
  <c r="E7" i="3"/>
  <c r="E76" i="3" s="1"/>
  <c r="J37" i="2"/>
  <c r="J36" i="2"/>
  <c r="AY55" i="1" s="1"/>
  <c r="J35" i="2"/>
  <c r="AX55" i="1"/>
  <c r="BI2343" i="2"/>
  <c r="BH2343" i="2"/>
  <c r="BG2343" i="2"/>
  <c r="BF2343" i="2"/>
  <c r="T2343" i="2"/>
  <c r="R2343" i="2"/>
  <c r="P2343" i="2"/>
  <c r="BI2341" i="2"/>
  <c r="BH2341" i="2"/>
  <c r="BG2341" i="2"/>
  <c r="BF2341" i="2"/>
  <c r="T2341" i="2"/>
  <c r="R2341" i="2"/>
  <c r="P2341" i="2"/>
  <c r="BI2339" i="2"/>
  <c r="BH2339" i="2"/>
  <c r="BG2339" i="2"/>
  <c r="BF2339" i="2"/>
  <c r="T2339" i="2"/>
  <c r="R2339" i="2"/>
  <c r="P2339" i="2"/>
  <c r="BI2337" i="2"/>
  <c r="BH2337" i="2"/>
  <c r="BG2337" i="2"/>
  <c r="BF2337" i="2"/>
  <c r="T2337" i="2"/>
  <c r="R2337" i="2"/>
  <c r="P2337" i="2"/>
  <c r="BI2335" i="2"/>
  <c r="BH2335" i="2"/>
  <c r="BG2335" i="2"/>
  <c r="BF2335" i="2"/>
  <c r="T2335" i="2"/>
  <c r="R2335" i="2"/>
  <c r="P2335" i="2"/>
  <c r="BI2333" i="2"/>
  <c r="BH2333" i="2"/>
  <c r="BG2333" i="2"/>
  <c r="BF2333" i="2"/>
  <c r="T2333" i="2"/>
  <c r="R2333" i="2"/>
  <c r="P2333" i="2"/>
  <c r="BI2331" i="2"/>
  <c r="BH2331" i="2"/>
  <c r="BG2331" i="2"/>
  <c r="BF2331" i="2"/>
  <c r="T2331" i="2"/>
  <c r="R2331" i="2"/>
  <c r="P2331" i="2"/>
  <c r="BI2329" i="2"/>
  <c r="BH2329" i="2"/>
  <c r="BG2329" i="2"/>
  <c r="BF2329" i="2"/>
  <c r="T2329" i="2"/>
  <c r="R2329" i="2"/>
  <c r="P2329" i="2"/>
  <c r="BI2327" i="2"/>
  <c r="BH2327" i="2"/>
  <c r="BG2327" i="2"/>
  <c r="BF2327" i="2"/>
  <c r="T2327" i="2"/>
  <c r="R2327" i="2"/>
  <c r="P2327" i="2"/>
  <c r="BI2325" i="2"/>
  <c r="BH2325" i="2"/>
  <c r="BG2325" i="2"/>
  <c r="BF2325" i="2"/>
  <c r="T2325" i="2"/>
  <c r="R2325" i="2"/>
  <c r="P2325" i="2"/>
  <c r="BI2323" i="2"/>
  <c r="BH2323" i="2"/>
  <c r="BG2323" i="2"/>
  <c r="BF2323" i="2"/>
  <c r="T2323" i="2"/>
  <c r="R2323" i="2"/>
  <c r="P2323" i="2"/>
  <c r="BI2321" i="2"/>
  <c r="BH2321" i="2"/>
  <c r="BG2321" i="2"/>
  <c r="BF2321" i="2"/>
  <c r="T2321" i="2"/>
  <c r="R2321" i="2"/>
  <c r="P2321" i="2"/>
  <c r="BI2319" i="2"/>
  <c r="BH2319" i="2"/>
  <c r="BG2319" i="2"/>
  <c r="BF2319" i="2"/>
  <c r="T2319" i="2"/>
  <c r="R2319" i="2"/>
  <c r="P2319" i="2"/>
  <c r="BI2317" i="2"/>
  <c r="BH2317" i="2"/>
  <c r="BG2317" i="2"/>
  <c r="BF2317" i="2"/>
  <c r="T2317" i="2"/>
  <c r="R2317" i="2"/>
  <c r="P2317" i="2"/>
  <c r="BI2313" i="2"/>
  <c r="BH2313" i="2"/>
  <c r="BG2313" i="2"/>
  <c r="BF2313" i="2"/>
  <c r="T2313" i="2"/>
  <c r="R2313" i="2"/>
  <c r="P2313" i="2"/>
  <c r="BI2310" i="2"/>
  <c r="BH2310" i="2"/>
  <c r="BG2310" i="2"/>
  <c r="BF2310" i="2"/>
  <c r="T2310" i="2"/>
  <c r="R2310" i="2"/>
  <c r="P2310" i="2"/>
  <c r="BI2307" i="2"/>
  <c r="BH2307" i="2"/>
  <c r="BG2307" i="2"/>
  <c r="BF2307" i="2"/>
  <c r="T2307" i="2"/>
  <c r="R2307" i="2"/>
  <c r="P2307" i="2"/>
  <c r="BI2303" i="2"/>
  <c r="BH2303" i="2"/>
  <c r="BG2303" i="2"/>
  <c r="BF2303" i="2"/>
  <c r="T2303" i="2"/>
  <c r="R2303" i="2"/>
  <c r="P2303" i="2"/>
  <c r="BI2300" i="2"/>
  <c r="BH2300" i="2"/>
  <c r="BG2300" i="2"/>
  <c r="BF2300" i="2"/>
  <c r="T2300" i="2"/>
  <c r="R2300" i="2"/>
  <c r="P2300" i="2"/>
  <c r="BI2297" i="2"/>
  <c r="BH2297" i="2"/>
  <c r="BG2297" i="2"/>
  <c r="BF2297" i="2"/>
  <c r="T2297" i="2"/>
  <c r="R2297" i="2"/>
  <c r="P2297" i="2"/>
  <c r="BI2293" i="2"/>
  <c r="BH2293" i="2"/>
  <c r="BG2293" i="2"/>
  <c r="BF2293" i="2"/>
  <c r="T2293" i="2"/>
  <c r="R2293" i="2"/>
  <c r="P2293" i="2"/>
  <c r="BI2291" i="2"/>
  <c r="BH2291" i="2"/>
  <c r="BG2291" i="2"/>
  <c r="BF2291" i="2"/>
  <c r="T2291" i="2"/>
  <c r="R2291" i="2"/>
  <c r="P2291" i="2"/>
  <c r="BI2288" i="2"/>
  <c r="BH2288" i="2"/>
  <c r="BG2288" i="2"/>
  <c r="BF2288" i="2"/>
  <c r="T2288" i="2"/>
  <c r="R2288" i="2"/>
  <c r="P2288" i="2"/>
  <c r="BI2285" i="2"/>
  <c r="BH2285" i="2"/>
  <c r="BG2285" i="2"/>
  <c r="BF2285" i="2"/>
  <c r="T2285" i="2"/>
  <c r="R2285" i="2"/>
  <c r="P2285" i="2"/>
  <c r="BI2283" i="2"/>
  <c r="BH2283" i="2"/>
  <c r="BG2283" i="2"/>
  <c r="BF2283" i="2"/>
  <c r="T2283" i="2"/>
  <c r="R2283" i="2"/>
  <c r="P2283" i="2"/>
  <c r="BI2281" i="2"/>
  <c r="BH2281" i="2"/>
  <c r="BG2281" i="2"/>
  <c r="BF2281" i="2"/>
  <c r="T2281" i="2"/>
  <c r="R2281" i="2"/>
  <c r="P2281" i="2"/>
  <c r="BI2278" i="2"/>
  <c r="BH2278" i="2"/>
  <c r="BG2278" i="2"/>
  <c r="BF2278" i="2"/>
  <c r="T2278" i="2"/>
  <c r="R2278" i="2"/>
  <c r="P2278" i="2"/>
  <c r="BI2275" i="2"/>
  <c r="BH2275" i="2"/>
  <c r="BG2275" i="2"/>
  <c r="BF2275" i="2"/>
  <c r="T2275" i="2"/>
  <c r="R2275" i="2"/>
  <c r="P2275" i="2"/>
  <c r="BI2273" i="2"/>
  <c r="BH2273" i="2"/>
  <c r="BG2273" i="2"/>
  <c r="BF2273" i="2"/>
  <c r="T2273" i="2"/>
  <c r="R2273" i="2"/>
  <c r="P2273" i="2"/>
  <c r="BI2270" i="2"/>
  <c r="BH2270" i="2"/>
  <c r="BG2270" i="2"/>
  <c r="BF2270" i="2"/>
  <c r="T2270" i="2"/>
  <c r="R2270" i="2"/>
  <c r="P2270" i="2"/>
  <c r="BI2267" i="2"/>
  <c r="BH2267" i="2"/>
  <c r="BG2267" i="2"/>
  <c r="BF2267" i="2"/>
  <c r="T2267" i="2"/>
  <c r="R2267" i="2"/>
  <c r="P2267" i="2"/>
  <c r="BI2264" i="2"/>
  <c r="BH2264" i="2"/>
  <c r="BG2264" i="2"/>
  <c r="BF2264" i="2"/>
  <c r="T2264" i="2"/>
  <c r="R2264" i="2"/>
  <c r="P2264" i="2"/>
  <c r="BI2260" i="2"/>
  <c r="BH2260" i="2"/>
  <c r="BG2260" i="2"/>
  <c r="BF2260" i="2"/>
  <c r="T2260" i="2"/>
  <c r="R2260" i="2"/>
  <c r="P2260" i="2"/>
  <c r="BI2258" i="2"/>
  <c r="BH2258" i="2"/>
  <c r="BG2258" i="2"/>
  <c r="BF2258" i="2"/>
  <c r="T2258" i="2"/>
  <c r="R2258" i="2"/>
  <c r="P2258" i="2"/>
  <c r="BI2256" i="2"/>
  <c r="BH2256" i="2"/>
  <c r="BG2256" i="2"/>
  <c r="BF2256" i="2"/>
  <c r="T2256" i="2"/>
  <c r="R2256" i="2"/>
  <c r="P2256" i="2"/>
  <c r="BI2253" i="2"/>
  <c r="BH2253" i="2"/>
  <c r="BG2253" i="2"/>
  <c r="BF2253" i="2"/>
  <c r="T2253" i="2"/>
  <c r="R2253" i="2"/>
  <c r="P2253" i="2"/>
  <c r="BI2250" i="2"/>
  <c r="BH2250" i="2"/>
  <c r="BG2250" i="2"/>
  <c r="BF2250" i="2"/>
  <c r="T2250" i="2"/>
  <c r="R2250" i="2"/>
  <c r="P2250" i="2"/>
  <c r="BI2247" i="2"/>
  <c r="BH2247" i="2"/>
  <c r="BG2247" i="2"/>
  <c r="BF2247" i="2"/>
  <c r="T2247" i="2"/>
  <c r="R2247" i="2"/>
  <c r="P2247" i="2"/>
  <c r="BI2244" i="2"/>
  <c r="BH2244" i="2"/>
  <c r="BG2244" i="2"/>
  <c r="BF2244" i="2"/>
  <c r="T2244" i="2"/>
  <c r="R2244" i="2"/>
  <c r="P2244" i="2"/>
  <c r="BI2241" i="2"/>
  <c r="BH2241" i="2"/>
  <c r="BG2241" i="2"/>
  <c r="BF2241" i="2"/>
  <c r="T2241" i="2"/>
  <c r="R2241" i="2"/>
  <c r="P2241" i="2"/>
  <c r="BI2238" i="2"/>
  <c r="BH2238" i="2"/>
  <c r="BG2238" i="2"/>
  <c r="BF2238" i="2"/>
  <c r="T2238" i="2"/>
  <c r="R2238" i="2"/>
  <c r="P2238" i="2"/>
  <c r="BI2235" i="2"/>
  <c r="BH2235" i="2"/>
  <c r="BG2235" i="2"/>
  <c r="BF2235" i="2"/>
  <c r="T2235" i="2"/>
  <c r="R2235" i="2"/>
  <c r="P2235" i="2"/>
  <c r="BI2232" i="2"/>
  <c r="BH2232" i="2"/>
  <c r="BG2232" i="2"/>
  <c r="BF2232" i="2"/>
  <c r="T2232" i="2"/>
  <c r="R2232" i="2"/>
  <c r="P2232" i="2"/>
  <c r="BI2229" i="2"/>
  <c r="BH2229" i="2"/>
  <c r="BG2229" i="2"/>
  <c r="BF2229" i="2"/>
  <c r="T2229" i="2"/>
  <c r="R2229" i="2"/>
  <c r="P2229" i="2"/>
  <c r="BI2226" i="2"/>
  <c r="BH2226" i="2"/>
  <c r="BG2226" i="2"/>
  <c r="BF2226" i="2"/>
  <c r="T2226" i="2"/>
  <c r="R2226" i="2"/>
  <c r="P2226" i="2"/>
  <c r="BI2222" i="2"/>
  <c r="BH2222" i="2"/>
  <c r="BG2222" i="2"/>
  <c r="BF2222" i="2"/>
  <c r="T2222" i="2"/>
  <c r="R2222" i="2"/>
  <c r="P2222" i="2"/>
  <c r="BI2219" i="2"/>
  <c r="BH2219" i="2"/>
  <c r="BG2219" i="2"/>
  <c r="BF2219" i="2"/>
  <c r="T2219" i="2"/>
  <c r="R2219" i="2"/>
  <c r="P2219" i="2"/>
  <c r="BI2216" i="2"/>
  <c r="BH2216" i="2"/>
  <c r="BG2216" i="2"/>
  <c r="BF2216" i="2"/>
  <c r="T2216" i="2"/>
  <c r="R2216" i="2"/>
  <c r="P2216" i="2"/>
  <c r="BI2213" i="2"/>
  <c r="BH2213" i="2"/>
  <c r="BG2213" i="2"/>
  <c r="BF2213" i="2"/>
  <c r="T2213" i="2"/>
  <c r="R2213" i="2"/>
  <c r="P2213" i="2"/>
  <c r="BI2210" i="2"/>
  <c r="BH2210" i="2"/>
  <c r="BG2210" i="2"/>
  <c r="BF2210" i="2"/>
  <c r="T2210" i="2"/>
  <c r="R2210" i="2"/>
  <c r="P2210" i="2"/>
  <c r="BI2207" i="2"/>
  <c r="BH2207" i="2"/>
  <c r="BG2207" i="2"/>
  <c r="BF2207" i="2"/>
  <c r="T2207" i="2"/>
  <c r="R2207" i="2"/>
  <c r="P2207" i="2"/>
  <c r="BI2204" i="2"/>
  <c r="BH2204" i="2"/>
  <c r="BG2204" i="2"/>
  <c r="BF2204" i="2"/>
  <c r="T2204" i="2"/>
  <c r="R2204" i="2"/>
  <c r="P2204" i="2"/>
  <c r="BI2201" i="2"/>
  <c r="BH2201" i="2"/>
  <c r="BG2201" i="2"/>
  <c r="BF2201" i="2"/>
  <c r="T2201" i="2"/>
  <c r="R2201" i="2"/>
  <c r="P2201" i="2"/>
  <c r="BI2198" i="2"/>
  <c r="BH2198" i="2"/>
  <c r="BG2198" i="2"/>
  <c r="BF2198" i="2"/>
  <c r="T2198" i="2"/>
  <c r="R2198" i="2"/>
  <c r="P2198" i="2"/>
  <c r="BI2195" i="2"/>
  <c r="BH2195" i="2"/>
  <c r="BG2195" i="2"/>
  <c r="BF2195" i="2"/>
  <c r="T2195" i="2"/>
  <c r="R2195" i="2"/>
  <c r="P2195" i="2"/>
  <c r="BI2192" i="2"/>
  <c r="BH2192" i="2"/>
  <c r="BG2192" i="2"/>
  <c r="BF2192" i="2"/>
  <c r="T2192" i="2"/>
  <c r="R2192" i="2"/>
  <c r="P2192" i="2"/>
  <c r="BI2189" i="2"/>
  <c r="BH2189" i="2"/>
  <c r="BG2189" i="2"/>
  <c r="BF2189" i="2"/>
  <c r="T2189" i="2"/>
  <c r="R2189" i="2"/>
  <c r="P2189" i="2"/>
  <c r="BI2185" i="2"/>
  <c r="BH2185" i="2"/>
  <c r="BG2185" i="2"/>
  <c r="BF2185" i="2"/>
  <c r="T2185" i="2"/>
  <c r="R2185" i="2"/>
  <c r="P2185" i="2"/>
  <c r="BI2182" i="2"/>
  <c r="BH2182" i="2"/>
  <c r="BG2182" i="2"/>
  <c r="BF2182" i="2"/>
  <c r="T2182" i="2"/>
  <c r="R2182" i="2"/>
  <c r="P2182" i="2"/>
  <c r="BI2179" i="2"/>
  <c r="BH2179" i="2"/>
  <c r="BG2179" i="2"/>
  <c r="BF2179" i="2"/>
  <c r="T2179" i="2"/>
  <c r="R2179" i="2"/>
  <c r="P2179" i="2"/>
  <c r="BI2176" i="2"/>
  <c r="BH2176" i="2"/>
  <c r="BG2176" i="2"/>
  <c r="BF2176" i="2"/>
  <c r="T2176" i="2"/>
  <c r="R2176" i="2"/>
  <c r="P2176" i="2"/>
  <c r="BI2173" i="2"/>
  <c r="BH2173" i="2"/>
  <c r="BG2173" i="2"/>
  <c r="BF2173" i="2"/>
  <c r="T2173" i="2"/>
  <c r="R2173" i="2"/>
  <c r="P2173" i="2"/>
  <c r="BI2170" i="2"/>
  <c r="BH2170" i="2"/>
  <c r="BG2170" i="2"/>
  <c r="BF2170" i="2"/>
  <c r="T2170" i="2"/>
  <c r="R2170" i="2"/>
  <c r="P2170" i="2"/>
  <c r="BI2167" i="2"/>
  <c r="BH2167" i="2"/>
  <c r="BG2167" i="2"/>
  <c r="BF2167" i="2"/>
  <c r="T2167" i="2"/>
  <c r="R2167" i="2"/>
  <c r="P2167" i="2"/>
  <c r="BI2164" i="2"/>
  <c r="BH2164" i="2"/>
  <c r="BG2164" i="2"/>
  <c r="BF2164" i="2"/>
  <c r="T2164" i="2"/>
  <c r="R2164" i="2"/>
  <c r="P2164" i="2"/>
  <c r="BI2161" i="2"/>
  <c r="BH2161" i="2"/>
  <c r="BG2161" i="2"/>
  <c r="BF2161" i="2"/>
  <c r="T2161" i="2"/>
  <c r="R2161" i="2"/>
  <c r="P2161" i="2"/>
  <c r="BI2158" i="2"/>
  <c r="BH2158" i="2"/>
  <c r="BG2158" i="2"/>
  <c r="BF2158" i="2"/>
  <c r="T2158" i="2"/>
  <c r="R2158" i="2"/>
  <c r="P2158" i="2"/>
  <c r="BI2155" i="2"/>
  <c r="BH2155" i="2"/>
  <c r="BG2155" i="2"/>
  <c r="BF2155" i="2"/>
  <c r="T2155" i="2"/>
  <c r="R2155" i="2"/>
  <c r="P2155" i="2"/>
  <c r="BI2152" i="2"/>
  <c r="BH2152" i="2"/>
  <c r="BG2152" i="2"/>
  <c r="BF2152" i="2"/>
  <c r="T2152" i="2"/>
  <c r="R2152" i="2"/>
  <c r="P2152" i="2"/>
  <c r="BI2149" i="2"/>
  <c r="BH2149" i="2"/>
  <c r="BG2149" i="2"/>
  <c r="BF2149" i="2"/>
  <c r="T2149" i="2"/>
  <c r="R2149" i="2"/>
  <c r="P2149" i="2"/>
  <c r="BI2146" i="2"/>
  <c r="BH2146" i="2"/>
  <c r="BG2146" i="2"/>
  <c r="BF2146" i="2"/>
  <c r="T2146" i="2"/>
  <c r="R2146" i="2"/>
  <c r="P2146" i="2"/>
  <c r="BI2142" i="2"/>
  <c r="BH2142" i="2"/>
  <c r="BG2142" i="2"/>
  <c r="BF2142" i="2"/>
  <c r="T2142" i="2"/>
  <c r="R2142" i="2"/>
  <c r="P2142" i="2"/>
  <c r="BI2139" i="2"/>
  <c r="BH2139" i="2"/>
  <c r="BG2139" i="2"/>
  <c r="BF2139" i="2"/>
  <c r="T2139" i="2"/>
  <c r="R2139" i="2"/>
  <c r="P2139" i="2"/>
  <c r="BI2136" i="2"/>
  <c r="BH2136" i="2"/>
  <c r="BG2136" i="2"/>
  <c r="BF2136" i="2"/>
  <c r="T2136" i="2"/>
  <c r="R2136" i="2"/>
  <c r="P2136" i="2"/>
  <c r="BI2133" i="2"/>
  <c r="BH2133" i="2"/>
  <c r="BG2133" i="2"/>
  <c r="BF2133" i="2"/>
  <c r="T2133" i="2"/>
  <c r="R2133" i="2"/>
  <c r="P2133" i="2"/>
  <c r="BI2130" i="2"/>
  <c r="BH2130" i="2"/>
  <c r="BG2130" i="2"/>
  <c r="BF2130" i="2"/>
  <c r="T2130" i="2"/>
  <c r="R2130" i="2"/>
  <c r="P2130" i="2"/>
  <c r="BI2127" i="2"/>
  <c r="BH2127" i="2"/>
  <c r="BG2127" i="2"/>
  <c r="BF2127" i="2"/>
  <c r="T2127" i="2"/>
  <c r="R2127" i="2"/>
  <c r="P2127" i="2"/>
  <c r="BI2124" i="2"/>
  <c r="BH2124" i="2"/>
  <c r="BG2124" i="2"/>
  <c r="BF2124" i="2"/>
  <c r="T2124" i="2"/>
  <c r="R2124" i="2"/>
  <c r="P2124" i="2"/>
  <c r="BI2121" i="2"/>
  <c r="BH2121" i="2"/>
  <c r="BG2121" i="2"/>
  <c r="BF2121" i="2"/>
  <c r="T2121" i="2"/>
  <c r="R2121" i="2"/>
  <c r="P2121" i="2"/>
  <c r="BI2118" i="2"/>
  <c r="BH2118" i="2"/>
  <c r="BG2118" i="2"/>
  <c r="BF2118" i="2"/>
  <c r="T2118" i="2"/>
  <c r="R2118" i="2"/>
  <c r="P2118" i="2"/>
  <c r="BI2115" i="2"/>
  <c r="BH2115" i="2"/>
  <c r="BG2115" i="2"/>
  <c r="BF2115" i="2"/>
  <c r="T2115" i="2"/>
  <c r="R2115" i="2"/>
  <c r="P2115" i="2"/>
  <c r="BI2112" i="2"/>
  <c r="BH2112" i="2"/>
  <c r="BG2112" i="2"/>
  <c r="BF2112" i="2"/>
  <c r="T2112" i="2"/>
  <c r="R2112" i="2"/>
  <c r="P2112" i="2"/>
  <c r="BI2109" i="2"/>
  <c r="BH2109" i="2"/>
  <c r="BG2109" i="2"/>
  <c r="BF2109" i="2"/>
  <c r="T2109" i="2"/>
  <c r="R2109" i="2"/>
  <c r="P2109" i="2"/>
  <c r="BI2106" i="2"/>
  <c r="BH2106" i="2"/>
  <c r="BG2106" i="2"/>
  <c r="BF2106" i="2"/>
  <c r="T2106" i="2"/>
  <c r="R2106" i="2"/>
  <c r="P2106" i="2"/>
  <c r="BI2103" i="2"/>
  <c r="BH2103" i="2"/>
  <c r="BG2103" i="2"/>
  <c r="BF2103" i="2"/>
  <c r="T2103" i="2"/>
  <c r="R2103" i="2"/>
  <c r="P2103" i="2"/>
  <c r="BI2100" i="2"/>
  <c r="BH2100" i="2"/>
  <c r="BG2100" i="2"/>
  <c r="BF2100" i="2"/>
  <c r="T2100" i="2"/>
  <c r="R2100" i="2"/>
  <c r="P2100" i="2"/>
  <c r="BI2097" i="2"/>
  <c r="BH2097" i="2"/>
  <c r="BG2097" i="2"/>
  <c r="BF2097" i="2"/>
  <c r="T2097" i="2"/>
  <c r="R2097" i="2"/>
  <c r="P2097" i="2"/>
  <c r="BI2094" i="2"/>
  <c r="BH2094" i="2"/>
  <c r="BG2094" i="2"/>
  <c r="BF2094" i="2"/>
  <c r="T2094" i="2"/>
  <c r="R2094" i="2"/>
  <c r="P2094" i="2"/>
  <c r="BI2091" i="2"/>
  <c r="BH2091" i="2"/>
  <c r="BG2091" i="2"/>
  <c r="BF2091" i="2"/>
  <c r="T2091" i="2"/>
  <c r="R2091" i="2"/>
  <c r="P2091" i="2"/>
  <c r="BI2089" i="2"/>
  <c r="BH2089" i="2"/>
  <c r="BG2089" i="2"/>
  <c r="BF2089" i="2"/>
  <c r="T2089" i="2"/>
  <c r="R2089" i="2"/>
  <c r="P2089" i="2"/>
  <c r="BI2086" i="2"/>
  <c r="BH2086" i="2"/>
  <c r="BG2086" i="2"/>
  <c r="BF2086" i="2"/>
  <c r="T2086" i="2"/>
  <c r="R2086" i="2"/>
  <c r="P2086" i="2"/>
  <c r="BI2082" i="2"/>
  <c r="BH2082" i="2"/>
  <c r="BG2082" i="2"/>
  <c r="BF2082" i="2"/>
  <c r="T2082" i="2"/>
  <c r="R2082" i="2"/>
  <c r="P2082" i="2"/>
  <c r="BI2079" i="2"/>
  <c r="BH2079" i="2"/>
  <c r="BG2079" i="2"/>
  <c r="BF2079" i="2"/>
  <c r="T2079" i="2"/>
  <c r="R2079" i="2"/>
  <c r="P2079" i="2"/>
  <c r="BI2076" i="2"/>
  <c r="BH2076" i="2"/>
  <c r="BG2076" i="2"/>
  <c r="BF2076" i="2"/>
  <c r="T2076" i="2"/>
  <c r="R2076" i="2"/>
  <c r="P2076" i="2"/>
  <c r="BI2073" i="2"/>
  <c r="BH2073" i="2"/>
  <c r="BG2073" i="2"/>
  <c r="BF2073" i="2"/>
  <c r="T2073" i="2"/>
  <c r="R2073" i="2"/>
  <c r="P2073" i="2"/>
  <c r="BI2070" i="2"/>
  <c r="BH2070" i="2"/>
  <c r="BG2070" i="2"/>
  <c r="BF2070" i="2"/>
  <c r="T2070" i="2"/>
  <c r="R2070" i="2"/>
  <c r="P2070" i="2"/>
  <c r="BI2067" i="2"/>
  <c r="BH2067" i="2"/>
  <c r="BG2067" i="2"/>
  <c r="BF2067" i="2"/>
  <c r="T2067" i="2"/>
  <c r="R2067" i="2"/>
  <c r="P2067" i="2"/>
  <c r="BI2064" i="2"/>
  <c r="BH2064" i="2"/>
  <c r="BG2064" i="2"/>
  <c r="BF2064" i="2"/>
  <c r="T2064" i="2"/>
  <c r="R2064" i="2"/>
  <c r="P2064" i="2"/>
  <c r="BI2061" i="2"/>
  <c r="BH2061" i="2"/>
  <c r="BG2061" i="2"/>
  <c r="BF2061" i="2"/>
  <c r="T2061" i="2"/>
  <c r="R2061" i="2"/>
  <c r="P2061" i="2"/>
  <c r="BI2058" i="2"/>
  <c r="BH2058" i="2"/>
  <c r="BG2058" i="2"/>
  <c r="BF2058" i="2"/>
  <c r="T2058" i="2"/>
  <c r="R2058" i="2"/>
  <c r="P2058" i="2"/>
  <c r="BI2056" i="2"/>
  <c r="BH2056" i="2"/>
  <c r="BG2056" i="2"/>
  <c r="BF2056" i="2"/>
  <c r="T2056" i="2"/>
  <c r="R2056" i="2"/>
  <c r="P2056" i="2"/>
  <c r="BI2053" i="2"/>
  <c r="BH2053" i="2"/>
  <c r="BG2053" i="2"/>
  <c r="BF2053" i="2"/>
  <c r="T2053" i="2"/>
  <c r="R2053" i="2"/>
  <c r="P2053" i="2"/>
  <c r="BI2050" i="2"/>
  <c r="BH2050" i="2"/>
  <c r="BG2050" i="2"/>
  <c r="BF2050" i="2"/>
  <c r="T2050" i="2"/>
  <c r="R2050" i="2"/>
  <c r="P2050" i="2"/>
  <c r="BI2047" i="2"/>
  <c r="BH2047" i="2"/>
  <c r="BG2047" i="2"/>
  <c r="BF2047" i="2"/>
  <c r="T2047" i="2"/>
  <c r="R2047" i="2"/>
  <c r="P2047" i="2"/>
  <c r="BI2044" i="2"/>
  <c r="BH2044" i="2"/>
  <c r="BG2044" i="2"/>
  <c r="BF2044" i="2"/>
  <c r="T2044" i="2"/>
  <c r="R2044" i="2"/>
  <c r="P2044" i="2"/>
  <c r="BI2042" i="2"/>
  <c r="BH2042" i="2"/>
  <c r="BG2042" i="2"/>
  <c r="BF2042" i="2"/>
  <c r="T2042" i="2"/>
  <c r="R2042" i="2"/>
  <c r="P2042" i="2"/>
  <c r="BI2039" i="2"/>
  <c r="BH2039" i="2"/>
  <c r="BG2039" i="2"/>
  <c r="BF2039" i="2"/>
  <c r="T2039" i="2"/>
  <c r="R2039" i="2"/>
  <c r="P2039" i="2"/>
  <c r="BI2036" i="2"/>
  <c r="BH2036" i="2"/>
  <c r="BG2036" i="2"/>
  <c r="BF2036" i="2"/>
  <c r="T2036" i="2"/>
  <c r="R2036" i="2"/>
  <c r="P2036" i="2"/>
  <c r="BI2033" i="2"/>
  <c r="BH2033" i="2"/>
  <c r="BG2033" i="2"/>
  <c r="BF2033" i="2"/>
  <c r="T2033" i="2"/>
  <c r="R2033" i="2"/>
  <c r="P2033" i="2"/>
  <c r="BI2029" i="2"/>
  <c r="BH2029" i="2"/>
  <c r="BG2029" i="2"/>
  <c r="BF2029" i="2"/>
  <c r="T2029" i="2"/>
  <c r="R2029" i="2"/>
  <c r="P2029" i="2"/>
  <c r="BI2026" i="2"/>
  <c r="BH2026" i="2"/>
  <c r="BG2026" i="2"/>
  <c r="BF2026" i="2"/>
  <c r="T2026" i="2"/>
  <c r="R2026" i="2"/>
  <c r="P2026" i="2"/>
  <c r="BI2023" i="2"/>
  <c r="BH2023" i="2"/>
  <c r="BG2023" i="2"/>
  <c r="BF2023" i="2"/>
  <c r="T2023" i="2"/>
  <c r="R2023" i="2"/>
  <c r="P2023" i="2"/>
  <c r="BI2020" i="2"/>
  <c r="BH2020" i="2"/>
  <c r="BG2020" i="2"/>
  <c r="BF2020" i="2"/>
  <c r="T2020" i="2"/>
  <c r="R2020" i="2"/>
  <c r="P2020" i="2"/>
  <c r="BI2017" i="2"/>
  <c r="BH2017" i="2"/>
  <c r="BG2017" i="2"/>
  <c r="BF2017" i="2"/>
  <c r="T2017" i="2"/>
  <c r="R2017" i="2"/>
  <c r="P2017" i="2"/>
  <c r="BI2014" i="2"/>
  <c r="BH2014" i="2"/>
  <c r="BG2014" i="2"/>
  <c r="BF2014" i="2"/>
  <c r="T2014" i="2"/>
  <c r="R2014" i="2"/>
  <c r="P2014" i="2"/>
  <c r="BI2011" i="2"/>
  <c r="BH2011" i="2"/>
  <c r="BG2011" i="2"/>
  <c r="BF2011" i="2"/>
  <c r="T2011" i="2"/>
  <c r="R2011" i="2"/>
  <c r="P2011" i="2"/>
  <c r="BI2008" i="2"/>
  <c r="BH2008" i="2"/>
  <c r="BG2008" i="2"/>
  <c r="BF2008" i="2"/>
  <c r="T2008" i="2"/>
  <c r="R2008" i="2"/>
  <c r="P2008" i="2"/>
  <c r="BI2005" i="2"/>
  <c r="BH2005" i="2"/>
  <c r="BG2005" i="2"/>
  <c r="BF2005" i="2"/>
  <c r="T2005" i="2"/>
  <c r="R2005" i="2"/>
  <c r="P2005" i="2"/>
  <c r="BI2002" i="2"/>
  <c r="BH2002" i="2"/>
  <c r="BG2002" i="2"/>
  <c r="BF2002" i="2"/>
  <c r="T2002" i="2"/>
  <c r="R2002" i="2"/>
  <c r="P2002" i="2"/>
  <c r="BI2000" i="2"/>
  <c r="BH2000" i="2"/>
  <c r="BG2000" i="2"/>
  <c r="BF2000" i="2"/>
  <c r="T2000" i="2"/>
  <c r="R2000" i="2"/>
  <c r="P2000" i="2"/>
  <c r="BI1997" i="2"/>
  <c r="BH1997" i="2"/>
  <c r="BG1997" i="2"/>
  <c r="BF1997" i="2"/>
  <c r="T1997" i="2"/>
  <c r="R1997" i="2"/>
  <c r="P1997" i="2"/>
  <c r="BI1994" i="2"/>
  <c r="BH1994" i="2"/>
  <c r="BG1994" i="2"/>
  <c r="BF1994" i="2"/>
  <c r="T1994" i="2"/>
  <c r="R1994" i="2"/>
  <c r="P1994" i="2"/>
  <c r="BI1990" i="2"/>
  <c r="BH1990" i="2"/>
  <c r="BG1990" i="2"/>
  <c r="BF1990" i="2"/>
  <c r="T1990" i="2"/>
  <c r="R1990" i="2"/>
  <c r="P1990" i="2"/>
  <c r="BI1987" i="2"/>
  <c r="BH1987" i="2"/>
  <c r="BG1987" i="2"/>
  <c r="BF1987" i="2"/>
  <c r="T1987" i="2"/>
  <c r="R1987" i="2"/>
  <c r="P1987" i="2"/>
  <c r="BI1984" i="2"/>
  <c r="BH1984" i="2"/>
  <c r="BG1984" i="2"/>
  <c r="BF1984" i="2"/>
  <c r="T1984" i="2"/>
  <c r="R1984" i="2"/>
  <c r="P1984" i="2"/>
  <c r="BI1981" i="2"/>
  <c r="BH1981" i="2"/>
  <c r="BG1981" i="2"/>
  <c r="BF1981" i="2"/>
  <c r="T1981" i="2"/>
  <c r="R1981" i="2"/>
  <c r="P1981" i="2"/>
  <c r="BI1978" i="2"/>
  <c r="BH1978" i="2"/>
  <c r="BG1978" i="2"/>
  <c r="BF1978" i="2"/>
  <c r="T1978" i="2"/>
  <c r="R1978" i="2"/>
  <c r="P1978" i="2"/>
  <c r="BI1975" i="2"/>
  <c r="BH1975" i="2"/>
  <c r="BG1975" i="2"/>
  <c r="BF1975" i="2"/>
  <c r="T1975" i="2"/>
  <c r="R1975" i="2"/>
  <c r="P1975" i="2"/>
  <c r="BI1973" i="2"/>
  <c r="BH1973" i="2"/>
  <c r="BG1973" i="2"/>
  <c r="BF1973" i="2"/>
  <c r="T1973" i="2"/>
  <c r="R1973" i="2"/>
  <c r="P1973" i="2"/>
  <c r="BI1970" i="2"/>
  <c r="BH1970" i="2"/>
  <c r="BG1970" i="2"/>
  <c r="BF1970" i="2"/>
  <c r="T1970" i="2"/>
  <c r="R1970" i="2"/>
  <c r="P1970" i="2"/>
  <c r="BI1966" i="2"/>
  <c r="BH1966" i="2"/>
  <c r="BG1966" i="2"/>
  <c r="BF1966" i="2"/>
  <c r="T1966" i="2"/>
  <c r="R1966" i="2"/>
  <c r="P1966" i="2"/>
  <c r="BI1963" i="2"/>
  <c r="BH1963" i="2"/>
  <c r="BG1963" i="2"/>
  <c r="BF1963" i="2"/>
  <c r="T1963" i="2"/>
  <c r="R1963" i="2"/>
  <c r="P1963" i="2"/>
  <c r="BI1961" i="2"/>
  <c r="BH1961" i="2"/>
  <c r="BG1961" i="2"/>
  <c r="BF1961" i="2"/>
  <c r="T1961" i="2"/>
  <c r="R1961" i="2"/>
  <c r="P1961" i="2"/>
  <c r="BI1958" i="2"/>
  <c r="BH1958" i="2"/>
  <c r="BG1958" i="2"/>
  <c r="BF1958" i="2"/>
  <c r="T1958" i="2"/>
  <c r="R1958" i="2"/>
  <c r="P1958" i="2"/>
  <c r="BI1956" i="2"/>
  <c r="BH1956" i="2"/>
  <c r="BG1956" i="2"/>
  <c r="BF1956" i="2"/>
  <c r="T1956" i="2"/>
  <c r="R1956" i="2"/>
  <c r="P1956" i="2"/>
  <c r="BI1953" i="2"/>
  <c r="BH1953" i="2"/>
  <c r="BG1953" i="2"/>
  <c r="BF1953" i="2"/>
  <c r="T1953" i="2"/>
  <c r="R1953" i="2"/>
  <c r="P1953" i="2"/>
  <c r="BI1950" i="2"/>
  <c r="BH1950" i="2"/>
  <c r="BG1950" i="2"/>
  <c r="BF1950" i="2"/>
  <c r="T1950" i="2"/>
  <c r="R1950" i="2"/>
  <c r="P1950" i="2"/>
  <c r="BI1947" i="2"/>
  <c r="BH1947" i="2"/>
  <c r="BG1947" i="2"/>
  <c r="BF1947" i="2"/>
  <c r="T1947" i="2"/>
  <c r="R1947" i="2"/>
  <c r="P1947" i="2"/>
  <c r="BI1944" i="2"/>
  <c r="BH1944" i="2"/>
  <c r="BG1944" i="2"/>
  <c r="BF1944" i="2"/>
  <c r="T1944" i="2"/>
  <c r="R1944" i="2"/>
  <c r="P1944" i="2"/>
  <c r="BI1941" i="2"/>
  <c r="BH1941" i="2"/>
  <c r="BG1941" i="2"/>
  <c r="BF1941" i="2"/>
  <c r="T1941" i="2"/>
  <c r="R1941" i="2"/>
  <c r="P1941" i="2"/>
  <c r="BI1938" i="2"/>
  <c r="BH1938" i="2"/>
  <c r="BG1938" i="2"/>
  <c r="BF1938" i="2"/>
  <c r="T1938" i="2"/>
  <c r="R1938" i="2"/>
  <c r="P1938" i="2"/>
  <c r="BI1935" i="2"/>
  <c r="BH1935" i="2"/>
  <c r="BG1935" i="2"/>
  <c r="BF1935" i="2"/>
  <c r="T1935" i="2"/>
  <c r="R1935" i="2"/>
  <c r="P1935" i="2"/>
  <c r="BI1933" i="2"/>
  <c r="BH1933" i="2"/>
  <c r="BG1933" i="2"/>
  <c r="BF1933" i="2"/>
  <c r="T1933" i="2"/>
  <c r="R1933" i="2"/>
  <c r="P1933" i="2"/>
  <c r="BI1930" i="2"/>
  <c r="BH1930" i="2"/>
  <c r="BG1930" i="2"/>
  <c r="BF1930" i="2"/>
  <c r="T1930" i="2"/>
  <c r="R1930" i="2"/>
  <c r="P1930" i="2"/>
  <c r="BI1926" i="2"/>
  <c r="BH1926" i="2"/>
  <c r="BG1926" i="2"/>
  <c r="BF1926" i="2"/>
  <c r="T1926" i="2"/>
  <c r="R1926" i="2"/>
  <c r="P1926" i="2"/>
  <c r="BI1923" i="2"/>
  <c r="BH1923" i="2"/>
  <c r="BG1923" i="2"/>
  <c r="BF1923" i="2"/>
  <c r="T1923" i="2"/>
  <c r="R1923" i="2"/>
  <c r="P1923" i="2"/>
  <c r="BI1920" i="2"/>
  <c r="BH1920" i="2"/>
  <c r="BG1920" i="2"/>
  <c r="BF1920" i="2"/>
  <c r="T1920" i="2"/>
  <c r="R1920" i="2"/>
  <c r="P1920" i="2"/>
  <c r="BI1918" i="2"/>
  <c r="BH1918" i="2"/>
  <c r="BG1918" i="2"/>
  <c r="BF1918" i="2"/>
  <c r="T1918" i="2"/>
  <c r="R1918" i="2"/>
  <c r="P1918" i="2"/>
  <c r="BI1915" i="2"/>
  <c r="BH1915" i="2"/>
  <c r="BG1915" i="2"/>
  <c r="BF1915" i="2"/>
  <c r="T1915" i="2"/>
  <c r="R1915" i="2"/>
  <c r="P1915" i="2"/>
  <c r="BI1913" i="2"/>
  <c r="BH1913" i="2"/>
  <c r="BG1913" i="2"/>
  <c r="BF1913" i="2"/>
  <c r="T1913" i="2"/>
  <c r="R1913" i="2"/>
  <c r="P1913" i="2"/>
  <c r="BI1910" i="2"/>
  <c r="BH1910" i="2"/>
  <c r="BG1910" i="2"/>
  <c r="BF1910" i="2"/>
  <c r="T1910" i="2"/>
  <c r="R1910" i="2"/>
  <c r="P1910" i="2"/>
  <c r="BI1908" i="2"/>
  <c r="BH1908" i="2"/>
  <c r="BG1908" i="2"/>
  <c r="BF1908" i="2"/>
  <c r="T1908" i="2"/>
  <c r="R1908" i="2"/>
  <c r="P1908" i="2"/>
  <c r="BI1905" i="2"/>
  <c r="BH1905" i="2"/>
  <c r="BG1905" i="2"/>
  <c r="BF1905" i="2"/>
  <c r="T1905" i="2"/>
  <c r="R1905" i="2"/>
  <c r="P1905" i="2"/>
  <c r="BI1902" i="2"/>
  <c r="BH1902" i="2"/>
  <c r="BG1902" i="2"/>
  <c r="BF1902" i="2"/>
  <c r="T1902" i="2"/>
  <c r="R1902" i="2"/>
  <c r="P1902" i="2"/>
  <c r="BI1900" i="2"/>
  <c r="BH1900" i="2"/>
  <c r="BG1900" i="2"/>
  <c r="BF1900" i="2"/>
  <c r="T1900" i="2"/>
  <c r="R1900" i="2"/>
  <c r="P1900" i="2"/>
  <c r="BI1897" i="2"/>
  <c r="BH1897" i="2"/>
  <c r="BG1897" i="2"/>
  <c r="BF1897" i="2"/>
  <c r="T1897" i="2"/>
  <c r="R1897" i="2"/>
  <c r="P1897" i="2"/>
  <c r="BI1894" i="2"/>
  <c r="BH1894" i="2"/>
  <c r="BG1894" i="2"/>
  <c r="BF1894" i="2"/>
  <c r="T1894" i="2"/>
  <c r="R1894" i="2"/>
  <c r="P1894" i="2"/>
  <c r="BI1891" i="2"/>
  <c r="BH1891" i="2"/>
  <c r="BG1891" i="2"/>
  <c r="BF1891" i="2"/>
  <c r="T1891" i="2"/>
  <c r="R1891" i="2"/>
  <c r="P1891" i="2"/>
  <c r="BI1889" i="2"/>
  <c r="BH1889" i="2"/>
  <c r="BG1889" i="2"/>
  <c r="BF1889" i="2"/>
  <c r="T1889" i="2"/>
  <c r="R1889" i="2"/>
  <c r="P1889" i="2"/>
  <c r="BI1887" i="2"/>
  <c r="BH1887" i="2"/>
  <c r="BG1887" i="2"/>
  <c r="BF1887" i="2"/>
  <c r="T1887" i="2"/>
  <c r="R1887" i="2"/>
  <c r="P1887" i="2"/>
  <c r="BI1884" i="2"/>
  <c r="BH1884" i="2"/>
  <c r="BG1884" i="2"/>
  <c r="BF1884" i="2"/>
  <c r="T1884" i="2"/>
  <c r="R1884" i="2"/>
  <c r="P1884" i="2"/>
  <c r="BI1881" i="2"/>
  <c r="BH1881" i="2"/>
  <c r="BG1881" i="2"/>
  <c r="BF1881" i="2"/>
  <c r="T1881" i="2"/>
  <c r="R1881" i="2"/>
  <c r="P1881" i="2"/>
  <c r="BI1876" i="2"/>
  <c r="BH1876" i="2"/>
  <c r="BG1876" i="2"/>
  <c r="BF1876" i="2"/>
  <c r="T1876" i="2"/>
  <c r="R1876" i="2"/>
  <c r="P1876" i="2"/>
  <c r="BI1873" i="2"/>
  <c r="BH1873" i="2"/>
  <c r="BG1873" i="2"/>
  <c r="BF1873" i="2"/>
  <c r="T1873" i="2"/>
  <c r="R1873" i="2"/>
  <c r="P1873" i="2"/>
  <c r="BI1870" i="2"/>
  <c r="BH1870" i="2"/>
  <c r="BG1870" i="2"/>
  <c r="BF1870" i="2"/>
  <c r="T1870" i="2"/>
  <c r="R1870" i="2"/>
  <c r="P1870" i="2"/>
  <c r="BI1867" i="2"/>
  <c r="BH1867" i="2"/>
  <c r="BG1867" i="2"/>
  <c r="BF1867" i="2"/>
  <c r="T1867" i="2"/>
  <c r="R1867" i="2"/>
  <c r="P1867" i="2"/>
  <c r="BI1864" i="2"/>
  <c r="BH1864" i="2"/>
  <c r="BG1864" i="2"/>
  <c r="BF1864" i="2"/>
  <c r="T1864" i="2"/>
  <c r="R1864" i="2"/>
  <c r="P1864" i="2"/>
  <c r="BI1861" i="2"/>
  <c r="BH1861" i="2"/>
  <c r="BG1861" i="2"/>
  <c r="BF1861" i="2"/>
  <c r="T1861" i="2"/>
  <c r="R1861" i="2"/>
  <c r="P1861" i="2"/>
  <c r="BI1858" i="2"/>
  <c r="BH1858" i="2"/>
  <c r="BG1858" i="2"/>
  <c r="BF1858" i="2"/>
  <c r="T1858" i="2"/>
  <c r="R1858" i="2"/>
  <c r="P1858" i="2"/>
  <c r="BI1855" i="2"/>
  <c r="BH1855" i="2"/>
  <c r="BG1855" i="2"/>
  <c r="BF1855" i="2"/>
  <c r="T1855" i="2"/>
  <c r="R1855" i="2"/>
  <c r="P1855" i="2"/>
  <c r="BI1852" i="2"/>
  <c r="BH1852" i="2"/>
  <c r="BG1852" i="2"/>
  <c r="BF1852" i="2"/>
  <c r="T1852" i="2"/>
  <c r="R1852" i="2"/>
  <c r="P1852" i="2"/>
  <c r="BI1848" i="2"/>
  <c r="BH1848" i="2"/>
  <c r="BG1848" i="2"/>
  <c r="BF1848" i="2"/>
  <c r="T1848" i="2"/>
  <c r="R1848" i="2"/>
  <c r="P1848" i="2"/>
  <c r="BI1845" i="2"/>
  <c r="BH1845" i="2"/>
  <c r="BG1845" i="2"/>
  <c r="BF1845" i="2"/>
  <c r="T1845" i="2"/>
  <c r="R1845" i="2"/>
  <c r="P1845" i="2"/>
  <c r="BI1842" i="2"/>
  <c r="BH1842" i="2"/>
  <c r="BG1842" i="2"/>
  <c r="BF1842" i="2"/>
  <c r="T1842" i="2"/>
  <c r="R1842" i="2"/>
  <c r="P1842" i="2"/>
  <c r="BI1839" i="2"/>
  <c r="BH1839" i="2"/>
  <c r="BG1839" i="2"/>
  <c r="BF1839" i="2"/>
  <c r="T1839" i="2"/>
  <c r="R1839" i="2"/>
  <c r="P1839" i="2"/>
  <c r="BI1836" i="2"/>
  <c r="BH1836" i="2"/>
  <c r="BG1836" i="2"/>
  <c r="BF1836" i="2"/>
  <c r="T1836" i="2"/>
  <c r="R1836" i="2"/>
  <c r="P1836" i="2"/>
  <c r="BI1833" i="2"/>
  <c r="BH1833" i="2"/>
  <c r="BG1833" i="2"/>
  <c r="BF1833" i="2"/>
  <c r="T1833" i="2"/>
  <c r="R1833" i="2"/>
  <c r="P1833" i="2"/>
  <c r="BI1830" i="2"/>
  <c r="BH1830" i="2"/>
  <c r="BG1830" i="2"/>
  <c r="BF1830" i="2"/>
  <c r="T1830" i="2"/>
  <c r="R1830" i="2"/>
  <c r="P1830" i="2"/>
  <c r="BI1827" i="2"/>
  <c r="BH1827" i="2"/>
  <c r="BG1827" i="2"/>
  <c r="BF1827" i="2"/>
  <c r="T1827" i="2"/>
  <c r="R1827" i="2"/>
  <c r="P1827" i="2"/>
  <c r="BI1824" i="2"/>
  <c r="BH1824" i="2"/>
  <c r="BG1824" i="2"/>
  <c r="BF1824" i="2"/>
  <c r="T1824" i="2"/>
  <c r="R1824" i="2"/>
  <c r="P1824" i="2"/>
  <c r="BI1821" i="2"/>
  <c r="BH1821" i="2"/>
  <c r="BG1821" i="2"/>
  <c r="BF1821" i="2"/>
  <c r="T1821" i="2"/>
  <c r="R1821" i="2"/>
  <c r="P1821" i="2"/>
  <c r="BI1818" i="2"/>
  <c r="BH1818" i="2"/>
  <c r="BG1818" i="2"/>
  <c r="BF1818" i="2"/>
  <c r="T1818" i="2"/>
  <c r="R1818" i="2"/>
  <c r="P1818" i="2"/>
  <c r="BI1815" i="2"/>
  <c r="BH1815" i="2"/>
  <c r="BG1815" i="2"/>
  <c r="BF1815" i="2"/>
  <c r="T1815" i="2"/>
  <c r="R1815" i="2"/>
  <c r="P1815" i="2"/>
  <c r="BI1812" i="2"/>
  <c r="BH1812" i="2"/>
  <c r="BG1812" i="2"/>
  <c r="BF1812" i="2"/>
  <c r="T1812" i="2"/>
  <c r="R1812" i="2"/>
  <c r="P1812" i="2"/>
  <c r="BI1809" i="2"/>
  <c r="BH1809" i="2"/>
  <c r="BG1809" i="2"/>
  <c r="BF1809" i="2"/>
  <c r="T1809" i="2"/>
  <c r="R1809" i="2"/>
  <c r="P1809" i="2"/>
  <c r="BI1806" i="2"/>
  <c r="BH1806" i="2"/>
  <c r="BG1806" i="2"/>
  <c r="BF1806" i="2"/>
  <c r="T1806" i="2"/>
  <c r="R1806" i="2"/>
  <c r="P1806" i="2"/>
  <c r="BI1803" i="2"/>
  <c r="BH1803" i="2"/>
  <c r="BG1803" i="2"/>
  <c r="BF1803" i="2"/>
  <c r="T1803" i="2"/>
  <c r="R1803" i="2"/>
  <c r="P1803" i="2"/>
  <c r="BI1800" i="2"/>
  <c r="BH1800" i="2"/>
  <c r="BG1800" i="2"/>
  <c r="BF1800" i="2"/>
  <c r="T1800" i="2"/>
  <c r="R1800" i="2"/>
  <c r="P1800" i="2"/>
  <c r="BI1797" i="2"/>
  <c r="BH1797" i="2"/>
  <c r="BG1797" i="2"/>
  <c r="BF1797" i="2"/>
  <c r="T1797" i="2"/>
  <c r="R1797" i="2"/>
  <c r="P1797" i="2"/>
  <c r="BI1794" i="2"/>
  <c r="BH1794" i="2"/>
  <c r="BG1794" i="2"/>
  <c r="BF1794" i="2"/>
  <c r="T1794" i="2"/>
  <c r="R1794" i="2"/>
  <c r="P1794" i="2"/>
  <c r="BI1791" i="2"/>
  <c r="BH1791" i="2"/>
  <c r="BG1791" i="2"/>
  <c r="BF1791" i="2"/>
  <c r="T1791" i="2"/>
  <c r="R1791" i="2"/>
  <c r="P1791" i="2"/>
  <c r="BI1788" i="2"/>
  <c r="BH1788" i="2"/>
  <c r="BG1788" i="2"/>
  <c r="BF1788" i="2"/>
  <c r="T1788" i="2"/>
  <c r="R1788" i="2"/>
  <c r="P1788" i="2"/>
  <c r="BI1785" i="2"/>
  <c r="BH1785" i="2"/>
  <c r="BG1785" i="2"/>
  <c r="BF1785" i="2"/>
  <c r="T1785" i="2"/>
  <c r="R1785" i="2"/>
  <c r="P1785" i="2"/>
  <c r="BI1782" i="2"/>
  <c r="BH1782" i="2"/>
  <c r="BG1782" i="2"/>
  <c r="BF1782" i="2"/>
  <c r="T1782" i="2"/>
  <c r="R1782" i="2"/>
  <c r="P1782" i="2"/>
  <c r="BI1779" i="2"/>
  <c r="BH1779" i="2"/>
  <c r="BG1779" i="2"/>
  <c r="BF1779" i="2"/>
  <c r="T1779" i="2"/>
  <c r="R1779" i="2"/>
  <c r="P1779" i="2"/>
  <c r="BI1776" i="2"/>
  <c r="BH1776" i="2"/>
  <c r="BG1776" i="2"/>
  <c r="BF1776" i="2"/>
  <c r="T1776" i="2"/>
  <c r="R1776" i="2"/>
  <c r="P1776" i="2"/>
  <c r="BI1773" i="2"/>
  <c r="BH1773" i="2"/>
  <c r="BG1773" i="2"/>
  <c r="BF1773" i="2"/>
  <c r="T1773" i="2"/>
  <c r="R1773" i="2"/>
  <c r="P1773" i="2"/>
  <c r="BI1770" i="2"/>
  <c r="BH1770" i="2"/>
  <c r="BG1770" i="2"/>
  <c r="BF1770" i="2"/>
  <c r="T1770" i="2"/>
  <c r="R1770" i="2"/>
  <c r="P1770" i="2"/>
  <c r="BI1767" i="2"/>
  <c r="BH1767" i="2"/>
  <c r="BG1767" i="2"/>
  <c r="BF1767" i="2"/>
  <c r="T1767" i="2"/>
  <c r="R1767" i="2"/>
  <c r="P1767" i="2"/>
  <c r="BI1764" i="2"/>
  <c r="BH1764" i="2"/>
  <c r="BG1764" i="2"/>
  <c r="BF1764" i="2"/>
  <c r="T1764" i="2"/>
  <c r="R1764" i="2"/>
  <c r="P1764" i="2"/>
  <c r="BI1761" i="2"/>
  <c r="BH1761" i="2"/>
  <c r="BG1761" i="2"/>
  <c r="BF1761" i="2"/>
  <c r="T1761" i="2"/>
  <c r="R1761" i="2"/>
  <c r="P1761" i="2"/>
  <c r="BI1758" i="2"/>
  <c r="BH1758" i="2"/>
  <c r="BG1758" i="2"/>
  <c r="BF1758" i="2"/>
  <c r="T1758" i="2"/>
  <c r="R1758" i="2"/>
  <c r="P1758" i="2"/>
  <c r="BI1755" i="2"/>
  <c r="BH1755" i="2"/>
  <c r="BG1755" i="2"/>
  <c r="BF1755" i="2"/>
  <c r="T1755" i="2"/>
  <c r="R1755" i="2"/>
  <c r="P1755" i="2"/>
  <c r="BI1752" i="2"/>
  <c r="BH1752" i="2"/>
  <c r="BG1752" i="2"/>
  <c r="BF1752" i="2"/>
  <c r="T1752" i="2"/>
  <c r="R1752" i="2"/>
  <c r="P1752" i="2"/>
  <c r="BI1749" i="2"/>
  <c r="BH1749" i="2"/>
  <c r="BG1749" i="2"/>
  <c r="BF1749" i="2"/>
  <c r="T1749" i="2"/>
  <c r="R1749" i="2"/>
  <c r="P1749" i="2"/>
  <c r="BI1746" i="2"/>
  <c r="BH1746" i="2"/>
  <c r="BG1746" i="2"/>
  <c r="BF1746" i="2"/>
  <c r="T1746" i="2"/>
  <c r="R1746" i="2"/>
  <c r="P1746" i="2"/>
  <c r="BI1743" i="2"/>
  <c r="BH1743" i="2"/>
  <c r="BG1743" i="2"/>
  <c r="BF1743" i="2"/>
  <c r="T1743" i="2"/>
  <c r="R1743" i="2"/>
  <c r="P1743" i="2"/>
  <c r="BI1740" i="2"/>
  <c r="BH1740" i="2"/>
  <c r="BG1740" i="2"/>
  <c r="BF1740" i="2"/>
  <c r="T1740" i="2"/>
  <c r="R1740" i="2"/>
  <c r="P1740" i="2"/>
  <c r="BI1737" i="2"/>
  <c r="BH1737" i="2"/>
  <c r="BG1737" i="2"/>
  <c r="BF1737" i="2"/>
  <c r="T1737" i="2"/>
  <c r="R1737" i="2"/>
  <c r="P1737" i="2"/>
  <c r="BI1734" i="2"/>
  <c r="BH1734" i="2"/>
  <c r="BG1734" i="2"/>
  <c r="BF1734" i="2"/>
  <c r="T1734" i="2"/>
  <c r="R1734" i="2"/>
  <c r="P1734" i="2"/>
  <c r="BI1732" i="2"/>
  <c r="BH1732" i="2"/>
  <c r="BG1732" i="2"/>
  <c r="BF1732" i="2"/>
  <c r="T1732" i="2"/>
  <c r="R1732" i="2"/>
  <c r="P1732" i="2"/>
  <c r="BI1729" i="2"/>
  <c r="BH1729" i="2"/>
  <c r="BG1729" i="2"/>
  <c r="BF1729" i="2"/>
  <c r="T1729" i="2"/>
  <c r="R1729" i="2"/>
  <c r="P1729" i="2"/>
  <c r="BI1726" i="2"/>
  <c r="BH1726" i="2"/>
  <c r="BG1726" i="2"/>
  <c r="BF1726" i="2"/>
  <c r="T1726" i="2"/>
  <c r="R1726" i="2"/>
  <c r="P1726" i="2"/>
  <c r="BI1723" i="2"/>
  <c r="BH1723" i="2"/>
  <c r="BG1723" i="2"/>
  <c r="BF1723" i="2"/>
  <c r="T1723" i="2"/>
  <c r="R1723" i="2"/>
  <c r="P1723" i="2"/>
  <c r="BI1720" i="2"/>
  <c r="BH1720" i="2"/>
  <c r="BG1720" i="2"/>
  <c r="BF1720" i="2"/>
  <c r="T1720" i="2"/>
  <c r="R1720" i="2"/>
  <c r="P1720" i="2"/>
  <c r="BI1717" i="2"/>
  <c r="BH1717" i="2"/>
  <c r="BG1717" i="2"/>
  <c r="BF1717" i="2"/>
  <c r="T1717" i="2"/>
  <c r="R1717" i="2"/>
  <c r="P1717" i="2"/>
  <c r="BI1714" i="2"/>
  <c r="BH1714" i="2"/>
  <c r="BG1714" i="2"/>
  <c r="BF1714" i="2"/>
  <c r="T1714" i="2"/>
  <c r="R1714" i="2"/>
  <c r="P1714" i="2"/>
  <c r="BI1711" i="2"/>
  <c r="BH1711" i="2"/>
  <c r="BG1711" i="2"/>
  <c r="BF1711" i="2"/>
  <c r="T1711" i="2"/>
  <c r="R1711" i="2"/>
  <c r="P1711" i="2"/>
  <c r="BI1708" i="2"/>
  <c r="BH1708" i="2"/>
  <c r="BG1708" i="2"/>
  <c r="BF1708" i="2"/>
  <c r="T1708" i="2"/>
  <c r="R1708" i="2"/>
  <c r="P1708" i="2"/>
  <c r="BI1705" i="2"/>
  <c r="BH1705" i="2"/>
  <c r="BG1705" i="2"/>
  <c r="BF1705" i="2"/>
  <c r="T1705" i="2"/>
  <c r="R1705" i="2"/>
  <c r="P1705" i="2"/>
  <c r="BI1702" i="2"/>
  <c r="BH1702" i="2"/>
  <c r="BG1702" i="2"/>
  <c r="BF1702" i="2"/>
  <c r="T1702" i="2"/>
  <c r="R1702" i="2"/>
  <c r="P1702" i="2"/>
  <c r="BI1699" i="2"/>
  <c r="BH1699" i="2"/>
  <c r="BG1699" i="2"/>
  <c r="BF1699" i="2"/>
  <c r="T1699" i="2"/>
  <c r="R1699" i="2"/>
  <c r="P1699" i="2"/>
  <c r="BI1696" i="2"/>
  <c r="BH1696" i="2"/>
  <c r="BG1696" i="2"/>
  <c r="BF1696" i="2"/>
  <c r="T1696" i="2"/>
  <c r="R1696" i="2"/>
  <c r="P1696" i="2"/>
  <c r="BI1693" i="2"/>
  <c r="BH1693" i="2"/>
  <c r="BG1693" i="2"/>
  <c r="BF1693" i="2"/>
  <c r="T1693" i="2"/>
  <c r="R1693" i="2"/>
  <c r="P1693" i="2"/>
  <c r="BI1690" i="2"/>
  <c r="BH1690" i="2"/>
  <c r="BG1690" i="2"/>
  <c r="BF1690" i="2"/>
  <c r="T1690" i="2"/>
  <c r="R1690" i="2"/>
  <c r="P1690" i="2"/>
  <c r="BI1687" i="2"/>
  <c r="BH1687" i="2"/>
  <c r="BG1687" i="2"/>
  <c r="BF1687" i="2"/>
  <c r="T1687" i="2"/>
  <c r="R1687" i="2"/>
  <c r="P1687" i="2"/>
  <c r="BI1684" i="2"/>
  <c r="BH1684" i="2"/>
  <c r="BG1684" i="2"/>
  <c r="BF1684" i="2"/>
  <c r="T1684" i="2"/>
  <c r="R1684" i="2"/>
  <c r="P1684" i="2"/>
  <c r="BI1681" i="2"/>
  <c r="BH1681" i="2"/>
  <c r="BG1681" i="2"/>
  <c r="BF1681" i="2"/>
  <c r="T1681" i="2"/>
  <c r="R1681" i="2"/>
  <c r="P1681" i="2"/>
  <c r="BI1678" i="2"/>
  <c r="BH1678" i="2"/>
  <c r="BG1678" i="2"/>
  <c r="BF1678" i="2"/>
  <c r="T1678" i="2"/>
  <c r="R1678" i="2"/>
  <c r="P1678" i="2"/>
  <c r="BI1675" i="2"/>
  <c r="BH1675" i="2"/>
  <c r="BG1675" i="2"/>
  <c r="BF1675" i="2"/>
  <c r="T1675" i="2"/>
  <c r="R1675" i="2"/>
  <c r="P1675" i="2"/>
  <c r="BI1672" i="2"/>
  <c r="BH1672" i="2"/>
  <c r="BG1672" i="2"/>
  <c r="BF1672" i="2"/>
  <c r="T1672" i="2"/>
  <c r="R1672" i="2"/>
  <c r="P1672" i="2"/>
  <c r="BI1669" i="2"/>
  <c r="BH1669" i="2"/>
  <c r="BG1669" i="2"/>
  <c r="BF1669" i="2"/>
  <c r="T1669" i="2"/>
  <c r="R1669" i="2"/>
  <c r="P1669" i="2"/>
  <c r="BI1666" i="2"/>
  <c r="BH1666" i="2"/>
  <c r="BG1666" i="2"/>
  <c r="BF1666" i="2"/>
  <c r="T1666" i="2"/>
  <c r="R1666" i="2"/>
  <c r="P1666" i="2"/>
  <c r="BI1663" i="2"/>
  <c r="BH1663" i="2"/>
  <c r="BG1663" i="2"/>
  <c r="BF1663" i="2"/>
  <c r="T1663" i="2"/>
  <c r="R1663" i="2"/>
  <c r="P1663" i="2"/>
  <c r="BI1660" i="2"/>
  <c r="BH1660" i="2"/>
  <c r="BG1660" i="2"/>
  <c r="BF1660" i="2"/>
  <c r="T1660" i="2"/>
  <c r="R1660" i="2"/>
  <c r="P1660" i="2"/>
  <c r="BI1657" i="2"/>
  <c r="BH1657" i="2"/>
  <c r="BG1657" i="2"/>
  <c r="BF1657" i="2"/>
  <c r="T1657" i="2"/>
  <c r="R1657" i="2"/>
  <c r="P1657" i="2"/>
  <c r="BI1654" i="2"/>
  <c r="BH1654" i="2"/>
  <c r="BG1654" i="2"/>
  <c r="BF1654" i="2"/>
  <c r="T1654" i="2"/>
  <c r="R1654" i="2"/>
  <c r="P1654" i="2"/>
  <c r="BI1651" i="2"/>
  <c r="BH1651" i="2"/>
  <c r="BG1651" i="2"/>
  <c r="BF1651" i="2"/>
  <c r="T1651" i="2"/>
  <c r="R1651" i="2"/>
  <c r="P1651" i="2"/>
  <c r="BI1648" i="2"/>
  <c r="BH1648" i="2"/>
  <c r="BG1648" i="2"/>
  <c r="BF1648" i="2"/>
  <c r="T1648" i="2"/>
  <c r="R1648" i="2"/>
  <c r="P1648" i="2"/>
  <c r="BI1645" i="2"/>
  <c r="BH1645" i="2"/>
  <c r="BG1645" i="2"/>
  <c r="BF1645" i="2"/>
  <c r="T1645" i="2"/>
  <c r="R1645" i="2"/>
  <c r="P1645" i="2"/>
  <c r="BI1642" i="2"/>
  <c r="BH1642" i="2"/>
  <c r="BG1642" i="2"/>
  <c r="BF1642" i="2"/>
  <c r="T1642" i="2"/>
  <c r="R1642" i="2"/>
  <c r="P1642" i="2"/>
  <c r="BI1639" i="2"/>
  <c r="BH1639" i="2"/>
  <c r="BG1639" i="2"/>
  <c r="BF1639" i="2"/>
  <c r="T1639" i="2"/>
  <c r="R1639" i="2"/>
  <c r="P1639" i="2"/>
  <c r="BI1636" i="2"/>
  <c r="BH1636" i="2"/>
  <c r="BG1636" i="2"/>
  <c r="BF1636" i="2"/>
  <c r="T1636" i="2"/>
  <c r="R1636" i="2"/>
  <c r="P1636" i="2"/>
  <c r="BI1633" i="2"/>
  <c r="BH1633" i="2"/>
  <c r="BG1633" i="2"/>
  <c r="BF1633" i="2"/>
  <c r="T1633" i="2"/>
  <c r="R1633" i="2"/>
  <c r="P1633" i="2"/>
  <c r="BI1630" i="2"/>
  <c r="BH1630" i="2"/>
  <c r="BG1630" i="2"/>
  <c r="BF1630" i="2"/>
  <c r="T1630" i="2"/>
  <c r="R1630" i="2"/>
  <c r="P1630" i="2"/>
  <c r="BI1627" i="2"/>
  <c r="BH1627" i="2"/>
  <c r="BG1627" i="2"/>
  <c r="BF1627" i="2"/>
  <c r="T1627" i="2"/>
  <c r="R1627" i="2"/>
  <c r="P1627" i="2"/>
  <c r="BI1624" i="2"/>
  <c r="BH1624" i="2"/>
  <c r="BG1624" i="2"/>
  <c r="BF1624" i="2"/>
  <c r="T1624" i="2"/>
  <c r="R1624" i="2"/>
  <c r="P1624" i="2"/>
  <c r="BI1621" i="2"/>
  <c r="BH1621" i="2"/>
  <c r="BG1621" i="2"/>
  <c r="BF1621" i="2"/>
  <c r="T1621" i="2"/>
  <c r="R1621" i="2"/>
  <c r="P1621" i="2"/>
  <c r="BI1618" i="2"/>
  <c r="BH1618" i="2"/>
  <c r="BG1618" i="2"/>
  <c r="BF1618" i="2"/>
  <c r="T1618" i="2"/>
  <c r="R1618" i="2"/>
  <c r="P1618" i="2"/>
  <c r="BI1615" i="2"/>
  <c r="BH1615" i="2"/>
  <c r="BG1615" i="2"/>
  <c r="BF1615" i="2"/>
  <c r="T1615" i="2"/>
  <c r="R1615" i="2"/>
  <c r="P1615" i="2"/>
  <c r="BI1612" i="2"/>
  <c r="BH1612" i="2"/>
  <c r="BG1612" i="2"/>
  <c r="BF1612" i="2"/>
  <c r="T1612" i="2"/>
  <c r="R1612" i="2"/>
  <c r="P1612" i="2"/>
  <c r="BI1609" i="2"/>
  <c r="BH1609" i="2"/>
  <c r="BG1609" i="2"/>
  <c r="BF1609" i="2"/>
  <c r="T1609" i="2"/>
  <c r="R1609" i="2"/>
  <c r="P1609" i="2"/>
  <c r="BI1606" i="2"/>
  <c r="BH1606" i="2"/>
  <c r="BG1606" i="2"/>
  <c r="BF1606" i="2"/>
  <c r="T1606" i="2"/>
  <c r="R1606" i="2"/>
  <c r="P1606" i="2"/>
  <c r="BI1603" i="2"/>
  <c r="BH1603" i="2"/>
  <c r="BG1603" i="2"/>
  <c r="BF1603" i="2"/>
  <c r="T1603" i="2"/>
  <c r="R1603" i="2"/>
  <c r="P1603" i="2"/>
  <c r="BI1600" i="2"/>
  <c r="BH1600" i="2"/>
  <c r="BG1600" i="2"/>
  <c r="BF1600" i="2"/>
  <c r="T1600" i="2"/>
  <c r="R1600" i="2"/>
  <c r="P1600" i="2"/>
  <c r="BI1597" i="2"/>
  <c r="BH1597" i="2"/>
  <c r="BG1597" i="2"/>
  <c r="BF1597" i="2"/>
  <c r="T1597" i="2"/>
  <c r="R1597" i="2"/>
  <c r="P1597" i="2"/>
  <c r="BI1594" i="2"/>
  <c r="BH1594" i="2"/>
  <c r="BG1594" i="2"/>
  <c r="BF1594" i="2"/>
  <c r="T1594" i="2"/>
  <c r="R1594" i="2"/>
  <c r="P1594" i="2"/>
  <c r="BI1591" i="2"/>
  <c r="BH1591" i="2"/>
  <c r="BG1591" i="2"/>
  <c r="BF1591" i="2"/>
  <c r="T1591" i="2"/>
  <c r="R1591" i="2"/>
  <c r="P1591" i="2"/>
  <c r="BI1588" i="2"/>
  <c r="BH1588" i="2"/>
  <c r="BG1588" i="2"/>
  <c r="BF1588" i="2"/>
  <c r="T1588" i="2"/>
  <c r="R1588" i="2"/>
  <c r="P1588" i="2"/>
  <c r="BI1585" i="2"/>
  <c r="BH1585" i="2"/>
  <c r="BG1585" i="2"/>
  <c r="BF1585" i="2"/>
  <c r="T1585" i="2"/>
  <c r="R1585" i="2"/>
  <c r="P1585" i="2"/>
  <c r="BI1582" i="2"/>
  <c r="BH1582" i="2"/>
  <c r="BG1582" i="2"/>
  <c r="BF1582" i="2"/>
  <c r="T1582" i="2"/>
  <c r="R1582" i="2"/>
  <c r="P1582" i="2"/>
  <c r="BI1579" i="2"/>
  <c r="BH1579" i="2"/>
  <c r="BG1579" i="2"/>
  <c r="BF1579" i="2"/>
  <c r="T1579" i="2"/>
  <c r="R1579" i="2"/>
  <c r="P1579" i="2"/>
  <c r="BI1576" i="2"/>
  <c r="BH1576" i="2"/>
  <c r="BG1576" i="2"/>
  <c r="BF1576" i="2"/>
  <c r="T1576" i="2"/>
  <c r="R1576" i="2"/>
  <c r="P1576" i="2"/>
  <c r="BI1573" i="2"/>
  <c r="BH1573" i="2"/>
  <c r="BG1573" i="2"/>
  <c r="BF1573" i="2"/>
  <c r="T1573" i="2"/>
  <c r="R1573" i="2"/>
  <c r="P1573" i="2"/>
  <c r="BI1570" i="2"/>
  <c r="BH1570" i="2"/>
  <c r="BG1570" i="2"/>
  <c r="BF1570" i="2"/>
  <c r="T1570" i="2"/>
  <c r="R1570" i="2"/>
  <c r="P1570" i="2"/>
  <c r="BI1567" i="2"/>
  <c r="BH1567" i="2"/>
  <c r="BG1567" i="2"/>
  <c r="BF1567" i="2"/>
  <c r="T1567" i="2"/>
  <c r="R1567" i="2"/>
  <c r="P1567" i="2"/>
  <c r="BI1565" i="2"/>
  <c r="BH1565" i="2"/>
  <c r="BG1565" i="2"/>
  <c r="BF1565" i="2"/>
  <c r="T1565" i="2"/>
  <c r="R1565" i="2"/>
  <c r="P1565" i="2"/>
  <c r="BI1562" i="2"/>
  <c r="BH1562" i="2"/>
  <c r="BG1562" i="2"/>
  <c r="BF1562" i="2"/>
  <c r="T1562" i="2"/>
  <c r="R1562" i="2"/>
  <c r="P1562" i="2"/>
  <c r="BI1560" i="2"/>
  <c r="BH1560" i="2"/>
  <c r="BG1560" i="2"/>
  <c r="BF1560" i="2"/>
  <c r="T1560" i="2"/>
  <c r="R1560" i="2"/>
  <c r="P1560" i="2"/>
  <c r="BI1557" i="2"/>
  <c r="BH1557" i="2"/>
  <c r="BG1557" i="2"/>
  <c r="BF1557" i="2"/>
  <c r="T1557" i="2"/>
  <c r="R1557" i="2"/>
  <c r="P1557" i="2"/>
  <c r="BI1554" i="2"/>
  <c r="BH1554" i="2"/>
  <c r="BG1554" i="2"/>
  <c r="BF1554" i="2"/>
  <c r="T1554" i="2"/>
  <c r="R1554" i="2"/>
  <c r="P1554" i="2"/>
  <c r="BI1551" i="2"/>
  <c r="BH1551" i="2"/>
  <c r="BG1551" i="2"/>
  <c r="BF1551" i="2"/>
  <c r="T1551" i="2"/>
  <c r="R1551" i="2"/>
  <c r="P1551" i="2"/>
  <c r="BI1548" i="2"/>
  <c r="BH1548" i="2"/>
  <c r="BG1548" i="2"/>
  <c r="BF1548" i="2"/>
  <c r="T1548" i="2"/>
  <c r="R1548" i="2"/>
  <c r="P1548" i="2"/>
  <c r="BI1545" i="2"/>
  <c r="BH1545" i="2"/>
  <c r="BG1545" i="2"/>
  <c r="BF1545" i="2"/>
  <c r="T1545" i="2"/>
  <c r="R1545" i="2"/>
  <c r="P1545" i="2"/>
  <c r="BI1542" i="2"/>
  <c r="BH1542" i="2"/>
  <c r="BG1542" i="2"/>
  <c r="BF1542" i="2"/>
  <c r="T1542" i="2"/>
  <c r="R1542" i="2"/>
  <c r="P1542" i="2"/>
  <c r="BI1539" i="2"/>
  <c r="BH1539" i="2"/>
  <c r="BG1539" i="2"/>
  <c r="BF1539" i="2"/>
  <c r="T1539" i="2"/>
  <c r="R1539" i="2"/>
  <c r="P1539" i="2"/>
  <c r="BI1536" i="2"/>
  <c r="BH1536" i="2"/>
  <c r="BG1536" i="2"/>
  <c r="BF1536" i="2"/>
  <c r="T1536" i="2"/>
  <c r="R1536" i="2"/>
  <c r="P1536" i="2"/>
  <c r="BI1533" i="2"/>
  <c r="BH1533" i="2"/>
  <c r="BG1533" i="2"/>
  <c r="BF1533" i="2"/>
  <c r="T1533" i="2"/>
  <c r="R1533" i="2"/>
  <c r="P1533" i="2"/>
  <c r="BI1530" i="2"/>
  <c r="BH1530" i="2"/>
  <c r="BG1530" i="2"/>
  <c r="BF1530" i="2"/>
  <c r="T1530" i="2"/>
  <c r="R1530" i="2"/>
  <c r="P1530" i="2"/>
  <c r="BI1527" i="2"/>
  <c r="BH1527" i="2"/>
  <c r="BG1527" i="2"/>
  <c r="BF1527" i="2"/>
  <c r="T1527" i="2"/>
  <c r="R1527" i="2"/>
  <c r="P1527" i="2"/>
  <c r="BI1524" i="2"/>
  <c r="BH1524" i="2"/>
  <c r="BG1524" i="2"/>
  <c r="BF1524" i="2"/>
  <c r="T1524" i="2"/>
  <c r="R1524" i="2"/>
  <c r="P1524" i="2"/>
  <c r="BI1521" i="2"/>
  <c r="BH1521" i="2"/>
  <c r="BG1521" i="2"/>
  <c r="BF1521" i="2"/>
  <c r="T1521" i="2"/>
  <c r="R1521" i="2"/>
  <c r="P1521" i="2"/>
  <c r="BI1518" i="2"/>
  <c r="BH1518" i="2"/>
  <c r="BG1518" i="2"/>
  <c r="BF1518" i="2"/>
  <c r="T1518" i="2"/>
  <c r="R1518" i="2"/>
  <c r="P1518" i="2"/>
  <c r="BI1515" i="2"/>
  <c r="BH1515" i="2"/>
  <c r="BG1515" i="2"/>
  <c r="BF1515" i="2"/>
  <c r="T1515" i="2"/>
  <c r="R1515" i="2"/>
  <c r="P1515" i="2"/>
  <c r="BI1512" i="2"/>
  <c r="BH1512" i="2"/>
  <c r="BG1512" i="2"/>
  <c r="BF1512" i="2"/>
  <c r="T1512" i="2"/>
  <c r="R1512" i="2"/>
  <c r="P1512" i="2"/>
  <c r="BI1509" i="2"/>
  <c r="BH1509" i="2"/>
  <c r="BG1509" i="2"/>
  <c r="BF1509" i="2"/>
  <c r="T1509" i="2"/>
  <c r="R1509" i="2"/>
  <c r="P1509" i="2"/>
  <c r="BI1506" i="2"/>
  <c r="BH1506" i="2"/>
  <c r="BG1506" i="2"/>
  <c r="BF1506" i="2"/>
  <c r="T1506" i="2"/>
  <c r="R1506" i="2"/>
  <c r="P1506" i="2"/>
  <c r="BI1503" i="2"/>
  <c r="BH1503" i="2"/>
  <c r="BG1503" i="2"/>
  <c r="BF1503" i="2"/>
  <c r="T1503" i="2"/>
  <c r="R1503" i="2"/>
  <c r="P1503" i="2"/>
  <c r="BI1500" i="2"/>
  <c r="BH1500" i="2"/>
  <c r="BG1500" i="2"/>
  <c r="BF1500" i="2"/>
  <c r="T1500" i="2"/>
  <c r="R1500" i="2"/>
  <c r="P1500" i="2"/>
  <c r="BI1497" i="2"/>
  <c r="BH1497" i="2"/>
  <c r="BG1497" i="2"/>
  <c r="BF1497" i="2"/>
  <c r="T1497" i="2"/>
  <c r="R1497" i="2"/>
  <c r="P1497" i="2"/>
  <c r="BI1494" i="2"/>
  <c r="BH1494" i="2"/>
  <c r="BG1494" i="2"/>
  <c r="BF1494" i="2"/>
  <c r="T1494" i="2"/>
  <c r="R1494" i="2"/>
  <c r="P1494" i="2"/>
  <c r="BI1491" i="2"/>
  <c r="BH1491" i="2"/>
  <c r="BG1491" i="2"/>
  <c r="BF1491" i="2"/>
  <c r="T1491" i="2"/>
  <c r="R1491" i="2"/>
  <c r="P1491" i="2"/>
  <c r="BI1488" i="2"/>
  <c r="BH1488" i="2"/>
  <c r="BG1488" i="2"/>
  <c r="BF1488" i="2"/>
  <c r="T1488" i="2"/>
  <c r="R1488" i="2"/>
  <c r="P1488" i="2"/>
  <c r="BI1485" i="2"/>
  <c r="BH1485" i="2"/>
  <c r="BG1485" i="2"/>
  <c r="BF1485" i="2"/>
  <c r="T1485" i="2"/>
  <c r="R1485" i="2"/>
  <c r="P1485" i="2"/>
  <c r="BI1482" i="2"/>
  <c r="BH1482" i="2"/>
  <c r="BG1482" i="2"/>
  <c r="BF1482" i="2"/>
  <c r="T1482" i="2"/>
  <c r="R1482" i="2"/>
  <c r="P1482" i="2"/>
  <c r="BI1479" i="2"/>
  <c r="BH1479" i="2"/>
  <c r="BG1479" i="2"/>
  <c r="BF1479" i="2"/>
  <c r="T1479" i="2"/>
  <c r="R1479" i="2"/>
  <c r="P1479" i="2"/>
  <c r="BI1476" i="2"/>
  <c r="BH1476" i="2"/>
  <c r="BG1476" i="2"/>
  <c r="BF1476" i="2"/>
  <c r="T1476" i="2"/>
  <c r="R1476" i="2"/>
  <c r="P1476" i="2"/>
  <c r="BI1473" i="2"/>
  <c r="BH1473" i="2"/>
  <c r="BG1473" i="2"/>
  <c r="BF1473" i="2"/>
  <c r="T1473" i="2"/>
  <c r="R1473" i="2"/>
  <c r="P1473" i="2"/>
  <c r="BI1470" i="2"/>
  <c r="BH1470" i="2"/>
  <c r="BG1470" i="2"/>
  <c r="BF1470" i="2"/>
  <c r="T1470" i="2"/>
  <c r="R1470" i="2"/>
  <c r="P1470" i="2"/>
  <c r="BI1467" i="2"/>
  <c r="BH1467" i="2"/>
  <c r="BG1467" i="2"/>
  <c r="BF1467" i="2"/>
  <c r="T1467" i="2"/>
  <c r="R1467" i="2"/>
  <c r="P1467" i="2"/>
  <c r="BI1464" i="2"/>
  <c r="BH1464" i="2"/>
  <c r="BG1464" i="2"/>
  <c r="BF1464" i="2"/>
  <c r="T1464" i="2"/>
  <c r="R1464" i="2"/>
  <c r="P1464" i="2"/>
  <c r="BI1461" i="2"/>
  <c r="BH1461" i="2"/>
  <c r="BG1461" i="2"/>
  <c r="BF1461" i="2"/>
  <c r="T1461" i="2"/>
  <c r="R1461" i="2"/>
  <c r="P1461" i="2"/>
  <c r="BI1458" i="2"/>
  <c r="BH1458" i="2"/>
  <c r="BG1458" i="2"/>
  <c r="BF1458" i="2"/>
  <c r="T1458" i="2"/>
  <c r="R1458" i="2"/>
  <c r="P1458" i="2"/>
  <c r="BI1455" i="2"/>
  <c r="BH1455" i="2"/>
  <c r="BG1455" i="2"/>
  <c r="BF1455" i="2"/>
  <c r="T1455" i="2"/>
  <c r="R1455" i="2"/>
  <c r="P1455" i="2"/>
  <c r="BI1452" i="2"/>
  <c r="BH1452" i="2"/>
  <c r="BG1452" i="2"/>
  <c r="BF1452" i="2"/>
  <c r="T1452" i="2"/>
  <c r="R1452" i="2"/>
  <c r="P1452" i="2"/>
  <c r="BI1449" i="2"/>
  <c r="BH1449" i="2"/>
  <c r="BG1449" i="2"/>
  <c r="BF1449" i="2"/>
  <c r="T1449" i="2"/>
  <c r="R1449" i="2"/>
  <c r="P1449" i="2"/>
  <c r="BI1446" i="2"/>
  <c r="BH1446" i="2"/>
  <c r="BG1446" i="2"/>
  <c r="BF1446" i="2"/>
  <c r="T1446" i="2"/>
  <c r="R1446" i="2"/>
  <c r="P1446" i="2"/>
  <c r="BI1443" i="2"/>
  <c r="BH1443" i="2"/>
  <c r="BG1443" i="2"/>
  <c r="BF1443" i="2"/>
  <c r="T1443" i="2"/>
  <c r="R1443" i="2"/>
  <c r="P1443" i="2"/>
  <c r="BI1440" i="2"/>
  <c r="BH1440" i="2"/>
  <c r="BG1440" i="2"/>
  <c r="BF1440" i="2"/>
  <c r="T1440" i="2"/>
  <c r="R1440" i="2"/>
  <c r="P1440" i="2"/>
  <c r="BI1437" i="2"/>
  <c r="BH1437" i="2"/>
  <c r="BG1437" i="2"/>
  <c r="BF1437" i="2"/>
  <c r="T1437" i="2"/>
  <c r="R1437" i="2"/>
  <c r="P1437" i="2"/>
  <c r="BI1434" i="2"/>
  <c r="BH1434" i="2"/>
  <c r="BG1434" i="2"/>
  <c r="BF1434" i="2"/>
  <c r="T1434" i="2"/>
  <c r="R1434" i="2"/>
  <c r="P1434" i="2"/>
  <c r="BI1431" i="2"/>
  <c r="BH1431" i="2"/>
  <c r="BG1431" i="2"/>
  <c r="BF1431" i="2"/>
  <c r="T1431" i="2"/>
  <c r="R1431" i="2"/>
  <c r="P1431" i="2"/>
  <c r="BI1428" i="2"/>
  <c r="BH1428" i="2"/>
  <c r="BG1428" i="2"/>
  <c r="BF1428" i="2"/>
  <c r="T1428" i="2"/>
  <c r="R1428" i="2"/>
  <c r="P1428" i="2"/>
  <c r="BI1425" i="2"/>
  <c r="BH1425" i="2"/>
  <c r="BG1425" i="2"/>
  <c r="BF1425" i="2"/>
  <c r="T1425" i="2"/>
  <c r="R1425" i="2"/>
  <c r="P1425" i="2"/>
  <c r="BI1422" i="2"/>
  <c r="BH1422" i="2"/>
  <c r="BG1422" i="2"/>
  <c r="BF1422" i="2"/>
  <c r="T1422" i="2"/>
  <c r="R1422" i="2"/>
  <c r="P1422" i="2"/>
  <c r="BI1419" i="2"/>
  <c r="BH1419" i="2"/>
  <c r="BG1419" i="2"/>
  <c r="BF1419" i="2"/>
  <c r="T1419" i="2"/>
  <c r="R1419" i="2"/>
  <c r="P1419" i="2"/>
  <c r="BI1416" i="2"/>
  <c r="BH1416" i="2"/>
  <c r="BG1416" i="2"/>
  <c r="BF1416" i="2"/>
  <c r="T1416" i="2"/>
  <c r="R1416" i="2"/>
  <c r="P1416" i="2"/>
  <c r="BI1413" i="2"/>
  <c r="BH1413" i="2"/>
  <c r="BG1413" i="2"/>
  <c r="BF1413" i="2"/>
  <c r="T1413" i="2"/>
  <c r="R1413" i="2"/>
  <c r="P1413" i="2"/>
  <c r="BI1410" i="2"/>
  <c r="BH1410" i="2"/>
  <c r="BG1410" i="2"/>
  <c r="BF1410" i="2"/>
  <c r="T1410" i="2"/>
  <c r="R1410" i="2"/>
  <c r="P1410" i="2"/>
  <c r="BI1407" i="2"/>
  <c r="BH1407" i="2"/>
  <c r="BG1407" i="2"/>
  <c r="BF1407" i="2"/>
  <c r="T1407" i="2"/>
  <c r="R1407" i="2"/>
  <c r="P1407" i="2"/>
  <c r="BI1404" i="2"/>
  <c r="BH1404" i="2"/>
  <c r="BG1404" i="2"/>
  <c r="BF1404" i="2"/>
  <c r="T1404" i="2"/>
  <c r="R1404" i="2"/>
  <c r="P1404" i="2"/>
  <c r="BI1401" i="2"/>
  <c r="BH1401" i="2"/>
  <c r="BG1401" i="2"/>
  <c r="BF1401" i="2"/>
  <c r="T1401" i="2"/>
  <c r="R1401" i="2"/>
  <c r="P1401" i="2"/>
  <c r="BI1398" i="2"/>
  <c r="BH1398" i="2"/>
  <c r="BG1398" i="2"/>
  <c r="BF1398" i="2"/>
  <c r="T1398" i="2"/>
  <c r="R1398" i="2"/>
  <c r="P1398" i="2"/>
  <c r="BI1395" i="2"/>
  <c r="BH1395" i="2"/>
  <c r="BG1395" i="2"/>
  <c r="BF1395" i="2"/>
  <c r="T1395" i="2"/>
  <c r="R1395" i="2"/>
  <c r="P1395" i="2"/>
  <c r="BI1392" i="2"/>
  <c r="BH1392" i="2"/>
  <c r="BG1392" i="2"/>
  <c r="BF1392" i="2"/>
  <c r="T1392" i="2"/>
  <c r="R1392" i="2"/>
  <c r="P1392" i="2"/>
  <c r="BI1389" i="2"/>
  <c r="BH1389" i="2"/>
  <c r="BG1389" i="2"/>
  <c r="BF1389" i="2"/>
  <c r="T1389" i="2"/>
  <c r="R1389" i="2"/>
  <c r="P1389" i="2"/>
  <c r="BI1386" i="2"/>
  <c r="BH1386" i="2"/>
  <c r="BG1386" i="2"/>
  <c r="BF1386" i="2"/>
  <c r="T1386" i="2"/>
  <c r="R1386" i="2"/>
  <c r="P1386" i="2"/>
  <c r="BI1383" i="2"/>
  <c r="BH1383" i="2"/>
  <c r="BG1383" i="2"/>
  <c r="BF1383" i="2"/>
  <c r="T1383" i="2"/>
  <c r="R1383" i="2"/>
  <c r="P1383" i="2"/>
  <c r="BI1380" i="2"/>
  <c r="BH1380" i="2"/>
  <c r="BG1380" i="2"/>
  <c r="BF1380" i="2"/>
  <c r="T1380" i="2"/>
  <c r="R1380" i="2"/>
  <c r="P1380" i="2"/>
  <c r="BI1377" i="2"/>
  <c r="BH1377" i="2"/>
  <c r="BG1377" i="2"/>
  <c r="BF1377" i="2"/>
  <c r="T1377" i="2"/>
  <c r="R1377" i="2"/>
  <c r="P1377" i="2"/>
  <c r="BI1374" i="2"/>
  <c r="BH1374" i="2"/>
  <c r="BG1374" i="2"/>
  <c r="BF1374" i="2"/>
  <c r="T1374" i="2"/>
  <c r="R1374" i="2"/>
  <c r="P1374" i="2"/>
  <c r="BI1371" i="2"/>
  <c r="BH1371" i="2"/>
  <c r="BG1371" i="2"/>
  <c r="BF1371" i="2"/>
  <c r="T1371" i="2"/>
  <c r="R1371" i="2"/>
  <c r="P1371" i="2"/>
  <c r="BI1368" i="2"/>
  <c r="BH1368" i="2"/>
  <c r="BG1368" i="2"/>
  <c r="BF1368" i="2"/>
  <c r="T1368" i="2"/>
  <c r="R1368" i="2"/>
  <c r="P1368" i="2"/>
  <c r="BI1365" i="2"/>
  <c r="BH1365" i="2"/>
  <c r="BG1365" i="2"/>
  <c r="BF1365" i="2"/>
  <c r="T1365" i="2"/>
  <c r="R1365" i="2"/>
  <c r="P1365" i="2"/>
  <c r="BI1362" i="2"/>
  <c r="BH1362" i="2"/>
  <c r="BG1362" i="2"/>
  <c r="BF1362" i="2"/>
  <c r="T1362" i="2"/>
  <c r="R1362" i="2"/>
  <c r="P1362" i="2"/>
  <c r="BI1359" i="2"/>
  <c r="BH1359" i="2"/>
  <c r="BG1359" i="2"/>
  <c r="BF1359" i="2"/>
  <c r="T1359" i="2"/>
  <c r="R1359" i="2"/>
  <c r="P1359" i="2"/>
  <c r="BI1356" i="2"/>
  <c r="BH1356" i="2"/>
  <c r="BG1356" i="2"/>
  <c r="BF1356" i="2"/>
  <c r="T1356" i="2"/>
  <c r="R1356" i="2"/>
  <c r="P1356" i="2"/>
  <c r="BI1353" i="2"/>
  <c r="BH1353" i="2"/>
  <c r="BG1353" i="2"/>
  <c r="BF1353" i="2"/>
  <c r="T1353" i="2"/>
  <c r="R1353" i="2"/>
  <c r="P1353" i="2"/>
  <c r="BI1350" i="2"/>
  <c r="BH1350" i="2"/>
  <c r="BG1350" i="2"/>
  <c r="BF1350" i="2"/>
  <c r="T1350" i="2"/>
  <c r="R1350" i="2"/>
  <c r="P1350" i="2"/>
  <c r="BI1347" i="2"/>
  <c r="BH1347" i="2"/>
  <c r="BG1347" i="2"/>
  <c r="BF1347" i="2"/>
  <c r="T1347" i="2"/>
  <c r="R1347" i="2"/>
  <c r="P1347" i="2"/>
  <c r="BI1344" i="2"/>
  <c r="BH1344" i="2"/>
  <c r="BG1344" i="2"/>
  <c r="BF1344" i="2"/>
  <c r="T1344" i="2"/>
  <c r="R1344" i="2"/>
  <c r="P1344" i="2"/>
  <c r="BI1341" i="2"/>
  <c r="BH1341" i="2"/>
  <c r="BG1341" i="2"/>
  <c r="BF1341" i="2"/>
  <c r="T1341" i="2"/>
  <c r="R1341" i="2"/>
  <c r="P1341" i="2"/>
  <c r="BI1338" i="2"/>
  <c r="BH1338" i="2"/>
  <c r="BG1338" i="2"/>
  <c r="BF1338" i="2"/>
  <c r="T1338" i="2"/>
  <c r="R1338" i="2"/>
  <c r="P1338" i="2"/>
  <c r="BI1335" i="2"/>
  <c r="BH1335" i="2"/>
  <c r="BG1335" i="2"/>
  <c r="BF1335" i="2"/>
  <c r="T1335" i="2"/>
  <c r="R1335" i="2"/>
  <c r="P1335" i="2"/>
  <c r="BI1332" i="2"/>
  <c r="BH1332" i="2"/>
  <c r="BG1332" i="2"/>
  <c r="BF1332" i="2"/>
  <c r="T1332" i="2"/>
  <c r="R1332" i="2"/>
  <c r="P1332" i="2"/>
  <c r="BI1329" i="2"/>
  <c r="BH1329" i="2"/>
  <c r="BG1329" i="2"/>
  <c r="BF1329" i="2"/>
  <c r="T1329" i="2"/>
  <c r="R1329" i="2"/>
  <c r="P1329" i="2"/>
  <c r="BI1326" i="2"/>
  <c r="BH1326" i="2"/>
  <c r="BG1326" i="2"/>
  <c r="BF1326" i="2"/>
  <c r="T1326" i="2"/>
  <c r="R1326" i="2"/>
  <c r="P1326" i="2"/>
  <c r="BI1323" i="2"/>
  <c r="BH1323" i="2"/>
  <c r="BG1323" i="2"/>
  <c r="BF1323" i="2"/>
  <c r="T1323" i="2"/>
  <c r="R1323" i="2"/>
  <c r="P1323" i="2"/>
  <c r="BI1320" i="2"/>
  <c r="BH1320" i="2"/>
  <c r="BG1320" i="2"/>
  <c r="BF1320" i="2"/>
  <c r="T1320" i="2"/>
  <c r="R1320" i="2"/>
  <c r="P1320" i="2"/>
  <c r="BI1317" i="2"/>
  <c r="BH1317" i="2"/>
  <c r="BG1317" i="2"/>
  <c r="BF1317" i="2"/>
  <c r="T1317" i="2"/>
  <c r="R1317" i="2"/>
  <c r="P1317" i="2"/>
  <c r="BI1314" i="2"/>
  <c r="BH1314" i="2"/>
  <c r="BG1314" i="2"/>
  <c r="BF1314" i="2"/>
  <c r="T1314" i="2"/>
  <c r="R1314" i="2"/>
  <c r="P1314" i="2"/>
  <c r="BI1311" i="2"/>
  <c r="BH1311" i="2"/>
  <c r="BG1311" i="2"/>
  <c r="BF1311" i="2"/>
  <c r="T1311" i="2"/>
  <c r="R1311" i="2"/>
  <c r="P1311" i="2"/>
  <c r="BI1308" i="2"/>
  <c r="BH1308" i="2"/>
  <c r="BG1308" i="2"/>
  <c r="BF1308" i="2"/>
  <c r="T1308" i="2"/>
  <c r="R1308" i="2"/>
  <c r="P1308" i="2"/>
  <c r="BI1305" i="2"/>
  <c r="BH1305" i="2"/>
  <c r="BG1305" i="2"/>
  <c r="BF1305" i="2"/>
  <c r="T1305" i="2"/>
  <c r="R1305" i="2"/>
  <c r="P1305" i="2"/>
  <c r="BI1302" i="2"/>
  <c r="BH1302" i="2"/>
  <c r="BG1302" i="2"/>
  <c r="BF1302" i="2"/>
  <c r="T1302" i="2"/>
  <c r="R1302" i="2"/>
  <c r="P1302" i="2"/>
  <c r="BI1299" i="2"/>
  <c r="BH1299" i="2"/>
  <c r="BG1299" i="2"/>
  <c r="BF1299" i="2"/>
  <c r="T1299" i="2"/>
  <c r="R1299" i="2"/>
  <c r="P1299" i="2"/>
  <c r="BI1296" i="2"/>
  <c r="BH1296" i="2"/>
  <c r="BG1296" i="2"/>
  <c r="BF1296" i="2"/>
  <c r="T1296" i="2"/>
  <c r="R1296" i="2"/>
  <c r="P1296" i="2"/>
  <c r="BI1294" i="2"/>
  <c r="BH1294" i="2"/>
  <c r="BG1294" i="2"/>
  <c r="BF1294" i="2"/>
  <c r="T1294" i="2"/>
  <c r="R1294" i="2"/>
  <c r="P1294" i="2"/>
  <c r="BI1292" i="2"/>
  <c r="BH1292" i="2"/>
  <c r="BG1292" i="2"/>
  <c r="BF1292" i="2"/>
  <c r="T1292" i="2"/>
  <c r="R1292" i="2"/>
  <c r="P1292" i="2"/>
  <c r="BI1289" i="2"/>
  <c r="BH1289" i="2"/>
  <c r="BG1289" i="2"/>
  <c r="BF1289" i="2"/>
  <c r="T1289" i="2"/>
  <c r="R1289" i="2"/>
  <c r="P1289" i="2"/>
  <c r="BI1286" i="2"/>
  <c r="BH1286" i="2"/>
  <c r="BG1286" i="2"/>
  <c r="BF1286" i="2"/>
  <c r="T1286" i="2"/>
  <c r="R1286" i="2"/>
  <c r="P1286" i="2"/>
  <c r="BI1283" i="2"/>
  <c r="BH1283" i="2"/>
  <c r="BG1283" i="2"/>
  <c r="BF1283" i="2"/>
  <c r="T1283" i="2"/>
  <c r="R1283" i="2"/>
  <c r="P1283" i="2"/>
  <c r="BI1280" i="2"/>
  <c r="BH1280" i="2"/>
  <c r="BG1280" i="2"/>
  <c r="BF1280" i="2"/>
  <c r="T1280" i="2"/>
  <c r="R1280" i="2"/>
  <c r="P1280" i="2"/>
  <c r="BI1277" i="2"/>
  <c r="BH1277" i="2"/>
  <c r="BG1277" i="2"/>
  <c r="BF1277" i="2"/>
  <c r="T1277" i="2"/>
  <c r="R1277" i="2"/>
  <c r="P1277" i="2"/>
  <c r="BI1274" i="2"/>
  <c r="BH1274" i="2"/>
  <c r="BG1274" i="2"/>
  <c r="BF1274" i="2"/>
  <c r="T1274" i="2"/>
  <c r="R1274" i="2"/>
  <c r="P1274" i="2"/>
  <c r="BI1271" i="2"/>
  <c r="BH1271" i="2"/>
  <c r="BG1271" i="2"/>
  <c r="BF1271" i="2"/>
  <c r="T1271" i="2"/>
  <c r="R1271" i="2"/>
  <c r="P1271" i="2"/>
  <c r="BI1268" i="2"/>
  <c r="BH1268" i="2"/>
  <c r="BG1268" i="2"/>
  <c r="BF1268" i="2"/>
  <c r="T1268" i="2"/>
  <c r="R1268" i="2"/>
  <c r="P1268" i="2"/>
  <c r="BI1265" i="2"/>
  <c r="BH1265" i="2"/>
  <c r="BG1265" i="2"/>
  <c r="BF1265" i="2"/>
  <c r="T1265" i="2"/>
  <c r="R1265" i="2"/>
  <c r="P1265" i="2"/>
  <c r="BI1262" i="2"/>
  <c r="BH1262" i="2"/>
  <c r="BG1262" i="2"/>
  <c r="BF1262" i="2"/>
  <c r="T1262" i="2"/>
  <c r="R1262" i="2"/>
  <c r="P1262" i="2"/>
  <c r="BI1259" i="2"/>
  <c r="BH1259" i="2"/>
  <c r="BG1259" i="2"/>
  <c r="BF1259" i="2"/>
  <c r="T1259" i="2"/>
  <c r="R1259" i="2"/>
  <c r="P1259" i="2"/>
  <c r="BI1256" i="2"/>
  <c r="BH1256" i="2"/>
  <c r="BG1256" i="2"/>
  <c r="BF1256" i="2"/>
  <c r="T1256" i="2"/>
  <c r="R1256" i="2"/>
  <c r="P1256" i="2"/>
  <c r="BI1253" i="2"/>
  <c r="BH1253" i="2"/>
  <c r="BG1253" i="2"/>
  <c r="BF1253" i="2"/>
  <c r="T1253" i="2"/>
  <c r="R1253" i="2"/>
  <c r="P1253" i="2"/>
  <c r="BI1250" i="2"/>
  <c r="BH1250" i="2"/>
  <c r="BG1250" i="2"/>
  <c r="BF1250" i="2"/>
  <c r="T1250" i="2"/>
  <c r="R1250" i="2"/>
  <c r="P1250" i="2"/>
  <c r="BI1247" i="2"/>
  <c r="BH1247" i="2"/>
  <c r="BG1247" i="2"/>
  <c r="BF1247" i="2"/>
  <c r="T1247" i="2"/>
  <c r="R1247" i="2"/>
  <c r="P1247" i="2"/>
  <c r="BI1244" i="2"/>
  <c r="BH1244" i="2"/>
  <c r="BG1244" i="2"/>
  <c r="BF1244" i="2"/>
  <c r="T1244" i="2"/>
  <c r="R1244" i="2"/>
  <c r="P1244" i="2"/>
  <c r="BI1241" i="2"/>
  <c r="BH1241" i="2"/>
  <c r="BG1241" i="2"/>
  <c r="BF1241" i="2"/>
  <c r="T1241" i="2"/>
  <c r="R1241" i="2"/>
  <c r="P1241" i="2"/>
  <c r="BI1238" i="2"/>
  <c r="BH1238" i="2"/>
  <c r="BG1238" i="2"/>
  <c r="BF1238" i="2"/>
  <c r="T1238" i="2"/>
  <c r="R1238" i="2"/>
  <c r="P1238" i="2"/>
  <c r="BI1235" i="2"/>
  <c r="BH1235" i="2"/>
  <c r="BG1235" i="2"/>
  <c r="BF1235" i="2"/>
  <c r="T1235" i="2"/>
  <c r="R1235" i="2"/>
  <c r="P1235" i="2"/>
  <c r="BI1232" i="2"/>
  <c r="BH1232" i="2"/>
  <c r="BG1232" i="2"/>
  <c r="BF1232" i="2"/>
  <c r="T1232" i="2"/>
  <c r="R1232" i="2"/>
  <c r="P1232" i="2"/>
  <c r="BI1229" i="2"/>
  <c r="BH1229" i="2"/>
  <c r="BG1229" i="2"/>
  <c r="BF1229" i="2"/>
  <c r="T1229" i="2"/>
  <c r="R1229" i="2"/>
  <c r="P1229" i="2"/>
  <c r="BI1226" i="2"/>
  <c r="BH1226" i="2"/>
  <c r="BG1226" i="2"/>
  <c r="BF1226" i="2"/>
  <c r="T1226" i="2"/>
  <c r="R1226" i="2"/>
  <c r="P1226" i="2"/>
  <c r="BI1223" i="2"/>
  <c r="BH1223" i="2"/>
  <c r="BG1223" i="2"/>
  <c r="BF1223" i="2"/>
  <c r="T1223" i="2"/>
  <c r="R1223" i="2"/>
  <c r="P1223" i="2"/>
  <c r="BI1220" i="2"/>
  <c r="BH1220" i="2"/>
  <c r="BG1220" i="2"/>
  <c r="BF1220" i="2"/>
  <c r="T1220" i="2"/>
  <c r="R1220" i="2"/>
  <c r="P1220" i="2"/>
  <c r="BI1217" i="2"/>
  <c r="BH1217" i="2"/>
  <c r="BG1217" i="2"/>
  <c r="BF1217" i="2"/>
  <c r="T1217" i="2"/>
  <c r="R1217" i="2"/>
  <c r="P1217" i="2"/>
  <c r="BI1214" i="2"/>
  <c r="BH1214" i="2"/>
  <c r="BG1214" i="2"/>
  <c r="BF1214" i="2"/>
  <c r="T1214" i="2"/>
  <c r="R1214" i="2"/>
  <c r="P1214" i="2"/>
  <c r="BI1211" i="2"/>
  <c r="BH1211" i="2"/>
  <c r="BG1211" i="2"/>
  <c r="BF1211" i="2"/>
  <c r="T1211" i="2"/>
  <c r="R1211" i="2"/>
  <c r="P1211" i="2"/>
  <c r="BI1208" i="2"/>
  <c r="BH1208" i="2"/>
  <c r="BG1208" i="2"/>
  <c r="BF1208" i="2"/>
  <c r="T1208" i="2"/>
  <c r="R1208" i="2"/>
  <c r="P1208" i="2"/>
  <c r="BI1205" i="2"/>
  <c r="BH1205" i="2"/>
  <c r="BG1205" i="2"/>
  <c r="BF1205" i="2"/>
  <c r="T1205" i="2"/>
  <c r="R1205" i="2"/>
  <c r="P1205" i="2"/>
  <c r="BI1202" i="2"/>
  <c r="BH1202" i="2"/>
  <c r="BG1202" i="2"/>
  <c r="BF1202" i="2"/>
  <c r="T1202" i="2"/>
  <c r="R1202" i="2"/>
  <c r="P1202" i="2"/>
  <c r="BI1199" i="2"/>
  <c r="BH1199" i="2"/>
  <c r="BG1199" i="2"/>
  <c r="BF1199" i="2"/>
  <c r="T1199" i="2"/>
  <c r="R1199" i="2"/>
  <c r="P1199" i="2"/>
  <c r="BI1196" i="2"/>
  <c r="BH1196" i="2"/>
  <c r="BG1196" i="2"/>
  <c r="BF1196" i="2"/>
  <c r="T1196" i="2"/>
  <c r="R1196" i="2"/>
  <c r="P1196" i="2"/>
  <c r="BI1193" i="2"/>
  <c r="BH1193" i="2"/>
  <c r="BG1193" i="2"/>
  <c r="BF1193" i="2"/>
  <c r="T1193" i="2"/>
  <c r="R1193" i="2"/>
  <c r="P1193" i="2"/>
  <c r="BI1190" i="2"/>
  <c r="BH1190" i="2"/>
  <c r="BG1190" i="2"/>
  <c r="BF1190" i="2"/>
  <c r="T1190" i="2"/>
  <c r="R1190" i="2"/>
  <c r="P1190" i="2"/>
  <c r="BI1187" i="2"/>
  <c r="BH1187" i="2"/>
  <c r="BG1187" i="2"/>
  <c r="BF1187" i="2"/>
  <c r="T1187" i="2"/>
  <c r="R1187" i="2"/>
  <c r="P1187" i="2"/>
  <c r="BI1184" i="2"/>
  <c r="BH1184" i="2"/>
  <c r="BG1184" i="2"/>
  <c r="BF1184" i="2"/>
  <c r="T1184" i="2"/>
  <c r="R1184" i="2"/>
  <c r="P1184" i="2"/>
  <c r="BI1181" i="2"/>
  <c r="BH1181" i="2"/>
  <c r="BG1181" i="2"/>
  <c r="BF1181" i="2"/>
  <c r="T1181" i="2"/>
  <c r="R1181" i="2"/>
  <c r="P1181" i="2"/>
  <c r="BI1178" i="2"/>
  <c r="BH1178" i="2"/>
  <c r="BG1178" i="2"/>
  <c r="BF1178" i="2"/>
  <c r="T1178" i="2"/>
  <c r="R1178" i="2"/>
  <c r="P1178" i="2"/>
  <c r="BI1175" i="2"/>
  <c r="BH1175" i="2"/>
  <c r="BG1175" i="2"/>
  <c r="BF1175" i="2"/>
  <c r="T1175" i="2"/>
  <c r="R1175" i="2"/>
  <c r="P1175" i="2"/>
  <c r="BI1172" i="2"/>
  <c r="BH1172" i="2"/>
  <c r="BG1172" i="2"/>
  <c r="BF1172" i="2"/>
  <c r="T1172" i="2"/>
  <c r="R1172" i="2"/>
  <c r="P1172" i="2"/>
  <c r="BI1169" i="2"/>
  <c r="BH1169" i="2"/>
  <c r="BG1169" i="2"/>
  <c r="BF1169" i="2"/>
  <c r="T1169" i="2"/>
  <c r="R1169" i="2"/>
  <c r="P1169" i="2"/>
  <c r="BI1166" i="2"/>
  <c r="BH1166" i="2"/>
  <c r="BG1166" i="2"/>
  <c r="BF1166" i="2"/>
  <c r="T1166" i="2"/>
  <c r="R1166" i="2"/>
  <c r="P1166" i="2"/>
  <c r="BI1163" i="2"/>
  <c r="BH1163" i="2"/>
  <c r="BG1163" i="2"/>
  <c r="BF1163" i="2"/>
  <c r="T1163" i="2"/>
  <c r="R1163" i="2"/>
  <c r="P1163" i="2"/>
  <c r="BI1160" i="2"/>
  <c r="BH1160" i="2"/>
  <c r="BG1160" i="2"/>
  <c r="BF1160" i="2"/>
  <c r="T1160" i="2"/>
  <c r="R1160" i="2"/>
  <c r="P1160" i="2"/>
  <c r="BI1157" i="2"/>
  <c r="BH1157" i="2"/>
  <c r="BG1157" i="2"/>
  <c r="BF1157" i="2"/>
  <c r="T1157" i="2"/>
  <c r="R1157" i="2"/>
  <c r="P1157" i="2"/>
  <c r="BI1154" i="2"/>
  <c r="BH1154" i="2"/>
  <c r="BG1154" i="2"/>
  <c r="BF1154" i="2"/>
  <c r="T1154" i="2"/>
  <c r="R1154" i="2"/>
  <c r="P1154" i="2"/>
  <c r="BI1151" i="2"/>
  <c r="BH1151" i="2"/>
  <c r="BG1151" i="2"/>
  <c r="BF1151" i="2"/>
  <c r="T1151" i="2"/>
  <c r="R1151" i="2"/>
  <c r="P1151" i="2"/>
  <c r="BI1148" i="2"/>
  <c r="BH1148" i="2"/>
  <c r="BG1148" i="2"/>
  <c r="BF1148" i="2"/>
  <c r="T1148" i="2"/>
  <c r="R1148" i="2"/>
  <c r="P1148" i="2"/>
  <c r="BI1145" i="2"/>
  <c r="BH1145" i="2"/>
  <c r="BG1145" i="2"/>
  <c r="BF1145" i="2"/>
  <c r="T1145" i="2"/>
  <c r="R1145" i="2"/>
  <c r="P1145" i="2"/>
  <c r="BI1142" i="2"/>
  <c r="BH1142" i="2"/>
  <c r="BG1142" i="2"/>
  <c r="BF1142" i="2"/>
  <c r="T1142" i="2"/>
  <c r="R1142" i="2"/>
  <c r="P1142" i="2"/>
  <c r="BI1139" i="2"/>
  <c r="BH1139" i="2"/>
  <c r="BG1139" i="2"/>
  <c r="BF1139" i="2"/>
  <c r="T1139" i="2"/>
  <c r="R1139" i="2"/>
  <c r="P1139" i="2"/>
  <c r="BI1136" i="2"/>
  <c r="BH1136" i="2"/>
  <c r="BG1136" i="2"/>
  <c r="BF1136" i="2"/>
  <c r="T1136" i="2"/>
  <c r="R1136" i="2"/>
  <c r="P1136" i="2"/>
  <c r="BI1133" i="2"/>
  <c r="BH1133" i="2"/>
  <c r="BG1133" i="2"/>
  <c r="BF1133" i="2"/>
  <c r="T1133" i="2"/>
  <c r="R1133" i="2"/>
  <c r="P1133" i="2"/>
  <c r="BI1130" i="2"/>
  <c r="BH1130" i="2"/>
  <c r="BG1130" i="2"/>
  <c r="BF1130" i="2"/>
  <c r="T1130" i="2"/>
  <c r="R1130" i="2"/>
  <c r="P1130" i="2"/>
  <c r="BI1127" i="2"/>
  <c r="BH1127" i="2"/>
  <c r="BG1127" i="2"/>
  <c r="BF1127" i="2"/>
  <c r="T1127" i="2"/>
  <c r="R1127" i="2"/>
  <c r="P1127" i="2"/>
  <c r="BI1124" i="2"/>
  <c r="BH1124" i="2"/>
  <c r="BG1124" i="2"/>
  <c r="BF1124" i="2"/>
  <c r="T1124" i="2"/>
  <c r="R1124" i="2"/>
  <c r="P1124" i="2"/>
  <c r="BI1121" i="2"/>
  <c r="BH1121" i="2"/>
  <c r="BG1121" i="2"/>
  <c r="BF1121" i="2"/>
  <c r="T1121" i="2"/>
  <c r="R1121" i="2"/>
  <c r="P1121" i="2"/>
  <c r="BI1118" i="2"/>
  <c r="BH1118" i="2"/>
  <c r="BG1118" i="2"/>
  <c r="BF1118" i="2"/>
  <c r="T1118" i="2"/>
  <c r="R1118" i="2"/>
  <c r="P1118" i="2"/>
  <c r="BI1115" i="2"/>
  <c r="BH1115" i="2"/>
  <c r="BG1115" i="2"/>
  <c r="BF1115" i="2"/>
  <c r="T1115" i="2"/>
  <c r="R1115" i="2"/>
  <c r="P1115" i="2"/>
  <c r="BI1112" i="2"/>
  <c r="BH1112" i="2"/>
  <c r="BG1112" i="2"/>
  <c r="BF1112" i="2"/>
  <c r="T1112" i="2"/>
  <c r="R1112" i="2"/>
  <c r="P1112" i="2"/>
  <c r="BI1109" i="2"/>
  <c r="BH1109" i="2"/>
  <c r="BG1109" i="2"/>
  <c r="BF1109" i="2"/>
  <c r="T1109" i="2"/>
  <c r="R1109" i="2"/>
  <c r="P1109" i="2"/>
  <c r="BI1106" i="2"/>
  <c r="BH1106" i="2"/>
  <c r="BG1106" i="2"/>
  <c r="BF1106" i="2"/>
  <c r="T1106" i="2"/>
  <c r="R1106" i="2"/>
  <c r="P1106" i="2"/>
  <c r="BI1103" i="2"/>
  <c r="BH1103" i="2"/>
  <c r="BG1103" i="2"/>
  <c r="BF1103" i="2"/>
  <c r="T1103" i="2"/>
  <c r="R1103" i="2"/>
  <c r="P1103" i="2"/>
  <c r="BI1100" i="2"/>
  <c r="BH1100" i="2"/>
  <c r="BG1100" i="2"/>
  <c r="BF1100" i="2"/>
  <c r="T1100" i="2"/>
  <c r="R1100" i="2"/>
  <c r="P1100" i="2"/>
  <c r="BI1098" i="2"/>
  <c r="BH1098" i="2"/>
  <c r="BG1098" i="2"/>
  <c r="BF1098" i="2"/>
  <c r="T1098" i="2"/>
  <c r="R1098" i="2"/>
  <c r="P1098" i="2"/>
  <c r="BI1096" i="2"/>
  <c r="BH1096" i="2"/>
  <c r="BG1096" i="2"/>
  <c r="BF1096" i="2"/>
  <c r="T1096" i="2"/>
  <c r="R1096" i="2"/>
  <c r="P1096" i="2"/>
  <c r="BI1094" i="2"/>
  <c r="BH1094" i="2"/>
  <c r="BG1094" i="2"/>
  <c r="BF1094" i="2"/>
  <c r="T1094" i="2"/>
  <c r="R1094" i="2"/>
  <c r="P1094" i="2"/>
  <c r="BI1092" i="2"/>
  <c r="BH1092" i="2"/>
  <c r="BG1092" i="2"/>
  <c r="BF1092" i="2"/>
  <c r="T1092" i="2"/>
  <c r="R1092" i="2"/>
  <c r="P1092" i="2"/>
  <c r="BI1090" i="2"/>
  <c r="BH1090" i="2"/>
  <c r="BG1090" i="2"/>
  <c r="BF1090" i="2"/>
  <c r="T1090" i="2"/>
  <c r="R1090" i="2"/>
  <c r="P1090" i="2"/>
  <c r="BI1087" i="2"/>
  <c r="BH1087" i="2"/>
  <c r="BG1087" i="2"/>
  <c r="BF1087" i="2"/>
  <c r="T1087" i="2"/>
  <c r="R1087" i="2"/>
  <c r="P1087" i="2"/>
  <c r="BI1084" i="2"/>
  <c r="BH1084" i="2"/>
  <c r="BG1084" i="2"/>
  <c r="BF1084" i="2"/>
  <c r="T1084" i="2"/>
  <c r="R1084" i="2"/>
  <c r="P1084" i="2"/>
  <c r="BI1082" i="2"/>
  <c r="BH1082" i="2"/>
  <c r="BG1082" i="2"/>
  <c r="BF1082" i="2"/>
  <c r="T1082" i="2"/>
  <c r="R1082" i="2"/>
  <c r="P1082" i="2"/>
  <c r="BI1079" i="2"/>
  <c r="BH1079" i="2"/>
  <c r="BG1079" i="2"/>
  <c r="BF1079" i="2"/>
  <c r="T1079" i="2"/>
  <c r="R1079" i="2"/>
  <c r="P1079" i="2"/>
  <c r="BI1076" i="2"/>
  <c r="BH1076" i="2"/>
  <c r="BG1076" i="2"/>
  <c r="BF1076" i="2"/>
  <c r="T1076" i="2"/>
  <c r="R1076" i="2"/>
  <c r="P1076" i="2"/>
  <c r="BI1074" i="2"/>
  <c r="BH1074" i="2"/>
  <c r="BG1074" i="2"/>
  <c r="BF1074" i="2"/>
  <c r="T1074" i="2"/>
  <c r="R1074" i="2"/>
  <c r="P1074" i="2"/>
  <c r="BI1071" i="2"/>
  <c r="BH1071" i="2"/>
  <c r="BG1071" i="2"/>
  <c r="BF1071" i="2"/>
  <c r="T1071" i="2"/>
  <c r="R1071" i="2"/>
  <c r="P1071" i="2"/>
  <c r="BI1069" i="2"/>
  <c r="BH1069" i="2"/>
  <c r="BG1069" i="2"/>
  <c r="BF1069" i="2"/>
  <c r="T1069" i="2"/>
  <c r="R1069" i="2"/>
  <c r="P1069" i="2"/>
  <c r="BI1066" i="2"/>
  <c r="BH1066" i="2"/>
  <c r="BG1066" i="2"/>
  <c r="BF1066" i="2"/>
  <c r="T1066" i="2"/>
  <c r="R1066" i="2"/>
  <c r="P1066" i="2"/>
  <c r="BI1064" i="2"/>
  <c r="BH1064" i="2"/>
  <c r="BG1064" i="2"/>
  <c r="BF1064" i="2"/>
  <c r="T1064" i="2"/>
  <c r="R1064" i="2"/>
  <c r="P1064" i="2"/>
  <c r="BI1061" i="2"/>
  <c r="BH1061" i="2"/>
  <c r="BG1061" i="2"/>
  <c r="BF1061" i="2"/>
  <c r="T1061" i="2"/>
  <c r="R1061" i="2"/>
  <c r="P1061" i="2"/>
  <c r="BI1058" i="2"/>
  <c r="BH1058" i="2"/>
  <c r="BG1058" i="2"/>
  <c r="BF1058" i="2"/>
  <c r="T1058" i="2"/>
  <c r="R1058" i="2"/>
  <c r="P1058" i="2"/>
  <c r="BI1055" i="2"/>
  <c r="BH1055" i="2"/>
  <c r="BG1055" i="2"/>
  <c r="BF1055" i="2"/>
  <c r="T1055" i="2"/>
  <c r="R1055" i="2"/>
  <c r="P1055" i="2"/>
  <c r="BI1052" i="2"/>
  <c r="BH1052" i="2"/>
  <c r="BG1052" i="2"/>
  <c r="BF1052" i="2"/>
  <c r="T1052" i="2"/>
  <c r="R1052" i="2"/>
  <c r="P1052" i="2"/>
  <c r="BI1049" i="2"/>
  <c r="BH1049" i="2"/>
  <c r="BG1049" i="2"/>
  <c r="BF1049" i="2"/>
  <c r="T1049" i="2"/>
  <c r="R1049" i="2"/>
  <c r="P1049" i="2"/>
  <c r="BI1046" i="2"/>
  <c r="BH1046" i="2"/>
  <c r="BG1046" i="2"/>
  <c r="BF1046" i="2"/>
  <c r="T1046" i="2"/>
  <c r="R1046" i="2"/>
  <c r="P1046" i="2"/>
  <c r="BI1044" i="2"/>
  <c r="BH1044" i="2"/>
  <c r="BG1044" i="2"/>
  <c r="BF1044" i="2"/>
  <c r="T1044" i="2"/>
  <c r="R1044" i="2"/>
  <c r="P1044" i="2"/>
  <c r="BI1042" i="2"/>
  <c r="BH1042" i="2"/>
  <c r="BG1042" i="2"/>
  <c r="BF1042" i="2"/>
  <c r="T1042" i="2"/>
  <c r="R1042" i="2"/>
  <c r="P1042" i="2"/>
  <c r="BI1040" i="2"/>
  <c r="BH1040" i="2"/>
  <c r="BG1040" i="2"/>
  <c r="BF1040" i="2"/>
  <c r="T1040" i="2"/>
  <c r="R1040" i="2"/>
  <c r="P1040" i="2"/>
  <c r="BI1038" i="2"/>
  <c r="BH1038" i="2"/>
  <c r="BG1038" i="2"/>
  <c r="BF1038" i="2"/>
  <c r="T1038" i="2"/>
  <c r="R1038" i="2"/>
  <c r="P1038" i="2"/>
  <c r="BI1036" i="2"/>
  <c r="BH1036" i="2"/>
  <c r="BG1036" i="2"/>
  <c r="BF1036" i="2"/>
  <c r="T1036" i="2"/>
  <c r="R1036" i="2"/>
  <c r="P1036" i="2"/>
  <c r="BI1033" i="2"/>
  <c r="BH1033" i="2"/>
  <c r="BG1033" i="2"/>
  <c r="BF1033" i="2"/>
  <c r="T1033" i="2"/>
  <c r="R1033" i="2"/>
  <c r="P1033" i="2"/>
  <c r="BI1031" i="2"/>
  <c r="BH1031" i="2"/>
  <c r="BG1031" i="2"/>
  <c r="BF1031" i="2"/>
  <c r="T1031" i="2"/>
  <c r="R1031" i="2"/>
  <c r="P1031" i="2"/>
  <c r="BI1028" i="2"/>
  <c r="BH1028" i="2"/>
  <c r="BG1028" i="2"/>
  <c r="BF1028" i="2"/>
  <c r="T1028" i="2"/>
  <c r="R1028" i="2"/>
  <c r="P1028" i="2"/>
  <c r="BI1025" i="2"/>
  <c r="BH1025" i="2"/>
  <c r="BG1025" i="2"/>
  <c r="BF1025" i="2"/>
  <c r="T1025" i="2"/>
  <c r="R1025" i="2"/>
  <c r="P1025" i="2"/>
  <c r="BI1022" i="2"/>
  <c r="BH1022" i="2"/>
  <c r="BG1022" i="2"/>
  <c r="BF1022" i="2"/>
  <c r="T1022" i="2"/>
  <c r="R1022" i="2"/>
  <c r="P1022" i="2"/>
  <c r="BI1020" i="2"/>
  <c r="BH1020" i="2"/>
  <c r="BG1020" i="2"/>
  <c r="BF1020" i="2"/>
  <c r="T1020" i="2"/>
  <c r="R1020" i="2"/>
  <c r="P1020" i="2"/>
  <c r="BI1018" i="2"/>
  <c r="BH1018" i="2"/>
  <c r="BG1018" i="2"/>
  <c r="BF1018" i="2"/>
  <c r="T1018" i="2"/>
  <c r="R1018" i="2"/>
  <c r="P1018" i="2"/>
  <c r="BI1015" i="2"/>
  <c r="BH1015" i="2"/>
  <c r="BG1015" i="2"/>
  <c r="BF1015" i="2"/>
  <c r="T1015" i="2"/>
  <c r="R1015" i="2"/>
  <c r="P1015" i="2"/>
  <c r="BI1013" i="2"/>
  <c r="BH1013" i="2"/>
  <c r="BG1013" i="2"/>
  <c r="BF1013" i="2"/>
  <c r="T1013" i="2"/>
  <c r="R1013" i="2"/>
  <c r="P1013" i="2"/>
  <c r="BI1010" i="2"/>
  <c r="BH1010" i="2"/>
  <c r="BG1010" i="2"/>
  <c r="BF1010" i="2"/>
  <c r="T1010" i="2"/>
  <c r="R1010" i="2"/>
  <c r="P1010" i="2"/>
  <c r="BI1007" i="2"/>
  <c r="BH1007" i="2"/>
  <c r="BG1007" i="2"/>
  <c r="BF1007" i="2"/>
  <c r="T1007" i="2"/>
  <c r="R1007" i="2"/>
  <c r="P1007" i="2"/>
  <c r="BI1004" i="2"/>
  <c r="BH1004" i="2"/>
  <c r="BG1004" i="2"/>
  <c r="BF1004" i="2"/>
  <c r="T1004" i="2"/>
  <c r="R1004" i="2"/>
  <c r="P1004" i="2"/>
  <c r="BI1001" i="2"/>
  <c r="BH1001" i="2"/>
  <c r="BG1001" i="2"/>
  <c r="BF1001" i="2"/>
  <c r="T1001" i="2"/>
  <c r="R1001" i="2"/>
  <c r="P1001" i="2"/>
  <c r="BI998" i="2"/>
  <c r="BH998" i="2"/>
  <c r="BG998" i="2"/>
  <c r="BF998" i="2"/>
  <c r="T998" i="2"/>
  <c r="R998" i="2"/>
  <c r="P998" i="2"/>
  <c r="BI995" i="2"/>
  <c r="BH995" i="2"/>
  <c r="BG995" i="2"/>
  <c r="BF995" i="2"/>
  <c r="T995" i="2"/>
  <c r="R995" i="2"/>
  <c r="P995" i="2"/>
  <c r="BI992" i="2"/>
  <c r="BH992" i="2"/>
  <c r="BG992" i="2"/>
  <c r="BF992" i="2"/>
  <c r="T992" i="2"/>
  <c r="R992" i="2"/>
  <c r="P992" i="2"/>
  <c r="BI989" i="2"/>
  <c r="BH989" i="2"/>
  <c r="BG989" i="2"/>
  <c r="BF989" i="2"/>
  <c r="T989" i="2"/>
  <c r="R989" i="2"/>
  <c r="P989" i="2"/>
  <c r="BI986" i="2"/>
  <c r="BH986" i="2"/>
  <c r="BG986" i="2"/>
  <c r="BF986" i="2"/>
  <c r="T986" i="2"/>
  <c r="R986" i="2"/>
  <c r="P986" i="2"/>
  <c r="BI983" i="2"/>
  <c r="BH983" i="2"/>
  <c r="BG983" i="2"/>
  <c r="BF983" i="2"/>
  <c r="T983" i="2"/>
  <c r="R983" i="2"/>
  <c r="P983" i="2"/>
  <c r="BI980" i="2"/>
  <c r="BH980" i="2"/>
  <c r="BG980" i="2"/>
  <c r="BF980" i="2"/>
  <c r="T980" i="2"/>
  <c r="R980" i="2"/>
  <c r="P980" i="2"/>
  <c r="BI977" i="2"/>
  <c r="BH977" i="2"/>
  <c r="BG977" i="2"/>
  <c r="BF977" i="2"/>
  <c r="T977" i="2"/>
  <c r="R977" i="2"/>
  <c r="P977" i="2"/>
  <c r="BI974" i="2"/>
  <c r="BH974" i="2"/>
  <c r="BG974" i="2"/>
  <c r="BF974" i="2"/>
  <c r="T974" i="2"/>
  <c r="R974" i="2"/>
  <c r="P974" i="2"/>
  <c r="BI971" i="2"/>
  <c r="BH971" i="2"/>
  <c r="BG971" i="2"/>
  <c r="BF971" i="2"/>
  <c r="T971" i="2"/>
  <c r="R971" i="2"/>
  <c r="P971" i="2"/>
  <c r="BI968" i="2"/>
  <c r="BH968" i="2"/>
  <c r="BG968" i="2"/>
  <c r="BF968" i="2"/>
  <c r="T968" i="2"/>
  <c r="R968" i="2"/>
  <c r="P968" i="2"/>
  <c r="BI965" i="2"/>
  <c r="BH965" i="2"/>
  <c r="BG965" i="2"/>
  <c r="BF965" i="2"/>
  <c r="T965" i="2"/>
  <c r="R965" i="2"/>
  <c r="P965" i="2"/>
  <c r="BI962" i="2"/>
  <c r="BH962" i="2"/>
  <c r="BG962" i="2"/>
  <c r="BF962" i="2"/>
  <c r="T962" i="2"/>
  <c r="R962" i="2"/>
  <c r="P962" i="2"/>
  <c r="BI959" i="2"/>
  <c r="BH959" i="2"/>
  <c r="BG959" i="2"/>
  <c r="BF959" i="2"/>
  <c r="T959" i="2"/>
  <c r="R959" i="2"/>
  <c r="P959" i="2"/>
  <c r="BI956" i="2"/>
  <c r="BH956" i="2"/>
  <c r="BG956" i="2"/>
  <c r="BF956" i="2"/>
  <c r="T956" i="2"/>
  <c r="R956" i="2"/>
  <c r="P956" i="2"/>
  <c r="BI953" i="2"/>
  <c r="BH953" i="2"/>
  <c r="BG953" i="2"/>
  <c r="BF953" i="2"/>
  <c r="T953" i="2"/>
  <c r="R953" i="2"/>
  <c r="P953" i="2"/>
  <c r="BI950" i="2"/>
  <c r="BH950" i="2"/>
  <c r="BG950" i="2"/>
  <c r="BF950" i="2"/>
  <c r="T950" i="2"/>
  <c r="R950" i="2"/>
  <c r="P950" i="2"/>
  <c r="BI948" i="2"/>
  <c r="BH948" i="2"/>
  <c r="BG948" i="2"/>
  <c r="BF948" i="2"/>
  <c r="T948" i="2"/>
  <c r="R948" i="2"/>
  <c r="P948" i="2"/>
  <c r="BI946" i="2"/>
  <c r="BH946" i="2"/>
  <c r="BG946" i="2"/>
  <c r="BF946" i="2"/>
  <c r="T946" i="2"/>
  <c r="R946" i="2"/>
  <c r="P946" i="2"/>
  <c r="BI944" i="2"/>
  <c r="BH944" i="2"/>
  <c r="BG944" i="2"/>
  <c r="BF944" i="2"/>
  <c r="T944" i="2"/>
  <c r="R944" i="2"/>
  <c r="P944" i="2"/>
  <c r="BI942" i="2"/>
  <c r="BH942" i="2"/>
  <c r="BG942" i="2"/>
  <c r="BF942" i="2"/>
  <c r="T942" i="2"/>
  <c r="R942" i="2"/>
  <c r="P942" i="2"/>
  <c r="BI940" i="2"/>
  <c r="BH940" i="2"/>
  <c r="BG940" i="2"/>
  <c r="BF940" i="2"/>
  <c r="T940" i="2"/>
  <c r="R940" i="2"/>
  <c r="P940" i="2"/>
  <c r="BI938" i="2"/>
  <c r="BH938" i="2"/>
  <c r="BG938" i="2"/>
  <c r="BF938" i="2"/>
  <c r="T938" i="2"/>
  <c r="R938" i="2"/>
  <c r="P938" i="2"/>
  <c r="BI936" i="2"/>
  <c r="BH936" i="2"/>
  <c r="BG936" i="2"/>
  <c r="BF936" i="2"/>
  <c r="T936" i="2"/>
  <c r="R936" i="2"/>
  <c r="P936" i="2"/>
  <c r="BI934" i="2"/>
  <c r="BH934" i="2"/>
  <c r="BG934" i="2"/>
  <c r="BF934" i="2"/>
  <c r="T934" i="2"/>
  <c r="R934" i="2"/>
  <c r="P934" i="2"/>
  <c r="BI932" i="2"/>
  <c r="BH932" i="2"/>
  <c r="BG932" i="2"/>
  <c r="BF932" i="2"/>
  <c r="T932" i="2"/>
  <c r="R932" i="2"/>
  <c r="P932" i="2"/>
  <c r="BI930" i="2"/>
  <c r="BH930" i="2"/>
  <c r="BG930" i="2"/>
  <c r="BF930" i="2"/>
  <c r="T930" i="2"/>
  <c r="R930" i="2"/>
  <c r="P930" i="2"/>
  <c r="BI928" i="2"/>
  <c r="BH928" i="2"/>
  <c r="BG928" i="2"/>
  <c r="BF928" i="2"/>
  <c r="T928" i="2"/>
  <c r="R928" i="2"/>
  <c r="P928" i="2"/>
  <c r="BI926" i="2"/>
  <c r="BH926" i="2"/>
  <c r="BG926" i="2"/>
  <c r="BF926" i="2"/>
  <c r="T926" i="2"/>
  <c r="R926" i="2"/>
  <c r="P926" i="2"/>
  <c r="BI924" i="2"/>
  <c r="BH924" i="2"/>
  <c r="BG924" i="2"/>
  <c r="BF924" i="2"/>
  <c r="T924" i="2"/>
  <c r="R924" i="2"/>
  <c r="P924" i="2"/>
  <c r="BI921" i="2"/>
  <c r="BH921" i="2"/>
  <c r="BG921" i="2"/>
  <c r="BF921" i="2"/>
  <c r="T921" i="2"/>
  <c r="R921" i="2"/>
  <c r="P921" i="2"/>
  <c r="BI918" i="2"/>
  <c r="BH918" i="2"/>
  <c r="BG918" i="2"/>
  <c r="BF918" i="2"/>
  <c r="T918" i="2"/>
  <c r="R918" i="2"/>
  <c r="P918" i="2"/>
  <c r="BI914" i="2"/>
  <c r="BH914" i="2"/>
  <c r="BG914" i="2"/>
  <c r="BF914" i="2"/>
  <c r="T914" i="2"/>
  <c r="R914" i="2"/>
  <c r="P914" i="2"/>
  <c r="BI911" i="2"/>
  <c r="BH911" i="2"/>
  <c r="BG911" i="2"/>
  <c r="BF911" i="2"/>
  <c r="T911" i="2"/>
  <c r="R911" i="2"/>
  <c r="P911" i="2"/>
  <c r="BI908" i="2"/>
  <c r="BH908" i="2"/>
  <c r="BG908" i="2"/>
  <c r="BF908" i="2"/>
  <c r="T908" i="2"/>
  <c r="R908" i="2"/>
  <c r="P908" i="2"/>
  <c r="BI905" i="2"/>
  <c r="BH905" i="2"/>
  <c r="BG905" i="2"/>
  <c r="BF905" i="2"/>
  <c r="T905" i="2"/>
  <c r="R905" i="2"/>
  <c r="P905" i="2"/>
  <c r="BI902" i="2"/>
  <c r="BH902" i="2"/>
  <c r="BG902" i="2"/>
  <c r="BF902" i="2"/>
  <c r="T902" i="2"/>
  <c r="R902" i="2"/>
  <c r="P902" i="2"/>
  <c r="BI899" i="2"/>
  <c r="BH899" i="2"/>
  <c r="BG899" i="2"/>
  <c r="BF899" i="2"/>
  <c r="T899" i="2"/>
  <c r="R899" i="2"/>
  <c r="P899" i="2"/>
  <c r="BI896" i="2"/>
  <c r="BH896" i="2"/>
  <c r="BG896" i="2"/>
  <c r="BF896" i="2"/>
  <c r="T896" i="2"/>
  <c r="R896" i="2"/>
  <c r="P896" i="2"/>
  <c r="BI893" i="2"/>
  <c r="BH893" i="2"/>
  <c r="BG893" i="2"/>
  <c r="BF893" i="2"/>
  <c r="T893" i="2"/>
  <c r="R893" i="2"/>
  <c r="P893" i="2"/>
  <c r="BI890" i="2"/>
  <c r="BH890" i="2"/>
  <c r="BG890" i="2"/>
  <c r="BF890" i="2"/>
  <c r="T890" i="2"/>
  <c r="R890" i="2"/>
  <c r="P890" i="2"/>
  <c r="BI887" i="2"/>
  <c r="BH887" i="2"/>
  <c r="BG887" i="2"/>
  <c r="BF887" i="2"/>
  <c r="T887" i="2"/>
  <c r="R887" i="2"/>
  <c r="P887" i="2"/>
  <c r="BI884" i="2"/>
  <c r="BH884" i="2"/>
  <c r="BG884" i="2"/>
  <c r="BF884" i="2"/>
  <c r="T884" i="2"/>
  <c r="R884" i="2"/>
  <c r="P884" i="2"/>
  <c r="BI881" i="2"/>
  <c r="BH881" i="2"/>
  <c r="BG881" i="2"/>
  <c r="BF881" i="2"/>
  <c r="T881" i="2"/>
  <c r="R881" i="2"/>
  <c r="P881" i="2"/>
  <c r="BI878" i="2"/>
  <c r="BH878" i="2"/>
  <c r="BG878" i="2"/>
  <c r="BF878" i="2"/>
  <c r="T878" i="2"/>
  <c r="R878" i="2"/>
  <c r="P878" i="2"/>
  <c r="BI875" i="2"/>
  <c r="BH875" i="2"/>
  <c r="BG875" i="2"/>
  <c r="BF875" i="2"/>
  <c r="T875" i="2"/>
  <c r="R875" i="2"/>
  <c r="P875" i="2"/>
  <c r="BI872" i="2"/>
  <c r="BH872" i="2"/>
  <c r="BG872" i="2"/>
  <c r="BF872" i="2"/>
  <c r="T872" i="2"/>
  <c r="R872" i="2"/>
  <c r="P872" i="2"/>
  <c r="BI869" i="2"/>
  <c r="BH869" i="2"/>
  <c r="BG869" i="2"/>
  <c r="BF869" i="2"/>
  <c r="T869" i="2"/>
  <c r="R869" i="2"/>
  <c r="P869" i="2"/>
  <c r="BI866" i="2"/>
  <c r="BH866" i="2"/>
  <c r="BG866" i="2"/>
  <c r="BF866" i="2"/>
  <c r="T866" i="2"/>
  <c r="R866" i="2"/>
  <c r="P866" i="2"/>
  <c r="BI863" i="2"/>
  <c r="BH863" i="2"/>
  <c r="BG863" i="2"/>
  <c r="BF863" i="2"/>
  <c r="T863" i="2"/>
  <c r="R863" i="2"/>
  <c r="P863" i="2"/>
  <c r="BI860" i="2"/>
  <c r="BH860" i="2"/>
  <c r="BG860" i="2"/>
  <c r="BF860" i="2"/>
  <c r="T860" i="2"/>
  <c r="R860" i="2"/>
  <c r="P860" i="2"/>
  <c r="BI857" i="2"/>
  <c r="BH857" i="2"/>
  <c r="BG857" i="2"/>
  <c r="BF857" i="2"/>
  <c r="T857" i="2"/>
  <c r="R857" i="2"/>
  <c r="P857" i="2"/>
  <c r="BI854" i="2"/>
  <c r="BH854" i="2"/>
  <c r="BG854" i="2"/>
  <c r="BF854" i="2"/>
  <c r="T854" i="2"/>
  <c r="R854" i="2"/>
  <c r="P854" i="2"/>
  <c r="BI851" i="2"/>
  <c r="BH851" i="2"/>
  <c r="BG851" i="2"/>
  <c r="BF851" i="2"/>
  <c r="T851" i="2"/>
  <c r="R851" i="2"/>
  <c r="P851" i="2"/>
  <c r="BI848" i="2"/>
  <c r="BH848" i="2"/>
  <c r="BG848" i="2"/>
  <c r="BF848" i="2"/>
  <c r="T848" i="2"/>
  <c r="R848" i="2"/>
  <c r="P848" i="2"/>
  <c r="BI845" i="2"/>
  <c r="BH845" i="2"/>
  <c r="BG845" i="2"/>
  <c r="BF845" i="2"/>
  <c r="T845" i="2"/>
  <c r="R845" i="2"/>
  <c r="P845" i="2"/>
  <c r="BI842" i="2"/>
  <c r="BH842" i="2"/>
  <c r="BG842" i="2"/>
  <c r="BF842" i="2"/>
  <c r="T842" i="2"/>
  <c r="R842" i="2"/>
  <c r="P842" i="2"/>
  <c r="BI839" i="2"/>
  <c r="BH839" i="2"/>
  <c r="BG839" i="2"/>
  <c r="BF839" i="2"/>
  <c r="T839" i="2"/>
  <c r="R839" i="2"/>
  <c r="P839" i="2"/>
  <c r="BI836" i="2"/>
  <c r="BH836" i="2"/>
  <c r="BG836" i="2"/>
  <c r="BF836" i="2"/>
  <c r="T836" i="2"/>
  <c r="R836" i="2"/>
  <c r="P836" i="2"/>
  <c r="BI833" i="2"/>
  <c r="BH833" i="2"/>
  <c r="BG833" i="2"/>
  <c r="BF833" i="2"/>
  <c r="T833" i="2"/>
  <c r="R833" i="2"/>
  <c r="P833" i="2"/>
  <c r="BI830" i="2"/>
  <c r="BH830" i="2"/>
  <c r="BG830" i="2"/>
  <c r="BF830" i="2"/>
  <c r="T830" i="2"/>
  <c r="R830" i="2"/>
  <c r="P830" i="2"/>
  <c r="BI827" i="2"/>
  <c r="BH827" i="2"/>
  <c r="BG827" i="2"/>
  <c r="BF827" i="2"/>
  <c r="T827" i="2"/>
  <c r="R827" i="2"/>
  <c r="P827" i="2"/>
  <c r="BI824" i="2"/>
  <c r="BH824" i="2"/>
  <c r="BG824" i="2"/>
  <c r="BF824" i="2"/>
  <c r="T824" i="2"/>
  <c r="R824" i="2"/>
  <c r="P824" i="2"/>
  <c r="BI821" i="2"/>
  <c r="BH821" i="2"/>
  <c r="BG821" i="2"/>
  <c r="BF821" i="2"/>
  <c r="T821" i="2"/>
  <c r="R821" i="2"/>
  <c r="P821" i="2"/>
  <c r="BI819" i="2"/>
  <c r="BH819" i="2"/>
  <c r="BG819" i="2"/>
  <c r="BF819" i="2"/>
  <c r="T819" i="2"/>
  <c r="R819" i="2"/>
  <c r="P819" i="2"/>
  <c r="BI816" i="2"/>
  <c r="BH816" i="2"/>
  <c r="BG816" i="2"/>
  <c r="BF816" i="2"/>
  <c r="T816" i="2"/>
  <c r="R816" i="2"/>
  <c r="P816" i="2"/>
  <c r="BI813" i="2"/>
  <c r="BH813" i="2"/>
  <c r="BG813" i="2"/>
  <c r="BF813" i="2"/>
  <c r="T813" i="2"/>
  <c r="R813" i="2"/>
  <c r="P813" i="2"/>
  <c r="BI810" i="2"/>
  <c r="BH810" i="2"/>
  <c r="BG810" i="2"/>
  <c r="BF810" i="2"/>
  <c r="T810" i="2"/>
  <c r="R810" i="2"/>
  <c r="P810" i="2"/>
  <c r="BI808" i="2"/>
  <c r="BH808" i="2"/>
  <c r="BG808" i="2"/>
  <c r="BF808" i="2"/>
  <c r="T808" i="2"/>
  <c r="R808" i="2"/>
  <c r="P808" i="2"/>
  <c r="BI806" i="2"/>
  <c r="BH806" i="2"/>
  <c r="BG806" i="2"/>
  <c r="BF806" i="2"/>
  <c r="T806" i="2"/>
  <c r="R806" i="2"/>
  <c r="P806" i="2"/>
  <c r="BI803" i="2"/>
  <c r="BH803" i="2"/>
  <c r="BG803" i="2"/>
  <c r="BF803" i="2"/>
  <c r="T803" i="2"/>
  <c r="R803" i="2"/>
  <c r="P803" i="2"/>
  <c r="BI800" i="2"/>
  <c r="BH800" i="2"/>
  <c r="BG800" i="2"/>
  <c r="BF800" i="2"/>
  <c r="T800" i="2"/>
  <c r="R800" i="2"/>
  <c r="P800" i="2"/>
  <c r="BI797" i="2"/>
  <c r="BH797" i="2"/>
  <c r="BG797" i="2"/>
  <c r="BF797" i="2"/>
  <c r="T797" i="2"/>
  <c r="R797" i="2"/>
  <c r="P797" i="2"/>
  <c r="BI794" i="2"/>
  <c r="BH794" i="2"/>
  <c r="BG794" i="2"/>
  <c r="BF794" i="2"/>
  <c r="T794" i="2"/>
  <c r="R794" i="2"/>
  <c r="P794" i="2"/>
  <c r="BI791" i="2"/>
  <c r="BH791" i="2"/>
  <c r="BG791" i="2"/>
  <c r="BF791" i="2"/>
  <c r="T791" i="2"/>
  <c r="R791" i="2"/>
  <c r="P791" i="2"/>
  <c r="BI788" i="2"/>
  <c r="BH788" i="2"/>
  <c r="BG788" i="2"/>
  <c r="BF788" i="2"/>
  <c r="T788" i="2"/>
  <c r="R788" i="2"/>
  <c r="P788" i="2"/>
  <c r="BI785" i="2"/>
  <c r="BH785" i="2"/>
  <c r="BG785" i="2"/>
  <c r="BF785" i="2"/>
  <c r="T785" i="2"/>
  <c r="R785" i="2"/>
  <c r="P785" i="2"/>
  <c r="BI782" i="2"/>
  <c r="BH782" i="2"/>
  <c r="BG782" i="2"/>
  <c r="BF782" i="2"/>
  <c r="T782" i="2"/>
  <c r="R782" i="2"/>
  <c r="P782" i="2"/>
  <c r="BI779" i="2"/>
  <c r="BH779" i="2"/>
  <c r="BG779" i="2"/>
  <c r="BF779" i="2"/>
  <c r="T779" i="2"/>
  <c r="R779" i="2"/>
  <c r="P779" i="2"/>
  <c r="BI776" i="2"/>
  <c r="BH776" i="2"/>
  <c r="BG776" i="2"/>
  <c r="BF776" i="2"/>
  <c r="T776" i="2"/>
  <c r="R776" i="2"/>
  <c r="P776" i="2"/>
  <c r="BI774" i="2"/>
  <c r="BH774" i="2"/>
  <c r="BG774" i="2"/>
  <c r="BF774" i="2"/>
  <c r="T774" i="2"/>
  <c r="R774" i="2"/>
  <c r="P774" i="2"/>
  <c r="BI772" i="2"/>
  <c r="BH772" i="2"/>
  <c r="BG772" i="2"/>
  <c r="BF772" i="2"/>
  <c r="T772" i="2"/>
  <c r="R772" i="2"/>
  <c r="P772" i="2"/>
  <c r="BI770" i="2"/>
  <c r="BH770" i="2"/>
  <c r="BG770" i="2"/>
  <c r="BF770" i="2"/>
  <c r="T770" i="2"/>
  <c r="R770" i="2"/>
  <c r="P770" i="2"/>
  <c r="BI768" i="2"/>
  <c r="BH768" i="2"/>
  <c r="BG768" i="2"/>
  <c r="BF768" i="2"/>
  <c r="T768" i="2"/>
  <c r="R768" i="2"/>
  <c r="P768" i="2"/>
  <c r="BI766" i="2"/>
  <c r="BH766" i="2"/>
  <c r="BG766" i="2"/>
  <c r="BF766" i="2"/>
  <c r="T766" i="2"/>
  <c r="R766" i="2"/>
  <c r="P766" i="2"/>
  <c r="BI764" i="2"/>
  <c r="BH764" i="2"/>
  <c r="BG764" i="2"/>
  <c r="BF764" i="2"/>
  <c r="T764" i="2"/>
  <c r="R764" i="2"/>
  <c r="P764" i="2"/>
  <c r="BI762" i="2"/>
  <c r="BH762" i="2"/>
  <c r="BG762" i="2"/>
  <c r="BF762" i="2"/>
  <c r="T762" i="2"/>
  <c r="R762" i="2"/>
  <c r="P762" i="2"/>
  <c r="BI760" i="2"/>
  <c r="BH760" i="2"/>
  <c r="BG760" i="2"/>
  <c r="BF760" i="2"/>
  <c r="T760" i="2"/>
  <c r="R760" i="2"/>
  <c r="P760" i="2"/>
  <c r="BI758" i="2"/>
  <c r="BH758" i="2"/>
  <c r="BG758" i="2"/>
  <c r="BF758" i="2"/>
  <c r="T758" i="2"/>
  <c r="R758" i="2"/>
  <c r="P758" i="2"/>
  <c r="BI755" i="2"/>
  <c r="BH755" i="2"/>
  <c r="BG755" i="2"/>
  <c r="BF755" i="2"/>
  <c r="T755" i="2"/>
  <c r="R755" i="2"/>
  <c r="P755" i="2"/>
  <c r="BI753" i="2"/>
  <c r="BH753" i="2"/>
  <c r="BG753" i="2"/>
  <c r="BF753" i="2"/>
  <c r="T753" i="2"/>
  <c r="R753" i="2"/>
  <c r="P753" i="2"/>
  <c r="BI750" i="2"/>
  <c r="BH750" i="2"/>
  <c r="BG750" i="2"/>
  <c r="BF750" i="2"/>
  <c r="T750" i="2"/>
  <c r="R750" i="2"/>
  <c r="P750" i="2"/>
  <c r="BI747" i="2"/>
  <c r="BH747" i="2"/>
  <c r="BG747" i="2"/>
  <c r="BF747" i="2"/>
  <c r="T747" i="2"/>
  <c r="R747" i="2"/>
  <c r="P747" i="2"/>
  <c r="BI744" i="2"/>
  <c r="BH744" i="2"/>
  <c r="BG744" i="2"/>
  <c r="BF744" i="2"/>
  <c r="T744" i="2"/>
  <c r="R744" i="2"/>
  <c r="P744" i="2"/>
  <c r="BI741" i="2"/>
  <c r="BH741" i="2"/>
  <c r="BG741" i="2"/>
  <c r="BF741" i="2"/>
  <c r="T741" i="2"/>
  <c r="R741" i="2"/>
  <c r="P741" i="2"/>
  <c r="BI738" i="2"/>
  <c r="BH738" i="2"/>
  <c r="BG738" i="2"/>
  <c r="BF738" i="2"/>
  <c r="T738" i="2"/>
  <c r="R738" i="2"/>
  <c r="P738" i="2"/>
  <c r="BI735" i="2"/>
  <c r="BH735" i="2"/>
  <c r="BG735" i="2"/>
  <c r="BF735" i="2"/>
  <c r="T735" i="2"/>
  <c r="R735" i="2"/>
  <c r="P735" i="2"/>
  <c r="BI732" i="2"/>
  <c r="BH732" i="2"/>
  <c r="BG732" i="2"/>
  <c r="BF732" i="2"/>
  <c r="T732" i="2"/>
  <c r="R732" i="2"/>
  <c r="P732" i="2"/>
  <c r="BI729" i="2"/>
  <c r="BH729" i="2"/>
  <c r="BG729" i="2"/>
  <c r="BF729" i="2"/>
  <c r="T729" i="2"/>
  <c r="R729" i="2"/>
  <c r="P729" i="2"/>
  <c r="BI726" i="2"/>
  <c r="BH726" i="2"/>
  <c r="BG726" i="2"/>
  <c r="BF726" i="2"/>
  <c r="T726" i="2"/>
  <c r="R726" i="2"/>
  <c r="P726" i="2"/>
  <c r="BI722" i="2"/>
  <c r="BH722" i="2"/>
  <c r="BG722" i="2"/>
  <c r="BF722" i="2"/>
  <c r="T722" i="2"/>
  <c r="R722" i="2"/>
  <c r="P722" i="2"/>
  <c r="BI719" i="2"/>
  <c r="BH719" i="2"/>
  <c r="BG719" i="2"/>
  <c r="BF719" i="2"/>
  <c r="T719" i="2"/>
  <c r="R719" i="2"/>
  <c r="P719" i="2"/>
  <c r="BI716" i="2"/>
  <c r="BH716" i="2"/>
  <c r="BG716" i="2"/>
  <c r="BF716" i="2"/>
  <c r="T716" i="2"/>
  <c r="R716" i="2"/>
  <c r="P716" i="2"/>
  <c r="BI713" i="2"/>
  <c r="BH713" i="2"/>
  <c r="BG713" i="2"/>
  <c r="BF713" i="2"/>
  <c r="T713" i="2"/>
  <c r="R713" i="2"/>
  <c r="P713" i="2"/>
  <c r="BI710" i="2"/>
  <c r="BH710" i="2"/>
  <c r="BG710" i="2"/>
  <c r="BF710" i="2"/>
  <c r="T710" i="2"/>
  <c r="R710" i="2"/>
  <c r="P710" i="2"/>
  <c r="BI707" i="2"/>
  <c r="BH707" i="2"/>
  <c r="BG707" i="2"/>
  <c r="BF707" i="2"/>
  <c r="T707" i="2"/>
  <c r="R707" i="2"/>
  <c r="P707" i="2"/>
  <c r="BI704" i="2"/>
  <c r="BH704" i="2"/>
  <c r="BG704" i="2"/>
  <c r="BF704" i="2"/>
  <c r="T704" i="2"/>
  <c r="R704" i="2"/>
  <c r="P704" i="2"/>
  <c r="BI701" i="2"/>
  <c r="BH701" i="2"/>
  <c r="BG701" i="2"/>
  <c r="BF701" i="2"/>
  <c r="T701" i="2"/>
  <c r="R701" i="2"/>
  <c r="P701" i="2"/>
  <c r="BI698" i="2"/>
  <c r="BH698" i="2"/>
  <c r="BG698" i="2"/>
  <c r="BF698" i="2"/>
  <c r="T698" i="2"/>
  <c r="R698" i="2"/>
  <c r="P698" i="2"/>
  <c r="BI695" i="2"/>
  <c r="BH695" i="2"/>
  <c r="BG695" i="2"/>
  <c r="BF695" i="2"/>
  <c r="T695" i="2"/>
  <c r="R695" i="2"/>
  <c r="P695" i="2"/>
  <c r="BI692" i="2"/>
  <c r="BH692" i="2"/>
  <c r="BG692" i="2"/>
  <c r="BF692" i="2"/>
  <c r="T692" i="2"/>
  <c r="R692" i="2"/>
  <c r="P692" i="2"/>
  <c r="BI689" i="2"/>
  <c r="BH689" i="2"/>
  <c r="BG689" i="2"/>
  <c r="BF689" i="2"/>
  <c r="T689" i="2"/>
  <c r="R689" i="2"/>
  <c r="P689" i="2"/>
  <c r="BI686" i="2"/>
  <c r="BH686" i="2"/>
  <c r="BG686" i="2"/>
  <c r="BF686" i="2"/>
  <c r="T686" i="2"/>
  <c r="R686" i="2"/>
  <c r="P686" i="2"/>
  <c r="BI683" i="2"/>
  <c r="BH683" i="2"/>
  <c r="BG683" i="2"/>
  <c r="BF683" i="2"/>
  <c r="T683" i="2"/>
  <c r="R683" i="2"/>
  <c r="P683" i="2"/>
  <c r="BI680" i="2"/>
  <c r="BH680" i="2"/>
  <c r="BG680" i="2"/>
  <c r="BF680" i="2"/>
  <c r="T680" i="2"/>
  <c r="R680" i="2"/>
  <c r="P680" i="2"/>
  <c r="BI677" i="2"/>
  <c r="BH677" i="2"/>
  <c r="BG677" i="2"/>
  <c r="BF677" i="2"/>
  <c r="T677" i="2"/>
  <c r="R677" i="2"/>
  <c r="P677" i="2"/>
  <c r="BI675" i="2"/>
  <c r="BH675" i="2"/>
  <c r="BG675" i="2"/>
  <c r="BF675" i="2"/>
  <c r="T675" i="2"/>
  <c r="R675" i="2"/>
  <c r="P675" i="2"/>
  <c r="BI673" i="2"/>
  <c r="BH673" i="2"/>
  <c r="BG673" i="2"/>
  <c r="BF673" i="2"/>
  <c r="T673" i="2"/>
  <c r="R673" i="2"/>
  <c r="P673" i="2"/>
  <c r="BI670" i="2"/>
  <c r="BH670" i="2"/>
  <c r="BG670" i="2"/>
  <c r="BF670" i="2"/>
  <c r="T670" i="2"/>
  <c r="R670" i="2"/>
  <c r="P670" i="2"/>
  <c r="BI668" i="2"/>
  <c r="BH668" i="2"/>
  <c r="BG668" i="2"/>
  <c r="BF668" i="2"/>
  <c r="T668" i="2"/>
  <c r="R668" i="2"/>
  <c r="P668" i="2"/>
  <c r="BI666" i="2"/>
  <c r="BH666" i="2"/>
  <c r="BG666" i="2"/>
  <c r="BF666" i="2"/>
  <c r="T666" i="2"/>
  <c r="R666" i="2"/>
  <c r="P666" i="2"/>
  <c r="BI664" i="2"/>
  <c r="BH664" i="2"/>
  <c r="BG664" i="2"/>
  <c r="BF664" i="2"/>
  <c r="T664" i="2"/>
  <c r="R664" i="2"/>
  <c r="P664" i="2"/>
  <c r="BI662" i="2"/>
  <c r="BH662" i="2"/>
  <c r="BG662" i="2"/>
  <c r="BF662" i="2"/>
  <c r="T662" i="2"/>
  <c r="R662" i="2"/>
  <c r="P662" i="2"/>
  <c r="BI660" i="2"/>
  <c r="BH660" i="2"/>
  <c r="BG660" i="2"/>
  <c r="BF660" i="2"/>
  <c r="T660" i="2"/>
  <c r="R660" i="2"/>
  <c r="P660" i="2"/>
  <c r="BI657" i="2"/>
  <c r="BH657" i="2"/>
  <c r="BG657" i="2"/>
  <c r="BF657" i="2"/>
  <c r="T657" i="2"/>
  <c r="R657" i="2"/>
  <c r="P657" i="2"/>
  <c r="BI654" i="2"/>
  <c r="BH654" i="2"/>
  <c r="BG654" i="2"/>
  <c r="BF654" i="2"/>
  <c r="T654" i="2"/>
  <c r="R654" i="2"/>
  <c r="P654" i="2"/>
  <c r="BI651" i="2"/>
  <c r="BH651" i="2"/>
  <c r="BG651" i="2"/>
  <c r="BF651" i="2"/>
  <c r="T651" i="2"/>
  <c r="R651" i="2"/>
  <c r="P651" i="2"/>
  <c r="BI648" i="2"/>
  <c r="BH648" i="2"/>
  <c r="BG648" i="2"/>
  <c r="BF648" i="2"/>
  <c r="T648" i="2"/>
  <c r="R648" i="2"/>
  <c r="P648" i="2"/>
  <c r="BI645" i="2"/>
  <c r="BH645" i="2"/>
  <c r="BG645" i="2"/>
  <c r="BF645" i="2"/>
  <c r="T645" i="2"/>
  <c r="R645" i="2"/>
  <c r="P645" i="2"/>
  <c r="BI642" i="2"/>
  <c r="BH642" i="2"/>
  <c r="BG642" i="2"/>
  <c r="BF642" i="2"/>
  <c r="T642" i="2"/>
  <c r="R642" i="2"/>
  <c r="P642" i="2"/>
  <c r="BI640" i="2"/>
  <c r="BH640" i="2"/>
  <c r="BG640" i="2"/>
  <c r="BF640" i="2"/>
  <c r="T640" i="2"/>
  <c r="R640" i="2"/>
  <c r="P640" i="2"/>
  <c r="BI638" i="2"/>
  <c r="BH638" i="2"/>
  <c r="BG638" i="2"/>
  <c r="BF638" i="2"/>
  <c r="T638" i="2"/>
  <c r="R638" i="2"/>
  <c r="P638" i="2"/>
  <c r="BI636" i="2"/>
  <c r="BH636" i="2"/>
  <c r="BG636" i="2"/>
  <c r="BF636" i="2"/>
  <c r="T636" i="2"/>
  <c r="R636" i="2"/>
  <c r="P636" i="2"/>
  <c r="BI633" i="2"/>
  <c r="BH633" i="2"/>
  <c r="BG633" i="2"/>
  <c r="BF633" i="2"/>
  <c r="T633" i="2"/>
  <c r="R633" i="2"/>
  <c r="P633" i="2"/>
  <c r="BI631" i="2"/>
  <c r="BH631" i="2"/>
  <c r="BG631" i="2"/>
  <c r="BF631" i="2"/>
  <c r="T631" i="2"/>
  <c r="R631" i="2"/>
  <c r="P631" i="2"/>
  <c r="BI628" i="2"/>
  <c r="BH628" i="2"/>
  <c r="BG628" i="2"/>
  <c r="BF628" i="2"/>
  <c r="T628" i="2"/>
  <c r="R628" i="2"/>
  <c r="P628" i="2"/>
  <c r="BI625" i="2"/>
  <c r="BH625" i="2"/>
  <c r="BG625" i="2"/>
  <c r="BF625" i="2"/>
  <c r="T625" i="2"/>
  <c r="R625" i="2"/>
  <c r="P625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8" i="2"/>
  <c r="BH618" i="2"/>
  <c r="BG618" i="2"/>
  <c r="BF618" i="2"/>
  <c r="T618" i="2"/>
  <c r="R618" i="2"/>
  <c r="P618" i="2"/>
  <c r="BI615" i="2"/>
  <c r="BH615" i="2"/>
  <c r="BG615" i="2"/>
  <c r="BF615" i="2"/>
  <c r="T615" i="2"/>
  <c r="R615" i="2"/>
  <c r="P615" i="2"/>
  <c r="BI612" i="2"/>
  <c r="BH612" i="2"/>
  <c r="BG612" i="2"/>
  <c r="BF612" i="2"/>
  <c r="T612" i="2"/>
  <c r="R612" i="2"/>
  <c r="P612" i="2"/>
  <c r="BI610" i="2"/>
  <c r="BH610" i="2"/>
  <c r="BG610" i="2"/>
  <c r="BF610" i="2"/>
  <c r="T610" i="2"/>
  <c r="R610" i="2"/>
  <c r="P610" i="2"/>
  <c r="BI607" i="2"/>
  <c r="BH607" i="2"/>
  <c r="BG607" i="2"/>
  <c r="BF607" i="2"/>
  <c r="T607" i="2"/>
  <c r="R607" i="2"/>
  <c r="P607" i="2"/>
  <c r="BI604" i="2"/>
  <c r="BH604" i="2"/>
  <c r="BG604" i="2"/>
  <c r="BF604" i="2"/>
  <c r="T604" i="2"/>
  <c r="R604" i="2"/>
  <c r="P604" i="2"/>
  <c r="BI601" i="2"/>
  <c r="BH601" i="2"/>
  <c r="BG601" i="2"/>
  <c r="BF601" i="2"/>
  <c r="T601" i="2"/>
  <c r="R601" i="2"/>
  <c r="P601" i="2"/>
  <c r="BI597" i="2"/>
  <c r="BH597" i="2"/>
  <c r="BG597" i="2"/>
  <c r="BF597" i="2"/>
  <c r="T597" i="2"/>
  <c r="R597" i="2"/>
  <c r="P597" i="2"/>
  <c r="BI594" i="2"/>
  <c r="BH594" i="2"/>
  <c r="BG594" i="2"/>
  <c r="BF594" i="2"/>
  <c r="T594" i="2"/>
  <c r="R594" i="2"/>
  <c r="P594" i="2"/>
  <c r="BI591" i="2"/>
  <c r="BH591" i="2"/>
  <c r="BG591" i="2"/>
  <c r="BF591" i="2"/>
  <c r="T591" i="2"/>
  <c r="R591" i="2"/>
  <c r="P591" i="2"/>
  <c r="BI588" i="2"/>
  <c r="BH588" i="2"/>
  <c r="BG588" i="2"/>
  <c r="BF588" i="2"/>
  <c r="T588" i="2"/>
  <c r="R588" i="2"/>
  <c r="P588" i="2"/>
  <c r="BI585" i="2"/>
  <c r="BH585" i="2"/>
  <c r="BG585" i="2"/>
  <c r="BF585" i="2"/>
  <c r="T585" i="2"/>
  <c r="R585" i="2"/>
  <c r="P585" i="2"/>
  <c r="BI583" i="2"/>
  <c r="BH583" i="2"/>
  <c r="BG583" i="2"/>
  <c r="BF583" i="2"/>
  <c r="T583" i="2"/>
  <c r="R583" i="2"/>
  <c r="P583" i="2"/>
  <c r="BI580" i="2"/>
  <c r="BH580" i="2"/>
  <c r="BG580" i="2"/>
  <c r="BF580" i="2"/>
  <c r="T580" i="2"/>
  <c r="R580" i="2"/>
  <c r="P580" i="2"/>
  <c r="BI577" i="2"/>
  <c r="BH577" i="2"/>
  <c r="BG577" i="2"/>
  <c r="BF577" i="2"/>
  <c r="T577" i="2"/>
  <c r="R577" i="2"/>
  <c r="P577" i="2"/>
  <c r="BI574" i="2"/>
  <c r="BH574" i="2"/>
  <c r="BG574" i="2"/>
  <c r="BF574" i="2"/>
  <c r="T574" i="2"/>
  <c r="R574" i="2"/>
  <c r="P574" i="2"/>
  <c r="BI571" i="2"/>
  <c r="BH571" i="2"/>
  <c r="BG571" i="2"/>
  <c r="BF571" i="2"/>
  <c r="T571" i="2"/>
  <c r="R571" i="2"/>
  <c r="P571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29" i="2"/>
  <c r="BH529" i="2"/>
  <c r="BG529" i="2"/>
  <c r="BF529" i="2"/>
  <c r="T529" i="2"/>
  <c r="R529" i="2"/>
  <c r="P529" i="2"/>
  <c r="BI526" i="2"/>
  <c r="BH526" i="2"/>
  <c r="BG526" i="2"/>
  <c r="BF526" i="2"/>
  <c r="T526" i="2"/>
  <c r="R526" i="2"/>
  <c r="P526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6" i="2"/>
  <c r="BH496" i="2"/>
  <c r="BG496" i="2"/>
  <c r="BF496" i="2"/>
  <c r="T496" i="2"/>
  <c r="R496" i="2"/>
  <c r="P496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4" i="2"/>
  <c r="BH484" i="2"/>
  <c r="BG484" i="2"/>
  <c r="BF484" i="2"/>
  <c r="T484" i="2"/>
  <c r="R484" i="2"/>
  <c r="P484" i="2"/>
  <c r="BI481" i="2"/>
  <c r="BH481" i="2"/>
  <c r="BG481" i="2"/>
  <c r="BF481" i="2"/>
  <c r="T481" i="2"/>
  <c r="R481" i="2"/>
  <c r="P481" i="2"/>
  <c r="BI478" i="2"/>
  <c r="BH478" i="2"/>
  <c r="BG478" i="2"/>
  <c r="BF478" i="2"/>
  <c r="T478" i="2"/>
  <c r="R478" i="2"/>
  <c r="P478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R472" i="2"/>
  <c r="P472" i="2"/>
  <c r="BI469" i="2"/>
  <c r="BH469" i="2"/>
  <c r="BG469" i="2"/>
  <c r="BF469" i="2"/>
  <c r="T469" i="2"/>
  <c r="R469" i="2"/>
  <c r="P469" i="2"/>
  <c r="BI466" i="2"/>
  <c r="BH466" i="2"/>
  <c r="BG466" i="2"/>
  <c r="BF466" i="2"/>
  <c r="T466" i="2"/>
  <c r="R466" i="2"/>
  <c r="P466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2" i="2"/>
  <c r="BH452" i="2"/>
  <c r="BG452" i="2"/>
  <c r="BF452" i="2"/>
  <c r="T452" i="2"/>
  <c r="R452" i="2"/>
  <c r="P452" i="2"/>
  <c r="BI449" i="2"/>
  <c r="BH449" i="2"/>
  <c r="BG449" i="2"/>
  <c r="BF449" i="2"/>
  <c r="T449" i="2"/>
  <c r="R449" i="2"/>
  <c r="P449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10" i="2"/>
  <c r="BH410" i="2"/>
  <c r="BG410" i="2"/>
  <c r="BF410" i="2"/>
  <c r="T410" i="2"/>
  <c r="R410" i="2"/>
  <c r="P410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F99" i="2"/>
  <c r="F97" i="2"/>
  <c r="E95" i="2"/>
  <c r="F54" i="2"/>
  <c r="F52" i="2"/>
  <c r="E50" i="2"/>
  <c r="J24" i="2"/>
  <c r="E24" i="2"/>
  <c r="J55" i="2" s="1"/>
  <c r="J23" i="2"/>
  <c r="J21" i="2"/>
  <c r="E21" i="2"/>
  <c r="J99" i="2" s="1"/>
  <c r="J20" i="2"/>
  <c r="J18" i="2"/>
  <c r="E18" i="2"/>
  <c r="F100" i="2" s="1"/>
  <c r="J17" i="2"/>
  <c r="J12" i="2"/>
  <c r="J97" i="2"/>
  <c r="E7" i="2"/>
  <c r="E48" i="2"/>
  <c r="L50" i="1"/>
  <c r="AM50" i="1"/>
  <c r="AM49" i="1"/>
  <c r="L49" i="1"/>
  <c r="AM47" i="1"/>
  <c r="L47" i="1"/>
  <c r="L45" i="1"/>
  <c r="L44" i="1"/>
  <c r="BK1497" i="2"/>
  <c r="BK502" i="2"/>
  <c r="BK1404" i="2"/>
  <c r="BK1791" i="2"/>
  <c r="BK1001" i="2"/>
  <c r="J345" i="2"/>
  <c r="BK1211" i="2"/>
  <c r="J657" i="2"/>
  <c r="J896" i="2"/>
  <c r="BK1470" i="2"/>
  <c r="BK1539" i="2"/>
  <c r="J732" i="2"/>
  <c r="BK375" i="2"/>
  <c r="J1723" i="2"/>
  <c r="J2319" i="2"/>
  <c r="J1536" i="2"/>
  <c r="BK1020" i="2"/>
  <c r="BK548" i="2"/>
  <c r="J483" i="4"/>
  <c r="BK223" i="4"/>
  <c r="J547" i="4"/>
  <c r="J469" i="4"/>
  <c r="J816" i="2"/>
  <c r="BK1359" i="2"/>
  <c r="J779" i="2"/>
  <c r="J1675" i="2"/>
  <c r="J154" i="2"/>
  <c r="BK760" i="2"/>
  <c r="BK250" i="2"/>
  <c r="J956" i="2"/>
  <c r="BK1852" i="2"/>
  <c r="BK588" i="2"/>
  <c r="J1975" i="2"/>
  <c r="J1223" i="2"/>
  <c r="BK163" i="2"/>
  <c r="J1046" i="2"/>
  <c r="J2310" i="2"/>
  <c r="BK2118" i="2"/>
  <c r="BK1283" i="2"/>
  <c r="BK677" i="2"/>
  <c r="BK2026" i="2"/>
  <c r="J601" i="2"/>
  <c r="BK323" i="4"/>
  <c r="BK307" i="4"/>
  <c r="J127" i="4"/>
  <c r="J320" i="4"/>
  <c r="BK310" i="2"/>
  <c r="BK1069" i="2"/>
  <c r="J689" i="2"/>
  <c r="J1265" i="2"/>
  <c r="J1953" i="2"/>
  <c r="J744" i="2"/>
  <c r="BK369" i="2"/>
  <c r="BK1776" i="2"/>
  <c r="J980" i="2"/>
  <c r="BK526" i="2"/>
  <c r="J1785" i="2"/>
  <c r="BK878" i="2"/>
  <c r="J283" i="2"/>
  <c r="BK1908" i="2"/>
  <c r="J651" i="2"/>
  <c r="J1473" i="2"/>
  <c r="BK1926" i="2"/>
  <c r="J1084" i="2"/>
  <c r="J2288" i="2"/>
  <c r="J948" i="2"/>
  <c r="J117" i="3"/>
  <c r="J266" i="4"/>
  <c r="J87" i="4"/>
  <c r="J393" i="4"/>
  <c r="BK403" i="4"/>
  <c r="J268" i="4"/>
  <c r="J262" i="4"/>
  <c r="BK216" i="4"/>
  <c r="BK327" i="4"/>
  <c r="BK268" i="4"/>
  <c r="J270" i="4"/>
  <c r="BK1103" i="2"/>
  <c r="BK989" i="2"/>
  <c r="BK1935" i="2"/>
  <c r="J1292" i="2"/>
  <c r="J1425" i="2"/>
  <c r="BK1139" i="2"/>
  <c r="J2226" i="2"/>
  <c r="BK2293" i="2"/>
  <c r="J125" i="4"/>
  <c r="BK134" i="4"/>
  <c r="J278" i="4"/>
  <c r="BK170" i="4"/>
  <c r="BK148" i="4"/>
  <c r="BK1773" i="2"/>
  <c r="BK934" i="2"/>
  <c r="J268" i="2"/>
  <c r="BK1576" i="2"/>
  <c r="J571" i="2"/>
  <c r="J1933" i="2"/>
  <c r="BK1347" i="2"/>
  <c r="J166" i="2"/>
  <c r="J1386" i="2"/>
  <c r="BK1902" i="2"/>
  <c r="BK1049" i="2"/>
  <c r="BK2327" i="2"/>
  <c r="J1503" i="2"/>
  <c r="BK2253" i="2"/>
  <c r="BK158" i="3"/>
  <c r="J395" i="4"/>
  <c r="BK341" i="4"/>
  <c r="BK172" i="4"/>
  <c r="BK290" i="4"/>
  <c r="BK930" i="2"/>
  <c r="J2029" i="2"/>
  <c r="BK744" i="2"/>
  <c r="BK794" i="2"/>
  <c r="J1079" i="2"/>
  <c r="J2082" i="2"/>
  <c r="J1103" i="2"/>
  <c r="J2073" i="2"/>
  <c r="BK1235" i="2"/>
  <c r="J2039" i="2"/>
  <c r="BK416" i="2"/>
  <c r="J1573" i="2"/>
  <c r="J534" i="2"/>
  <c r="BK2011" i="2"/>
  <c r="BK729" i="2"/>
  <c r="BK139" i="2"/>
  <c r="J345" i="4"/>
  <c r="BK168" i="4"/>
  <c r="BK95" i="4"/>
  <c r="BK120" i="4"/>
  <c r="BK375" i="4"/>
  <c r="BK158" i="4"/>
  <c r="BK272" i="4"/>
  <c r="J369" i="2"/>
  <c r="BK1383" i="2"/>
  <c r="BK1344" i="2"/>
  <c r="J536" i="2"/>
  <c r="J1133" i="2"/>
  <c r="BK660" i="2"/>
  <c r="BK1884" i="2"/>
  <c r="BK307" i="2"/>
  <c r="J1603" i="2"/>
  <c r="BK202" i="2"/>
  <c r="BK1084" i="2"/>
  <c r="J1803" i="2"/>
  <c r="J638" i="2"/>
  <c r="BK1202" i="2"/>
  <c r="J145" i="2"/>
  <c r="J1196" i="2"/>
  <c r="BK109" i="3"/>
  <c r="J423" i="4"/>
  <c r="J238" i="4"/>
  <c r="BK399" i="4"/>
  <c r="J207" i="4"/>
  <c r="J521" i="4"/>
  <c r="BK1524" i="2"/>
  <c r="J472" i="2"/>
  <c r="BK956" i="2"/>
  <c r="BK1079" i="2"/>
  <c r="J1746" i="2"/>
  <c r="BK363" i="2"/>
  <c r="BK1380" i="2"/>
  <c r="BK774" i="2"/>
  <c r="J722" i="2"/>
  <c r="BK109" i="2"/>
  <c r="BK1530" i="2"/>
  <c r="J660" i="2"/>
  <c r="J2333" i="2"/>
  <c r="BK1422" i="2"/>
  <c r="J2222" i="2"/>
  <c r="BK830" i="2"/>
  <c r="J1726" i="2"/>
  <c r="BK103" i="4"/>
  <c r="J403" i="4"/>
  <c r="J180" i="4"/>
  <c r="J260" i="4"/>
  <c r="BK1734" i="2"/>
  <c r="J2267" i="2"/>
  <c r="J1440" i="2"/>
  <c r="BK211" i="2"/>
  <c r="J1958" i="2"/>
  <c r="J1106" i="2"/>
  <c r="BK2333" i="2"/>
  <c r="BK2270" i="2"/>
  <c r="BK683" i="2"/>
  <c r="BK415" i="4"/>
  <c r="J256" i="4"/>
  <c r="BK1527" i="2"/>
  <c r="BK443" i="2"/>
  <c r="J402" i="2"/>
  <c r="J1600" i="2"/>
  <c r="BK399" i="2"/>
  <c r="BK1542" i="2"/>
  <c r="J1690" i="2"/>
  <c r="BK393" i="2"/>
  <c r="J1235" i="2"/>
  <c r="J113" i="3"/>
  <c r="J438" i="4"/>
  <c r="BK111" i="4"/>
  <c r="J305" i="4"/>
  <c r="BK393" i="4"/>
  <c r="BK1365" i="2"/>
  <c r="J436" i="2"/>
  <c r="J1821" i="2"/>
  <c r="BK223" i="2"/>
  <c r="J695" i="2"/>
  <c r="J271" i="2"/>
  <c r="J1076" i="2"/>
  <c r="J357" i="2"/>
  <c r="J1208" i="2"/>
  <c r="J1699" i="2"/>
  <c r="BK372" i="2"/>
  <c r="J1359" i="2"/>
  <c r="BK130" i="2"/>
  <c r="J2121" i="2"/>
  <c r="BK806" i="2"/>
  <c r="BK2232" i="2"/>
  <c r="J130" i="2"/>
  <c r="J539" i="4"/>
  <c r="BK373" i="4"/>
  <c r="BK813" i="2"/>
  <c r="BK1302" i="2"/>
  <c r="J442" i="4"/>
  <c r="J85" i="4"/>
  <c r="J1320" i="2"/>
  <c r="J604" i="2"/>
  <c r="J1268" i="2"/>
  <c r="J1539" i="2"/>
  <c r="BK1669" i="2"/>
  <c r="BK583" i="2"/>
  <c r="BK1612" i="2"/>
  <c r="J612" i="2"/>
  <c r="BK1947" i="2"/>
  <c r="BK971" i="2"/>
  <c r="BK2082" i="2"/>
  <c r="BK692" i="2"/>
  <c r="BK1858" i="2"/>
  <c r="J1302" i="2"/>
  <c r="J1648" i="2"/>
  <c r="J1800" i="2"/>
  <c r="BK324" i="2"/>
  <c r="BK145" i="4"/>
  <c r="J197" i="4"/>
  <c r="J210" i="4"/>
  <c r="J448" i="4"/>
  <c r="J519" i="4"/>
  <c r="J513" i="4"/>
  <c r="J436" i="4"/>
  <c r="J2179" i="2"/>
  <c r="J1413" i="2"/>
  <c r="BK1115" i="2"/>
  <c r="BK1821" i="2"/>
  <c r="J965" i="2"/>
  <c r="BK2133" i="2"/>
  <c r="BK645" i="2"/>
  <c r="J1920" i="2"/>
  <c r="BK713" i="2"/>
  <c r="BK1636" i="2"/>
  <c r="J2260" i="2"/>
  <c r="BK1449" i="2"/>
  <c r="BK138" i="4"/>
  <c r="BK385" i="4"/>
  <c r="BK377" i="4"/>
  <c r="J511" i="4"/>
  <c r="BK515" i="4"/>
  <c r="J1567" i="2"/>
  <c r="BK1296" i="2"/>
  <c r="J692" i="2"/>
  <c r="J772" i="2"/>
  <c r="BK1839" i="2"/>
  <c r="BK2219" i="2"/>
  <c r="BK1265" i="2"/>
  <c r="BK597" i="2"/>
  <c r="BK1410" i="2"/>
  <c r="J169" i="3"/>
  <c r="BK429" i="4"/>
  <c r="J218" i="4"/>
  <c r="BK214" i="4"/>
  <c r="BK286" i="4"/>
  <c r="BK539" i="4"/>
  <c r="J401" i="4"/>
  <c r="BK1425" i="2"/>
  <c r="J808" i="2"/>
  <c r="J163" i="2"/>
  <c r="J253" i="2"/>
  <c r="J229" i="2"/>
  <c r="J747" i="2"/>
  <c r="J499" i="2"/>
  <c r="J1836" i="2"/>
  <c r="BK622" i="2"/>
  <c r="BK1749" i="2"/>
  <c r="J902" i="2"/>
  <c r="J196" i="2"/>
  <c r="J1220" i="2"/>
  <c r="BK2079" i="2"/>
  <c r="BK863" i="2"/>
  <c r="J2195" i="2"/>
  <c r="BK1259" i="2"/>
  <c r="J1124" i="2"/>
  <c r="BK277" i="2"/>
  <c r="J147" i="3"/>
  <c r="J152" i="4"/>
  <c r="BK529" i="4"/>
  <c r="J429" i="4"/>
  <c r="BK260" i="4"/>
  <c r="J258" i="4"/>
  <c r="BK262" i="4"/>
  <c r="BK485" i="4"/>
  <c r="BK315" i="4"/>
  <c r="J484" i="2"/>
  <c r="J1606" i="2"/>
  <c r="BK545" i="2"/>
  <c r="J642" i="2"/>
  <c r="BK295" i="2"/>
  <c r="J887" i="2"/>
  <c r="BK1788" i="2"/>
  <c r="J2086" i="2"/>
  <c r="J1121" i="2"/>
  <c r="J1693" i="2"/>
  <c r="J673" i="2"/>
  <c r="BK1861" i="2"/>
  <c r="J1118" i="2"/>
  <c r="BK2091" i="2"/>
  <c r="BK1268" i="2"/>
  <c r="BK560" i="2"/>
  <c r="BK2136" i="2"/>
  <c r="BK998" i="2"/>
  <c r="BK97" i="3"/>
  <c r="BK91" i="4"/>
  <c r="J381" i="4"/>
  <c r="BK438" i="4"/>
  <c r="BK471" i="4"/>
  <c r="BK156" i="4"/>
  <c r="BK2103" i="2"/>
  <c r="BK1308" i="2"/>
  <c r="J1902" i="2"/>
  <c r="BK1015" i="2"/>
  <c r="BK1696" i="2"/>
  <c r="BK698" i="2"/>
  <c r="BK1950" i="2"/>
  <c r="J2300" i="2"/>
  <c r="J1852" i="2"/>
  <c r="BK983" i="2"/>
  <c r="J2325" i="2"/>
  <c r="BK2002" i="2"/>
  <c r="J1066" i="2"/>
  <c r="BK2281" i="2"/>
  <c r="BK274" i="2"/>
  <c r="J140" i="4"/>
  <c r="BK297" i="4"/>
  <c r="BK527" i="4"/>
  <c r="J2133" i="2"/>
  <c r="J1897" i="2"/>
  <c r="J1900" i="2"/>
  <c r="J452" i="2"/>
  <c r="J164" i="4"/>
  <c r="BK337" i="4"/>
  <c r="BK1723" i="2"/>
  <c r="J770" i="2"/>
  <c r="J1806" i="2"/>
  <c r="BK1570" i="2"/>
  <c r="BK1160" i="2"/>
  <c r="J244" i="2"/>
  <c r="J1033" i="2"/>
  <c r="BK1323" i="2"/>
  <c r="J327" i="2"/>
  <c r="BK1609" i="2"/>
  <c r="J390" i="2"/>
  <c r="J1305" i="2"/>
  <c r="J2331" i="2"/>
  <c r="J1624" i="2"/>
  <c r="J106" i="2"/>
  <c r="J1524" i="2"/>
  <c r="BK115" i="2"/>
  <c r="J107" i="4"/>
  <c r="J212" i="4"/>
  <c r="J497" i="4"/>
  <c r="BK469" i="4"/>
  <c r="BK114" i="4"/>
  <c r="BK488" i="4"/>
  <c r="J235" i="4"/>
  <c r="BK505" i="4"/>
  <c r="BK379" i="4"/>
  <c r="BK1407" i="2"/>
  <c r="BK424" i="2"/>
  <c r="BK1997" i="2"/>
  <c r="J551" i="2"/>
  <c r="J622" i="2"/>
  <c r="BK557" i="2"/>
  <c r="BK1058" i="2"/>
  <c r="BK145" i="2"/>
  <c r="J1136" i="2"/>
  <c r="J1377" i="2"/>
  <c r="J1109" i="2"/>
  <c r="J1015" i="2"/>
  <c r="J2207" i="2"/>
  <c r="J1069" i="2"/>
  <c r="BK478" i="2"/>
  <c r="J481" i="2"/>
  <c r="BK1803" i="2"/>
  <c r="J2201" i="2"/>
  <c r="J517" i="4"/>
  <c r="BK270" i="4"/>
  <c r="BK1824" i="2"/>
  <c r="J953" i="2"/>
  <c r="BK1603" i="2"/>
  <c r="BK762" i="2"/>
  <c r="BK1151" i="2"/>
  <c r="J1956" i="2"/>
  <c r="J514" i="2"/>
  <c r="J1687" i="2"/>
  <c r="J588" i="2"/>
  <c r="BK1923" i="2"/>
  <c r="J292" i="2"/>
  <c r="J2017" i="2"/>
  <c r="BK160" i="3"/>
  <c r="J397" i="4"/>
  <c r="J419" i="4"/>
  <c r="J417" i="4"/>
  <c r="J299" i="4"/>
  <c r="J2000" i="2"/>
  <c r="J1018" i="2"/>
  <c r="BK1398" i="2"/>
  <c r="J1891" i="2"/>
  <c r="BK127" i="2"/>
  <c r="BK1010" i="2"/>
  <c r="BK360" i="2"/>
  <c r="J924" i="2"/>
  <c r="J1476" i="2"/>
  <c r="BK2285" i="2"/>
  <c r="J1178" i="2"/>
  <c r="BK1737" i="2"/>
  <c r="J526" i="2"/>
  <c r="BK1169" i="2"/>
  <c r="BK121" i="2"/>
  <c r="BK1482" i="2"/>
  <c r="BK475" i="2"/>
  <c r="J2112" i="2"/>
  <c r="BK2070" i="2"/>
  <c r="J833" i="2"/>
  <c r="J2044" i="2"/>
  <c r="J517" i="2"/>
  <c r="BK117" i="3"/>
  <c r="J254" i="4"/>
  <c r="J407" i="4"/>
  <c r="J478" i="4"/>
  <c r="BK214" i="2"/>
  <c r="J1049" i="2"/>
  <c r="BK2005" i="2"/>
  <c r="BK816" i="2"/>
  <c r="J1767" i="2"/>
  <c r="J1961" i="2"/>
  <c r="J2192" i="2"/>
  <c r="J503" i="4"/>
  <c r="J150" i="4"/>
  <c r="BK355" i="4"/>
  <c r="J339" i="4"/>
  <c r="BK651" i="2"/>
  <c r="J490" i="2"/>
  <c r="BK190" i="2"/>
  <c r="J788" i="2"/>
  <c r="BK2056" i="2"/>
  <c r="J1184" i="2"/>
  <c r="BK1663" i="2"/>
  <c r="BK493" i="2"/>
  <c r="J1431" i="2"/>
  <c r="J926" i="2"/>
  <c r="J1930" i="2"/>
  <c r="BK722" i="2"/>
  <c r="J1211" i="2"/>
  <c r="BK138" i="3"/>
  <c r="BK184" i="4"/>
  <c r="J543" i="4"/>
  <c r="J302" i="4"/>
  <c r="BK444" i="4"/>
  <c r="BK501" i="4"/>
  <c r="J2109" i="2"/>
  <c r="J449" i="2"/>
  <c r="J1740" i="2"/>
  <c r="J962" i="2"/>
  <c r="J936" i="2"/>
  <c r="J1908" i="2"/>
  <c r="BK566" i="2"/>
  <c r="J1770" i="2"/>
  <c r="BK766" i="2"/>
  <c r="J1591" i="2"/>
  <c r="BK387" i="2"/>
  <c r="BK1639" i="2"/>
  <c r="BK342" i="2"/>
  <c r="J1485" i="2"/>
  <c r="BK2229" i="2"/>
  <c r="BK1094" i="2"/>
  <c r="J1636" i="2"/>
  <c r="J469" i="2"/>
  <c r="BK241" i="4"/>
  <c r="J114" i="4"/>
  <c r="BK507" i="4"/>
  <c r="BK101" i="4"/>
  <c r="BK313" i="4"/>
  <c r="BK150" i="4"/>
  <c r="J455" i="2"/>
  <c r="BK785" i="2"/>
  <c r="J875" i="2"/>
  <c r="BK899" i="2"/>
  <c r="BK1618" i="2"/>
  <c r="BK604" i="2"/>
  <c r="J1374" i="2"/>
  <c r="BK2204" i="2"/>
  <c r="BK1389" i="2"/>
  <c r="J396" i="2"/>
  <c r="J1341" i="2"/>
  <c r="BK229" i="2"/>
  <c r="BK1007" i="2"/>
  <c r="BK1944" i="2"/>
  <c r="BK680" i="2"/>
  <c r="BK2297" i="2"/>
  <c r="BK633" i="2"/>
  <c r="BK169" i="3"/>
  <c r="J343" i="4"/>
  <c r="BK309" i="4"/>
  <c r="BK351" i="4"/>
  <c r="BK311" i="4"/>
  <c r="J531" i="4"/>
  <c r="BK1897" i="2"/>
  <c r="J810" i="2"/>
  <c r="BK1764" i="2"/>
  <c r="BK638" i="2"/>
  <c r="BK333" i="2"/>
  <c r="BK542" i="2"/>
  <c r="J1090" i="2"/>
  <c r="J664" i="2"/>
  <c r="BK1238" i="2"/>
  <c r="J316" i="2"/>
  <c r="BK2067" i="2"/>
  <c r="BK704" i="2"/>
  <c r="BK1416" i="2"/>
  <c r="BK1142" i="2"/>
  <c r="J2291" i="2"/>
  <c r="J1861" i="2"/>
  <c r="BK262" i="2"/>
  <c r="J905" i="2"/>
  <c r="J405" i="4"/>
  <c r="J132" i="4"/>
  <c r="BK459" i="4"/>
  <c r="J325" i="4"/>
  <c r="J223" i="2"/>
  <c r="J1560" i="2"/>
  <c r="BK965" i="2"/>
  <c r="BK118" i="2"/>
  <c r="BK1785" i="2"/>
  <c r="J1280" i="2"/>
  <c r="BK2317" i="2"/>
  <c r="J1482" i="2"/>
  <c r="BK1560" i="2"/>
  <c r="J130" i="3"/>
  <c r="J331" i="4"/>
  <c r="J463" i="4"/>
  <c r="J1894" i="2"/>
  <c r="BK944" i="2"/>
  <c r="BK2042" i="2"/>
  <c r="BK271" i="2"/>
  <c r="BK357" i="2"/>
  <c r="BK926" i="2"/>
  <c r="J1761" i="2"/>
  <c r="J1970" i="2"/>
  <c r="BK1096" i="2"/>
  <c r="BK2339" i="2"/>
  <c r="BK1876" i="2"/>
  <c r="BK1121" i="2"/>
  <c r="J160" i="2"/>
  <c r="BK1818" i="2"/>
  <c r="BK1918" i="2"/>
  <c r="BK574" i="2"/>
  <c r="BK1127" i="2"/>
  <c r="J109" i="3"/>
  <c r="BK195" i="4"/>
  <c r="J172" i="4"/>
  <c r="J247" i="4"/>
  <c r="J123" i="4"/>
  <c r="BK282" i="4"/>
  <c r="BK218" i="4"/>
  <c r="J158" i="4"/>
  <c r="J160" i="4"/>
  <c r="J292" i="4"/>
  <c r="J1031" i="2"/>
  <c r="BK2033" i="2"/>
  <c r="J986" i="2"/>
  <c r="BK1506" i="2"/>
  <c r="BK187" i="2"/>
  <c r="BK860" i="2"/>
  <c r="J1818" i="2"/>
  <c r="BK354" i="2"/>
  <c r="J1262" i="2"/>
  <c r="J2232" i="2"/>
  <c r="J1488" i="2"/>
  <c r="J1368" i="2"/>
  <c r="BK2303" i="2"/>
  <c r="J2158" i="2"/>
  <c r="BK569" i="2"/>
  <c r="BK1013" i="2"/>
  <c r="BK1720" i="2"/>
  <c r="J2067" i="2"/>
  <c r="BK662" i="2"/>
  <c r="BK620" i="2"/>
  <c r="J2033" i="2"/>
  <c r="J1040" i="2"/>
  <c r="J1570" i="2"/>
  <c r="J172" i="3"/>
  <c r="BK105" i="4"/>
  <c r="J509" i="4"/>
  <c r="J1711" i="2"/>
  <c r="BK750" i="2"/>
  <c r="BK1061" i="2"/>
  <c r="J1618" i="2"/>
  <c r="J776" i="2"/>
  <c r="BK2164" i="2"/>
  <c r="BK764" i="2"/>
  <c r="J1518" i="2"/>
  <c r="BK1864" i="2"/>
  <c r="J713" i="2"/>
  <c r="J2323" i="2"/>
  <c r="BK1657" i="2"/>
  <c r="BK1106" i="2"/>
  <c r="J226" i="2"/>
  <c r="J1335" i="2"/>
  <c r="BK2258" i="2"/>
  <c r="J1389" i="2"/>
  <c r="BK908" i="2"/>
  <c r="J450" i="4"/>
  <c r="J130" i="4"/>
  <c r="BK431" i="4"/>
  <c r="J541" i="4"/>
  <c r="J2161" i="2"/>
  <c r="J1241" i="2"/>
  <c r="J2124" i="2"/>
  <c r="BK413" i="2"/>
  <c r="BK2109" i="2"/>
  <c r="BK390" i="2"/>
  <c r="J1115" i="2"/>
  <c r="J214" i="2"/>
  <c r="BK1693" i="2"/>
  <c r="J2011" i="2"/>
  <c r="BK1615" i="2"/>
  <c r="J806" i="2"/>
  <c r="J1232" i="2"/>
  <c r="BK427" i="2"/>
  <c r="J2241" i="2"/>
  <c r="J1515" i="2"/>
  <c r="J487" i="2"/>
  <c r="BK1130" i="2"/>
  <c r="J256" i="2"/>
  <c r="J434" i="4"/>
  <c r="J553" i="4"/>
  <c r="J537" i="4"/>
  <c r="J848" i="2"/>
  <c r="J1639" i="2"/>
  <c r="J1990" i="2"/>
  <c r="J645" i="2"/>
  <c r="BK959" i="2"/>
  <c r="J539" i="2"/>
  <c r="J1100" i="2"/>
  <c r="J677" i="2"/>
  <c r="J2100" i="2"/>
  <c r="BK1124" i="2"/>
  <c r="BK2155" i="2"/>
  <c r="BK1600" i="2"/>
  <c r="BK1311" i="2"/>
  <c r="BK2323" i="2"/>
  <c r="J1645" i="2"/>
  <c r="J716" i="2"/>
  <c r="BK640" i="2"/>
  <c r="BK1500" i="2"/>
  <c r="BK747" i="2"/>
  <c r="BK152" i="3"/>
  <c r="BK204" i="4"/>
  <c r="J290" i="4"/>
  <c r="BK478" i="4"/>
  <c r="BK466" i="4"/>
  <c r="BK1503" i="2"/>
  <c r="J1154" i="2"/>
  <c r="BK1681" i="2"/>
  <c r="J1458" i="2"/>
  <c r="J366" i="2"/>
  <c r="J1217" i="2"/>
  <c r="BK2076" i="2"/>
  <c r="BK396" i="2"/>
  <c r="J177" i="3"/>
  <c r="J286" i="4"/>
  <c r="BK427" i="4"/>
  <c r="BK389" i="4"/>
  <c r="BK2142" i="2"/>
  <c r="J774" i="2"/>
  <c r="BK378" i="2"/>
  <c r="BK2161" i="2"/>
  <c r="BK1491" i="2"/>
  <c r="BK452" i="2"/>
  <c r="BK2226" i="2"/>
  <c r="J1142" i="2"/>
  <c r="J1966" i="2"/>
  <c r="J1347" i="2"/>
  <c r="BK2152" i="2"/>
  <c r="J157" i="2"/>
  <c r="J944" i="2"/>
  <c r="BK278" i="4"/>
  <c r="BK343" i="4"/>
  <c r="J480" i="4"/>
  <c r="J252" i="4"/>
  <c r="BK109" i="4"/>
  <c r="BK1705" i="2"/>
  <c r="BK283" i="2"/>
  <c r="J1001" i="2"/>
  <c r="J1554" i="2"/>
  <c r="J502" i="2"/>
  <c r="J1410" i="2"/>
  <c r="BK1172" i="2"/>
  <c r="BK950" i="2"/>
  <c r="BK1938" i="2"/>
  <c r="J1042" i="2"/>
  <c r="BK1845" i="2"/>
  <c r="J1096" i="2"/>
  <c r="BK1040" i="2"/>
  <c r="J208" i="2"/>
  <c r="BK1452" i="2"/>
  <c r="BK217" i="2"/>
  <c r="BK896" i="2"/>
  <c r="J162" i="3"/>
  <c r="BK220" i="4"/>
  <c r="J313" i="4"/>
  <c r="J446" i="4"/>
  <c r="BK549" i="4"/>
  <c r="J134" i="4"/>
  <c r="BK1028" i="2"/>
  <c r="J232" i="2"/>
  <c r="J995" i="2"/>
  <c r="BK1226" i="2"/>
  <c r="BK726" i="2"/>
  <c r="BK1767" i="2"/>
  <c r="BK384" i="2"/>
  <c r="BK1199" i="2"/>
  <c r="BK1966" i="2"/>
  <c r="J583" i="2"/>
  <c r="J1588" i="2"/>
  <c r="BK532" i="2"/>
  <c r="BK1377" i="2"/>
  <c r="J755" i="2"/>
  <c r="J2042" i="2"/>
  <c r="BK1335" i="2"/>
  <c r="J2273" i="2"/>
  <c r="BK788" i="2"/>
  <c r="J160" i="3"/>
  <c r="BK461" i="4"/>
  <c r="BK160" i="4"/>
  <c r="J148" i="4"/>
  <c r="J535" i="4"/>
  <c r="BK357" i="4"/>
  <c r="J485" i="4"/>
  <c r="J1612" i="2"/>
  <c r="BK936" i="2"/>
  <c r="J2002" i="2"/>
  <c r="BK1690" i="2"/>
  <c r="BK1978" i="2"/>
  <c r="BK577" i="2"/>
  <c r="BK1038" i="2"/>
  <c r="J1842" i="2"/>
  <c r="BK992" i="2"/>
  <c r="J1148" i="2"/>
  <c r="J2229" i="2"/>
  <c r="J399" i="2"/>
  <c r="J1848" i="2"/>
  <c r="J1092" i="2"/>
  <c r="BK466" i="2"/>
  <c r="BK2273" i="2"/>
  <c r="J741" i="2"/>
  <c r="J1494" i="2"/>
  <c r="BK2260" i="2"/>
  <c r="J89" i="3"/>
  <c r="J317" i="4"/>
  <c r="J91" i="4"/>
  <c r="BK182" i="4"/>
  <c r="J184" i="4"/>
  <c r="BK710" i="2"/>
  <c r="BK1994" i="2"/>
  <c r="BK1332" i="2"/>
  <c r="BK481" i="2"/>
  <c r="BK980" i="2"/>
  <c r="J1332" i="2"/>
  <c r="BK664" i="2"/>
  <c r="J2064" i="2"/>
  <c r="J2303" i="2"/>
  <c r="J989" i="2"/>
  <c r="BK295" i="4"/>
  <c r="J264" i="4"/>
  <c r="BK2182" i="2"/>
  <c r="BK1338" i="2"/>
  <c r="J175" i="2"/>
  <c r="BK591" i="2"/>
  <c r="BK1800" i="2"/>
  <c r="BK2343" i="2"/>
  <c r="J2053" i="2"/>
  <c r="J2235" i="2"/>
  <c r="J1145" i="2"/>
  <c r="J2219" i="2"/>
  <c r="BK911" i="2"/>
  <c r="BK156" i="3"/>
  <c r="BK499" i="4"/>
  <c r="BK413" i="4"/>
  <c r="BK397" i="4"/>
  <c r="BK197" i="4"/>
  <c r="BK456" i="4"/>
  <c r="BK89" i="4"/>
  <c r="BK543" i="4"/>
  <c r="J284" i="4"/>
  <c r="BK152" i="4"/>
  <c r="BK938" i="2"/>
  <c r="BK208" i="2"/>
  <c r="J1672" i="2"/>
  <c r="BK499" i="2"/>
  <c r="J762" i="2"/>
  <c r="BK1990" i="2"/>
  <c r="BK517" i="2"/>
  <c r="BK1554" i="2"/>
  <c r="BK755" i="2"/>
  <c r="J1950" i="2"/>
  <c r="J640" i="2"/>
  <c r="J2050" i="2"/>
  <c r="BK657" i="2"/>
  <c r="J387" i="2"/>
  <c r="J2335" i="2"/>
  <c r="J2089" i="2"/>
  <c r="BK322" i="2"/>
  <c r="J1028" i="2"/>
  <c r="J322" i="2"/>
  <c r="BK1046" i="2"/>
  <c r="BK193" i="2"/>
  <c r="BK1033" i="2"/>
  <c r="J520" i="2"/>
  <c r="J1582" i="2"/>
  <c r="J1052" i="2"/>
  <c r="J2216" i="2"/>
  <c r="BK1815" i="2"/>
  <c r="J1010" i="2"/>
  <c r="J475" i="2"/>
  <c r="J2155" i="2"/>
  <c r="J1527" i="2"/>
  <c r="J854" i="2"/>
  <c r="BK2307" i="2"/>
  <c r="J934" i="2"/>
  <c r="BK101" i="3"/>
  <c r="BK387" i="4"/>
  <c r="BK1262" i="2"/>
  <c r="J133" i="2"/>
  <c r="BK872" i="2"/>
  <c r="J1714" i="2"/>
  <c r="BK148" i="2"/>
  <c r="J1918" i="2"/>
  <c r="BK905" i="2"/>
  <c r="J1737" i="2"/>
  <c r="BK2044" i="2"/>
  <c r="J921" i="2"/>
  <c r="J2142" i="2"/>
  <c r="J1479" i="2"/>
  <c r="J2281" i="2"/>
  <c r="BK571" i="2"/>
  <c r="J1311" i="2"/>
  <c r="J797" i="2"/>
  <c r="BK121" i="3"/>
  <c r="J307" i="4"/>
  <c r="BK266" i="4"/>
  <c r="J523" i="4"/>
  <c r="BK1133" i="2"/>
  <c r="BK1521" i="2"/>
  <c r="J319" i="2"/>
  <c r="J298" i="2"/>
  <c r="BK654" i="2"/>
  <c r="BK1746" i="2"/>
  <c r="J1973" i="2"/>
  <c r="BK175" i="2"/>
  <c r="J615" i="2"/>
  <c r="BK1292" i="2"/>
  <c r="BK2250" i="2"/>
  <c r="BK1941" i="2"/>
  <c r="BK732" i="2"/>
  <c r="BK1675" i="2"/>
  <c r="BK250" i="4"/>
  <c r="BK483" i="4"/>
  <c r="J220" i="4"/>
  <c r="J124" i="2"/>
  <c r="BK845" i="2"/>
  <c r="J574" i="2"/>
  <c r="J1277" i="2"/>
  <c r="BK133" i="2"/>
  <c r="BK1163" i="2"/>
  <c r="J363" i="2"/>
  <c r="J726" i="2"/>
  <c r="J1827" i="2"/>
  <c r="J169" i="2"/>
  <c r="BK1356" i="2"/>
  <c r="J488" i="4"/>
  <c r="BK2064" i="2"/>
  <c r="J824" i="2"/>
  <c r="BK701" i="2"/>
  <c r="J1935" i="2"/>
  <c r="J758" i="2"/>
  <c r="J1791" i="2"/>
  <c r="J938" i="2"/>
  <c r="J1597" i="2"/>
  <c r="BK1178" i="2"/>
  <c r="J238" i="2"/>
  <c r="J1533" i="2"/>
  <c r="J670" i="2"/>
  <c r="BK2335" i="2"/>
  <c r="J1308" i="2"/>
  <c r="BK666" i="2"/>
  <c r="BK2325" i="2"/>
  <c r="J1585" i="2"/>
  <c r="BK928" i="2"/>
  <c r="J2020" i="2"/>
  <c r="BK1208" i="2"/>
  <c r="BK554" i="2"/>
  <c r="J274" i="4"/>
  <c r="BK369" i="4"/>
  <c r="J505" i="4"/>
  <c r="J347" i="4"/>
  <c r="J93" i="4"/>
  <c r="J272" i="4"/>
  <c r="J282" i="4"/>
  <c r="BK1782" i="2"/>
  <c r="BK238" i="2"/>
  <c r="BK476" i="4"/>
  <c r="BK446" i="4"/>
  <c r="BK1100" i="2"/>
  <c r="J1247" i="2"/>
  <c r="BK1274" i="2"/>
  <c r="BK2036" i="2"/>
  <c r="BK2192" i="2"/>
  <c r="J794" i="2"/>
  <c r="J701" i="2"/>
  <c r="BK1428" i="2"/>
  <c r="J2167" i="2"/>
  <c r="BK1220" i="2"/>
  <c r="BK147" i="3"/>
  <c r="BK345" i="4"/>
  <c r="J295" i="4"/>
  <c r="J525" i="4"/>
  <c r="J365" i="4"/>
  <c r="BK1958" i="2"/>
  <c r="J1981" i="2"/>
  <c r="J384" i="2"/>
  <c r="J983" i="2"/>
  <c r="J942" i="2"/>
  <c r="J1669" i="2"/>
  <c r="J112" i="2"/>
  <c r="BK1476" i="2"/>
  <c r="BK1440" i="2"/>
  <c r="J1467" i="2"/>
  <c r="BK1970" i="2"/>
  <c r="BK265" i="2"/>
  <c r="J377" i="4"/>
  <c r="BK288" i="4"/>
  <c r="BK535" i="4"/>
  <c r="BK1842" i="2"/>
  <c r="BK601" i="2"/>
  <c r="J839" i="2"/>
  <c r="J908" i="2"/>
  <c r="J580" i="2"/>
  <c r="J2103" i="2"/>
  <c r="J2061" i="2"/>
  <c r="J2343" i="2"/>
  <c r="J1542" i="2"/>
  <c r="BK2158" i="2"/>
  <c r="J533" i="4"/>
  <c r="BK551" i="4"/>
  <c r="J563" i="2"/>
  <c r="BK1743" i="2"/>
  <c r="J1398" i="2"/>
  <c r="J193" i="2"/>
  <c r="BK1889" i="2"/>
  <c r="J413" i="2"/>
  <c r="BK1286" i="2"/>
  <c r="BK2275" i="2"/>
  <c r="J508" i="2"/>
  <c r="BK942" i="2"/>
  <c r="BK1714" i="2"/>
  <c r="J446" i="2"/>
  <c r="J97" i="3"/>
  <c r="BK339" i="4"/>
  <c r="J371" i="4"/>
  <c r="BK331" i="4"/>
  <c r="BK363" i="4"/>
  <c r="J1905" i="2"/>
  <c r="BK460" i="2"/>
  <c r="BK1052" i="2"/>
  <c r="J1071" i="2"/>
  <c r="BK1031" i="2"/>
  <c r="BK298" i="2"/>
  <c r="BK995" i="2"/>
  <c r="J2118" i="2"/>
  <c r="J860" i="2"/>
  <c r="J1887" i="2"/>
  <c r="BK1594" i="2"/>
  <c r="BK842" i="2"/>
  <c r="J1551" i="2"/>
  <c r="J478" i="2"/>
  <c r="BK2149" i="2"/>
  <c r="J2170" i="2"/>
  <c r="J569" i="2"/>
  <c r="J2297" i="2"/>
  <c r="BK1386" i="2"/>
  <c r="BK244" i="2"/>
  <c r="BK1887" i="2"/>
  <c r="J1371" i="2"/>
  <c r="J800" i="2"/>
  <c r="BK422" i="2"/>
  <c r="BK157" i="2"/>
  <c r="J2094" i="2"/>
  <c r="J1923" i="2"/>
  <c r="J142" i="2"/>
  <c r="J262" i="2"/>
  <c r="BK87" i="4"/>
  <c r="BK1642" i="2"/>
  <c r="J1013" i="2"/>
  <c r="J274" i="2"/>
  <c r="J594" i="2"/>
  <c r="J1130" i="2"/>
  <c r="BK848" i="2"/>
  <c r="BK514" i="2"/>
  <c r="J424" i="2"/>
  <c r="J1660" i="2"/>
  <c r="J1383" i="2"/>
  <c r="BK2097" i="2"/>
  <c r="J1238" i="2"/>
  <c r="J310" i="2"/>
  <c r="J189" i="4"/>
  <c r="J311" i="4"/>
  <c r="BK417" i="4"/>
  <c r="BK1717" i="2"/>
  <c r="BK610" i="2"/>
  <c r="BK808" i="2"/>
  <c r="BK1702" i="2"/>
  <c r="BK508" i="2"/>
  <c r="J1061" i="2"/>
  <c r="J560" i="2"/>
  <c r="BK1175" i="2"/>
  <c r="BK1567" i="2"/>
  <c r="BK419" i="2"/>
  <c r="J1419" i="2"/>
  <c r="J463" i="2"/>
  <c r="J1020" i="2"/>
  <c r="BK866" i="2"/>
  <c r="BK1055" i="2"/>
  <c r="BK178" i="2"/>
  <c r="BK948" i="2"/>
  <c r="BK1515" i="2"/>
  <c r="BK345" i="2"/>
  <c r="J1157" i="2"/>
  <c r="J466" i="4"/>
  <c r="J369" i="4"/>
  <c r="BK495" i="4"/>
  <c r="J166" i="4"/>
  <c r="BK359" i="4"/>
  <c r="BK117" i="4"/>
  <c r="J545" i="4"/>
  <c r="BK347" i="4"/>
  <c r="BK405" i="2"/>
  <c r="J422" i="2"/>
  <c r="BK1098" i="2"/>
  <c r="BK615" i="2"/>
  <c r="BK1362" i="2"/>
  <c r="BK1900" i="2"/>
  <c r="BK1672" i="2"/>
  <c r="J142" i="3"/>
  <c r="J329" i="4"/>
  <c r="BK299" i="4"/>
  <c r="J241" i="4"/>
  <c r="BK533" i="4"/>
  <c r="J1815" i="2"/>
  <c r="BK2047" i="2"/>
  <c r="BK551" i="2"/>
  <c r="J1044" i="2"/>
  <c r="J932" i="2"/>
  <c r="J2091" i="2"/>
  <c r="BK962" i="2"/>
  <c r="BK2341" i="2"/>
  <c r="BK1591" i="2"/>
  <c r="BK2283" i="2"/>
  <c r="BK1545" i="2"/>
  <c r="BK511" i="2"/>
  <c r="J1548" i="2"/>
  <c r="BK2170" i="2"/>
  <c r="BK803" i="2"/>
  <c r="J165" i="3"/>
  <c r="J357" i="4"/>
  <c r="J216" i="4"/>
  <c r="BK125" i="4"/>
  <c r="BK1557" i="2"/>
  <c r="J607" i="2"/>
  <c r="J1633" i="2"/>
  <c r="BK529" i="2"/>
  <c r="BK628" i="2"/>
  <c r="J666" i="2"/>
  <c r="BK1042" i="2"/>
  <c r="BK289" i="2"/>
  <c r="J1401" i="2"/>
  <c r="BK2329" i="2"/>
  <c r="BK875" i="2"/>
  <c r="J1833" i="2"/>
  <c r="BK1018" i="2"/>
  <c r="BK2321" i="2"/>
  <c r="J1344" i="2"/>
  <c r="BK986" i="2"/>
  <c r="BK172" i="3"/>
  <c r="BK440" i="4"/>
  <c r="BK365" i="4"/>
  <c r="BK247" i="4"/>
  <c r="BK317" i="4"/>
  <c r="BK349" i="4"/>
  <c r="J507" i="4"/>
  <c r="BK779" i="2"/>
  <c r="J118" i="2"/>
  <c r="BK1806" i="2"/>
  <c r="J704" i="2"/>
  <c r="BK1855" i="2"/>
  <c r="BK430" i="2"/>
  <c r="BK1458" i="2"/>
  <c r="J890" i="2"/>
  <c r="BK1913" i="2"/>
  <c r="BK1071" i="2"/>
  <c r="J1562" i="2"/>
  <c r="BK165" i="3"/>
  <c r="BK180" i="4"/>
  <c r="J226" i="4"/>
  <c r="J105" i="4"/>
  <c r="J499" i="4"/>
  <c r="BK1353" i="2"/>
  <c r="BK410" i="2"/>
  <c r="BK1419" i="2"/>
  <c r="J1557" i="2"/>
  <c r="BK2112" i="2"/>
  <c r="BK151" i="2"/>
  <c r="BK2195" i="2"/>
  <c r="BK890" i="2"/>
  <c r="J1455" i="2"/>
  <c r="BK484" i="2"/>
  <c r="J1615" i="2"/>
  <c r="BK330" i="2"/>
  <c r="J1864" i="2"/>
  <c r="J1338" i="2"/>
  <c r="BK2241" i="2"/>
  <c r="BK1395" i="2"/>
  <c r="BK2023" i="2"/>
  <c r="BK105" i="3"/>
  <c r="J411" i="4"/>
  <c r="J214" i="4"/>
  <c r="J327" i="4"/>
  <c r="J471" i="4"/>
  <c r="J1839" i="2"/>
  <c r="J1867" i="2"/>
  <c r="J1187" i="2"/>
  <c r="J2327" i="2"/>
  <c r="J1259" i="2"/>
  <c r="J992" i="2"/>
  <c r="BK2185" i="2"/>
  <c r="J1743" i="2"/>
  <c r="J156" i="3"/>
  <c r="J176" i="4"/>
  <c r="J182" i="4"/>
  <c r="BK1630" i="2"/>
  <c r="BK402" i="2"/>
  <c r="J1978" i="2"/>
  <c r="J1705" i="2"/>
  <c r="J1087" i="2"/>
  <c r="BK2167" i="2"/>
  <c r="J2070" i="2"/>
  <c r="BK1217" i="2"/>
  <c r="BK160" i="2"/>
  <c r="J1758" i="2"/>
  <c r="J698" i="2"/>
  <c r="BK1975" i="2"/>
  <c r="BK738" i="2"/>
  <c r="J2014" i="2"/>
  <c r="BK735" i="2"/>
  <c r="J1809" i="2"/>
  <c r="J250" i="2"/>
  <c r="J152" i="3"/>
  <c r="J297" i="4"/>
  <c r="J515" i="4"/>
  <c r="J361" i="4"/>
  <c r="J156" i="4"/>
  <c r="BK274" i="4"/>
  <c r="J103" i="4"/>
  <c r="J461" i="4"/>
  <c r="J2139" i="2"/>
  <c r="J1326" i="2"/>
  <c r="J333" i="2"/>
  <c r="BK1289" i="2"/>
  <c r="J1256" i="2"/>
  <c r="BK1118" i="2"/>
  <c r="J1098" i="2"/>
  <c r="J1004" i="2"/>
  <c r="J1926" i="2"/>
  <c r="J1151" i="2"/>
  <c r="BK1036" i="2"/>
  <c r="J1422" i="2"/>
  <c r="J1491" i="2"/>
  <c r="BK1915" i="2"/>
  <c r="BK2222" i="2"/>
  <c r="J1434" i="2"/>
  <c r="BK2017" i="2"/>
  <c r="J977" i="2"/>
  <c r="J1404" i="2"/>
  <c r="BK854" i="2"/>
  <c r="BK1910" i="2"/>
  <c r="J785" i="2"/>
  <c r="BK336" i="2"/>
  <c r="BK1374" i="2"/>
  <c r="BK974" i="2"/>
  <c r="J342" i="2"/>
  <c r="BK1277" i="2"/>
  <c r="J1997" i="2"/>
  <c r="BK1987" i="2"/>
  <c r="J1244" i="2"/>
  <c r="J2278" i="2"/>
  <c r="BK292" i="4"/>
  <c r="J367" i="4"/>
  <c r="J379" i="4"/>
  <c r="J145" i="4"/>
  <c r="J2210" i="2"/>
  <c r="BK280" i="2"/>
  <c r="J968" i="2"/>
  <c r="J959" i="2"/>
  <c r="J1181" i="2"/>
  <c r="J545" i="2"/>
  <c r="J1752" i="2"/>
  <c r="BK433" i="2"/>
  <c r="BK2139" i="2"/>
  <c r="BK642" i="2"/>
  <c r="J2106" i="2"/>
  <c r="BK1562" i="2"/>
  <c r="J139" i="2"/>
  <c r="BK1193" i="2"/>
  <c r="J2339" i="2"/>
  <c r="J1845" i="2"/>
  <c r="J277" i="2"/>
  <c r="J2189" i="2"/>
  <c r="BK2291" i="2"/>
  <c r="BK93" i="3"/>
  <c r="BK162" i="4"/>
  <c r="J101" i="4"/>
  <c r="J204" i="4"/>
  <c r="BK851" i="2"/>
  <c r="J974" i="2"/>
  <c r="J1160" i="2"/>
  <c r="BK232" i="2"/>
  <c r="J548" i="2"/>
  <c r="J1858" i="2"/>
  <c r="BK301" i="2"/>
  <c r="J750" i="2"/>
  <c r="BK1891" i="2"/>
  <c r="J330" i="2"/>
  <c r="BK884" i="2"/>
  <c r="J1824" i="2"/>
  <c r="BK1205" i="2"/>
  <c r="BK2264" i="2"/>
  <c r="J126" i="3"/>
  <c r="BK452" i="4"/>
  <c r="BK284" i="4"/>
  <c r="J1947" i="2"/>
  <c r="BK226" i="2"/>
  <c r="J393" i="2"/>
  <c r="BK1431" i="2"/>
  <c r="BK1157" i="2"/>
  <c r="J971" i="2"/>
  <c r="BK1488" i="2"/>
  <c r="J2317" i="2"/>
  <c r="J884" i="2"/>
  <c r="BK150" i="3"/>
  <c r="J399" i="4"/>
  <c r="J111" i="4"/>
  <c r="BK212" i="4"/>
  <c r="BK409" i="4"/>
  <c r="BK381" i="4"/>
  <c r="BK178" i="4"/>
  <c r="BK383" i="4"/>
  <c r="BK1708" i="2"/>
  <c r="J1797" i="2"/>
  <c r="J1987" i="2"/>
  <c r="J1621" i="2"/>
  <c r="BK436" i="2"/>
  <c r="BK1684" i="2"/>
  <c r="BK580" i="2"/>
  <c r="BK2089" i="2"/>
  <c r="J336" i="2"/>
  <c r="BK2094" i="2"/>
  <c r="J872" i="2"/>
  <c r="BK1755" i="2"/>
  <c r="BK1184" i="2"/>
  <c r="BK1512" i="2"/>
  <c r="J383" i="4"/>
  <c r="J454" i="4"/>
  <c r="BK531" i="4"/>
  <c r="J97" i="4"/>
  <c r="J120" i="4"/>
  <c r="J1380" i="2"/>
  <c r="BK1087" i="2"/>
  <c r="J372" i="2"/>
  <c r="BK968" i="2"/>
  <c r="J2164" i="2"/>
  <c r="J636" i="2"/>
  <c r="BK1437" i="2"/>
  <c r="J2307" i="2"/>
  <c r="BK1464" i="2"/>
  <c r="BK259" i="2"/>
  <c r="BK1809" i="2"/>
  <c r="BK339" i="2"/>
  <c r="J2056" i="2"/>
  <c r="J1314" i="2"/>
  <c r="J2285" i="2"/>
  <c r="BK1025" i="2"/>
  <c r="J105" i="3"/>
  <c r="BK391" i="4"/>
  <c r="BK519" i="4"/>
  <c r="J456" i="4"/>
  <c r="BK537" i="4"/>
  <c r="BK333" i="4"/>
  <c r="J353" i="4"/>
  <c r="BK1190" i="2"/>
  <c r="BK205" i="2"/>
  <c r="J857" i="2"/>
  <c r="J1172" i="2"/>
  <c r="J1654" i="2"/>
  <c r="J766" i="2"/>
  <c r="BK819" i="2"/>
  <c r="BK1467" i="2"/>
  <c r="BK594" i="2"/>
  <c r="J1509" i="2"/>
  <c r="J217" i="2"/>
  <c r="BK1247" i="2"/>
  <c r="BK286" i="2"/>
  <c r="BK1597" i="2"/>
  <c r="BK1401" i="2"/>
  <c r="J138" i="3"/>
  <c r="J431" i="4"/>
  <c r="BK276" i="4"/>
  <c r="J373" i="4"/>
  <c r="J440" i="4"/>
  <c r="BK434" i="4"/>
  <c r="BK186" i="4"/>
  <c r="J1229" i="2"/>
  <c r="J178" i="2"/>
  <c r="BK1187" i="2"/>
  <c r="BK313" i="2"/>
  <c r="J585" i="2"/>
  <c r="J1082" i="2"/>
  <c r="J2127" i="2"/>
  <c r="J764" i="2"/>
  <c r="BK2039" i="2"/>
  <c r="J899" i="2"/>
  <c r="J2076" i="2"/>
  <c r="J339" i="2"/>
  <c r="BK1305" i="2"/>
  <c r="J2176" i="2"/>
  <c r="BK881" i="2"/>
  <c r="J1782" i="2"/>
  <c r="BK162" i="3"/>
  <c r="J162" i="4"/>
  <c r="J363" i="4"/>
  <c r="J495" i="4"/>
  <c r="BK513" i="4"/>
  <c r="BK107" i="4"/>
  <c r="BK547" i="4"/>
  <c r="J1755" i="2"/>
  <c r="BK184" i="2"/>
  <c r="J360" i="2"/>
  <c r="J1870" i="2"/>
  <c r="J842" i="2"/>
  <c r="BK1711" i="2"/>
  <c r="J2130" i="2"/>
  <c r="BK836" i="2"/>
  <c r="J1663" i="2"/>
  <c r="J211" i="2"/>
  <c r="J1944" i="2"/>
  <c r="J1166" i="2"/>
  <c r="BK2050" i="2"/>
  <c r="BK534" i="2"/>
  <c r="BK2029" i="2"/>
  <c r="J1283" i="2"/>
  <c r="BK2244" i="2"/>
  <c r="J1464" i="2"/>
  <c r="J433" i="2"/>
  <c r="J158" i="3"/>
  <c r="BK252" i="4"/>
  <c r="J142" i="4"/>
  <c r="BK189" i="4"/>
  <c r="BK1350" i="2"/>
  <c r="BK472" i="2"/>
  <c r="BK914" i="2"/>
  <c r="BK242" i="2"/>
  <c r="J1350" i="2"/>
  <c r="BK2310" i="2"/>
  <c r="J154" i="3"/>
  <c r="BK201" i="4"/>
  <c r="BK509" i="4"/>
  <c r="J946" i="2"/>
  <c r="BK2020" i="2"/>
  <c r="BK253" i="2"/>
  <c r="J405" i="2"/>
  <c r="J1521" i="2"/>
  <c r="J313" i="2"/>
  <c r="BK1870" i="2"/>
  <c r="BK772" i="2"/>
  <c r="BK2331" i="2"/>
  <c r="J1353" i="2"/>
  <c r="BK1136" i="2"/>
  <c r="BK1214" i="2"/>
  <c r="BK2267" i="2"/>
  <c r="BK181" i="2"/>
  <c r="J444" i="4"/>
  <c r="J501" i="4"/>
  <c r="BK132" i="4"/>
  <c r="BK541" i="4"/>
  <c r="BK511" i="4"/>
  <c r="J618" i="2"/>
  <c r="BK585" i="2"/>
  <c r="J1199" i="2"/>
  <c r="J869" i="2"/>
  <c r="J187" i="2"/>
  <c r="BK1112" i="2"/>
  <c r="BK2179" i="2"/>
  <c r="BK1509" i="2"/>
  <c r="BK136" i="2"/>
  <c r="BK1082" i="2"/>
  <c r="BK154" i="2"/>
  <c r="BK1894" i="2"/>
  <c r="BK2337" i="2"/>
  <c r="J2173" i="2"/>
  <c r="BK1253" i="2"/>
  <c r="BK2319" i="2"/>
  <c r="J1530" i="2"/>
  <c r="BK833" i="2"/>
  <c r="BK176" i="4"/>
  <c r="BK545" i="4"/>
  <c r="J229" i="4"/>
  <c r="BK164" i="4"/>
  <c r="BK154" i="4"/>
  <c r="BK258" i="4"/>
  <c r="BK421" i="4"/>
  <c r="BK1963" i="2"/>
  <c r="BK776" i="2"/>
  <c r="BK1229" i="2"/>
  <c r="BK1066" i="2"/>
  <c r="BK668" i="2"/>
  <c r="J1022" i="2"/>
  <c r="J1708" i="2"/>
  <c r="BK707" i="2"/>
  <c r="J1910" i="2"/>
  <c r="BK1314" i="2"/>
  <c r="BK112" i="2"/>
  <c r="J1437" i="2"/>
  <c r="BK753" i="2"/>
  <c r="BK2238" i="2"/>
  <c r="BK1092" i="2"/>
  <c r="J1884" i="2"/>
  <c r="BK240" i="2"/>
  <c r="BK448" i="4"/>
  <c r="BK199" i="4"/>
  <c r="BK192" i="4"/>
  <c r="BK106" i="2"/>
  <c r="BK1455" i="2"/>
  <c r="BK536" i="2"/>
  <c r="BK2201" i="2"/>
  <c r="J729" i="2"/>
  <c r="BK1973" i="2"/>
  <c r="AS54" i="1"/>
  <c r="J195" i="4"/>
  <c r="BK1076" i="2"/>
  <c r="BK1579" i="2"/>
  <c r="BK810" i="2"/>
  <c r="BK2014" i="2"/>
  <c r="J782" i="2"/>
  <c r="J1915" i="2"/>
  <c r="J738" i="2"/>
  <c r="BK2256" i="2"/>
  <c r="J1163" i="2"/>
  <c r="J2258" i="2"/>
  <c r="J918" i="2"/>
  <c r="BK89" i="3"/>
  <c r="J223" i="4"/>
  <c r="J138" i="4"/>
  <c r="BK454" i="4"/>
  <c r="J389" i="4"/>
  <c r="J686" i="2"/>
  <c r="BK1699" i="2"/>
  <c r="BK1873" i="2"/>
  <c r="J591" i="2"/>
  <c r="BK1573" i="2"/>
  <c r="J631" i="2"/>
  <c r="J2283" i="2"/>
  <c r="J1317" i="2"/>
  <c r="J127" i="2"/>
  <c r="J1226" i="2"/>
  <c r="BK1461" i="2"/>
  <c r="J557" i="2"/>
  <c r="BK2061" i="2"/>
  <c r="J1169" i="2"/>
  <c r="BK1621" i="2"/>
  <c r="J288" i="4"/>
  <c r="J199" i="4"/>
  <c r="J421" i="4"/>
  <c r="BK503" i="4"/>
  <c r="BK442" i="4"/>
  <c r="J407" i="2"/>
  <c r="J1776" i="2"/>
  <c r="BK1090" i="2"/>
  <c r="BK381" i="2"/>
  <c r="J2036" i="2"/>
  <c r="BK1434" i="2"/>
  <c r="J827" i="2"/>
  <c r="J2238" i="2"/>
  <c r="J199" i="2"/>
  <c r="BK142" i="3"/>
  <c r="J427" i="4"/>
  <c r="J493" i="4"/>
  <c r="J359" i="4"/>
  <c r="BK1145" i="2"/>
  <c r="BK469" i="2"/>
  <c r="BK366" i="2"/>
  <c r="J2005" i="2"/>
  <c r="J753" i="2"/>
  <c r="BK1920" i="2"/>
  <c r="J1461" i="2"/>
  <c r="BK2121" i="2"/>
  <c r="BK1446" i="2"/>
  <c r="J307" i="2"/>
  <c r="BK1654" i="2"/>
  <c r="BK2198" i="2"/>
  <c r="J1512" i="2"/>
  <c r="BK2300" i="2"/>
  <c r="J863" i="2"/>
  <c r="J93" i="3"/>
  <c r="BK280" i="4"/>
  <c r="BK210" i="4"/>
  <c r="J309" i="4"/>
  <c r="BK371" i="4"/>
  <c r="BK174" i="4"/>
  <c r="J349" i="4"/>
  <c r="J491" i="4"/>
  <c r="BK523" i="4"/>
  <c r="J409" i="4"/>
  <c r="BK1836" i="2"/>
  <c r="BK839" i="2"/>
  <c r="BK1770" i="2"/>
  <c r="BK887" i="2"/>
  <c r="BK1740" i="2"/>
  <c r="J280" i="2"/>
  <c r="BK695" i="2"/>
  <c r="J1720" i="2"/>
  <c r="J610" i="2"/>
  <c r="BK1648" i="2"/>
  <c r="J410" i="2"/>
  <c r="J1449" i="2"/>
  <c r="J1889" i="2"/>
  <c r="J2244" i="2"/>
  <c r="BK1148" i="2"/>
  <c r="BK1565" i="2"/>
  <c r="BK169" i="2"/>
  <c r="BK1166" i="2"/>
  <c r="BK618" i="2"/>
  <c r="BK1241" i="2"/>
  <c r="BK455" i="2"/>
  <c r="J1594" i="2"/>
  <c r="J577" i="2"/>
  <c r="BK1109" i="2"/>
  <c r="BK607" i="2"/>
  <c r="BK1933" i="2"/>
  <c r="J851" i="2"/>
  <c r="BK2216" i="2"/>
  <c r="J1627" i="2"/>
  <c r="J1392" i="2"/>
  <c r="J496" i="2"/>
  <c r="BK1981" i="2"/>
  <c r="BK824" i="2"/>
  <c r="J459" i="4"/>
  <c r="BK463" i="4"/>
  <c r="BK207" i="4"/>
  <c r="J99" i="4"/>
  <c r="J2058" i="2"/>
  <c r="J381" i="2"/>
  <c r="J416" i="2"/>
  <c r="J1356" i="2"/>
  <c r="J1913" i="2"/>
  <c r="BK463" i="2"/>
  <c r="J1565" i="2"/>
  <c r="BK2058" i="2"/>
  <c r="J2213" i="2"/>
  <c r="J1630" i="2"/>
  <c r="J654" i="2"/>
  <c r="J1749" i="2"/>
  <c r="J662" i="2"/>
  <c r="J1329" i="2"/>
  <c r="J1452" i="2"/>
  <c r="J184" i="2"/>
  <c r="J1938" i="2"/>
  <c r="BK1074" i="2"/>
  <c r="BK232" i="4"/>
  <c r="J351" i="4"/>
  <c r="J192" i="4"/>
  <c r="BK99" i="4"/>
  <c r="BK2053" i="2"/>
  <c r="J1812" i="2"/>
  <c r="BK490" i="2"/>
  <c r="J1036" i="2"/>
  <c r="BK1536" i="2"/>
  <c r="J351" i="2"/>
  <c r="J1428" i="2"/>
  <c r="J620" i="2"/>
  <c r="BK821" i="2"/>
  <c r="J1702" i="2"/>
  <c r="J1112" i="2"/>
  <c r="J121" i="2"/>
  <c r="J680" i="2"/>
  <c r="J2204" i="2"/>
  <c r="J1139" i="2"/>
  <c r="BK932" i="2"/>
  <c r="J201" i="4"/>
  <c r="BK436" i="4"/>
  <c r="J387" i="4"/>
  <c r="J419" i="2"/>
  <c r="BK893" i="2"/>
  <c r="BK918" i="2"/>
  <c r="J1881" i="2"/>
  <c r="J683" i="2"/>
  <c r="J1734" i="2"/>
  <c r="BK800" i="2"/>
  <c r="BK2235" i="2"/>
  <c r="J1642" i="2"/>
  <c r="J597" i="2"/>
  <c r="J2275" i="2"/>
  <c r="J813" i="2"/>
  <c r="BK1812" i="2"/>
  <c r="BK457" i="2"/>
  <c r="BK446" i="2"/>
  <c r="J1205" i="2"/>
  <c r="J181" i="3"/>
  <c r="J117" i="4"/>
  <c r="J89" i="4"/>
  <c r="J315" i="4"/>
  <c r="J529" i="4"/>
  <c r="BK1881" i="2"/>
  <c r="J460" i="2"/>
  <c r="BK1961" i="2"/>
  <c r="J1365" i="2"/>
  <c r="BK235" i="2"/>
  <c r="J430" i="2"/>
  <c r="J235" i="2"/>
  <c r="BK791" i="2"/>
  <c r="BK1666" i="2"/>
  <c r="J675" i="2"/>
  <c r="J2313" i="2"/>
  <c r="BK256" i="2"/>
  <c r="BK2210" i="2"/>
  <c r="BK319" i="2"/>
  <c r="J2247" i="2"/>
  <c r="J1443" i="2"/>
  <c r="J1873" i="2"/>
  <c r="J1007" i="2"/>
  <c r="J415" i="4"/>
  <c r="BK226" i="4"/>
  <c r="BK491" i="4"/>
  <c r="BK320" i="4"/>
  <c r="BK480" i="4"/>
  <c r="J549" i="4"/>
  <c r="BK2176" i="2"/>
  <c r="J1127" i="2"/>
  <c r="BK1551" i="2"/>
  <c r="BK648" i="2"/>
  <c r="BK1953" i="2"/>
  <c r="BK770" i="2"/>
  <c r="J1609" i="2"/>
  <c r="BK857" i="2"/>
  <c r="J1732" i="2"/>
  <c r="J354" i="2"/>
  <c r="J1193" i="2"/>
  <c r="BK1299" i="2"/>
  <c r="BK2278" i="2"/>
  <c r="BK1833" i="2"/>
  <c r="BK902" i="2"/>
  <c r="J1717" i="2"/>
  <c r="J457" i="2"/>
  <c r="BK134" i="3"/>
  <c r="BK497" i="4"/>
  <c r="BK329" i="4"/>
  <c r="J355" i="4"/>
  <c r="BK93" i="4"/>
  <c r="BK1827" i="2"/>
  <c r="J493" i="2"/>
  <c r="BK1848" i="2"/>
  <c r="BK1678" i="2"/>
  <c r="BK351" i="2"/>
  <c r="BK797" i="2"/>
  <c r="J930" i="2"/>
  <c r="BK1645" i="2"/>
  <c r="BK1660" i="2"/>
  <c r="J710" i="2"/>
  <c r="J2253" i="2"/>
  <c r="BK1371" i="2"/>
  <c r="BK1413" i="2"/>
  <c r="BK1329" i="2"/>
  <c r="BK2247" i="2"/>
  <c r="BK1533" i="2"/>
  <c r="J566" i="2"/>
  <c r="J735" i="2"/>
  <c r="BK113" i="3"/>
  <c r="BK229" i="4"/>
  <c r="BK419" i="4"/>
  <c r="J385" i="4"/>
  <c r="J186" i="4"/>
  <c r="J276" i="4"/>
  <c r="BK553" i="4"/>
  <c r="J625" i="2"/>
  <c r="J1773" i="2"/>
  <c r="BK953" i="2"/>
  <c r="BK1633" i="2"/>
  <c r="BK1196" i="2"/>
  <c r="J1175" i="2"/>
  <c r="J242" i="2"/>
  <c r="J554" i="2"/>
  <c r="J1274" i="2"/>
  <c r="J1362" i="2"/>
  <c r="J466" i="2"/>
  <c r="J244" i="4"/>
  <c r="J476" i="4"/>
  <c r="J333" i="4"/>
  <c r="BK238" i="4"/>
  <c r="J109" i="4"/>
  <c r="BK136" i="4"/>
  <c r="BK1044" i="2"/>
  <c r="J304" i="2"/>
  <c r="J1271" i="2"/>
  <c r="J1289" i="2"/>
  <c r="BK196" i="2"/>
  <c r="J893" i="2"/>
  <c r="BK487" i="2"/>
  <c r="BK1606" i="2"/>
  <c r="BK1624" i="2"/>
  <c r="J295" i="2"/>
  <c r="J1299" i="2"/>
  <c r="J2337" i="2"/>
  <c r="BK1443" i="2"/>
  <c r="J2185" i="2"/>
  <c r="BK1761" i="2"/>
  <c r="J821" i="2"/>
  <c r="J240" i="2"/>
  <c r="J2182" i="2"/>
  <c r="J1286" i="2"/>
  <c r="BK124" i="2"/>
  <c r="BK1181" i="2"/>
  <c r="BK154" i="3"/>
  <c r="J250" i="4"/>
  <c r="J335" i="4"/>
  <c r="J527" i="4"/>
  <c r="J551" i="4"/>
  <c r="J2198" i="2"/>
  <c r="BK520" i="2"/>
  <c r="J1678" i="2"/>
  <c r="J707" i="2"/>
  <c r="J286" i="2"/>
  <c r="J1506" i="2"/>
  <c r="BK1479" i="2"/>
  <c r="J440" i="2"/>
  <c r="J2256" i="2"/>
  <c r="J1963" i="2"/>
  <c r="J529" i="2"/>
  <c r="BK1223" i="2"/>
  <c r="BK425" i="4"/>
  <c r="J170" i="4"/>
  <c r="BK411" i="4"/>
  <c r="BK367" i="4"/>
  <c r="J1395" i="2"/>
  <c r="J845" i="2"/>
  <c r="J289" i="2"/>
  <c r="J1729" i="2"/>
  <c r="J2149" i="2"/>
  <c r="J265" i="2"/>
  <c r="BK1022" i="2"/>
  <c r="BK2000" i="2"/>
  <c r="J881" i="2"/>
  <c r="BK1588" i="2"/>
  <c r="BK689" i="2"/>
  <c r="J2270" i="2"/>
  <c r="BK1687" i="2"/>
  <c r="BK869" i="2"/>
  <c r="J172" i="2"/>
  <c r="J2264" i="2"/>
  <c r="J259" i="2"/>
  <c r="BK2106" i="2"/>
  <c r="J1323" i="2"/>
  <c r="J2146" i="2"/>
  <c r="BK636" i="2"/>
  <c r="BK126" i="3"/>
  <c r="BK181" i="3"/>
  <c r="BK493" i="4"/>
  <c r="BK521" i="4"/>
  <c r="J452" i="4"/>
  <c r="BK254" i="4"/>
  <c r="BK140" i="4"/>
  <c r="J391" i="4"/>
  <c r="BK525" i="4"/>
  <c r="BK130" i="4"/>
  <c r="J337" i="4"/>
  <c r="J323" i="4"/>
  <c r="J1545" i="2"/>
  <c r="J1294" i="2"/>
  <c r="BK673" i="2"/>
  <c r="BK142" i="2"/>
  <c r="BK1582" i="2"/>
  <c r="J819" i="2"/>
  <c r="J2136" i="2"/>
  <c r="J348" i="2"/>
  <c r="BK1752" i="2"/>
  <c r="BK625" i="2"/>
  <c r="J148" i="2"/>
  <c r="J878" i="2"/>
  <c r="BK268" i="2"/>
  <c r="J1788" i="2"/>
  <c r="J2115" i="2"/>
  <c r="BK1271" i="2"/>
  <c r="J427" i="2"/>
  <c r="J1253" i="2"/>
  <c r="BK741" i="2"/>
  <c r="J181" i="2"/>
  <c r="J115" i="2"/>
  <c r="J1855" i="2"/>
  <c r="J2250" i="2"/>
  <c r="J2008" i="2"/>
  <c r="BK1256" i="2"/>
  <c r="BK827" i="2"/>
  <c r="J1296" i="2"/>
  <c r="BK719" i="2"/>
  <c r="BK1794" i="2"/>
  <c r="BK1341" i="2"/>
  <c r="J830" i="2"/>
  <c r="BK1627" i="2"/>
  <c r="BK631" i="2"/>
  <c r="J1416" i="2"/>
  <c r="BK2115" i="2"/>
  <c r="J443" i="2"/>
  <c r="BK1729" i="2"/>
  <c r="BK758" i="2"/>
  <c r="J2079" i="2"/>
  <c r="J1657" i="2"/>
  <c r="J719" i="2"/>
  <c r="BK1797" i="2"/>
  <c r="J134" i="3"/>
  <c r="BK235" i="4"/>
  <c r="BK244" i="4"/>
  <c r="BK395" i="4"/>
  <c r="BK405" i="4"/>
  <c r="BK1956" i="2"/>
  <c r="BK407" i="2"/>
  <c r="BK716" i="2"/>
  <c r="BK1004" i="2"/>
  <c r="BK539" i="2"/>
  <c r="BK1280" i="2"/>
  <c r="BK1905" i="2"/>
  <c r="J940" i="2"/>
  <c r="J1064" i="2"/>
  <c r="BK1064" i="2"/>
  <c r="J1666" i="2"/>
  <c r="BK612" i="2"/>
  <c r="J220" i="2"/>
  <c r="J375" i="4"/>
  <c r="BK85" i="4"/>
  <c r="BK142" i="4"/>
  <c r="J998" i="2"/>
  <c r="J866" i="2"/>
  <c r="BK670" i="2"/>
  <c r="J1025" i="2"/>
  <c r="J1684" i="2"/>
  <c r="BK2207" i="2"/>
  <c r="BK2100" i="2"/>
  <c r="BK1392" i="2"/>
  <c r="BK1585" i="2"/>
  <c r="J2329" i="2"/>
  <c r="J2023" i="2"/>
  <c r="BK946" i="2"/>
  <c r="J1876" i="2"/>
  <c r="J150" i="3"/>
  <c r="BK302" i="4"/>
  <c r="BK450" i="4"/>
  <c r="BK782" i="2"/>
  <c r="J1579" i="2"/>
  <c r="J1779" i="2"/>
  <c r="BK199" i="2"/>
  <c r="J791" i="2"/>
  <c r="BK496" i="2"/>
  <c r="J1055" i="2"/>
  <c r="BK2189" i="2"/>
  <c r="BK505" i="2"/>
  <c r="BK2130" i="2"/>
  <c r="BK977" i="2"/>
  <c r="J2026" i="2"/>
  <c r="J1446" i="2"/>
  <c r="J1994" i="2"/>
  <c r="BK1326" i="2"/>
  <c r="J151" i="2"/>
  <c r="BK1154" i="2"/>
  <c r="J121" i="3"/>
  <c r="BK264" i="4"/>
  <c r="BK325" i="4"/>
  <c r="BK401" i="4"/>
  <c r="BK353" i="4"/>
  <c r="J280" i="4"/>
  <c r="BK123" i="4"/>
  <c r="BK1830" i="2"/>
  <c r="BK2127" i="2"/>
  <c r="J914" i="2"/>
  <c r="J109" i="2"/>
  <c r="BK304" i="2"/>
  <c r="BK348" i="2"/>
  <c r="BK1250" i="2"/>
  <c r="J190" i="2"/>
  <c r="BK1758" i="2"/>
  <c r="BK449" i="2"/>
  <c r="J2047" i="2"/>
  <c r="BK1473" i="2"/>
  <c r="BK440" i="2"/>
  <c r="J1941" i="2"/>
  <c r="J1497" i="2"/>
  <c r="J950" i="2"/>
  <c r="BK2288" i="2"/>
  <c r="BK1320" i="2"/>
  <c r="BK686" i="2"/>
  <c r="BK1317" i="2"/>
  <c r="BK940" i="2"/>
  <c r="BK177" i="3"/>
  <c r="J413" i="4"/>
  <c r="J178" i="4"/>
  <c r="J341" i="4"/>
  <c r="J232" i="4"/>
  <c r="BK423" i="4"/>
  <c r="BK473" i="4"/>
  <c r="BK335" i="4"/>
  <c r="BK1867" i="2"/>
  <c r="J1576" i="2"/>
  <c r="J532" i="2"/>
  <c r="J1764" i="2"/>
  <c r="BK247" i="2"/>
  <c r="J378" i="2"/>
  <c r="BK166" i="2"/>
  <c r="J1470" i="2"/>
  <c r="BK220" i="2"/>
  <c r="J1407" i="2"/>
  <c r="J2341" i="2"/>
  <c r="J101" i="3"/>
  <c r="BK166" i="4"/>
  <c r="J136" i="4"/>
  <c r="BK517" i="4"/>
  <c r="BK1368" i="2"/>
  <c r="J1058" i="2"/>
  <c r="BK1930" i="2"/>
  <c r="J1094" i="2"/>
  <c r="BK2008" i="2"/>
  <c r="BK361" i="4"/>
  <c r="BK407" i="4"/>
  <c r="J1038" i="2"/>
  <c r="J1074" i="2"/>
  <c r="BK2086" i="2"/>
  <c r="BK2213" i="2"/>
  <c r="J628" i="2"/>
  <c r="BK1494" i="2"/>
  <c r="J2321" i="2"/>
  <c r="J768" i="2"/>
  <c r="J1500" i="2"/>
  <c r="J202" i="2"/>
  <c r="J1190" i="2"/>
  <c r="BK2124" i="2"/>
  <c r="BK1779" i="2"/>
  <c r="J911" i="2"/>
  <c r="J1696" i="2"/>
  <c r="J247" i="2"/>
  <c r="J2097" i="2"/>
  <c r="BK316" i="2"/>
  <c r="J633" i="2"/>
  <c r="J1830" i="2"/>
  <c r="BK127" i="4"/>
  <c r="BK97" i="4"/>
  <c r="J205" i="2"/>
  <c r="J136" i="2"/>
  <c r="BK563" i="2"/>
  <c r="J1214" i="2"/>
  <c r="J803" i="2"/>
  <c r="J523" i="2"/>
  <c r="J760" i="2"/>
  <c r="J2293" i="2"/>
  <c r="BK1232" i="2"/>
  <c r="J1984" i="2"/>
  <c r="J505" i="2"/>
  <c r="J473" i="4"/>
  <c r="J154" i="4"/>
  <c r="J425" i="4"/>
  <c r="J168" i="4"/>
  <c r="BK305" i="4"/>
  <c r="BK1651" i="2"/>
  <c r="J511" i="2"/>
  <c r="J301" i="2"/>
  <c r="BK1548" i="2"/>
  <c r="J375" i="2"/>
  <c r="BK1244" i="2"/>
  <c r="BK523" i="2"/>
  <c r="BK2173" i="2"/>
  <c r="BK768" i="2"/>
  <c r="BK1984" i="2"/>
  <c r="J1681" i="2"/>
  <c r="BK924" i="2"/>
  <c r="BK1726" i="2"/>
  <c r="J648" i="2"/>
  <c r="J324" i="2"/>
  <c r="J1250" i="2"/>
  <c r="J1651" i="2"/>
  <c r="BK292" i="2"/>
  <c r="BK2073" i="2"/>
  <c r="BK1485" i="2"/>
  <c r="BK2313" i="2"/>
  <c r="J1794" i="2"/>
  <c r="J928" i="2"/>
  <c r="J542" i="2"/>
  <c r="BK1518" i="2"/>
  <c r="BK172" i="2"/>
  <c r="BK327" i="2"/>
  <c r="J668" i="2"/>
  <c r="BK1732" i="2"/>
  <c r="J836" i="2"/>
  <c r="J2152" i="2"/>
  <c r="BK921" i="2"/>
  <c r="BK2146" i="2"/>
  <c r="BK1294" i="2"/>
  <c r="BK675" i="2"/>
  <c r="J1202" i="2"/>
  <c r="BK130" i="3"/>
  <c r="J174" i="4"/>
  <c r="J95" i="4"/>
  <c r="BK256" i="4"/>
  <c r="BK439" i="2" l="1"/>
  <c r="J439" i="2"/>
  <c r="J62" i="2" s="1"/>
  <c r="BK538" i="2"/>
  <c r="J538" i="2" s="1"/>
  <c r="J63" i="2" s="1"/>
  <c r="R725" i="2"/>
  <c r="T1751" i="2"/>
  <c r="P1929" i="2"/>
  <c r="BK2085" i="2"/>
  <c r="J2085" i="2" s="1"/>
  <c r="J76" i="2" s="1"/>
  <c r="T2188" i="2"/>
  <c r="P88" i="3"/>
  <c r="R146" i="3"/>
  <c r="T164" i="3"/>
  <c r="T87" i="3" s="1"/>
  <c r="T86" i="3" s="1"/>
  <c r="T439" i="2"/>
  <c r="P538" i="2"/>
  <c r="BK725" i="2"/>
  <c r="J725" i="2" s="1"/>
  <c r="J65" i="2" s="1"/>
  <c r="P1751" i="2"/>
  <c r="T1929" i="2"/>
  <c r="P1993" i="2"/>
  <c r="R2145" i="2"/>
  <c r="R2225" i="2"/>
  <c r="R2296" i="2"/>
  <c r="BK88" i="3"/>
  <c r="P133" i="3"/>
  <c r="P176" i="3"/>
  <c r="R439" i="2"/>
  <c r="R538" i="2"/>
  <c r="P725" i="2"/>
  <c r="BK1751" i="2"/>
  <c r="J1751" i="2" s="1"/>
  <c r="J68" i="2" s="1"/>
  <c r="BK1929" i="2"/>
  <c r="J1929" i="2"/>
  <c r="J72" i="2" s="1"/>
  <c r="BK2032" i="2"/>
  <c r="J2032" i="2" s="1"/>
  <c r="J75" i="2" s="1"/>
  <c r="T2145" i="2"/>
  <c r="P2263" i="2"/>
  <c r="T2296" i="2"/>
  <c r="BK133" i="3"/>
  <c r="J133" i="3" s="1"/>
  <c r="J63" i="3" s="1"/>
  <c r="P917" i="2"/>
  <c r="P1880" i="2"/>
  <c r="T1969" i="2"/>
  <c r="T2085" i="2"/>
  <c r="T2225" i="2"/>
  <c r="P2296" i="2"/>
  <c r="BK125" i="3"/>
  <c r="J125" i="3" s="1"/>
  <c r="J62" i="3" s="1"/>
  <c r="T133" i="3"/>
  <c r="BK176" i="3"/>
  <c r="J176" i="3" s="1"/>
  <c r="J66" i="3" s="1"/>
  <c r="T917" i="2"/>
  <c r="P1851" i="2"/>
  <c r="BK1993" i="2"/>
  <c r="J1993" i="2" s="1"/>
  <c r="J74" i="2" s="1"/>
  <c r="BK2188" i="2"/>
  <c r="J2188" i="2" s="1"/>
  <c r="J78" i="2" s="1"/>
  <c r="BK2296" i="2"/>
  <c r="J2296" i="2" s="1"/>
  <c r="J81" i="2" s="1"/>
  <c r="BK84" i="4"/>
  <c r="BK83" i="4" s="1"/>
  <c r="J83" i="4" s="1"/>
  <c r="J60" i="4" s="1"/>
  <c r="BK105" i="2"/>
  <c r="P600" i="2"/>
  <c r="R812" i="2"/>
  <c r="R1851" i="2"/>
  <c r="P2032" i="2"/>
  <c r="BK2263" i="2"/>
  <c r="J2263" i="2" s="1"/>
  <c r="J80" i="2" s="1"/>
  <c r="T146" i="3"/>
  <c r="P105" i="2"/>
  <c r="T600" i="2"/>
  <c r="BK812" i="2"/>
  <c r="J812" i="2"/>
  <c r="J66" i="2" s="1"/>
  <c r="R1880" i="2"/>
  <c r="R1969" i="2"/>
  <c r="R2085" i="2"/>
  <c r="P2188" i="2"/>
  <c r="T2316" i="2"/>
  <c r="T2306" i="2" s="1"/>
  <c r="R125" i="3"/>
  <c r="T125" i="3"/>
  <c r="T176" i="3"/>
  <c r="R84" i="4"/>
  <c r="R83" i="4" s="1"/>
  <c r="R82" i="4" s="1"/>
  <c r="R917" i="2"/>
  <c r="T1880" i="2"/>
  <c r="BK1969" i="2"/>
  <c r="J1969" i="2" s="1"/>
  <c r="J73" i="2" s="1"/>
  <c r="R1993" i="2"/>
  <c r="P2145" i="2"/>
  <c r="BK2225" i="2"/>
  <c r="J2225" i="2" s="1"/>
  <c r="J79" i="2" s="1"/>
  <c r="P2316" i="2"/>
  <c r="P2306" i="2" s="1"/>
  <c r="P125" i="3"/>
  <c r="P146" i="3"/>
  <c r="P164" i="3"/>
  <c r="T84" i="4"/>
  <c r="T83" i="4" s="1"/>
  <c r="R105" i="2"/>
  <c r="R600" i="2"/>
  <c r="P812" i="2"/>
  <c r="BK1880" i="2"/>
  <c r="P1969" i="2"/>
  <c r="T1993" i="2"/>
  <c r="BK2145" i="2"/>
  <c r="J2145" i="2"/>
  <c r="J77" i="2" s="1"/>
  <c r="P2225" i="2"/>
  <c r="BK2316" i="2"/>
  <c r="J2316" i="2" s="1"/>
  <c r="J83" i="2" s="1"/>
  <c r="T88" i="3"/>
  <c r="BK146" i="3"/>
  <c r="J146" i="3" s="1"/>
  <c r="J64" i="3" s="1"/>
  <c r="R176" i="3"/>
  <c r="P84" i="4"/>
  <c r="P83" i="4"/>
  <c r="P82" i="4"/>
  <c r="AU57" i="1" s="1"/>
  <c r="BK433" i="4"/>
  <c r="J433" i="4"/>
  <c r="J62" i="4"/>
  <c r="T105" i="2"/>
  <c r="BK600" i="2"/>
  <c r="J600" i="2" s="1"/>
  <c r="J64" i="2" s="1"/>
  <c r="T812" i="2"/>
  <c r="T1851" i="2"/>
  <c r="R2032" i="2"/>
  <c r="T2263" i="2"/>
  <c r="P433" i="4"/>
  <c r="BK917" i="2"/>
  <c r="J917" i="2" s="1"/>
  <c r="J67" i="2" s="1"/>
  <c r="BK1851" i="2"/>
  <c r="J1851" i="2" s="1"/>
  <c r="J69" i="2" s="1"/>
  <c r="P2085" i="2"/>
  <c r="R2263" i="2"/>
  <c r="BK164" i="3"/>
  <c r="J164" i="3" s="1"/>
  <c r="J65" i="3" s="1"/>
  <c r="R433" i="4"/>
  <c r="P439" i="2"/>
  <c r="T538" i="2"/>
  <c r="T725" i="2"/>
  <c r="R1751" i="2"/>
  <c r="R1929" i="2"/>
  <c r="T2032" i="2"/>
  <c r="R2188" i="2"/>
  <c r="R2316" i="2"/>
  <c r="R2306" i="2" s="1"/>
  <c r="R88" i="3"/>
  <c r="R133" i="3"/>
  <c r="R164" i="3"/>
  <c r="T433" i="4"/>
  <c r="BE114" i="4"/>
  <c r="BE154" i="4"/>
  <c r="BE258" i="4"/>
  <c r="BE278" i="4"/>
  <c r="BE297" i="4"/>
  <c r="BE299" i="4"/>
  <c r="BE302" i="4"/>
  <c r="BE305" i="4"/>
  <c r="BE307" i="4"/>
  <c r="BE311" i="4"/>
  <c r="BE385" i="4"/>
  <c r="BE395" i="4"/>
  <c r="BE413" i="4"/>
  <c r="BE444" i="4"/>
  <c r="J76" i="4"/>
  <c r="BE91" i="4"/>
  <c r="BE101" i="4"/>
  <c r="BE105" i="4"/>
  <c r="BE123" i="4"/>
  <c r="BE138" i="4"/>
  <c r="BE197" i="4"/>
  <c r="BE250" i="4"/>
  <c r="BE262" i="4"/>
  <c r="BE292" i="4"/>
  <c r="BE323" i="4"/>
  <c r="BE325" i="4"/>
  <c r="BE339" i="4"/>
  <c r="BE341" i="4"/>
  <c r="BE345" i="4"/>
  <c r="BE438" i="4"/>
  <c r="BE452" i="4"/>
  <c r="BE503" i="4"/>
  <c r="BE507" i="4"/>
  <c r="BE517" i="4"/>
  <c r="BE519" i="4"/>
  <c r="BE531" i="4"/>
  <c r="BE533" i="4"/>
  <c r="BE539" i="4"/>
  <c r="BE541" i="4"/>
  <c r="BE543" i="4"/>
  <c r="BE547" i="4"/>
  <c r="F79" i="4"/>
  <c r="BE111" i="4"/>
  <c r="BE148" i="4"/>
  <c r="BE158" i="4"/>
  <c r="BE168" i="4"/>
  <c r="BE210" i="4"/>
  <c r="BE256" i="4"/>
  <c r="BE280" i="4"/>
  <c r="BE343" i="4"/>
  <c r="BE349" i="4"/>
  <c r="BE419" i="4"/>
  <c r="BE448" i="4"/>
  <c r="BE454" i="4"/>
  <c r="BE466" i="4"/>
  <c r="BE478" i="4"/>
  <c r="BE495" i="4"/>
  <c r="BE509" i="4"/>
  <c r="BE515" i="4"/>
  <c r="BE523" i="4"/>
  <c r="J88" i="3"/>
  <c r="J61" i="3" s="1"/>
  <c r="BE130" i="4"/>
  <c r="BE162" i="4"/>
  <c r="BE164" i="4"/>
  <c r="BE214" i="4"/>
  <c r="BE254" i="4"/>
  <c r="BE270" i="4"/>
  <c r="BE282" i="4"/>
  <c r="BE320" i="4"/>
  <c r="BE347" i="4"/>
  <c r="BE369" i="4"/>
  <c r="BE397" i="4"/>
  <c r="BE405" i="4"/>
  <c r="BE409" i="4"/>
  <c r="BE450" i="4"/>
  <c r="BE469" i="4"/>
  <c r="BE483" i="4"/>
  <c r="BE505" i="4"/>
  <c r="BE511" i="4"/>
  <c r="BE521" i="4"/>
  <c r="BE525" i="4"/>
  <c r="BE529" i="4"/>
  <c r="BE545" i="4"/>
  <c r="BE549" i="4"/>
  <c r="BE553" i="4"/>
  <c r="E72" i="4"/>
  <c r="BE95" i="4"/>
  <c r="BE174" i="4"/>
  <c r="BE189" i="4"/>
  <c r="BE226" i="4"/>
  <c r="BE232" i="4"/>
  <c r="BE260" i="4"/>
  <c r="BE286" i="4"/>
  <c r="BE315" i="4"/>
  <c r="BE327" i="4"/>
  <c r="BE365" i="4"/>
  <c r="BE367" i="4"/>
  <c r="BE393" i="4"/>
  <c r="BE403" i="4"/>
  <c r="BE411" i="4"/>
  <c r="BE423" i="4"/>
  <c r="BE442" i="4"/>
  <c r="BE461" i="4"/>
  <c r="BE132" i="4"/>
  <c r="BE204" i="4"/>
  <c r="BE266" i="4"/>
  <c r="BE272" i="4"/>
  <c r="BE276" i="4"/>
  <c r="BE329" i="4"/>
  <c r="BE337" i="4"/>
  <c r="BE357" i="4"/>
  <c r="BE377" i="4"/>
  <c r="BE389" i="4"/>
  <c r="BE391" i="4"/>
  <c r="BE401" i="4"/>
  <c r="BE415" i="4"/>
  <c r="BE417" i="4"/>
  <c r="BE421" i="4"/>
  <c r="BE440" i="4"/>
  <c r="BE459" i="4"/>
  <c r="BE499" i="4"/>
  <c r="BE85" i="4"/>
  <c r="BE117" i="4"/>
  <c r="BE125" i="4"/>
  <c r="BE150" i="4"/>
  <c r="BE152" i="4"/>
  <c r="BE207" i="4"/>
  <c r="BE241" i="4"/>
  <c r="BE247" i="4"/>
  <c r="BE317" i="4"/>
  <c r="BE361" i="4"/>
  <c r="BE381" i="4"/>
  <c r="BE456" i="4"/>
  <c r="BE471" i="4"/>
  <c r="BE497" i="4"/>
  <c r="J54" i="4"/>
  <c r="BE103" i="4"/>
  <c r="BE192" i="4"/>
  <c r="BE201" i="4"/>
  <c r="BE290" i="4"/>
  <c r="BE335" i="4"/>
  <c r="BE351" i="4"/>
  <c r="BE434" i="4"/>
  <c r="BE97" i="4"/>
  <c r="BE107" i="4"/>
  <c r="BE145" i="4"/>
  <c r="BE170" i="4"/>
  <c r="BE238" i="4"/>
  <c r="BE268" i="4"/>
  <c r="BE274" i="4"/>
  <c r="BE288" i="4"/>
  <c r="BE309" i="4"/>
  <c r="BE313" i="4"/>
  <c r="BE379" i="4"/>
  <c r="BE425" i="4"/>
  <c r="BE427" i="4"/>
  <c r="BE429" i="4"/>
  <c r="BE431" i="4"/>
  <c r="BE436" i="4"/>
  <c r="BE485" i="4"/>
  <c r="BE488" i="4"/>
  <c r="BE513" i="4"/>
  <c r="BE527" i="4"/>
  <c r="BE535" i="4"/>
  <c r="BE537" i="4"/>
  <c r="BE551" i="4"/>
  <c r="BE136" i="4"/>
  <c r="BE142" i="4"/>
  <c r="BE156" i="4"/>
  <c r="BE160" i="4"/>
  <c r="BE176" i="4"/>
  <c r="BE195" i="4"/>
  <c r="BE218" i="4"/>
  <c r="BE223" i="4"/>
  <c r="BE235" i="4"/>
  <c r="BE244" i="4"/>
  <c r="BE264" i="4"/>
  <c r="BE331" i="4"/>
  <c r="BE353" i="4"/>
  <c r="BE359" i="4"/>
  <c r="BE363" i="4"/>
  <c r="BE371" i="4"/>
  <c r="BE383" i="4"/>
  <c r="BE387" i="4"/>
  <c r="BE463" i="4"/>
  <c r="BE473" i="4"/>
  <c r="BE476" i="4"/>
  <c r="BE480" i="4"/>
  <c r="BE493" i="4"/>
  <c r="BE501" i="4"/>
  <c r="J55" i="4"/>
  <c r="BE89" i="4"/>
  <c r="BE93" i="4"/>
  <c r="BE99" i="4"/>
  <c r="BE109" i="4"/>
  <c r="BE134" i="4"/>
  <c r="BE140" i="4"/>
  <c r="BE166" i="4"/>
  <c r="BE172" i="4"/>
  <c r="BE180" i="4"/>
  <c r="BE182" i="4"/>
  <c r="BE184" i="4"/>
  <c r="BE186" i="4"/>
  <c r="BE212" i="4"/>
  <c r="BE220" i="4"/>
  <c r="BE355" i="4"/>
  <c r="BE375" i="4"/>
  <c r="BE399" i="4"/>
  <c r="BE407" i="4"/>
  <c r="BE446" i="4"/>
  <c r="BE87" i="4"/>
  <c r="BE120" i="4"/>
  <c r="BE127" i="4"/>
  <c r="BE178" i="4"/>
  <c r="BE199" i="4"/>
  <c r="BE216" i="4"/>
  <c r="BE229" i="4"/>
  <c r="BE252" i="4"/>
  <c r="BE284" i="4"/>
  <c r="BE295" i="4"/>
  <c r="BE333" i="4"/>
  <c r="BE373" i="4"/>
  <c r="BE491" i="4"/>
  <c r="BK2306" i="2"/>
  <c r="J2306" i="2"/>
  <c r="J82" i="2"/>
  <c r="E48" i="3"/>
  <c r="F83" i="3"/>
  <c r="BE93" i="3"/>
  <c r="BE138" i="3"/>
  <c r="BE177" i="3"/>
  <c r="BE181" i="3"/>
  <c r="J82" i="3"/>
  <c r="BE147" i="3"/>
  <c r="BE156" i="3"/>
  <c r="BE160" i="3"/>
  <c r="J105" i="2"/>
  <c r="J61" i="2"/>
  <c r="J55" i="3"/>
  <c r="BE165" i="3"/>
  <c r="BE89" i="3"/>
  <c r="BE142" i="3"/>
  <c r="BE150" i="3"/>
  <c r="BE109" i="3"/>
  <c r="BE158" i="3"/>
  <c r="BE162" i="3"/>
  <c r="BE169" i="3"/>
  <c r="J52" i="3"/>
  <c r="BE97" i="3"/>
  <c r="BE105" i="3"/>
  <c r="BE134" i="3"/>
  <c r="J1880" i="2"/>
  <c r="J71" i="2" s="1"/>
  <c r="BE113" i="3"/>
  <c r="BE121" i="3"/>
  <c r="BE126" i="3"/>
  <c r="BE130" i="3"/>
  <c r="BE154" i="3"/>
  <c r="BE172" i="3"/>
  <c r="BE152" i="3"/>
  <c r="BE101" i="3"/>
  <c r="BE117" i="3"/>
  <c r="BE127" i="2"/>
  <c r="BE133" i="2"/>
  <c r="BE160" i="2"/>
  <c r="BE175" i="2"/>
  <c r="BE211" i="2"/>
  <c r="BE223" i="2"/>
  <c r="BE253" i="2"/>
  <c r="BE271" i="2"/>
  <c r="BE372" i="2"/>
  <c r="BE387" i="2"/>
  <c r="BE399" i="2"/>
  <c r="BE677" i="2"/>
  <c r="BE719" i="2"/>
  <c r="BE729" i="2"/>
  <c r="BE753" i="2"/>
  <c r="BE813" i="2"/>
  <c r="BE821" i="2"/>
  <c r="BE839" i="2"/>
  <c r="BE845" i="2"/>
  <c r="BE848" i="2"/>
  <c r="BE857" i="2"/>
  <c r="BE869" i="2"/>
  <c r="BE878" i="2"/>
  <c r="BE890" i="2"/>
  <c r="BE974" i="2"/>
  <c r="BE1082" i="2"/>
  <c r="BE1193" i="2"/>
  <c r="BE1265" i="2"/>
  <c r="BE1305" i="2"/>
  <c r="BE1368" i="2"/>
  <c r="BE1395" i="2"/>
  <c r="BE1428" i="2"/>
  <c r="BE1582" i="2"/>
  <c r="BE1627" i="2"/>
  <c r="BE1630" i="2"/>
  <c r="BE1633" i="2"/>
  <c r="BE1648" i="2"/>
  <c r="BE1660" i="2"/>
  <c r="BE1663" i="2"/>
  <c r="BE1720" i="2"/>
  <c r="BE1758" i="2"/>
  <c r="BE1770" i="2"/>
  <c r="BE1773" i="2"/>
  <c r="BE1809" i="2"/>
  <c r="BE1858" i="2"/>
  <c r="BE1961" i="2"/>
  <c r="BE2000" i="2"/>
  <c r="BE2047" i="2"/>
  <c r="BE2204" i="2"/>
  <c r="BE2213" i="2"/>
  <c r="BE2253" i="2"/>
  <c r="BE2258" i="2"/>
  <c r="BE2275" i="2"/>
  <c r="BE2283" i="2"/>
  <c r="BE2303" i="2"/>
  <c r="BE2313" i="2"/>
  <c r="BE2339" i="2"/>
  <c r="J54" i="2"/>
  <c r="BE148" i="2"/>
  <c r="BE166" i="2"/>
  <c r="BE301" i="2"/>
  <c r="BE316" i="2"/>
  <c r="BE436" i="2"/>
  <c r="BE449" i="2"/>
  <c r="BE472" i="2"/>
  <c r="BE502" i="2"/>
  <c r="BE520" i="2"/>
  <c r="BE539" i="2"/>
  <c r="BE585" i="2"/>
  <c r="BE591" i="2"/>
  <c r="BE668" i="2"/>
  <c r="BE747" i="2"/>
  <c r="BE774" i="2"/>
  <c r="BE791" i="2"/>
  <c r="BE884" i="2"/>
  <c r="BE896" i="2"/>
  <c r="BE918" i="2"/>
  <c r="BE936" i="2"/>
  <c r="BE946" i="2"/>
  <c r="BE948" i="2"/>
  <c r="BE953" i="2"/>
  <c r="BE968" i="2"/>
  <c r="BE983" i="2"/>
  <c r="BE992" i="2"/>
  <c r="BE1013" i="2"/>
  <c r="BE1046" i="2"/>
  <c r="BE1069" i="2"/>
  <c r="BE1074" i="2"/>
  <c r="BE1087" i="2"/>
  <c r="BE1098" i="2"/>
  <c r="BE1133" i="2"/>
  <c r="BE1151" i="2"/>
  <c r="BE1163" i="2"/>
  <c r="BE1166" i="2"/>
  <c r="BE1172" i="2"/>
  <c r="BE1217" i="2"/>
  <c r="BE1262" i="2"/>
  <c r="BE1268" i="2"/>
  <c r="BE1271" i="2"/>
  <c r="BE1292" i="2"/>
  <c r="BE1332" i="2"/>
  <c r="BE1362" i="2"/>
  <c r="BE1377" i="2"/>
  <c r="BE1380" i="2"/>
  <c r="BE1437" i="2"/>
  <c r="BE1446" i="2"/>
  <c r="BE1455" i="2"/>
  <c r="BE1461" i="2"/>
  <c r="BE1464" i="2"/>
  <c r="BE1470" i="2"/>
  <c r="BE1473" i="2"/>
  <c r="BE1479" i="2"/>
  <c r="BE1491" i="2"/>
  <c r="BE1506" i="2"/>
  <c r="BE1554" i="2"/>
  <c r="BE1603" i="2"/>
  <c r="BE1642" i="2"/>
  <c r="BE1848" i="2"/>
  <c r="BE1902" i="2"/>
  <c r="BE1908" i="2"/>
  <c r="BE1933" i="2"/>
  <c r="BE1953" i="2"/>
  <c r="BE1963" i="2"/>
  <c r="BE1975" i="2"/>
  <c r="BE1978" i="2"/>
  <c r="BE2008" i="2"/>
  <c r="BE2017" i="2"/>
  <c r="BE2033" i="2"/>
  <c r="BE2039" i="2"/>
  <c r="BE2167" i="2"/>
  <c r="BE2170" i="2"/>
  <c r="BE2176" i="2"/>
  <c r="BE2195" i="2"/>
  <c r="BE2201" i="2"/>
  <c r="BE2222" i="2"/>
  <c r="BE2238" i="2"/>
  <c r="BE2241" i="2"/>
  <c r="BE2244" i="2"/>
  <c r="BE2247" i="2"/>
  <c r="BE2250" i="2"/>
  <c r="BE2256" i="2"/>
  <c r="BE2270" i="2"/>
  <c r="BE2281" i="2"/>
  <c r="BE2297" i="2"/>
  <c r="BE2300" i="2"/>
  <c r="BE2310" i="2"/>
  <c r="BE2321" i="2"/>
  <c r="BE2323" i="2"/>
  <c r="BE2327" i="2"/>
  <c r="BE2331" i="2"/>
  <c r="BE2335" i="2"/>
  <c r="BE187" i="2"/>
  <c r="BE229" i="2"/>
  <c r="BE268" i="2"/>
  <c r="BE283" i="2"/>
  <c r="BE289" i="2"/>
  <c r="BE298" i="2"/>
  <c r="BE304" i="2"/>
  <c r="BE307" i="2"/>
  <c r="BE310" i="2"/>
  <c r="BE313" i="2"/>
  <c r="BE357" i="2"/>
  <c r="BE378" i="2"/>
  <c r="BE384" i="2"/>
  <c r="BE407" i="2"/>
  <c r="BE433" i="2"/>
  <c r="BE484" i="2"/>
  <c r="BE551" i="2"/>
  <c r="BE583" i="2"/>
  <c r="BE625" i="2"/>
  <c r="BE631" i="2"/>
  <c r="BE645" i="2"/>
  <c r="BE651" i="2"/>
  <c r="BE670" i="2"/>
  <c r="BE722" i="2"/>
  <c r="BE772" i="2"/>
  <c r="BE782" i="2"/>
  <c r="BE797" i="2"/>
  <c r="BE800" i="2"/>
  <c r="BE808" i="2"/>
  <c r="BE810" i="2"/>
  <c r="BE893" i="2"/>
  <c r="BE908" i="2"/>
  <c r="BE914" i="2"/>
  <c r="BE934" i="2"/>
  <c r="BE944" i="2"/>
  <c r="BE956" i="2"/>
  <c r="BE965" i="2"/>
  <c r="BE995" i="2"/>
  <c r="BE1040" i="2"/>
  <c r="BE1058" i="2"/>
  <c r="BE1127" i="2"/>
  <c r="BE1169" i="2"/>
  <c r="BE1187" i="2"/>
  <c r="BE1202" i="2"/>
  <c r="BE1229" i="2"/>
  <c r="BE1232" i="2"/>
  <c r="BE1235" i="2"/>
  <c r="BE1244" i="2"/>
  <c r="BE1250" i="2"/>
  <c r="BE1286" i="2"/>
  <c r="BE1294" i="2"/>
  <c r="BE1320" i="2"/>
  <c r="BE1389" i="2"/>
  <c r="BE1398" i="2"/>
  <c r="BE1419" i="2"/>
  <c r="BE1449" i="2"/>
  <c r="BE1452" i="2"/>
  <c r="BE1482" i="2"/>
  <c r="BE1512" i="2"/>
  <c r="BE1515" i="2"/>
  <c r="BE1527" i="2"/>
  <c r="BE1551" i="2"/>
  <c r="BE1600" i="2"/>
  <c r="BE1678" i="2"/>
  <c r="BE1690" i="2"/>
  <c r="BE1702" i="2"/>
  <c r="BE1708" i="2"/>
  <c r="BE1726" i="2"/>
  <c r="BE1752" i="2"/>
  <c r="BE1782" i="2"/>
  <c r="BE1812" i="2"/>
  <c r="BE1836" i="2"/>
  <c r="BE1839" i="2"/>
  <c r="BE1910" i="2"/>
  <c r="BE1950" i="2"/>
  <c r="BE2011" i="2"/>
  <c r="BE2058" i="2"/>
  <c r="BE2064" i="2"/>
  <c r="BE2106" i="2"/>
  <c r="BE2127" i="2"/>
  <c r="BE2192" i="2"/>
  <c r="BE1028" i="2"/>
  <c r="BE1042" i="2"/>
  <c r="BE1115" i="2"/>
  <c r="BE1283" i="2"/>
  <c r="BE1317" i="2"/>
  <c r="BE1365" i="2"/>
  <c r="BE1383" i="2"/>
  <c r="BE1386" i="2"/>
  <c r="BE1407" i="2"/>
  <c r="BE1410" i="2"/>
  <c r="BE1425" i="2"/>
  <c r="BE1576" i="2"/>
  <c r="BE1597" i="2"/>
  <c r="BE1821" i="2"/>
  <c r="BE1842" i="2"/>
  <c r="BE1867" i="2"/>
  <c r="BE1870" i="2"/>
  <c r="BE1935" i="2"/>
  <c r="BE2056" i="2"/>
  <c r="BE2089" i="2"/>
  <c r="BE2179" i="2"/>
  <c r="BE2189" i="2"/>
  <c r="BE2216" i="2"/>
  <c r="BE2267" i="2"/>
  <c r="BE2278" i="2"/>
  <c r="BE2307" i="2"/>
  <c r="BE2319" i="2"/>
  <c r="BE2329" i="2"/>
  <c r="BE2337" i="2"/>
  <c r="J52" i="2"/>
  <c r="E93" i="2"/>
  <c r="J100" i="2"/>
  <c r="BE199" i="2"/>
  <c r="BE208" i="2"/>
  <c r="BE214" i="2"/>
  <c r="BE232" i="2"/>
  <c r="BE235" i="2"/>
  <c r="BE244" i="2"/>
  <c r="BE274" i="2"/>
  <c r="BE324" i="2"/>
  <c r="BE327" i="2"/>
  <c r="BE336" i="2"/>
  <c r="BE413" i="2"/>
  <c r="BE457" i="2"/>
  <c r="BE460" i="2"/>
  <c r="BE463" i="2"/>
  <c r="BE514" i="2"/>
  <c r="BE560" i="2"/>
  <c r="BE571" i="2"/>
  <c r="BE577" i="2"/>
  <c r="BE610" i="2"/>
  <c r="BE666" i="2"/>
  <c r="BE701" i="2"/>
  <c r="BE707" i="2"/>
  <c r="BE770" i="2"/>
  <c r="BE785" i="2"/>
  <c r="BE806" i="2"/>
  <c r="BE1076" i="2"/>
  <c r="BE1208" i="2"/>
  <c r="BE1214" i="2"/>
  <c r="BE1223" i="2"/>
  <c r="BE1238" i="2"/>
  <c r="BE1241" i="2"/>
  <c r="BE1274" i="2"/>
  <c r="BE1323" i="2"/>
  <c r="BE1338" i="2"/>
  <c r="BE1341" i="2"/>
  <c r="BE1344" i="2"/>
  <c r="BE1347" i="2"/>
  <c r="BE1374" i="2"/>
  <c r="BE1416" i="2"/>
  <c r="BE1434" i="2"/>
  <c r="BE1458" i="2"/>
  <c r="BE1467" i="2"/>
  <c r="BE1488" i="2"/>
  <c r="BE1494" i="2"/>
  <c r="BE1503" i="2"/>
  <c r="BE1542" i="2"/>
  <c r="BE1548" i="2"/>
  <c r="BE1567" i="2"/>
  <c r="BE1594" i="2"/>
  <c r="BE1666" i="2"/>
  <c r="BE1684" i="2"/>
  <c r="BE1861" i="2"/>
  <c r="BE1938" i="2"/>
  <c r="BE1981" i="2"/>
  <c r="BE2053" i="2"/>
  <c r="BE2149" i="2"/>
  <c r="BE2155" i="2"/>
  <c r="BE2164" i="2"/>
  <c r="BE2198" i="2"/>
  <c r="BE2260" i="2"/>
  <c r="BE2264" i="2"/>
  <c r="BE2273" i="2"/>
  <c r="BE2285" i="2"/>
  <c r="BE2288" i="2"/>
  <c r="BE2291" i="2"/>
  <c r="BE2293" i="2"/>
  <c r="BE2317" i="2"/>
  <c r="BE2325" i="2"/>
  <c r="BE2333" i="2"/>
  <c r="BE2341" i="2"/>
  <c r="BE2343" i="2"/>
  <c r="F55" i="2"/>
  <c r="BE142" i="2"/>
  <c r="BE145" i="2"/>
  <c r="BE172" i="2"/>
  <c r="BE205" i="2"/>
  <c r="BE469" i="2"/>
  <c r="BE481" i="2"/>
  <c r="BE493" i="2"/>
  <c r="BE496" i="2"/>
  <c r="BE511" i="2"/>
  <c r="BE534" i="2"/>
  <c r="BE536" i="2"/>
  <c r="BE548" i="2"/>
  <c r="BE557" i="2"/>
  <c r="BE636" i="2"/>
  <c r="BE695" i="2"/>
  <c r="BE698" i="2"/>
  <c r="BE710" i="2"/>
  <c r="BE713" i="2"/>
  <c r="BE755" i="2"/>
  <c r="BE860" i="2"/>
  <c r="BE863" i="2"/>
  <c r="BE926" i="2"/>
  <c r="BE1036" i="2"/>
  <c r="BE1064" i="2"/>
  <c r="BE1071" i="2"/>
  <c r="BE1106" i="2"/>
  <c r="BE1130" i="2"/>
  <c r="BE1247" i="2"/>
  <c r="BE1253" i="2"/>
  <c r="BE1259" i="2"/>
  <c r="BE1311" i="2"/>
  <c r="BE1326" i="2"/>
  <c r="BE1329" i="2"/>
  <c r="BE1371" i="2"/>
  <c r="BE1431" i="2"/>
  <c r="BE1440" i="2"/>
  <c r="BE1443" i="2"/>
  <c r="BE1476" i="2"/>
  <c r="BE1485" i="2"/>
  <c r="BE1560" i="2"/>
  <c r="BE1579" i="2"/>
  <c r="BE1711" i="2"/>
  <c r="BE1717" i="2"/>
  <c r="BE1723" i="2"/>
  <c r="BE1732" i="2"/>
  <c r="BE1734" i="2"/>
  <c r="BE1779" i="2"/>
  <c r="BE1791" i="2"/>
  <c r="BE1800" i="2"/>
  <c r="BE1852" i="2"/>
  <c r="BE1881" i="2"/>
  <c r="BE1920" i="2"/>
  <c r="BE1923" i="2"/>
  <c r="BE1926" i="2"/>
  <c r="BE1930" i="2"/>
  <c r="BE1947" i="2"/>
  <c r="BE1956" i="2"/>
  <c r="BE1958" i="2"/>
  <c r="BE1973" i="2"/>
  <c r="BE1994" i="2"/>
  <c r="BE2026" i="2"/>
  <c r="BE2036" i="2"/>
  <c r="BE2042" i="2"/>
  <c r="BE2067" i="2"/>
  <c r="BE2097" i="2"/>
  <c r="BE2103" i="2"/>
  <c r="BE2109" i="2"/>
  <c r="BE2112" i="2"/>
  <c r="BE2142" i="2"/>
  <c r="BE2152" i="2"/>
  <c r="BE2185" i="2"/>
  <c r="BE2210" i="2"/>
  <c r="BE2229" i="2"/>
  <c r="BE2232" i="2"/>
  <c r="BE2235" i="2"/>
  <c r="BE109" i="2"/>
  <c r="BE163" i="2"/>
  <c r="BE169" i="2"/>
  <c r="BE181" i="2"/>
  <c r="BE196" i="2"/>
  <c r="BE238" i="2"/>
  <c r="BE256" i="2"/>
  <c r="BE259" i="2"/>
  <c r="BE265" i="2"/>
  <c r="BE286" i="2"/>
  <c r="BE322" i="2"/>
  <c r="BE345" i="2"/>
  <c r="BE351" i="2"/>
  <c r="BE381" i="2"/>
  <c r="BE402" i="2"/>
  <c r="BE416" i="2"/>
  <c r="BE487" i="2"/>
  <c r="BE499" i="2"/>
  <c r="BE508" i="2"/>
  <c r="BE532" i="2"/>
  <c r="BE675" i="2"/>
  <c r="BE735" i="2"/>
  <c r="BE816" i="2"/>
  <c r="BE833" i="2"/>
  <c r="BE842" i="2"/>
  <c r="BE854" i="2"/>
  <c r="BE887" i="2"/>
  <c r="BE902" i="2"/>
  <c r="BE940" i="2"/>
  <c r="BE980" i="2"/>
  <c r="BE1015" i="2"/>
  <c r="BE1052" i="2"/>
  <c r="BE1061" i="2"/>
  <c r="BE1084" i="2"/>
  <c r="BE1096" i="2"/>
  <c r="BE1121" i="2"/>
  <c r="BE1139" i="2"/>
  <c r="BE1145" i="2"/>
  <c r="BE1289" i="2"/>
  <c r="BE1296" i="2"/>
  <c r="BE1422" i="2"/>
  <c r="BE1524" i="2"/>
  <c r="BE1533" i="2"/>
  <c r="BE1545" i="2"/>
  <c r="BE1570" i="2"/>
  <c r="BE1573" i="2"/>
  <c r="BE1606" i="2"/>
  <c r="BE1609" i="2"/>
  <c r="BE1612" i="2"/>
  <c r="BE1618" i="2"/>
  <c r="BE1651" i="2"/>
  <c r="BE1654" i="2"/>
  <c r="BE1657" i="2"/>
  <c r="BE1714" i="2"/>
  <c r="BE1755" i="2"/>
  <c r="BE1767" i="2"/>
  <c r="BE1785" i="2"/>
  <c r="BE1788" i="2"/>
  <c r="BE1794" i="2"/>
  <c r="BE1797" i="2"/>
  <c r="BE1818" i="2"/>
  <c r="BE1824" i="2"/>
  <c r="BE1855" i="2"/>
  <c r="BE1864" i="2"/>
  <c r="BE1913" i="2"/>
  <c r="BE1987" i="2"/>
  <c r="BE1990" i="2"/>
  <c r="BE2002" i="2"/>
  <c r="BE2076" i="2"/>
  <c r="BE2091" i="2"/>
  <c r="BE2130" i="2"/>
  <c r="BE2161" i="2"/>
  <c r="BE2182" i="2"/>
  <c r="BE2219" i="2"/>
  <c r="BE2226" i="2"/>
  <c r="BE118" i="2"/>
  <c r="BE151" i="2"/>
  <c r="BE157" i="2"/>
  <c r="BE178" i="2"/>
  <c r="BE184" i="2"/>
  <c r="BE217" i="2"/>
  <c r="BE250" i="2"/>
  <c r="BE295" i="2"/>
  <c r="BE319" i="2"/>
  <c r="BE339" i="2"/>
  <c r="BE369" i="2"/>
  <c r="BE390" i="2"/>
  <c r="BE393" i="2"/>
  <c r="BE405" i="2"/>
  <c r="BE440" i="2"/>
  <c r="BE452" i="2"/>
  <c r="BE490" i="2"/>
  <c r="BE505" i="2"/>
  <c r="BE517" i="2"/>
  <c r="BE554" i="2"/>
  <c r="BE615" i="2"/>
  <c r="BE628" i="2"/>
  <c r="BE633" i="2"/>
  <c r="BE673" i="2"/>
  <c r="BE726" i="2"/>
  <c r="BE732" i="2"/>
  <c r="BE788" i="2"/>
  <c r="BE819" i="2"/>
  <c r="BE824" i="2"/>
  <c r="BE827" i="2"/>
  <c r="BE830" i="2"/>
  <c r="BE866" i="2"/>
  <c r="BE872" i="2"/>
  <c r="BE899" i="2"/>
  <c r="BE921" i="2"/>
  <c r="BE928" i="2"/>
  <c r="BE1001" i="2"/>
  <c r="BE1020" i="2"/>
  <c r="BE1066" i="2"/>
  <c r="BE1079" i="2"/>
  <c r="BE1092" i="2"/>
  <c r="BE1103" i="2"/>
  <c r="BE1124" i="2"/>
  <c r="BE1178" i="2"/>
  <c r="BE1205" i="2"/>
  <c r="BE1220" i="2"/>
  <c r="BE1256" i="2"/>
  <c r="BE1280" i="2"/>
  <c r="BE1302" i="2"/>
  <c r="BE1314" i="2"/>
  <c r="BE1353" i="2"/>
  <c r="BE1536" i="2"/>
  <c r="BE1557" i="2"/>
  <c r="BE1588" i="2"/>
  <c r="BE1621" i="2"/>
  <c r="BE1669" i="2"/>
  <c r="BE1740" i="2"/>
  <c r="BE1743" i="2"/>
  <c r="BE1806" i="2"/>
  <c r="BE1827" i="2"/>
  <c r="BE1845" i="2"/>
  <c r="BE1889" i="2"/>
  <c r="BE1891" i="2"/>
  <c r="BE1905" i="2"/>
  <c r="BE1941" i="2"/>
  <c r="BE2073" i="2"/>
  <c r="BE2079" i="2"/>
  <c r="BE2136" i="2"/>
  <c r="BE112" i="2"/>
  <c r="BE124" i="2"/>
  <c r="BE130" i="2"/>
  <c r="BE154" i="2"/>
  <c r="BE226" i="2"/>
  <c r="BE242" i="2"/>
  <c r="BE277" i="2"/>
  <c r="BE280" i="2"/>
  <c r="BE292" i="2"/>
  <c r="BE360" i="2"/>
  <c r="BE366" i="2"/>
  <c r="BE424" i="2"/>
  <c r="BE443" i="2"/>
  <c r="BE475" i="2"/>
  <c r="BE478" i="2"/>
  <c r="BE529" i="2"/>
  <c r="BE563" i="2"/>
  <c r="BE588" i="2"/>
  <c r="BE620" i="2"/>
  <c r="BE622" i="2"/>
  <c r="BE640" i="2"/>
  <c r="BE657" i="2"/>
  <c r="BE662" i="2"/>
  <c r="BE689" i="2"/>
  <c r="BE704" i="2"/>
  <c r="BE779" i="2"/>
  <c r="BE836" i="2"/>
  <c r="BE851" i="2"/>
  <c r="BE911" i="2"/>
  <c r="BE942" i="2"/>
  <c r="BE962" i="2"/>
  <c r="BE989" i="2"/>
  <c r="BE1018" i="2"/>
  <c r="BE1044" i="2"/>
  <c r="BE1148" i="2"/>
  <c r="BE1184" i="2"/>
  <c r="BE1226" i="2"/>
  <c r="BE1335" i="2"/>
  <c r="BE1497" i="2"/>
  <c r="BE1521" i="2"/>
  <c r="BE1530" i="2"/>
  <c r="BE1539" i="2"/>
  <c r="BE1565" i="2"/>
  <c r="BE1615" i="2"/>
  <c r="BE1639" i="2"/>
  <c r="BE1693" i="2"/>
  <c r="BE1776" i="2"/>
  <c r="BE1873" i="2"/>
  <c r="BE1887" i="2"/>
  <c r="BE1894" i="2"/>
  <c r="BE1900" i="2"/>
  <c r="BE2005" i="2"/>
  <c r="BE2050" i="2"/>
  <c r="BE2061" i="2"/>
  <c r="BE2082" i="2"/>
  <c r="BE2086" i="2"/>
  <c r="BE2094" i="2"/>
  <c r="BE2115" i="2"/>
  <c r="BE2133" i="2"/>
  <c r="BE136" i="2"/>
  <c r="BE190" i="2"/>
  <c r="BE220" i="2"/>
  <c r="BE342" i="2"/>
  <c r="BE396" i="2"/>
  <c r="BE427" i="2"/>
  <c r="BE466" i="2"/>
  <c r="BE569" i="2"/>
  <c r="BE594" i="2"/>
  <c r="BE601" i="2"/>
  <c r="BE607" i="2"/>
  <c r="BE618" i="2"/>
  <c r="BE648" i="2"/>
  <c r="BE654" i="2"/>
  <c r="BE660" i="2"/>
  <c r="BE664" i="2"/>
  <c r="BE680" i="2"/>
  <c r="BE686" i="2"/>
  <c r="BE692" i="2"/>
  <c r="BE768" i="2"/>
  <c r="BE776" i="2"/>
  <c r="BE950" i="2"/>
  <c r="BE977" i="2"/>
  <c r="BE986" i="2"/>
  <c r="BE1007" i="2"/>
  <c r="BE1022" i="2"/>
  <c r="BE1090" i="2"/>
  <c r="BE1142" i="2"/>
  <c r="BE1154" i="2"/>
  <c r="BE1196" i="2"/>
  <c r="BE1308" i="2"/>
  <c r="BE1500" i="2"/>
  <c r="BE1562" i="2"/>
  <c r="BE1591" i="2"/>
  <c r="BE1624" i="2"/>
  <c r="BE1737" i="2"/>
  <c r="BE1749" i="2"/>
  <c r="BE1761" i="2"/>
  <c r="BE1803" i="2"/>
  <c r="BE1815" i="2"/>
  <c r="BE1918" i="2"/>
  <c r="BE1984" i="2"/>
  <c r="BE2023" i="2"/>
  <c r="BE2029" i="2"/>
  <c r="BE193" i="2"/>
  <c r="BE240" i="2"/>
  <c r="BE262" i="2"/>
  <c r="BE333" i="2"/>
  <c r="BE348" i="2"/>
  <c r="BE375" i="2"/>
  <c r="BE410" i="2"/>
  <c r="BE419" i="2"/>
  <c r="BE422" i="2"/>
  <c r="BE446" i="2"/>
  <c r="BE455" i="2"/>
  <c r="BE542" i="2"/>
  <c r="BE580" i="2"/>
  <c r="BE597" i="2"/>
  <c r="BE604" i="2"/>
  <c r="BE612" i="2"/>
  <c r="BE642" i="2"/>
  <c r="BE683" i="2"/>
  <c r="BE738" i="2"/>
  <c r="BE741" i="2"/>
  <c r="BE750" i="2"/>
  <c r="BE758" i="2"/>
  <c r="BE760" i="2"/>
  <c r="BE881" i="2"/>
  <c r="BE905" i="2"/>
  <c r="BE930" i="2"/>
  <c r="BE938" i="2"/>
  <c r="BE959" i="2"/>
  <c r="BE971" i="2"/>
  <c r="BE998" i="2"/>
  <c r="BE1010" i="2"/>
  <c r="BE1025" i="2"/>
  <c r="BE1031" i="2"/>
  <c r="BE1049" i="2"/>
  <c r="BE1055" i="2"/>
  <c r="BE1094" i="2"/>
  <c r="BE1100" i="2"/>
  <c r="BE1112" i="2"/>
  <c r="BE1136" i="2"/>
  <c r="BE1157" i="2"/>
  <c r="BE1160" i="2"/>
  <c r="BE1175" i="2"/>
  <c r="BE1181" i="2"/>
  <c r="BE1190" i="2"/>
  <c r="BE1199" i="2"/>
  <c r="BE1211" i="2"/>
  <c r="BE1509" i="2"/>
  <c r="BE1585" i="2"/>
  <c r="BE1645" i="2"/>
  <c r="BE1696" i="2"/>
  <c r="BE1699" i="2"/>
  <c r="BE1705" i="2"/>
  <c r="BE1746" i="2"/>
  <c r="BE1830" i="2"/>
  <c r="BE1876" i="2"/>
  <c r="BE1884" i="2"/>
  <c r="BE1897" i="2"/>
  <c r="BE1970" i="2"/>
  <c r="BE2014" i="2"/>
  <c r="BE2118" i="2"/>
  <c r="BE106" i="2"/>
  <c r="BE115" i="2"/>
  <c r="BE121" i="2"/>
  <c r="BE139" i="2"/>
  <c r="BE202" i="2"/>
  <c r="BE247" i="2"/>
  <c r="BE330" i="2"/>
  <c r="BE354" i="2"/>
  <c r="BE363" i="2"/>
  <c r="BE430" i="2"/>
  <c r="BE523" i="2"/>
  <c r="BE526" i="2"/>
  <c r="BE545" i="2"/>
  <c r="BE566" i="2"/>
  <c r="BE574" i="2"/>
  <c r="BE638" i="2"/>
  <c r="BE716" i="2"/>
  <c r="BE744" i="2"/>
  <c r="BE762" i="2"/>
  <c r="BE764" i="2"/>
  <c r="BE766" i="2"/>
  <c r="BE794" i="2"/>
  <c r="BE803" i="2"/>
  <c r="BE875" i="2"/>
  <c r="BE924" i="2"/>
  <c r="BE932" i="2"/>
  <c r="BE1004" i="2"/>
  <c r="BE1033" i="2"/>
  <c r="BE1038" i="2"/>
  <c r="BE1109" i="2"/>
  <c r="BE1118" i="2"/>
  <c r="BE1277" i="2"/>
  <c r="BE1299" i="2"/>
  <c r="BE1350" i="2"/>
  <c r="BE1356" i="2"/>
  <c r="BE1359" i="2"/>
  <c r="BE1392" i="2"/>
  <c r="BE1401" i="2"/>
  <c r="BE1404" i="2"/>
  <c r="BE1413" i="2"/>
  <c r="BE1518" i="2"/>
  <c r="BE1636" i="2"/>
  <c r="BE1672" i="2"/>
  <c r="BE1675" i="2"/>
  <c r="BE1681" i="2"/>
  <c r="BE1687" i="2"/>
  <c r="BE1729" i="2"/>
  <c r="BE1764" i="2"/>
  <c r="BE1833" i="2"/>
  <c r="BE1915" i="2"/>
  <c r="BE1944" i="2"/>
  <c r="BE1966" i="2"/>
  <c r="BE1997" i="2"/>
  <c r="BE2020" i="2"/>
  <c r="BE2044" i="2"/>
  <c r="BE2070" i="2"/>
  <c r="BE2100" i="2"/>
  <c r="BE2121" i="2"/>
  <c r="BE2124" i="2"/>
  <c r="BE2139" i="2"/>
  <c r="BE2146" i="2"/>
  <c r="BE2158" i="2"/>
  <c r="BE2173" i="2"/>
  <c r="BE2207" i="2"/>
  <c r="J34" i="4"/>
  <c r="AW57" i="1" s="1"/>
  <c r="F34" i="3"/>
  <c r="BA56" i="1" s="1"/>
  <c r="F36" i="3"/>
  <c r="BC56" i="1"/>
  <c r="J34" i="3"/>
  <c r="AW56" i="1" s="1"/>
  <c r="F36" i="4"/>
  <c r="BC57" i="1"/>
  <c r="F34" i="4"/>
  <c r="BA57" i="1"/>
  <c r="F35" i="3"/>
  <c r="BB56" i="1" s="1"/>
  <c r="F36" i="2"/>
  <c r="BC55" i="1" s="1"/>
  <c r="F35" i="4"/>
  <c r="BB57" i="1"/>
  <c r="F35" i="2"/>
  <c r="BB55" i="1" s="1"/>
  <c r="F37" i="3"/>
  <c r="BD56" i="1"/>
  <c r="J34" i="2"/>
  <c r="AW55" i="1"/>
  <c r="F37" i="4"/>
  <c r="BD57" i="1" s="1"/>
  <c r="F37" i="2"/>
  <c r="BD55" i="1" s="1"/>
  <c r="F34" i="2"/>
  <c r="BA55" i="1" s="1"/>
  <c r="R87" i="3" l="1"/>
  <c r="R86" i="3" s="1"/>
  <c r="R104" i="2"/>
  <c r="BK87" i="3"/>
  <c r="BK86" i="3" s="1"/>
  <c r="J86" i="3" s="1"/>
  <c r="J30" i="3" s="1"/>
  <c r="AG56" i="1" s="1"/>
  <c r="T104" i="2"/>
  <c r="P87" i="3"/>
  <c r="P86" i="3"/>
  <c r="AU56" i="1"/>
  <c r="BK104" i="2"/>
  <c r="J104" i="2"/>
  <c r="J60" i="2" s="1"/>
  <c r="BK1879" i="2"/>
  <c r="J1879" i="2" s="1"/>
  <c r="J70" i="2" s="1"/>
  <c r="T1879" i="2"/>
  <c r="T82" i="4"/>
  <c r="R1879" i="2"/>
  <c r="P1879" i="2"/>
  <c r="P104" i="2"/>
  <c r="P103" i="2"/>
  <c r="AU55" i="1"/>
  <c r="J84" i="4"/>
  <c r="J61" i="4" s="1"/>
  <c r="BK82" i="4"/>
  <c r="J82" i="4" s="1"/>
  <c r="J59" i="4" s="1"/>
  <c r="J33" i="2"/>
  <c r="AV55" i="1" s="1"/>
  <c r="AT55" i="1" s="1"/>
  <c r="BC54" i="1"/>
  <c r="W32" i="1" s="1"/>
  <c r="BB54" i="1"/>
  <c r="W31" i="1" s="1"/>
  <c r="F33" i="2"/>
  <c r="AZ55" i="1" s="1"/>
  <c r="J33" i="4"/>
  <c r="AV57" i="1" s="1"/>
  <c r="AT57" i="1" s="1"/>
  <c r="F33" i="3"/>
  <c r="AZ56" i="1" s="1"/>
  <c r="J33" i="3"/>
  <c r="AV56" i="1" s="1"/>
  <c r="AT56" i="1" s="1"/>
  <c r="BD54" i="1"/>
  <c r="W33" i="1" s="1"/>
  <c r="BA54" i="1"/>
  <c r="W30" i="1" s="1"/>
  <c r="F33" i="4"/>
  <c r="AZ57" i="1" s="1"/>
  <c r="AN56" i="1" l="1"/>
  <c r="T103" i="2"/>
  <c r="R103" i="2"/>
  <c r="J87" i="3"/>
  <c r="J60" i="3" s="1"/>
  <c r="J59" i="3"/>
  <c r="BK103" i="2"/>
  <c r="J103" i="2"/>
  <c r="J30" i="2" s="1"/>
  <c r="AG55" i="1" s="1"/>
  <c r="J39" i="3"/>
  <c r="AU54" i="1"/>
  <c r="AX54" i="1"/>
  <c r="AY54" i="1"/>
  <c r="AW54" i="1"/>
  <c r="AK30" i="1" s="1"/>
  <c r="AZ54" i="1"/>
  <c r="W29" i="1" s="1"/>
  <c r="J30" i="4"/>
  <c r="AG57" i="1"/>
  <c r="J39" i="4" l="1"/>
  <c r="J39" i="2"/>
  <c r="J59" i="2"/>
  <c r="AN57" i="1"/>
  <c r="AN55" i="1"/>
  <c r="AG54" i="1"/>
  <c r="AK26" i="1" s="1"/>
  <c r="AV54" i="1"/>
  <c r="AK29" i="1" s="1"/>
  <c r="AK35" i="1" l="1"/>
  <c r="AT54" i="1"/>
  <c r="AN54" i="1" l="1"/>
</calcChain>
</file>

<file path=xl/sharedStrings.xml><?xml version="1.0" encoding="utf-8"?>
<sst xmlns="http://schemas.openxmlformats.org/spreadsheetml/2006/main" count="23498" uniqueCount="5763">
  <si>
    <t>Export Komplet</t>
  </si>
  <si>
    <t>VZ</t>
  </si>
  <si>
    <t>2.0</t>
  </si>
  <si>
    <t>ZAMOK</t>
  </si>
  <si>
    <t>False</t>
  </si>
  <si>
    <t>{1b9787e0-bd50-486d-a468-9c5afc35f516}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</si>
  <si>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</si>
  <si>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</si>
  <si>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</si>
  <si>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</si>
  <si>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</si>
  <si>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</si>
  <si>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</si>
  <si>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</si>
  <si>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2022/2023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</si>
  <si>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</si>
  <si>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</si>
  <si>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Údržba, opravy a odstranění závad u SMT 2022</t>
  </si>
  <si>
    <t>KSO:</t>
  </si>
  <si>
    <t/>
  </si>
  <si>
    <t>CC-CZ:</t>
  </si>
  <si>
    <t>Místo:</t>
  </si>
  <si>
    <t>SMT obvod I - provozní pracoviště Ostrava</t>
  </si>
  <si>
    <t>Datum:</t>
  </si>
  <si>
    <t>27. 1. 2022</t>
  </si>
  <si>
    <t>Zadavatel:</t>
  </si>
  <si>
    <t>IČ:</t>
  </si>
  <si>
    <t>70994234</t>
  </si>
  <si>
    <t>Správa železnic s.o.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</si>
  <si>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</si>
  <si>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</si>
  <si>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</si>
  <si>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</si>
  <si>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</si>
  <si>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</si>
  <si>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</si>
  <si>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</si>
  <si>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</si>
  <si>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</si>
  <si>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</si>
  <si>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</si>
  <si>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</si>
  <si>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</si>
  <si>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</si>
  <si>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</si>
  <si>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</si>
  <si>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</si>
  <si>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</si>
  <si>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</si>
  <si>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</si>
  <si>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</si>
  <si>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</si>
  <si>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</si>
  <si>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</si>
  <si>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</si>
  <si>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</si>
  <si>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</si>
  <si>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</si>
  <si>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</si>
  <si>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</si>
  <si>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</si>
  <si>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</si>
  <si>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</si>
  <si>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</si>
  <si>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</si>
  <si>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</si>
  <si>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</si>
  <si>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</si>
  <si>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</si>
  <si>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</si>
  <si>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</si>
  <si>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</si>
  <si>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</si>
  <si>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</si>
  <si>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</si>
  <si>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</si>
  <si>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</si>
  <si>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</si>
  <si>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- 01</t>
  </si>
  <si>
    <t>Práce na mostních objektech</t>
  </si>
  <si>
    <t>STA</t>
  </si>
  <si>
    <t>1</t>
  </si>
  <si>
    <t>{a6371699-3861-41b7-b7e7-d5444a5fde9e}</t>
  </si>
  <si>
    <t>2</t>
  </si>
  <si>
    <t>SO - 01.1</t>
  </si>
  <si>
    <t>Vedlejší rozpočtové náklady - práce na mostních objektech</t>
  </si>
  <si>
    <t>{e56e5131-3a7a-4660-b9c6-b7f9df552da0}</t>
  </si>
  <si>
    <t>SO - 02</t>
  </si>
  <si>
    <t>Práce na železničním svršku</t>
  </si>
  <si>
    <t>{2757285c-4600-48f0-b99d-51a3205224e6}</t>
  </si>
  <si>
    <t>KRYCÍ LIST SOUPISU PRACÍ</t>
  </si>
  <si>
    <t>Objekt:</t>
  </si>
  <si>
    <t>SO - 01 - Práce na mostních objektech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</si>
  <si>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</si>
  <si>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</si>
  <si>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</si>
  <si>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</si>
  <si>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</si>
  <si>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</si>
  <si>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</si>
  <si>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</si>
  <si>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</si>
  <si>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</si>
  <si>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</si>
  <si>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</si>
  <si>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</si>
  <si>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</si>
  <si>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</si>
  <si>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</si>
  <si>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</si>
  <si>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</si>
  <si>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</si>
  <si>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</si>
  <si>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</si>
  <si>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</si>
  <si>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</si>
  <si>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</si>
  <si>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 xml:space="preserve">    789 - Povrchové úpravy ocelových konstrukcí a technologických zařízení</t>
  </si>
  <si>
    <t>HZS - Hodinové zúčtovací sazby</t>
  </si>
  <si>
    <t>Ostatní - Hodimové sazby - zimní podmínky</t>
  </si>
  <si>
    <t xml:space="preserve">    Ostatní 1 - Číselník zdrojů a mechanizmů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</si>
  <si>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</si>
  <si>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</si>
  <si>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</si>
  <si>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</si>
  <si>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</si>
  <si>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</si>
  <si>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</si>
  <si>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</si>
  <si>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</si>
  <si>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</si>
  <si>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</si>
  <si>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</si>
  <si>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</si>
  <si>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</si>
  <si>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</si>
  <si>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</si>
  <si>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</si>
  <si>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</si>
  <si>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111209111</t>
  </si>
  <si>
    <t>Spálení proutí a klestu</t>
  </si>
  <si>
    <t>m2</t>
  </si>
  <si>
    <t>CS ÚRS 2022 01</t>
  </si>
  <si>
    <t>4</t>
  </si>
  <si>
    <t>93075757</t>
  </si>
  <si>
    <t>PP</t>
  </si>
  <si>
    <t>Spálení proutí, klestu z prořezávek a odstraněných křovin pro jakoukoliv dřevinu</t>
  </si>
  <si>
    <t>Online PSC</t>
  </si>
  <si>
    <t>https://podminky.urs.cz/item/CS_URS_2022_01/111209111</t>
  </si>
  <si>
    <t>111251101</t>
  </si>
  <si>
    <t>Odstranění křovin a stromů průměru kmene do 100 mm i s kořeny sklonu terénu do 1:5 z celkové plochy do 100 m2 strojně</t>
  </si>
  <si>
    <t>15978975</t>
  </si>
  <si>
    <t>Odstranění křovin a stromů s odstraněním kořenů strojně průměru kmene do 100 mm v rovině nebo ve svahu sklonu terénu do 1:5, při celkové ploše do 100 m2</t>
  </si>
  <si>
    <t>https://podminky.urs.cz/item/CS_URS_2022_01/111251101</t>
  </si>
  <si>
    <t>3</t>
  </si>
  <si>
    <t>111251102</t>
  </si>
  <si>
    <t>Odstranění křovin a stromů průměru kmene do 100 mm i s kořeny sklonu terénu do 1:5 z celkové plochy přes 100 do 500 m2 strojně</t>
  </si>
  <si>
    <t>1012033949</t>
  </si>
  <si>
    <t>Odstranění křovin a stromů s odstraněním kořenů strojně průměru kmene do 100 mm v rovině nebo ve svahu sklonu terénu do 1:5, při celkové ploše přes 100 do 500 m2</t>
  </si>
  <si>
    <t>https://podminky.urs.cz/item/CS_URS_2022_01/111251102</t>
  </si>
  <si>
    <t>111251103</t>
  </si>
  <si>
    <t>Odstranění křovin a stromů průměru kmene do 100 mm i s kořeny sklonu terénu do 1:5 z celkové plochy přes 500 m2 strojně</t>
  </si>
  <si>
    <t>-1638351746</t>
  </si>
  <si>
    <t>Odstranění křovin a stromů s odstraněním kořenů strojně průměru kmene do 100 mm v rovině nebo ve svahu sklonu terénu do 1:5, při celkové ploše přes 500 m2</t>
  </si>
  <si>
    <t>https://podminky.urs.cz/item/CS_URS_2022_01/111251103</t>
  </si>
  <si>
    <t>5</t>
  </si>
  <si>
    <t>112101101</t>
  </si>
  <si>
    <t>Odstranění stromů listnatých průměru kmene přes 100 do 300 mm</t>
  </si>
  <si>
    <t>kus</t>
  </si>
  <si>
    <t>-1136511551</t>
  </si>
  <si>
    <t>Odstranění stromů s odřezáním kmene a s odvětvením listnatých, průměru kmene přes 100 do 300 mm</t>
  </si>
  <si>
    <t>https://podminky.urs.cz/item/CS_URS_2022_01/112101101</t>
  </si>
  <si>
    <t>6</t>
  </si>
  <si>
    <t>112101102</t>
  </si>
  <si>
    <t>Odstranění stromů listnatých průměru kmene přes 300 do 500 mm</t>
  </si>
  <si>
    <t>-1896764205</t>
  </si>
  <si>
    <t>Odstranění stromů s odřezáním kmene a s odvětvením listnatých, průměru kmene přes 300 do 500 mm</t>
  </si>
  <si>
    <t>https://podminky.urs.cz/item/CS_URS_2022_01/112101102</t>
  </si>
  <si>
    <t>7</t>
  </si>
  <si>
    <t>112101103</t>
  </si>
  <si>
    <t>Odstranění stromů listnatých průměru kmene přes 500 do 700 mm</t>
  </si>
  <si>
    <t>-1541511188</t>
  </si>
  <si>
    <t>Odstranění stromů s odřezáním kmene a s odvětvením listnatých, průměru kmene přes 500 do 700 mm</t>
  </si>
  <si>
    <t>https://podminky.urs.cz/item/CS_URS_2022_01/112101103</t>
  </si>
  <si>
    <t>8</t>
  </si>
  <si>
    <t>112101104</t>
  </si>
  <si>
    <t>Odstranění stromů listnatých průměru kmene přes 700 do 900 mm</t>
  </si>
  <si>
    <t>1432293101</t>
  </si>
  <si>
    <t>Odstranění stromů s odřezáním kmene a s odvětvením listnatých, průměru kmene přes 700 do 900 mm</t>
  </si>
  <si>
    <t>https://podminky.urs.cz/item/CS_URS_2022_01/112101104</t>
  </si>
  <si>
    <t>9</t>
  </si>
  <si>
    <t>112151011</t>
  </si>
  <si>
    <t>Volné kácení stromů s rozřezáním a odvětvením D kmene přes 100 do 200 mm</t>
  </si>
  <si>
    <t>1632483154</t>
  </si>
  <si>
    <t>Pokácení stromu volné v celku s odřezáním kmene a s odvětvením průměru kmene přes 100 do 200 mm</t>
  </si>
  <si>
    <t>https://podminky.urs.cz/item/CS_URS_2022_01/112151011</t>
  </si>
  <si>
    <t>10</t>
  </si>
  <si>
    <t>112151012</t>
  </si>
  <si>
    <t>Volné kácení stromů s rozřezáním a odvětvením D kmene přes 200 do 300 mm</t>
  </si>
  <si>
    <t>457310064</t>
  </si>
  <si>
    <t>Pokácení stromu volné v celku s odřezáním kmene a s odvětvením průměru kmene přes 200 do 300 mm</t>
  </si>
  <si>
    <t>https://podminky.urs.cz/item/CS_URS_2022_01/112151012</t>
  </si>
  <si>
    <t>11</t>
  </si>
  <si>
    <t>112151013</t>
  </si>
  <si>
    <t>Volné kácení stromů s rozřezáním a odvětvením D kmene přes 300 do 400 mm</t>
  </si>
  <si>
    <t>60582263</t>
  </si>
  <si>
    <t>Pokácení stromu volné v celku s odřezáním kmene a s odvětvením průměru kmene přes 300 do 400 mm</t>
  </si>
  <si>
    <t>https://podminky.urs.cz/item/CS_URS_2022_01/112151013</t>
  </si>
  <si>
    <t>12</t>
  </si>
  <si>
    <t>112151014</t>
  </si>
  <si>
    <t>Volné kácení stromů s rozřezáním a odvětvením D kmene přes 400 do 500 mm</t>
  </si>
  <si>
    <t>1166180187</t>
  </si>
  <si>
    <t>Pokácení stromu volné v celku s odřezáním kmene a s odvětvením průměru kmene přes 400 do 500 mm</t>
  </si>
  <si>
    <t>https://podminky.urs.cz/item/CS_URS_2022_01/112151014</t>
  </si>
  <si>
    <t>13</t>
  </si>
  <si>
    <t>112151015</t>
  </si>
  <si>
    <t>Volné kácení stromů s rozřezáním a odvětvením D kmene přes 500 do 600 mm</t>
  </si>
  <si>
    <t>899649910</t>
  </si>
  <si>
    <t>Pokácení stromu volné v celku s odřezáním kmene a s odvětvením průměru kmene přes 500 do 600 mm</t>
  </si>
  <si>
    <t>https://podminky.urs.cz/item/CS_URS_2022_01/112151015</t>
  </si>
  <si>
    <t>14</t>
  </si>
  <si>
    <t>112151016</t>
  </si>
  <si>
    <t>Volné kácení stromů s rozřezáním a odvětvením D kmene přes 600 do 700 mm</t>
  </si>
  <si>
    <t>1170288298</t>
  </si>
  <si>
    <t>Pokácení stromu volné v celku s odřezáním kmene a s odvětvením průměru kmene přes 600 do 700 mm</t>
  </si>
  <si>
    <t>https://podminky.urs.cz/item/CS_URS_2022_01/112151016</t>
  </si>
  <si>
    <t>112151017</t>
  </si>
  <si>
    <t>Volné kácení stromů s rozřezáním a odvětvením D kmene přes 700 do 800 mm</t>
  </si>
  <si>
    <t>1959170028</t>
  </si>
  <si>
    <t>Pokácení stromu volné v celku s odřezáním kmene a s odvětvením průměru kmene přes 700 do 800 mm</t>
  </si>
  <si>
    <t>https://podminky.urs.cz/item/CS_URS_2022_01/112151017</t>
  </si>
  <si>
    <t>16</t>
  </si>
  <si>
    <t>112155311</t>
  </si>
  <si>
    <t>Štěpkování keřového porostu středně hustého s naložením</t>
  </si>
  <si>
    <t>-973727786</t>
  </si>
  <si>
    <t>Štěpkování s naložením na dopravní prostředek a odvozem do 20 km keřového porostu středně hustého</t>
  </si>
  <si>
    <t>https://podminky.urs.cz/item/CS_URS_2022_01/112155311</t>
  </si>
  <si>
    <t>17</t>
  </si>
  <si>
    <t>112155315</t>
  </si>
  <si>
    <t>Štěpkování keřového porostu hustého s naložením</t>
  </si>
  <si>
    <t>1589976645</t>
  </si>
  <si>
    <t>Štěpkování s naložením na dopravní prostředek a odvozem do 20 km keřového porostu hustého</t>
  </si>
  <si>
    <t>https://podminky.urs.cz/item/CS_URS_2022_01/112155315</t>
  </si>
  <si>
    <t>18</t>
  </si>
  <si>
    <t>113105112</t>
  </si>
  <si>
    <t>Rozebrání dlažeb z lomového kamene kladených na sucho vyspárované MC</t>
  </si>
  <si>
    <t>1410389182</t>
  </si>
  <si>
    <t>Rozebrání dlažeb z lomového kamene s přemístěním hmot na skládku na vzdálenost do 3 m nebo s naložením na dopravní prostředek, kladených na sucho se spárami zalitými cementovou maltou</t>
  </si>
  <si>
    <t>https://podminky.urs.cz/item/CS_URS_2022_01/113105112</t>
  </si>
  <si>
    <t>19</t>
  </si>
  <si>
    <t>113106123</t>
  </si>
  <si>
    <t>Rozebrání dlažeb ze zámkových dlaždic komunikací pro pěší ručně</t>
  </si>
  <si>
    <t>-1067685595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</si>
  <si>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</si>
  <si>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https://podminky.urs.cz/item/CS_URS_2022_01/113106123</t>
  </si>
  <si>
    <t>20</t>
  </si>
  <si>
    <t>113151111</t>
  </si>
  <si>
    <t>Rozebrání zpevněných ploch ze silničních dílců</t>
  </si>
  <si>
    <t>-957664723</t>
  </si>
  <si>
    <t>Rozebírání zpevněných ploch s přemístěním na skládku na vzdálenost do 20 m nebo s naložením na dopravní prostředek ze silničních panelů</t>
  </si>
  <si>
    <t>https://podminky.urs.cz/item/CS_URS_2022_01/113151111</t>
  </si>
  <si>
    <t>113152111</t>
  </si>
  <si>
    <t>Odstranění podkladů zpevněných ploch z kameniva těženého</t>
  </si>
  <si>
    <t>m3</t>
  </si>
  <si>
    <t>534561103</t>
  </si>
  <si>
    <t>Odstranění podkladů zpevněných ploch s přemístěním na skládku na vzdálenost do 20 m nebo s naložením na dopravní prostředek z kameniva těženého</t>
  </si>
  <si>
    <t>https://podminky.urs.cz/item/CS_URS_2022_01/113152111</t>
  </si>
  <si>
    <t>22</t>
  </si>
  <si>
    <t>113311171</t>
  </si>
  <si>
    <t>Odstranění geotextilií ze základové spáry</t>
  </si>
  <si>
    <t>831121595</t>
  </si>
  <si>
    <t>Odstranění geosyntetik s uložením na vzdálenost do 20 m nebo naložením na dopravní prostředek geotextilie</t>
  </si>
  <si>
    <t>https://podminky.urs.cz/item/CS_URS_2022_01/113311171</t>
  </si>
  <si>
    <t>23</t>
  </si>
  <si>
    <t>115001104</t>
  </si>
  <si>
    <t>Převedení vody potrubím DN přes 250 do 300</t>
  </si>
  <si>
    <t>m</t>
  </si>
  <si>
    <t>1661733724</t>
  </si>
  <si>
    <t>Převedení vody potrubím průměru DN přes 250 do 300</t>
  </si>
  <si>
    <t>https://podminky.urs.cz/item/CS_URS_2022_01/115001104</t>
  </si>
  <si>
    <t>24</t>
  </si>
  <si>
    <t>115001105</t>
  </si>
  <si>
    <t>Převedení vody potrubím DN přes 300 do 600</t>
  </si>
  <si>
    <t>929599848</t>
  </si>
  <si>
    <t>Převedení vody potrubím průměru DN přes 300 do 600</t>
  </si>
  <si>
    <t>https://podminky.urs.cz/item/CS_URS_2022_01/115001105</t>
  </si>
  <si>
    <t>25</t>
  </si>
  <si>
    <t>115101201</t>
  </si>
  <si>
    <t>Čerpání vody na dopravní výšku do 10 m průměrný přítok do 500 l/min</t>
  </si>
  <si>
    <t>hod</t>
  </si>
  <si>
    <t>-795980351</t>
  </si>
  <si>
    <t>Čerpání vody na dopravní výšku do 10 m s uvažovaným průměrným přítokem do 500 l/min</t>
  </si>
  <si>
    <t>https://podminky.urs.cz/item/CS_URS_2022_01/115101201</t>
  </si>
  <si>
    <t>26</t>
  </si>
  <si>
    <t>115101209</t>
  </si>
  <si>
    <t>Příplatek ZKD 2000 l/min při čerpání vody na dopravní výšku do 10 m</t>
  </si>
  <si>
    <t>1312658299</t>
  </si>
  <si>
    <t>Čerpání vody na dopravní výšku do 10 m Příplatek k ceně 1204 za každých dalších i započatých 2 000 l/min</t>
  </si>
  <si>
    <t>https://podminky.urs.cz/item/CS_URS_2022_01/115101209</t>
  </si>
  <si>
    <t>27</t>
  </si>
  <si>
    <t>115101301</t>
  </si>
  <si>
    <t>Pohotovost čerpací soupravy pro dopravní výšku do 10 m přítok do 500 l/min</t>
  </si>
  <si>
    <t>den</t>
  </si>
  <si>
    <t>-1141136859</t>
  </si>
  <si>
    <t>Pohotovost záložní čerpací soupravy pro dopravní výšku do 10 m s uvažovaným průměrným přítokem do 500 l/min</t>
  </si>
  <si>
    <t>https://podminky.urs.cz/item/CS_URS_2022_01/115101301</t>
  </si>
  <si>
    <t>28</t>
  </si>
  <si>
    <t>119001421</t>
  </si>
  <si>
    <t>Dočasné zajištění kabelů a kabelových tratí ze 3 volně ložených kabelů</t>
  </si>
  <si>
    <t>-1084466671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</si>
  <si>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</si>
  <si>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https://podminky.urs.cz/item/CS_URS_2022_01/119001421</t>
  </si>
  <si>
    <t>29</t>
  </si>
  <si>
    <t>119001422</t>
  </si>
  <si>
    <t>Dočasné zajištění kabelů a kabelových tratí z 6 volně ložených kabelů</t>
  </si>
  <si>
    <t>981441674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</si>
  <si>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</si>
  <si>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https://podminky.urs.cz/item/CS_URS_2022_01/119001422</t>
  </si>
  <si>
    <t>30</t>
  </si>
  <si>
    <t>119002311</t>
  </si>
  <si>
    <t>Pochozí dřevěné desky do tl 30 mm pro zabezpečení výkopu zřízení</t>
  </si>
  <si>
    <t>-686206979</t>
  </si>
  <si>
    <t>Pomocné konstrukce při zabezpečení výkopu vodorovné pochozí z dřevěných desek tloušťky do 30 mm zřízení</t>
  </si>
  <si>
    <t>https://podminky.urs.cz/item/CS_URS_2022_01/119002311</t>
  </si>
  <si>
    <t>31</t>
  </si>
  <si>
    <t>119002312</t>
  </si>
  <si>
    <t>Pochozí dřevěné desky do tl 30 mm pro zabezpečení výkopu odstranění</t>
  </si>
  <si>
    <t>729741908</t>
  </si>
  <si>
    <t>Pomocné konstrukce při zabezpečení výkopu vodorovné pochozí z dřevěných desek tloušťky do 30 mm odstranění</t>
  </si>
  <si>
    <t>https://podminky.urs.cz/item/CS_URS_2022_01/119002312</t>
  </si>
  <si>
    <t>32</t>
  </si>
  <si>
    <t>119003211</t>
  </si>
  <si>
    <t>Mobilní plotová zábrana s reflexním pásem výšky do 1,5 m pro zabezpečení výkopu zřízení</t>
  </si>
  <si>
    <t>43671661</t>
  </si>
  <si>
    <t>Pomocné konstrukce při zabezpečení výkopu svislé ocelové mobilní oplocení, výšky do 1,5 m panely s reflexními signalizačními pruhy zřízení</t>
  </si>
  <si>
    <t>https://podminky.urs.cz/item/CS_URS_2022_01/119003211</t>
  </si>
  <si>
    <t>33</t>
  </si>
  <si>
    <t>119003212</t>
  </si>
  <si>
    <t>Mobilní plotová zábrana s reflexním pásem výšky do 1,5 m pro zabezpečení výkopu odstranění</t>
  </si>
  <si>
    <t>-1409259709</t>
  </si>
  <si>
    <t>Pomocné konstrukce při zabezpečení výkopu svislé ocelové mobilní oplocení, výšky do 1,5 m panely s reflexními signalizačními pruhy odstranění</t>
  </si>
  <si>
    <t>https://podminky.urs.cz/item/CS_URS_2022_01/119003212</t>
  </si>
  <si>
    <t>34</t>
  </si>
  <si>
    <t>119003227</t>
  </si>
  <si>
    <t>Mobilní plotová zábrana vyplněná dráty výšky přes 1,5 do 2,2 m pro zabezpečení výkopu zřízení</t>
  </si>
  <si>
    <t>1844108676</t>
  </si>
  <si>
    <t>Pomocné konstrukce při zabezpečení výkopu svislé ocelové mobilní oplocení, výšky přes 1,5 do 2,2 m panely vyplněné dráty zřízení</t>
  </si>
  <si>
    <t>https://podminky.urs.cz/item/CS_URS_2022_01/119003227</t>
  </si>
  <si>
    <t>35</t>
  </si>
  <si>
    <t>119003228</t>
  </si>
  <si>
    <t>Mobilní plotová zábrana vyplněná dráty výšky přes 1,5 do 2,2 m pro zabezpečení výkopu odstranění</t>
  </si>
  <si>
    <t>-664334821</t>
  </si>
  <si>
    <t>Pomocné konstrukce při zabezpečení výkopu svislé ocelové mobilní oplocení, výšky přes 1,5 do 2,2 m panely vyplněné dráty odstranění</t>
  </si>
  <si>
    <t>https://podminky.urs.cz/item/CS_URS_2022_01/119003228</t>
  </si>
  <si>
    <t>36</t>
  </si>
  <si>
    <t>131113702</t>
  </si>
  <si>
    <t>Hloubení nezapažených jam v nesoudržných horninách třídy těžitelnosti I skupiny 1 a 2 ručně</t>
  </si>
  <si>
    <t>2011143575</t>
  </si>
  <si>
    <t>Hloubení nezapažených jam ručně s urovnáním dna do předepsaného profilu a spádu v hornině třídy těžitelnosti I skupiny 1 a 2 nesoudržných</t>
  </si>
  <si>
    <t>https://podminky.urs.cz/item/CS_URS_2022_01/131113702</t>
  </si>
  <si>
    <t>37</t>
  </si>
  <si>
    <t>131113712</t>
  </si>
  <si>
    <t>Hloubení zapažených jam v nesoudržných horninách třídy těžitelnosti I skupiny 1 a 2 ručně</t>
  </si>
  <si>
    <t>808064411</t>
  </si>
  <si>
    <t>Hloubení zapažených jam ručně s urovnáním dna do předepsaného profilu a spádu v hornině třídy těžitelnosti I skupiny 1 a 2 nesoudržných</t>
  </si>
  <si>
    <t>https://podminky.urs.cz/item/CS_URS_2022_01/131113712</t>
  </si>
  <si>
    <t>38</t>
  </si>
  <si>
    <t>132112122</t>
  </si>
  <si>
    <t>Hloubení zapažených rýh šířky do 800 mm v nesoudržných horninách třídy těžitelnosti I skupiny 1 a 2 ručně</t>
  </si>
  <si>
    <t>-1371633820</t>
  </si>
  <si>
    <t>Hloubení zapažených rýh šířky do 800 mm ručně s urovnáním dna do předepsaného profilu a spádu v hornině třídy těžitelnosti I skupiny 1 a 2 nesoudržných</t>
  </si>
  <si>
    <t>https://podminky.urs.cz/item/CS_URS_2022_01/132112122</t>
  </si>
  <si>
    <t>39</t>
  </si>
  <si>
    <t>132112222</t>
  </si>
  <si>
    <t>Hloubení zapažených rýh šířky do 2000 mm v nesoudržných horninách třídy těžitelnosti I skupiny 1 a 2 ručně</t>
  </si>
  <si>
    <t>1476929790</t>
  </si>
  <si>
    <t>Hloubení zapažených rýh šířky přes 800 do 2 000 mm ručně s urovnáním dna do předepsaného profilu a spádu v hornině třídy těžitelnosti I skupiny 1 a 2 nesoudržných</t>
  </si>
  <si>
    <t>https://podminky.urs.cz/item/CS_URS_2022_01/132112222</t>
  </si>
  <si>
    <t>40</t>
  </si>
  <si>
    <t>132112332</t>
  </si>
  <si>
    <t>Hloubení nezapažených rýh šířky do 2000 mm v nesoudržných horninách třídy těžitelnosti I skupiny 1 a 2 ručně</t>
  </si>
  <si>
    <t>991088733</t>
  </si>
  <si>
    <t>Hloubení nezapažených rýh šířky přes 800 do 2 000 mm ručně s urovnáním dna do předepsaného profilu a spádu v hornině třídy těžitelnosti I skupiny 1 a 2 nesoudržných</t>
  </si>
  <si>
    <t>https://podminky.urs.cz/item/CS_URS_2022_01/132112332</t>
  </si>
  <si>
    <t>41</t>
  </si>
  <si>
    <t>132152521</t>
  </si>
  <si>
    <t>Hloubení rýh š do 2000 mm vedle kolejí strojně v hornině třídy těžitelnosti I skupiny 1 a 2</t>
  </si>
  <si>
    <t>1286375944</t>
  </si>
  <si>
    <t>Hloubení rýh vedle kolejí šířky přes 800 do 2 000 mm strojně zapažených i nezapažených, pro jakýkoliv objem výkopu v hornině třídy těžitelnosti I skupiny 1 a 2</t>
  </si>
  <si>
    <t>https://podminky.urs.cz/item/CS_URS_2022_01/132152521</t>
  </si>
  <si>
    <t>42</t>
  </si>
  <si>
    <t>132212132</t>
  </si>
  <si>
    <t>Hloubení nezapažených rýh šířky do 800 mm v nesoudržných horninách třídy těžitelnosti I skupiny 3 ručně</t>
  </si>
  <si>
    <t>-388220035</t>
  </si>
  <si>
    <t>Hloubení nezapažených rýh šířky do 800 mm ručně s urovnáním dna do předepsaného profilu a spádu v hornině třídy těžitelnosti I skupiny 3 nesoudržných</t>
  </si>
  <si>
    <t>https://podminky.urs.cz/item/CS_URS_2022_01/132212132</t>
  </si>
  <si>
    <t>43</t>
  </si>
  <si>
    <t>121112003</t>
  </si>
  <si>
    <t>Sejmutí ornice tl vrstvy do 200 mm ručně</t>
  </si>
  <si>
    <t>-123664483</t>
  </si>
  <si>
    <t>Sejmutí ornice ručně při souvislé ploše, tl. vrstvy do 200 mm</t>
  </si>
  <si>
    <t>https://podminky.urs.cz/item/CS_URS_2022_01/121112003</t>
  </si>
  <si>
    <t>44</t>
  </si>
  <si>
    <t>121151103</t>
  </si>
  <si>
    <t>Sejmutí ornice plochy do 100 m2 tl vrstvy do 200 mm strojně</t>
  </si>
  <si>
    <t>861157908</t>
  </si>
  <si>
    <t>Sejmutí ornice strojně při souvislé ploše do 100 m2, tl. vrstvy do 200 mm</t>
  </si>
  <si>
    <t>https://podminky.urs.cz/item/CS_URS_2022_01/121151103</t>
  </si>
  <si>
    <t>45</t>
  </si>
  <si>
    <t>M</t>
  </si>
  <si>
    <t>10364101</t>
  </si>
  <si>
    <t>zemina pro terénní úpravy -  ornice</t>
  </si>
  <si>
    <t>t</t>
  </si>
  <si>
    <t>575767083</t>
  </si>
  <si>
    <t>46</t>
  </si>
  <si>
    <t>58344169</t>
  </si>
  <si>
    <t>štěrkodrť frakce 0/32 OTP ČD</t>
  </si>
  <si>
    <t>1297828493</t>
  </si>
  <si>
    <t>47</t>
  </si>
  <si>
    <t>58344197</t>
  </si>
  <si>
    <t>štěrkodrť frakce 0/63</t>
  </si>
  <si>
    <t>-308981510</t>
  </si>
  <si>
    <t>48</t>
  </si>
  <si>
    <t>122111101</t>
  </si>
  <si>
    <t>Odkopávky a prokopávky v hornině třídy těžitelnosti I, skupiny 1 a 2 ručně</t>
  </si>
  <si>
    <t>1251485599</t>
  </si>
  <si>
    <t>Odkopávky a prokopávky ručně zapažené i nezapažené v hornině třídy těžitelnosti I skupiny 1 a 2</t>
  </si>
  <si>
    <t>https://podminky.urs.cz/item/CS_URS_2022_01/122111101</t>
  </si>
  <si>
    <t>49</t>
  </si>
  <si>
    <t>122151102</t>
  </si>
  <si>
    <t>Odkopávky a prokopávky nezapažené v hornině třídy těžitelnosti I skupiny 1 a 2 objem do 50 m3 strojně</t>
  </si>
  <si>
    <t>-1453383746</t>
  </si>
  <si>
    <t>Odkopávky a prokopávky nezapažené strojně v hornině třídy těžitelnosti I skupiny 1 a 2 přes 20 do 50 m3</t>
  </si>
  <si>
    <t>https://podminky.urs.cz/item/CS_URS_2022_01/122151102</t>
  </si>
  <si>
    <t>50</t>
  </si>
  <si>
    <t>122151103</t>
  </si>
  <si>
    <t>Odkopávky a prokopávky nezapažené v hornině třídy těžitelnosti I skupiny 1 a 2 objem do 100 m3 strojně</t>
  </si>
  <si>
    <t>541790560</t>
  </si>
  <si>
    <t>Odkopávky a prokopávky nezapažené strojně v hornině třídy těžitelnosti I skupiny 1 a 2 přes 50 do 100 m3</t>
  </si>
  <si>
    <t>https://podminky.urs.cz/item/CS_URS_2022_01/122151103</t>
  </si>
  <si>
    <t>51</t>
  </si>
  <si>
    <t>122212511</t>
  </si>
  <si>
    <t>Odkopávky a prokopávky nezapažené pro železnice v soudržné hornině třídy těžitelnosti I skupiny 3 objem do 10 m3 ručně</t>
  </si>
  <si>
    <t>259460041</t>
  </si>
  <si>
    <t>Odkopávky a prokopávky pro spodní stavbu železnic ručně zapažených i nezapažených objemu do 10 m3 v hornině třídy těžitelnosti I skupiny 3 soudržných</t>
  </si>
  <si>
    <t>https://podminky.urs.cz/item/CS_URS_2022_01/122212511</t>
  </si>
  <si>
    <t>52</t>
  </si>
  <si>
    <t>122151101</t>
  </si>
  <si>
    <t>Odkopávky a prokopávky nezapažené v hornině třídy těžitelnosti I skupiny 1 a 2 objem do 20 m3 strojně</t>
  </si>
  <si>
    <t>-1201366131</t>
  </si>
  <si>
    <t>Odkopávky a prokopávky nezapažené strojně v hornině třídy těžitelnosti I skupiny 1 a 2 do 20 m3</t>
  </si>
  <si>
    <t>https://podminky.urs.cz/item/CS_URS_2022_01/122151101</t>
  </si>
  <si>
    <t>53</t>
  </si>
  <si>
    <t>131151100</t>
  </si>
  <si>
    <t>Hloubení jam nezapažených v hornině třídy těžitelnosti I skupiny 1 a 2 objem do 20 m3 strojně</t>
  </si>
  <si>
    <t>461916315</t>
  </si>
  <si>
    <t>Hloubení nezapažených jam a zářezů strojně s urovnáním dna do předepsaného profilu a spádu v hornině třídy těžitelnosti I skupiny 1 a 2 do 20 m3</t>
  </si>
  <si>
    <t>https://podminky.urs.cz/item/CS_URS_2022_01/131151100</t>
  </si>
  <si>
    <t>54</t>
  </si>
  <si>
    <t>131151102</t>
  </si>
  <si>
    <t>Hloubení jam nezapažených v hornině třídy těžitelnosti I skupiny 1 a 2 objem do 50 m3 strojně</t>
  </si>
  <si>
    <t>577909696</t>
  </si>
  <si>
    <t>Hloubení nezapažených jam a zářezů strojně s urovnáním dna do předepsaného profilu a spádu v hornině třídy těžitelnosti I skupiny 1 a 2 přes 20 do 50 m3</t>
  </si>
  <si>
    <t>https://podminky.urs.cz/item/CS_URS_2022_01/131151102</t>
  </si>
  <si>
    <t>55</t>
  </si>
  <si>
    <t>131151103</t>
  </si>
  <si>
    <t>Hloubení jam nezapažených v hornině třídy těžitelnosti I skupiny 1 a 2 objem do 100 m3 strojně</t>
  </si>
  <si>
    <t>-781857124</t>
  </si>
  <si>
    <t>Hloubení nezapažených jam a zářezů strojně s urovnáním dna do předepsaného profilu a spádu v hornině třídy těžitelnosti I skupiny 1 a 2 přes 50 do 100 m3</t>
  </si>
  <si>
    <t>https://podminky.urs.cz/item/CS_URS_2022_01/131151103</t>
  </si>
  <si>
    <t>56</t>
  </si>
  <si>
    <t>131212502</t>
  </si>
  <si>
    <t>Hloubení jamek pro sloupky, zábradlí, značky objem do 0,5 m3 v nesoudržných horninách třídy těžitelnosti I skupiny 3 ručně</t>
  </si>
  <si>
    <t>-638958003</t>
  </si>
  <si>
    <t>Hloubení jamek pro spodní stavbu železnic ručně pro sloupky zábradlí, značky, apod. objemu do 0,5 m3 s odhozením výkopku nebo naložením na dopravní prostředek v hornině třídy těžitelnosti I skupiny 3 nesoudržných</t>
  </si>
  <si>
    <t>https://podminky.urs.cz/item/CS_URS_2022_01/131212502</t>
  </si>
  <si>
    <t>57</t>
  </si>
  <si>
    <t>132112411</t>
  </si>
  <si>
    <t>Hloubení rýh š do 800 mm pod kolejí do 2 m3 v hornině třídy těžitelnosti I skupiny 1 a 2 ručně</t>
  </si>
  <si>
    <t>-302633723</t>
  </si>
  <si>
    <t>Hloubení rýh pod kolejí šířky do 800 mm ručně zapažených i nezapažených, hloubky do 1,5 m objemu do 2 m3 v hornině třídy těžitelnosti I skupiny 1 a 2</t>
  </si>
  <si>
    <t>https://podminky.urs.cz/item/CS_URS_2022_01/132112411</t>
  </si>
  <si>
    <t>58</t>
  </si>
  <si>
    <t>132112511</t>
  </si>
  <si>
    <t>Hloubení rýh š do 800 mm pod kolejí přes 2 m3 v hornině třídy těžitelnosti I skupiny 1 a 2 ručně</t>
  </si>
  <si>
    <t>-470548713</t>
  </si>
  <si>
    <t>Hloubení rýh pod kolejí šířky do 800 mm ručně zapažených i nezapažených, hloubky do 1,5 m objemu přes 2 m3 v hornině třídy těžitelnosti I skupiny 1 a 2</t>
  </si>
  <si>
    <t>https://podminky.urs.cz/item/CS_URS_2022_01/132112511</t>
  </si>
  <si>
    <t>59</t>
  </si>
  <si>
    <t>132112621</t>
  </si>
  <si>
    <t>Hloubení rýh š do 2000 mm vedle kolejí ručně do 2 m3 v hornině třídy těžitelnosti I skupiny 1 a 2</t>
  </si>
  <si>
    <t>511829545</t>
  </si>
  <si>
    <t>Hloubení rýh vedle kolejí šířky přes 800 do 2 000 mm ručně zapažených i nezapažených objemu do 2 m3 v hornině třídy těžitelnosti I skupiny 1 a 2</t>
  </si>
  <si>
    <t>https://podminky.urs.cz/item/CS_URS_2022_01/132112621</t>
  </si>
  <si>
    <t>60</t>
  </si>
  <si>
    <t>132112631</t>
  </si>
  <si>
    <t>Hloubení rýh š do 2000 mm vedle kolejí ručně přes 2 m3 v hornině třídy těžitelnosti I skupiny 1 a 2</t>
  </si>
  <si>
    <t>1463512838</t>
  </si>
  <si>
    <t>Hloubení rýh vedle kolejí šířky přes 800 do 2 000 mm ručně zapažených i nezapažených objemu přes 2 m3 v hornině třídy těžitelnosti I skupiny 1 a 2</t>
  </si>
  <si>
    <t>https://podminky.urs.cz/item/CS_URS_2022_01/132112631</t>
  </si>
  <si>
    <t>61</t>
  </si>
  <si>
    <t>132151101</t>
  </si>
  <si>
    <t>Hloubení rýh nezapažených š do 800 mm v hornině třídy těžitelnosti I skupiny 1 a 2 objem do 20 m3 strojně</t>
  </si>
  <si>
    <t>-1272859865</t>
  </si>
  <si>
    <t>Hloubení nezapažených rýh šířky do 800 mm strojně s urovnáním dna do předepsaného profilu a spádu v hornině třídy těžitelnosti I skupiny 1 a 2 do 20 m3</t>
  </si>
  <si>
    <t>https://podminky.urs.cz/item/CS_URS_2022_01/132151101</t>
  </si>
  <si>
    <t>62</t>
  </si>
  <si>
    <t>132151102</t>
  </si>
  <si>
    <t>Hloubení rýh nezapažených š do 800 mm v hornině třídy těžitelnosti I skupiny 1 a 2 objem do 50 m3 strojně</t>
  </si>
  <si>
    <t>-1709281294</t>
  </si>
  <si>
    <t>Hloubení nezapažených rýh šířky do 800 mm strojně s urovnáním dna do předepsaného profilu a spádu v hornině třídy těžitelnosti I skupiny 1 a 2 přes 20 do 50 m3</t>
  </si>
  <si>
    <t>https://podminky.urs.cz/item/CS_URS_2022_01/132151102</t>
  </si>
  <si>
    <t>63</t>
  </si>
  <si>
    <t>132152501</t>
  </si>
  <si>
    <t>Hloubení rýh š do 800 mm vedle kolejí strojně v hornině třídy těžitelnosti I skupiny 1 a 2</t>
  </si>
  <si>
    <t>-1434330612</t>
  </si>
  <si>
    <t>Hloubení rýh vedle kolejí šířky do 800 mm strojně zapažených i nezapažených, hloubky do 1,5 m, pro jakýkoliv objem výkopu v hornině třídy těžitelnosti I skupiny 1 a 2</t>
  </si>
  <si>
    <t>https://podminky.urs.cz/item/CS_URS_2022_01/132152501</t>
  </si>
  <si>
    <t>64</t>
  </si>
  <si>
    <t>132154101</t>
  </si>
  <si>
    <t>Hloubení rýh zapažených š do 800 mm v hornině třídy těžitelnosti I skupiny 1 a 2 objem do 20 m3 strojně</t>
  </si>
  <si>
    <t>200620916</t>
  </si>
  <si>
    <t>Hloubení zapažených rýh šířky do 800 mm strojně s urovnáním dna do předepsaného profilu a spádu v hornině třídy těžitelnosti I skupiny 1 a 2 do 20 m3</t>
  </si>
  <si>
    <t>https://podminky.urs.cz/item/CS_URS_2022_01/132154101</t>
  </si>
  <si>
    <t>65</t>
  </si>
  <si>
    <t>132154102</t>
  </si>
  <si>
    <t>Hloubení rýh zapažených š do 800 mm v hornině třídy těžitelnosti I skupiny 1 a 2 objem do 50 m3 strojně</t>
  </si>
  <si>
    <t>-1818384382</t>
  </si>
  <si>
    <t>Hloubení zapažených rýh šířky do 800 mm strojně s urovnáním dna do předepsaného profilu a spádu v hornině třídy těžitelnosti I skupiny 1 a 2 přes 20 do 50 m3</t>
  </si>
  <si>
    <t>https://podminky.urs.cz/item/CS_URS_2022_01/132154102</t>
  </si>
  <si>
    <t>66</t>
  </si>
  <si>
    <t>132154201</t>
  </si>
  <si>
    <t>Hloubení zapažených rýh š do 2000 mm v hornině třídy těžitelnosti I skupiny 1 a 2 objem do 20 m3</t>
  </si>
  <si>
    <t>-1809246256</t>
  </si>
  <si>
    <t>Hloubení zapažených rýh šířky přes 800 do 2 000 mm strojně s urovnáním dna do předepsaného profilu a spádu v hornině třídy těžitelnosti I skupiny 1 a 2 do 20 m3</t>
  </si>
  <si>
    <t>https://podminky.urs.cz/item/CS_URS_2022_01/132154201</t>
  </si>
  <si>
    <t>67</t>
  </si>
  <si>
    <t>132154202</t>
  </si>
  <si>
    <t>Hloubení zapažených rýh š do 2000 mm v hornině třídy těžitelnosti I skupiny 1 a 2 objem do 50 m3</t>
  </si>
  <si>
    <t>2130654521</t>
  </si>
  <si>
    <t>Hloubení zapažených rýh šířky přes 800 do 2 000 mm strojně s urovnáním dna do předepsaného profilu a spádu v hornině třídy těžitelnosti I skupiny 1 a 2 přes 20 do 50 m3</t>
  </si>
  <si>
    <t>https://podminky.urs.cz/item/CS_URS_2022_01/132154202</t>
  </si>
  <si>
    <t>68</t>
  </si>
  <si>
    <t>151103101</t>
  </si>
  <si>
    <t>Zřízení příložného pažení a rozepření stěn kolejového lože do 20 m2 hl do 2 m</t>
  </si>
  <si>
    <t>-1033289434</t>
  </si>
  <si>
    <t>Zřízení pažení a rozepření stěn výkopu kolejového lože plochy do 20 m2 pro jakoukoliv mezerovitost příložné, hloubky do 2 m</t>
  </si>
  <si>
    <t>https://podminky.urs.cz/item/CS_URS_2022_01/151103101</t>
  </si>
  <si>
    <t>69</t>
  </si>
  <si>
    <t>151103102</t>
  </si>
  <si>
    <t>Zřízení příložného pažení a rozepření stěn kolejového lože do 20 m2 hl přes 2 do 4 m</t>
  </si>
  <si>
    <t>-268285261</t>
  </si>
  <si>
    <t>Zřízení pažení a rozepření stěn výkopu kolejového lože plochy do 20 m2 pro jakoukoliv mezerovitost příložné, hloubky přes 2 do 4 m</t>
  </si>
  <si>
    <t>https://podminky.urs.cz/item/CS_URS_2022_01/151103102</t>
  </si>
  <si>
    <t>70</t>
  </si>
  <si>
    <t>151103111</t>
  </si>
  <si>
    <t>Odstranění příložného pažení a rozepření stěn kolejového lože do 20 m2 hl do 2 m</t>
  </si>
  <si>
    <t>-1162428516</t>
  </si>
  <si>
    <t>Odstranění pažení a rozepření stěn výkopu kolejového lože plochy do 20 m2 s uložením materiálu na vzdálenost do 3 m od kraje výkopu příložné, hloubky do 2 m</t>
  </si>
  <si>
    <t>https://podminky.urs.cz/item/CS_URS_2022_01/151103111</t>
  </si>
  <si>
    <t>71</t>
  </si>
  <si>
    <t>151103112</t>
  </si>
  <si>
    <t>Odstranění příložného pažení a rozepření stěn kolejového lože do 20 m2 hl přes 2 do 4 m</t>
  </si>
  <si>
    <t>-1115350207</t>
  </si>
  <si>
    <t>Odstranění pažení a rozepření stěn výkopu kolejového lože plochy do 20 m2 s uložením materiálu na vzdálenost do 3 m od kraje výkopu příložné, hloubky přes 2 do 4 m</t>
  </si>
  <si>
    <t>https://podminky.urs.cz/item/CS_URS_2022_01/151103112</t>
  </si>
  <si>
    <t>72</t>
  </si>
  <si>
    <t>153271111</t>
  </si>
  <si>
    <t>Kotvičky pro výztuž stříkaného betonu do malty hl od 0 do 0,2 m z oceli BSt 500 D do 10 mm</t>
  </si>
  <si>
    <t>-1081607236</t>
  </si>
  <si>
    <t>Kotvičky pro výztuž stříkaného betonu z betonářské oceli BSt 500 do malty hloubky do 200 mm, průměru do 10 mm</t>
  </si>
  <si>
    <t>https://podminky.urs.cz/item/CS_URS_2022_01/153271111</t>
  </si>
  <si>
    <t>73</t>
  </si>
  <si>
    <t>153311212</t>
  </si>
  <si>
    <t>Zřízení armování svahů, násypů a opěrných stěn vrstvou z geomříže tuhé sklonu přes 1:2 do 1:1</t>
  </si>
  <si>
    <t>-400680602</t>
  </si>
  <si>
    <t>Zřízení armování strmých svahů, násypů nebo opěrných stěn vrstvou z geomříže tuhé, ve sklonu přes 1:2 do 1:1</t>
  </si>
  <si>
    <t>https://podminky.urs.cz/item/CS_URS_2022_01/153311212</t>
  </si>
  <si>
    <t>74</t>
  </si>
  <si>
    <t>59245601</t>
  </si>
  <si>
    <t>dlažba desková betonová 500x500x50mm přírodní</t>
  </si>
  <si>
    <t>125086567</t>
  </si>
  <si>
    <t>75</t>
  </si>
  <si>
    <t>161111502</t>
  </si>
  <si>
    <t>Svislé přemístění výkopku z horniny třídy těžitelnosti I skupiny 1 až 3 hl výkopu přes 3 do 6 m nošením</t>
  </si>
  <si>
    <t>-2050239146</t>
  </si>
  <si>
    <t>Svislé přemístění výkopku nošením bez naložení, avšak s vyprázdněním nádoby na hromady nebo do dopravního prostředku z horniny třídy těžitelnosti I skupiny 1 až 3, při hloubce výkopu přes 3 do 6 m</t>
  </si>
  <si>
    <t>https://podminky.urs.cz/item/CS_URS_2022_01/161111502</t>
  </si>
  <si>
    <t>76</t>
  </si>
  <si>
    <t>162211201</t>
  </si>
  <si>
    <t>Vodorovné přemístění do 10 m nošením výkopku z horniny třídy těžitelnosti I skupiny 1 až 3</t>
  </si>
  <si>
    <t>489392562</t>
  </si>
  <si>
    <t>Vodorovné přemístění výkopku nebo sypaniny nošením s vyprázdněním nádoby na hromady nebo do dopravního prostředku na vzdálenost do 10 m z horniny třídy těžitelnosti I, skupiny 1 až 3</t>
  </si>
  <si>
    <t>https://podminky.urs.cz/item/CS_URS_2022_01/162211201</t>
  </si>
  <si>
    <t>77</t>
  </si>
  <si>
    <t>162211209</t>
  </si>
  <si>
    <t>Příplatek k vodorovnému přemístění nošením za každých dalších 10 m nošení výkopku z horniny třídy těžitelnosti I skupiny 1 až 3</t>
  </si>
  <si>
    <t>2063232105</t>
  </si>
  <si>
    <t>Vodorovné přemístění výkopku nebo sypaniny nošením s vyprázdněním nádoby na hromady nebo do dopravního prostředku na vzdálenost do 10 m Příplatek za každých dalších 10 m k ceně -1201</t>
  </si>
  <si>
    <t>https://podminky.urs.cz/item/CS_URS_2022_01/162211209</t>
  </si>
  <si>
    <t>78</t>
  </si>
  <si>
    <t>162211311</t>
  </si>
  <si>
    <t>Vodorovné přemístění výkopku z horniny třídy těžitelnosti I skupiny 1 až 3 stavebním kolečkem do 10 m</t>
  </si>
  <si>
    <t>1529290178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</si>
  <si>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</si>
  <si>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https://podminky.urs.cz/item/CS_URS_2022_01/162211311</t>
  </si>
  <si>
    <t>79</t>
  </si>
  <si>
    <t>162211319</t>
  </si>
  <si>
    <t>Příplatek k vodorovnému přemístění výkopku z horniny třídy těžitelnosti I skupiny 1 až 3 stavebním kolečkem za každých dalších 10 m</t>
  </si>
  <si>
    <t>-1729618207</t>
  </si>
  <si>
    <t>Vodorovné přemístění výkopku nebo sypaniny stavebním kolečkem s vyprázdněním kolečka na hromady nebo do dopravního prostředku na vzdálenost do 10 m Příplatek za každých dalších 10 m k ceně -1311</t>
  </si>
  <si>
    <t>https://podminky.urs.cz/item/CS_URS_2022_01/162211319</t>
  </si>
  <si>
    <t>80</t>
  </si>
  <si>
    <t>162251101</t>
  </si>
  <si>
    <t>Vodorovné přemístění do 20 m výkopku/sypaniny z horniny třídy těžitelnosti I skupiny 1 až 3</t>
  </si>
  <si>
    <t>-1903028696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</si>
  <si>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</si>
  <si>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https://podminky.urs.cz/item/CS_URS_2022_01/162251101</t>
  </si>
  <si>
    <t>81</t>
  </si>
  <si>
    <t>162251102</t>
  </si>
  <si>
    <t>Vodorovné přemístění přes 20 do 50 m výkopku/sypaniny z horniny třídy těžitelnosti I skupiny 1 až 3</t>
  </si>
  <si>
    <t>-663825732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</si>
  <si>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</si>
  <si>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https://podminky.urs.cz/item/CS_URS_2022_01/162251102</t>
  </si>
  <si>
    <t>82</t>
  </si>
  <si>
    <t>162351103</t>
  </si>
  <si>
    <t>Vodorovné přemístění přes 50 do 500 m výkopku/sypaniny z horniny třídy těžitelnosti I skupiny 1 až 3</t>
  </si>
  <si>
    <t>-194993054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</si>
  <si>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</si>
  <si>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https://podminky.urs.cz/item/CS_URS_2022_01/162351103</t>
  </si>
  <si>
    <t>83</t>
  </si>
  <si>
    <t>162351104</t>
  </si>
  <si>
    <t>Vodorovné přemístění přes 500 do 1000 m výkopku/sypaniny z horniny třídy těžitelnosti I skupiny 1 až 3</t>
  </si>
  <si>
    <t>2069122740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</si>
  <si>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</si>
  <si>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https://podminky.urs.cz/item/CS_URS_2022_01/162351104</t>
  </si>
  <si>
    <t>84</t>
  </si>
  <si>
    <t>162451106</t>
  </si>
  <si>
    <t>Vodorovné přemístění přes 1 500 do 2000 m výkopku/sypaniny z horniny třídy těžitelnosti I skupiny 1 až 3</t>
  </si>
  <si>
    <t>1542150622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</si>
  <si>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</si>
  <si>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https://podminky.urs.cz/item/CS_URS_2022_01/162451106</t>
  </si>
  <si>
    <t>85</t>
  </si>
  <si>
    <t>162551108</t>
  </si>
  <si>
    <t>Vodorovné přemístění přes 2 500 do 3000 m výkopku/sypaniny z horniny třídy těžitelnosti I skupiny 1 až 3</t>
  </si>
  <si>
    <t>-466057422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</si>
  <si>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</si>
  <si>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https://podminky.urs.cz/item/CS_URS_2022_01/162551108</t>
  </si>
  <si>
    <t>86</t>
  </si>
  <si>
    <t>162651112</t>
  </si>
  <si>
    <t>Vodorovné přemístění přes 4 000 do 5000 m výkopku/sypaniny z horniny třídy těžitelnosti I skupiny 1 až 3</t>
  </si>
  <si>
    <t>-129944167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</si>
  <si>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</si>
  <si>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https://podminky.urs.cz/item/CS_URS_2022_01/162651112</t>
  </si>
  <si>
    <t>87</t>
  </si>
  <si>
    <t>162751114</t>
  </si>
  <si>
    <t>Vodorovné přemístění přes 6 000 do 7000 m výkopku/sypaniny z horniny třídy těžitelnosti I skupiny 1 až 3</t>
  </si>
  <si>
    <t>-625216929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</si>
  <si>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</si>
  <si>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https://podminky.urs.cz/item/CS_URS_2022_01/162751114</t>
  </si>
  <si>
    <t>88</t>
  </si>
  <si>
    <t>162751117</t>
  </si>
  <si>
    <t>Vodorovné přemístění přes 9 000 do 10000 m výkopku/sypaniny z horniny třídy těžitelnosti I skupiny 1 až 3</t>
  </si>
  <si>
    <t>-1392843826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</si>
  <si>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</si>
  <si>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</si>
  <si>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>89</t>
  </si>
  <si>
    <t>162751119</t>
  </si>
  <si>
    <t>Příplatek k vodorovnému přemístění výkopku/sypaniny z horniny třídy těžitelnosti I skupiny 1 až 3 ZKD 1000 m přes 10000 m</t>
  </si>
  <si>
    <t>29825162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</si>
  <si>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</si>
  <si>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https://podminky.urs.cz/item/CS_URS_2022_01/162751119</t>
  </si>
  <si>
    <t>90</t>
  </si>
  <si>
    <t>167111101</t>
  </si>
  <si>
    <t>Nakládání výkopku z hornin třídy těžitelnosti I skupiny 1 až 3 ručně</t>
  </si>
  <si>
    <t>-1846096004</t>
  </si>
  <si>
    <t>Nakládání, skládání a překládání neulehlého výkopku nebo sypaniny ručně nakládání, z hornin třídy těžitelnosti I, skupiny 1 až 3</t>
  </si>
  <si>
    <t>https://podminky.urs.cz/item/CS_URS_2022_01/167111101</t>
  </si>
  <si>
    <t>91</t>
  </si>
  <si>
    <t>167111121</t>
  </si>
  <si>
    <t>Skládání nebo překládání výkopku z horniny třídy těžitelnosti I skupiny 1 až 3 ručně</t>
  </si>
  <si>
    <t>2012546478</t>
  </si>
  <si>
    <t>Nakládání, skládání a překládání neulehlého výkopku nebo sypaniny ručně skládání nebo překládání, z hornin třídy těžitelnosti I, skupiny 1 až 3</t>
  </si>
  <si>
    <t>https://podminky.urs.cz/item/CS_URS_2022_01/167111121</t>
  </si>
  <si>
    <t>92</t>
  </si>
  <si>
    <t>167151101</t>
  </si>
  <si>
    <t>Nakládání výkopku z hornin třídy těžitelnosti I skupiny 1 až 3 do 100 m3</t>
  </si>
  <si>
    <t>1511720416</t>
  </si>
  <si>
    <t>Nakládání, skládání a překládání neulehlého výkopku nebo sypaniny strojně nakládání, množství do 100 m3, z horniny třídy těžitelnosti I, skupiny 1 až 3</t>
  </si>
  <si>
    <t>https://podminky.urs.cz/item/CS_URS_2022_01/167151101</t>
  </si>
  <si>
    <t>93</t>
  </si>
  <si>
    <t>167151121</t>
  </si>
  <si>
    <t>Skládání nebo překládání výkopku z horniny třídy těžitelnosti I skupiny 1 až 3</t>
  </si>
  <si>
    <t>-2132260133</t>
  </si>
  <si>
    <t>Nakládání, skládání a překládání neulehlého výkopku nebo sypaniny strojně skládání nebo překládání, z hornin třídy těžitelnosti I, skupiny 1 až 3</t>
  </si>
  <si>
    <t>https://podminky.urs.cz/item/CS_URS_2022_01/167151121</t>
  </si>
  <si>
    <t>94</t>
  </si>
  <si>
    <t>171111111</t>
  </si>
  <si>
    <t>Hutnění zeminy pro spodní stavbu železnic tl do 20 cm</t>
  </si>
  <si>
    <t>516638728</t>
  </si>
  <si>
    <t>Hutnění zeminy pro spodní stavbu železnic tloušťky vrstvy do 20 cm</t>
  </si>
  <si>
    <t>https://podminky.urs.cz/item/CS_URS_2022_01/171111111</t>
  </si>
  <si>
    <t>95</t>
  </si>
  <si>
    <t>171151103</t>
  </si>
  <si>
    <t>Uložení sypaniny z hornin soudržných do násypů zhutněných strojně</t>
  </si>
  <si>
    <t>2147269659</t>
  </si>
  <si>
    <t>Uložení sypanin do násypů strojně s rozprostřením sypaniny ve vrstvách a s hrubým urovnáním zhutněných z hornin soudržných jakékoliv třídy těžitelnosti</t>
  </si>
  <si>
    <t>https://podminky.urs.cz/item/CS_URS_2022_01/171151103</t>
  </si>
  <si>
    <t>96</t>
  </si>
  <si>
    <t>171153101</t>
  </si>
  <si>
    <t>Zemní hrázky melioračních kanálů z horniny třídy těžitelnosti I a II skupiny 1 až 4</t>
  </si>
  <si>
    <t>-800571024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</si>
  <si>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</si>
  <si>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https://podminky.urs.cz/item/CS_URS_2022_01/171153101</t>
  </si>
  <si>
    <t>97</t>
  </si>
  <si>
    <t>171203111</t>
  </si>
  <si>
    <t>Uložení a hrubé rozhrnutí výkopku bez zhutnění v rovině a ve svahu do 1:5</t>
  </si>
  <si>
    <t>1080645960</t>
  </si>
  <si>
    <t>Uložení výkopku bez zhutnění s hrubým rozhrnutím v rovině nebo na svahu do 1:5</t>
  </si>
  <si>
    <t>https://podminky.urs.cz/item/CS_URS_2022_01/171203111</t>
  </si>
  <si>
    <t>98</t>
  </si>
  <si>
    <t>171251201</t>
  </si>
  <si>
    <t>Uložení sypaniny na skládky nebo meziskládky</t>
  </si>
  <si>
    <t>1653818182</t>
  </si>
  <si>
    <t>Uložení sypaniny na skládky nebo meziskládky bez hutnění s upravením uložené sypaniny do předepsaného tvaru</t>
  </si>
  <si>
    <t>https://podminky.urs.cz/item/CS_URS_2022_01/171251201</t>
  </si>
  <si>
    <t>99</t>
  </si>
  <si>
    <t>174111211</t>
  </si>
  <si>
    <t>Zásyp sypaninou se zhutněním do 3 m3 pro spodní stavbu železnic</t>
  </si>
  <si>
    <t>2056283678</t>
  </si>
  <si>
    <t>Zásyp sypaninou pro spodní stavbu železnic objemu do 3 m3 se zhutněním</t>
  </si>
  <si>
    <t>https://podminky.urs.cz/item/CS_URS_2022_01/174111211</t>
  </si>
  <si>
    <t>100</t>
  </si>
  <si>
    <t>174111311</t>
  </si>
  <si>
    <t>Zásyp sypaninou se zhutněním přes 3 m3 pro spodní stavbu železnic</t>
  </si>
  <si>
    <t>-224168924</t>
  </si>
  <si>
    <t>Zásyp sypaninou pro spodní stavbu železnic objemu přes 3 m3 se zhutněním</t>
  </si>
  <si>
    <t>https://podminky.urs.cz/item/CS_URS_2022_01/174111311</t>
  </si>
  <si>
    <t>101</t>
  </si>
  <si>
    <t>174151101</t>
  </si>
  <si>
    <t>Zásyp jam, šachet rýh nebo kolem objektů sypaninou se zhutněním</t>
  </si>
  <si>
    <t>1128482551</t>
  </si>
  <si>
    <t>Zásyp sypaninou z jakékoliv horniny strojně s uložením výkopku ve vrstvách se zhutněním jam, šachet, rýh nebo kolem objektů v těchto vykopávkách</t>
  </si>
  <si>
    <t>https://podminky.urs.cz/item/CS_URS_2022_01/174151101</t>
  </si>
  <si>
    <t>102</t>
  </si>
  <si>
    <t>58344229</t>
  </si>
  <si>
    <t>štěrkodrť frakce 0/125</t>
  </si>
  <si>
    <t>-62748289</t>
  </si>
  <si>
    <t>103</t>
  </si>
  <si>
    <t>174211101</t>
  </si>
  <si>
    <t>Zásyp jam, šachet rýh nebo kolem objektů sypaninou bez zhutnění ručně</t>
  </si>
  <si>
    <t>67173184</t>
  </si>
  <si>
    <t>Zásyp sypaninou z jakékoliv horniny ručně s uložením výkopku ve vrstvách bez zhutnění jam, šachet, rýh nebo kolem objektů v těchto vykopávkách</t>
  </si>
  <si>
    <t>https://podminky.urs.cz/item/CS_URS_2022_01/174211101</t>
  </si>
  <si>
    <t>104</t>
  </si>
  <si>
    <t>181111111</t>
  </si>
  <si>
    <t>Plošná úprava terénu do 500 m2 zemina skupiny 1 až 4 nerovnosti přes 50 do 100 mm v rovinně a svahu do 1:5</t>
  </si>
  <si>
    <t>495598593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</si>
  <si>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</si>
  <si>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https://podminky.urs.cz/item/CS_URS_2022_01/181111111</t>
  </si>
  <si>
    <t>105</t>
  </si>
  <si>
    <t>181111121</t>
  </si>
  <si>
    <t>Plošná úprava terénu do 500 m2 zemina skupiny 1 až 4 nerovnosti přes 100 do 150 mm v rovinně a svahu do 1:5</t>
  </si>
  <si>
    <t>-816896776</t>
  </si>
  <si>
    <t>Plošná úprava terénu v zemině skupiny 1 až 4 s urovnáním povrchu bez doplnění ornice souvislé plochy do 500 m2 při nerovnostech terénu přes 100 do 150 mm v rovině nebo na svahu do 1:5</t>
  </si>
  <si>
    <t>https://podminky.urs.cz/item/CS_URS_2022_01/181111121</t>
  </si>
  <si>
    <t>106</t>
  </si>
  <si>
    <t>181351003</t>
  </si>
  <si>
    <t>Rozprostření ornice tl vrstvy do 200 mm pl do 100 m2 v rovině nebo ve svahu do 1:5 strojně</t>
  </si>
  <si>
    <t>470936707</t>
  </si>
  <si>
    <t>Rozprostření a urovnání ornice v rovině nebo ve svahu sklonu do 1:5 strojně při souvislé ploše do 100 m2, tl. vrstvy do 200 mm</t>
  </si>
  <si>
    <t>https://podminky.urs.cz/item/CS_URS_2022_01/181351003</t>
  </si>
  <si>
    <t>107</t>
  </si>
  <si>
    <t>181411123</t>
  </si>
  <si>
    <t>Založení lučního trávníku výsevem pl do 1000 m2 ve svahu přes 1:2 do 1:1</t>
  </si>
  <si>
    <t>-919361214</t>
  </si>
  <si>
    <t>Založení trávníku na půdě předem připravené plochy do 1000 m2 výsevem včetně utažení lučního na svahu přes 1:2 do 1:1</t>
  </si>
  <si>
    <t>https://podminky.urs.cz/item/CS_URS_2022_01/181411123</t>
  </si>
  <si>
    <t>108</t>
  </si>
  <si>
    <t>00572420</t>
  </si>
  <si>
    <t>osivo směs travní parková okrasná</t>
  </si>
  <si>
    <t>kg</t>
  </si>
  <si>
    <t>2127561602</t>
  </si>
  <si>
    <t>109</t>
  </si>
  <si>
    <t>182111121</t>
  </si>
  <si>
    <t>Svahování v zářezech v hornině třídy těžitelnosti I skupiny 1 až 2 ručně</t>
  </si>
  <si>
    <t>-2076163771</t>
  </si>
  <si>
    <t>Svahování trvalých svahů do projektovaných profilů ručně s potřebným přemístěním výkopku při svahování v zářezech v hornině třídy těžitelnosti I skupiny 1 až 2</t>
  </si>
  <si>
    <t>https://podminky.urs.cz/item/CS_URS_2022_01/182111121</t>
  </si>
  <si>
    <t>110</t>
  </si>
  <si>
    <t>182151111</t>
  </si>
  <si>
    <t>Svahování v zářezech v hornině třídy těžitelnosti I skupiny 1 až 3 strojně</t>
  </si>
  <si>
    <t>-28599261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</si>
  <si>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</si>
  <si>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https://podminky.urs.cz/item/CS_URS_2022_01/182151111</t>
  </si>
  <si>
    <t>111</t>
  </si>
  <si>
    <t>182211121</t>
  </si>
  <si>
    <t>Svahování násypů ručně</t>
  </si>
  <si>
    <t>502899795</t>
  </si>
  <si>
    <t>Svahování trvalých svahů do projektovaných profilů ručně s potřebným přemístěním výkopku při svahování násypů v jakékoliv hornině</t>
  </si>
  <si>
    <t>https://podminky.urs.cz/item/CS_URS_2022_01/182211121</t>
  </si>
  <si>
    <t>112</t>
  </si>
  <si>
    <t>182251101</t>
  </si>
  <si>
    <t>Svahování násypů strojně</t>
  </si>
  <si>
    <t>-42861698</t>
  </si>
  <si>
    <t>Svahování trvalých svahů do projektovaných profilů strojně s potřebným přemístěním výkopku při svahování násypů v jakékoliv hornině</t>
  </si>
  <si>
    <t>https://podminky.urs.cz/item/CS_URS_2022_01/182251101</t>
  </si>
  <si>
    <t>113</t>
  </si>
  <si>
    <t>182311123</t>
  </si>
  <si>
    <t>Rozprostření ornice ve svahu přes 1:5 tl vrstvy do 200 mm ručně</t>
  </si>
  <si>
    <t>1297438159</t>
  </si>
  <si>
    <t>Rozprostření a urovnání ornice ve svahu sklonu přes 1:5 ručně při souvislé ploše, tl. vrstvy do 200 mm</t>
  </si>
  <si>
    <t>https://podminky.urs.cz/item/CS_URS_2022_01/182311123</t>
  </si>
  <si>
    <t>Zakládání</t>
  </si>
  <si>
    <t>114</t>
  </si>
  <si>
    <t>212311111</t>
  </si>
  <si>
    <t>Obetonování výústění příčného odvodnění mostu včetně žlabovky</t>
  </si>
  <si>
    <t>871836948</t>
  </si>
  <si>
    <t>Obetonování vyústění příčného odvodnění včetně žlabovky</t>
  </si>
  <si>
    <t>https://podminky.urs.cz/item/CS_URS_2022_01/212311111</t>
  </si>
  <si>
    <t>115</t>
  </si>
  <si>
    <t>212795111</t>
  </si>
  <si>
    <t>Příčné odvodnění mostní opěry z plastových trub DN 160 včetně podkladního betonu, štěrkového obsypu</t>
  </si>
  <si>
    <t>828676170</t>
  </si>
  <si>
    <t>Příčné odvodnění za opěrou z plastových trub</t>
  </si>
  <si>
    <t>https://podminky.urs.cz/item/CS_URS_2022_01/212795111</t>
  </si>
  <si>
    <t>116</t>
  </si>
  <si>
    <t>273321117</t>
  </si>
  <si>
    <t>Základové desky mostních konstrukcí ze ŽB C 25/30</t>
  </si>
  <si>
    <t>1723760651</t>
  </si>
  <si>
    <t>Základové konstrukce z betonu železového desky ve výkopu nebo na hlavách pilot C 25/30</t>
  </si>
  <si>
    <t>https://podminky.urs.cz/item/CS_URS_2022_01/273321117</t>
  </si>
  <si>
    <t>117</t>
  </si>
  <si>
    <t>273321191</t>
  </si>
  <si>
    <t>Příplatek k základovým deskám mostních konstrukcí ze ŽB za betonáž malého rozsahu do 25 m3</t>
  </si>
  <si>
    <t>168152193</t>
  </si>
  <si>
    <t>Základové konstrukce z betonu železového Příplatek k cenám za betonáž malého rozsahu do 25 m3</t>
  </si>
  <si>
    <t>https://podminky.urs.cz/item/CS_URS_2022_01/273321191</t>
  </si>
  <si>
    <t>118</t>
  </si>
  <si>
    <t>273351121</t>
  </si>
  <si>
    <t>Zřízení bednění základových desek</t>
  </si>
  <si>
    <t>1815066612</t>
  </si>
  <si>
    <t>Bednění základů desek zřízení</t>
  </si>
  <si>
    <t>https://podminky.urs.cz/item/CS_URS_2022_01/273351121</t>
  </si>
  <si>
    <t>119</t>
  </si>
  <si>
    <t>60726286</t>
  </si>
  <si>
    <t>deska dřevoštěpková OSB 3 P+D broušená tl 25mm</t>
  </si>
  <si>
    <t>686353069</t>
  </si>
  <si>
    <t>120</t>
  </si>
  <si>
    <t>273351122</t>
  </si>
  <si>
    <t>Odstranění bednění základových desek</t>
  </si>
  <si>
    <t>-1545661373</t>
  </si>
  <si>
    <t>Bednění základů desek odstranění</t>
  </si>
  <si>
    <t>https://podminky.urs.cz/item/CS_URS_2022_01/273351122</t>
  </si>
  <si>
    <t>121</t>
  </si>
  <si>
    <t>273361116</t>
  </si>
  <si>
    <t>Výztuž základových desek z betonářské oceli 10 505</t>
  </si>
  <si>
    <t>-813324734</t>
  </si>
  <si>
    <t>Výztuž základových konstrukcí desek z betonářské oceli 10 505 (R) nebo BSt 500</t>
  </si>
  <si>
    <t>https://podminky.urs.cz/item/CS_URS_2022_01/273361116</t>
  </si>
  <si>
    <t>122</t>
  </si>
  <si>
    <t>273361412</t>
  </si>
  <si>
    <t>Výztuž základových desek ze svařovaných sítí přes 3,5 do 6 kg/m2</t>
  </si>
  <si>
    <t>485003630</t>
  </si>
  <si>
    <t>Výztuž základových konstrukcí desek ze svařovaných sítí, hmotnosti přes 3,5 do 6 kg/m2</t>
  </si>
  <si>
    <t>https://podminky.urs.cz/item/CS_URS_2022_01/273361412</t>
  </si>
  <si>
    <t>123</t>
  </si>
  <si>
    <t>274321118</t>
  </si>
  <si>
    <t>Základové pasy, prahy, věnce a ostruhy mostních konstrukcí ze ŽB C 30/37</t>
  </si>
  <si>
    <t>-1586577740</t>
  </si>
  <si>
    <t>Základové konstrukce z betonu železového pásy, prahy, věnce a ostruhy ve výkopu nebo na hlavách pilot C 30/37</t>
  </si>
  <si>
    <t>https://podminky.urs.cz/item/CS_URS_2022_01/274321118</t>
  </si>
  <si>
    <t>124</t>
  </si>
  <si>
    <t>274321191</t>
  </si>
  <si>
    <t>Příplatek k základovým pasům, prahům a věncům mostních konstrukcí ze ŽB za betonáž malého rozsahu do 25 m3</t>
  </si>
  <si>
    <t>1614921478</t>
  </si>
  <si>
    <t>https://podminky.urs.cz/item/CS_URS_2022_01/274321191</t>
  </si>
  <si>
    <t>125</t>
  </si>
  <si>
    <t>274322611</t>
  </si>
  <si>
    <t>Základové pasy ze ŽB se zvýšenými nároky na prostředí tř. C 30/37</t>
  </si>
  <si>
    <t>-1293107219</t>
  </si>
  <si>
    <t>Základy z betonu železového (bez výztuže) pasy z betonu se zvýšenými nároky na prostředí tř. C 30/37</t>
  </si>
  <si>
    <t>https://podminky.urs.cz/item/CS_URS_2022_01/274322611</t>
  </si>
  <si>
    <t>126</t>
  </si>
  <si>
    <t>274351121</t>
  </si>
  <si>
    <t>Zřízení bednění základových pasů rovného</t>
  </si>
  <si>
    <t>-520215455</t>
  </si>
  <si>
    <t>Bednění základů pasů rovné zřízení</t>
  </si>
  <si>
    <t>https://podminky.urs.cz/item/CS_URS_2022_01/274351121</t>
  </si>
  <si>
    <t>127</t>
  </si>
  <si>
    <t>274351122</t>
  </si>
  <si>
    <t>Odstranění bednění základových pasů rovného</t>
  </si>
  <si>
    <t>-1098370013</t>
  </si>
  <si>
    <t>Bednění základů pasů rovné odstranění</t>
  </si>
  <si>
    <t>https://podminky.urs.cz/item/CS_URS_2022_01/274351122</t>
  </si>
  <si>
    <t>128</t>
  </si>
  <si>
    <t>274354111</t>
  </si>
  <si>
    <t>Bednění základových pasů - zřízení</t>
  </si>
  <si>
    <t>-1028864977</t>
  </si>
  <si>
    <t>Bednění základových konstrukcí pasů, prahů, věnců a ostruh zřízení</t>
  </si>
  <si>
    <t>https://podminky.urs.cz/item/CS_URS_2022_01/274354111</t>
  </si>
  <si>
    <t>129</t>
  </si>
  <si>
    <t>274354211</t>
  </si>
  <si>
    <t>Bednění základových pasů - odstranění</t>
  </si>
  <si>
    <t>1350670009</t>
  </si>
  <si>
    <t>Bednění základových konstrukcí pasů, prahů, věnců a ostruh odstranění bednění</t>
  </si>
  <si>
    <t>https://podminky.urs.cz/item/CS_URS_2022_01/274354211</t>
  </si>
  <si>
    <t>130</t>
  </si>
  <si>
    <t>274361821</t>
  </si>
  <si>
    <t>Výztuž základových pasů betonářskou ocelí 10 505 (R)</t>
  </si>
  <si>
    <t>-1140425550</t>
  </si>
  <si>
    <t>Výztuž základů pasů z betonářské oceli 10 505 (R) nebo BSt 500</t>
  </si>
  <si>
    <t>https://podminky.urs.cz/item/CS_URS_2022_01/274361821</t>
  </si>
  <si>
    <t>131</t>
  </si>
  <si>
    <t>274362021</t>
  </si>
  <si>
    <t>Výztuž základových pasů svařovanými sítěmi Kari</t>
  </si>
  <si>
    <t>-1165943063</t>
  </si>
  <si>
    <t>Výztuž základů pasů ze svařovaných sítí z drátů typu KARI</t>
  </si>
  <si>
    <t>https://podminky.urs.cz/item/CS_URS_2022_01/274362021</t>
  </si>
  <si>
    <t>132</t>
  </si>
  <si>
    <t>275181121</t>
  </si>
  <si>
    <t>Hranice podpěrné dočasné z dřevěných pražců s mezerami 30% v 1 m - zřízení</t>
  </si>
  <si>
    <t>-1946126559</t>
  </si>
  <si>
    <t>Hranice podpěrné dočasné z dřevěných pražců s mezerami do 30 % z objemu, s podkladní vrstvou z kameniva tl. do 100 mm výšky do 1,0 m zřízení</t>
  </si>
  <si>
    <t>https://podminky.urs.cz/item/CS_URS_2022_01/275181121</t>
  </si>
  <si>
    <t>133</t>
  </si>
  <si>
    <t>275181122</t>
  </si>
  <si>
    <t>Hranice podpěrné dočasné z dřevěných pražců s mezerami 30% v 3 m - zřízení</t>
  </si>
  <si>
    <t>-1707568150</t>
  </si>
  <si>
    <t>Hranice podpěrné dočasné z dřevěných pražců s mezerami do 30 % z objemu, s podkladní vrstvou z kameniva tl. do 100 mm výšky do 3,0 m zřízení</t>
  </si>
  <si>
    <t>https://podminky.urs.cz/item/CS_URS_2022_01/275181122</t>
  </si>
  <si>
    <t>134</t>
  </si>
  <si>
    <t>275181221</t>
  </si>
  <si>
    <t>Hranice podpěrné dočasné z dřevěných pražců s mezerami 30% v 1 m - odstranění</t>
  </si>
  <si>
    <t>-893269921</t>
  </si>
  <si>
    <t>Hranice podpěrné dočasné z dřevěných pražců s mezerami do 30 % z objemu, s podkladní vrstvou z kameniva tl. do 100 mm výšky do 1,0 m odstranění</t>
  </si>
  <si>
    <t>https://podminky.urs.cz/item/CS_URS_2022_01/275181221</t>
  </si>
  <si>
    <t>135</t>
  </si>
  <si>
    <t>275181222</t>
  </si>
  <si>
    <t>Hranice podpěrné dočasné z dřevěných pražců s mezerami 30% v 3 m - odstranění</t>
  </si>
  <si>
    <t>989135504</t>
  </si>
  <si>
    <t>Hranice podpěrné dočasné z dřevěných pražců s mezerami do 30 % z objemu, s podkladní vrstvou z kameniva tl. do 100 mm výšky do 3,0 m odstranění</t>
  </si>
  <si>
    <t>https://podminky.urs.cz/item/CS_URS_2022_01/275181222</t>
  </si>
  <si>
    <t>136</t>
  </si>
  <si>
    <t>275311128</t>
  </si>
  <si>
    <t>Základové patky a bloky z betonu prostého C 30/37</t>
  </si>
  <si>
    <t>-1652319900</t>
  </si>
  <si>
    <t>Základové konstrukce z betonu prostého patky a bloky ve výkopu nebo na hlavách pilot C 30/37</t>
  </si>
  <si>
    <t>https://podminky.urs.cz/item/CS_URS_2022_01/275311128</t>
  </si>
  <si>
    <t>137</t>
  </si>
  <si>
    <t>275311191</t>
  </si>
  <si>
    <t>Příplatek k základovým patkám a blokům za betonáž malého rozsahu do 25 m3</t>
  </si>
  <si>
    <t>-670844949</t>
  </si>
  <si>
    <t>Základové konstrukce z betonu prostého Příplatek k cenám za betonáž malého rozsahu do 25 m3</t>
  </si>
  <si>
    <t>https://podminky.urs.cz/item/CS_URS_2022_01/275311191</t>
  </si>
  <si>
    <t>138</t>
  </si>
  <si>
    <t>275351121</t>
  </si>
  <si>
    <t>Zřízení bednění základových patek</t>
  </si>
  <si>
    <t>-1141450528</t>
  </si>
  <si>
    <t>Bednění základů patek zřízení</t>
  </si>
  <si>
    <t>https://podminky.urs.cz/item/CS_URS_2022_01/275351121</t>
  </si>
  <si>
    <t>139</t>
  </si>
  <si>
    <t>275351122</t>
  </si>
  <si>
    <t>Odstranění bednění základových patek</t>
  </si>
  <si>
    <t>-2082621226</t>
  </si>
  <si>
    <t>Bednění základů patek odstranění</t>
  </si>
  <si>
    <t>https://podminky.urs.cz/item/CS_URS_2022_01/275351122</t>
  </si>
  <si>
    <t>140</t>
  </si>
  <si>
    <t>275361116</t>
  </si>
  <si>
    <t>Výztuž základových patek a bloků z betonářské oceli 10 505</t>
  </si>
  <si>
    <t>-582446175</t>
  </si>
  <si>
    <t>Výztuž základových konstrukcí patek a bloků z betonářské oceli 10 505 (R) nebo BSt 500</t>
  </si>
  <si>
    <t>https://podminky.urs.cz/item/CS_URS_2022_01/275361116</t>
  </si>
  <si>
    <t>141</t>
  </si>
  <si>
    <t>275361412</t>
  </si>
  <si>
    <t>Výztuž základových patek a bloků ze svařovaných sítí přes 3,5 do 6 kg/m2</t>
  </si>
  <si>
    <t>-1610613056</t>
  </si>
  <si>
    <t>Výztuž základových konstrukcí patek a bloků ze svařovaných sítí, hmotnosti přes 3,5 do 6 kg/m2</t>
  </si>
  <si>
    <t>https://podminky.urs.cz/item/CS_URS_2022_01/275361412</t>
  </si>
  <si>
    <t>142</t>
  </si>
  <si>
    <t>278311051</t>
  </si>
  <si>
    <t>Zálivka kotevních otvorů z betonu se zvýšenými nároky na prostředí tř. C 25/30 obj do 0,02 m3</t>
  </si>
  <si>
    <t>-1892396541</t>
  </si>
  <si>
    <t>Zálivka kotevních otvorů z betonu se zvýšenými nároky na prostředí tř. C 25/30, při objemu jednoho otvoru do 0,02 m3</t>
  </si>
  <si>
    <t>https://podminky.urs.cz/item/CS_URS_2022_01/278311051</t>
  </si>
  <si>
    <t>143</t>
  </si>
  <si>
    <t>291111111</t>
  </si>
  <si>
    <t>Podklad pro zpevněné plochy z kameniva drceného 0 až 63 mm</t>
  </si>
  <si>
    <t>515349818</t>
  </si>
  <si>
    <t>Podklad pro zpevněné plochy s rozprostřením a s hutněním z kameniva drceného frakce 0 - 63 mm</t>
  </si>
  <si>
    <t>https://podminky.urs.cz/item/CS_URS_2022_01/291111111</t>
  </si>
  <si>
    <t>144</t>
  </si>
  <si>
    <t>291211111</t>
  </si>
  <si>
    <t>Zřízení plochy ze silničních panelů do lože tl 50 mm z kameniva</t>
  </si>
  <si>
    <t>-1233862081</t>
  </si>
  <si>
    <t>Zřízení zpevněné plochy ze silničních panelů osazených do lože tl. 50 mm z kameniva</t>
  </si>
  <si>
    <t>https://podminky.urs.cz/item/CS_URS_2022_01/291211111</t>
  </si>
  <si>
    <t>145</t>
  </si>
  <si>
    <t>59381001</t>
  </si>
  <si>
    <t>panel silniční 3,00x1,20x0,15m</t>
  </si>
  <si>
    <t>482863681</t>
  </si>
  <si>
    <t>146</t>
  </si>
  <si>
    <t>R - položka 2</t>
  </si>
  <si>
    <t>Mazanina tl. do 80 mm z betonu prostého tř. 23/25 ( konstrukční beton bal. 25 kg )</t>
  </si>
  <si>
    <t>R - položka</t>
  </si>
  <si>
    <t>-2003390100</t>
  </si>
  <si>
    <t>147</t>
  </si>
  <si>
    <t>R - položka 3</t>
  </si>
  <si>
    <t>Zafoukání propustku cementopopílkovou suspenzí ( včetně dodávka materiálu )</t>
  </si>
  <si>
    <t>1140177642</t>
  </si>
  <si>
    <t>Svislé a kompletní konstrukce</t>
  </si>
  <si>
    <t>148</t>
  </si>
  <si>
    <t>311321611</t>
  </si>
  <si>
    <t>Nosná zeď ze ŽB tř. C 30/37 bez výztuže</t>
  </si>
  <si>
    <t>-2123502927</t>
  </si>
  <si>
    <t>Nadzákladové zdi z betonu železového (bez výztuže) nosné bez zvláštních nároků na vliv prostředí tř. C 30/37</t>
  </si>
  <si>
    <t>https://podminky.urs.cz/item/CS_URS_2022_01/311321611</t>
  </si>
  <si>
    <t>149</t>
  </si>
  <si>
    <t>311351121</t>
  </si>
  <si>
    <t>Zřízení oboustranného bednění nosných nadzákladových zdí</t>
  </si>
  <si>
    <t>201390816</t>
  </si>
  <si>
    <t>Bednění nadzákladových zdí nosných rovné oboustranné za každou stranu zřízení</t>
  </si>
  <si>
    <t>https://podminky.urs.cz/item/CS_URS_2022_01/311351121</t>
  </si>
  <si>
    <t>150</t>
  </si>
  <si>
    <t>311351122</t>
  </si>
  <si>
    <t>Odstranění oboustranného bednění nosných nadzákladových zdí</t>
  </si>
  <si>
    <t>-540448895</t>
  </si>
  <si>
    <t>Bednění nadzákladových zdí nosných rovné oboustranné za každou stranu odstranění</t>
  </si>
  <si>
    <t>https://podminky.urs.cz/item/CS_URS_2022_01/311351122</t>
  </si>
  <si>
    <t>151</t>
  </si>
  <si>
    <t>311351311</t>
  </si>
  <si>
    <t>Zřízení jednostranného bednění nosných nadzákladových zdí</t>
  </si>
  <si>
    <t>1623313996</t>
  </si>
  <si>
    <t>Bednění nadzákladových zdí nosných rovné jednostranné zřízení</t>
  </si>
  <si>
    <t>https://podminky.urs.cz/item/CS_URS_2022_01/311351311</t>
  </si>
  <si>
    <t>152</t>
  </si>
  <si>
    <t>311351312</t>
  </si>
  <si>
    <t>Odstranění jednostranného bednění nosných nadzákladových zdí</t>
  </si>
  <si>
    <t>-1649161579</t>
  </si>
  <si>
    <t>Bednění nadzákladových zdí nosných rovné jednostranné odstranění</t>
  </si>
  <si>
    <t>https://podminky.urs.cz/item/CS_URS_2022_01/311351312</t>
  </si>
  <si>
    <t>153</t>
  </si>
  <si>
    <t>311361821</t>
  </si>
  <si>
    <t>Výztuž nosných zdí betonářskou ocelí 10 505</t>
  </si>
  <si>
    <t>1842843533</t>
  </si>
  <si>
    <t>Výztuž nadzákladových zdí nosných svislých nebo odkloněných od svislice, rovných nebo oblých z betonářské oceli 10 505 (R) nebo BSt 500</t>
  </si>
  <si>
    <t>https://podminky.urs.cz/item/CS_URS_2022_01/311361821</t>
  </si>
  <si>
    <t>154</t>
  </si>
  <si>
    <t>311362021</t>
  </si>
  <si>
    <t>Výztuž nosných zdí svařovanými sítěmi Kari</t>
  </si>
  <si>
    <t>-246920767</t>
  </si>
  <si>
    <t>Výztuž nadzákladových zdí nosných svislých nebo odkloněných od svislice, rovných nebo oblých ze svařovaných sítí z drátů typu KARI</t>
  </si>
  <si>
    <t>https://podminky.urs.cz/item/CS_URS_2022_01/311362021</t>
  </si>
  <si>
    <t>155</t>
  </si>
  <si>
    <t>317321118</t>
  </si>
  <si>
    <t>Mostní římsy ze ŽB C 30/37</t>
  </si>
  <si>
    <t>-1983214469</t>
  </si>
  <si>
    <t>Římsy ze železového betonu C 30/37</t>
  </si>
  <si>
    <t>https://podminky.urs.cz/item/CS_URS_2022_01/317321118</t>
  </si>
  <si>
    <t>156</t>
  </si>
  <si>
    <t>317321191</t>
  </si>
  <si>
    <t>Příplatek k mostním římsám ze ŽB za betonáž malého rozsahu do 25 m3</t>
  </si>
  <si>
    <t>-1423727429</t>
  </si>
  <si>
    <t>Římsy ze železového betonu Příplatek k cenám za betonáž malého rozsahu do 25 m3</t>
  </si>
  <si>
    <t>https://podminky.urs.cz/item/CS_URS_2022_01/317321191</t>
  </si>
  <si>
    <t>157</t>
  </si>
  <si>
    <t>317353121</t>
  </si>
  <si>
    <t>Bednění mostních říms všech tvarů - zřízení</t>
  </si>
  <si>
    <t>789432897</t>
  </si>
  <si>
    <t>Bednění mostní římsy zřízení všech tvarů</t>
  </si>
  <si>
    <t>https://podminky.urs.cz/item/CS_URS_2022_01/317353121</t>
  </si>
  <si>
    <t>158</t>
  </si>
  <si>
    <t>R - položka 4</t>
  </si>
  <si>
    <t>trojúhelníková lišta do bednění 20/20*28</t>
  </si>
  <si>
    <t>-2031390322</t>
  </si>
  <si>
    <t>159</t>
  </si>
  <si>
    <t>317353221</t>
  </si>
  <si>
    <t>Bednění mostních říms všech tvarů - odstranění</t>
  </si>
  <si>
    <t>2088772953</t>
  </si>
  <si>
    <t>Bednění mostní římsy odstranění všech tvarů</t>
  </si>
  <si>
    <t>https://podminky.urs.cz/item/CS_URS_2022_01/317353221</t>
  </si>
  <si>
    <t>160</t>
  </si>
  <si>
    <t>317353311</t>
  </si>
  <si>
    <t>Vložení matrice do bednění mostních říms</t>
  </si>
  <si>
    <t>467994719</t>
  </si>
  <si>
    <t>Bednění mostní římsy vložení matrice do bednění</t>
  </si>
  <si>
    <t>https://podminky.urs.cz/item/CS_URS_2022_01/317353311</t>
  </si>
  <si>
    <t>161</t>
  </si>
  <si>
    <t>317361116</t>
  </si>
  <si>
    <t>Výztuž mostních říms z betonářské oceli 10 505</t>
  </si>
  <si>
    <t>-1545633499</t>
  </si>
  <si>
    <t>Výztuž mostních železobetonových říms z betonářské oceli 10 505 (R) nebo BSt 500</t>
  </si>
  <si>
    <t>https://podminky.urs.cz/item/CS_URS_2022_01/317361116</t>
  </si>
  <si>
    <t>162</t>
  </si>
  <si>
    <t>317361411</t>
  </si>
  <si>
    <t>Výztuž mostních říms ze svařovaných sítí do 6 kg/m2</t>
  </si>
  <si>
    <t>-922629000</t>
  </si>
  <si>
    <t>Výztuž mostních železobetonových říms ze svařovaných sítí do 6 kg/m2</t>
  </si>
  <si>
    <t>https://podminky.urs.cz/item/CS_URS_2022_01/317361411</t>
  </si>
  <si>
    <t>163</t>
  </si>
  <si>
    <t>31316008</t>
  </si>
  <si>
    <t>síť výztužná svařovaná DIN 488 jakost B500A 100x100mm drát D 8mm</t>
  </si>
  <si>
    <t>-712409890</t>
  </si>
  <si>
    <t>164</t>
  </si>
  <si>
    <t>317661141</t>
  </si>
  <si>
    <t>Výplň spár monolitické římsy tmelem polyuretanovým šířky spáry do 15 mm</t>
  </si>
  <si>
    <t>1328041380</t>
  </si>
  <si>
    <t>Výplň spár monolitické římsy tmelem polyuretanovým, spára šířky do 15 mm</t>
  </si>
  <si>
    <t>https://podminky.urs.cz/item/CS_URS_2022_01/317661141</t>
  </si>
  <si>
    <t>165</t>
  </si>
  <si>
    <t>317661142</t>
  </si>
  <si>
    <t>Výplň spár monolitické římsy tmelem polyuretanovým šířky spáry přes 15 do 40 mm</t>
  </si>
  <si>
    <t>-1853518157</t>
  </si>
  <si>
    <t>Výplň spár monolitické římsy tmelem polyuretanovým, spára šířky přes 15 do 40 mm</t>
  </si>
  <si>
    <t>https://podminky.urs.cz/item/CS_URS_2022_01/317661142</t>
  </si>
  <si>
    <t>166</t>
  </si>
  <si>
    <t>320101112</t>
  </si>
  <si>
    <t>Osazení betonových a železobetonových prefabrikátů hmotnosti přes 1000 do 5000 kg</t>
  </si>
  <si>
    <t>-685228740</t>
  </si>
  <si>
    <t>Osazení betonových a železobetonových prefabrikátů hmotnosti jednotlivě přes 1 000 do 5 000 kg</t>
  </si>
  <si>
    <t>https://podminky.urs.cz/item/CS_URS_2022_01/320101112</t>
  </si>
  <si>
    <t>167</t>
  </si>
  <si>
    <t>326214121</t>
  </si>
  <si>
    <t>Zdivo LTM z gabionů dvouzákrutová síť pozinkovaná vyplněná kamenem</t>
  </si>
  <si>
    <t>-1290918682</t>
  </si>
  <si>
    <t>Zdivo z lomového kamene na sucho do drátěných košů (gabionů) ze splétané dvouzákrutové ocelové sítě pozinkované</t>
  </si>
  <si>
    <t>https://podminky.urs.cz/item/CS_URS_2022_01/326214121</t>
  </si>
  <si>
    <t>168</t>
  </si>
  <si>
    <t>359901212</t>
  </si>
  <si>
    <t>Monitoring stoky jakékoli výšky na stávající kanalizaci</t>
  </si>
  <si>
    <t>560834329</t>
  </si>
  <si>
    <t>Monitoring stok (kamerový systém) jakékoli výšky stávající kanalizace</t>
  </si>
  <si>
    <t>https://podminky.urs.cz/item/CS_URS_2022_01/359901212</t>
  </si>
  <si>
    <t>Vodorovné konstrukce</t>
  </si>
  <si>
    <t>169</t>
  </si>
  <si>
    <t>421941111</t>
  </si>
  <si>
    <t>Zřízení podlahy z plechu na mostnicích, chodnících nebo revizních lávkách</t>
  </si>
  <si>
    <t>-1974184125</t>
  </si>
  <si>
    <t>Zřízení podlahy z plechu bez podpěrné konstrukce na železničních mostech s otevřenou mostovkou na mostnicích, chodnících nebo revizních lávkách</t>
  </si>
  <si>
    <t>https://podminky.urs.cz/item/CS_URS_2022_01/421941111</t>
  </si>
  <si>
    <t>170</t>
  </si>
  <si>
    <t>421941211</t>
  </si>
  <si>
    <t>Výroba podlah z plechů s výztuhami při opravě mostu</t>
  </si>
  <si>
    <t>-258333632</t>
  </si>
  <si>
    <t>Oprava podlah z plechů výroba s výztuhami</t>
  </si>
  <si>
    <t>https://podminky.urs.cz/item/CS_URS_2022_01/421941211</t>
  </si>
  <si>
    <t>171</t>
  </si>
  <si>
    <t>421941221</t>
  </si>
  <si>
    <t>Výroba podlahy z plechů bez výztuh opravě mostu</t>
  </si>
  <si>
    <t>383422120</t>
  </si>
  <si>
    <t>Oprava podlah z plechů výroba bez výztuh</t>
  </si>
  <si>
    <t>https://podminky.urs.cz/item/CS_URS_2022_01/421941221</t>
  </si>
  <si>
    <t>172</t>
  </si>
  <si>
    <t>13611309</t>
  </si>
  <si>
    <t>plech ocelový černý žebrovaný S235JR slza tl 6mm tabule</t>
  </si>
  <si>
    <t>1794437538</t>
  </si>
  <si>
    <t>173</t>
  </si>
  <si>
    <t>421941311</t>
  </si>
  <si>
    <t>Montáž podlahy z plechů s výztuhami při opravě mostu</t>
  </si>
  <si>
    <t>-868294722</t>
  </si>
  <si>
    <t>Oprava podlah z plechů montáž s výztuhami</t>
  </si>
  <si>
    <t>https://podminky.urs.cz/item/CS_URS_2022_01/421941311</t>
  </si>
  <si>
    <t>174</t>
  </si>
  <si>
    <t>421941321</t>
  </si>
  <si>
    <t>Montáž podlahy z plechů bez výztuh při opravě mostu</t>
  </si>
  <si>
    <t>-1425226069</t>
  </si>
  <si>
    <t>Oprava podlah z plechů montáž bez výztuh</t>
  </si>
  <si>
    <t>https://podminky.urs.cz/item/CS_URS_2022_01/421941321</t>
  </si>
  <si>
    <t>175</t>
  </si>
  <si>
    <t>13611210</t>
  </si>
  <si>
    <t>plech ocelový hladký jakost S235JR tl 3mm tabule</t>
  </si>
  <si>
    <t>-853267506</t>
  </si>
  <si>
    <t>176</t>
  </si>
  <si>
    <t>421941321.1</t>
  </si>
  <si>
    <t>Montáž středové a hlavové podlahy z kompozitních roštů na mostnicích</t>
  </si>
  <si>
    <t>2137468149</t>
  </si>
  <si>
    <t>177</t>
  </si>
  <si>
    <t>421941411</t>
  </si>
  <si>
    <t>Demontáž a zpětná montáž podlah z plechu bez výztuh při revizi ocelových mostů</t>
  </si>
  <si>
    <t>-162294877</t>
  </si>
  <si>
    <t>Demontáž a zpětná montáž podlah z plechů při revizích ocelových mostů bez výztuh</t>
  </si>
  <si>
    <t>https://podminky.urs.cz/item/CS_URS_2022_01/421941411</t>
  </si>
  <si>
    <t>178</t>
  </si>
  <si>
    <t>421941512</t>
  </si>
  <si>
    <t>Demontáž podlahových plechů s výztuhami na mostech</t>
  </si>
  <si>
    <t>1343588428</t>
  </si>
  <si>
    <t>Demontáž podlahových plechů s výztuhami</t>
  </si>
  <si>
    <t>https://podminky.urs.cz/item/CS_URS_2022_01/421941512</t>
  </si>
  <si>
    <t>179</t>
  </si>
  <si>
    <t>421941521</t>
  </si>
  <si>
    <t>Demontáž podlahových plechů bez výztuh na mostech</t>
  </si>
  <si>
    <t>-119326603</t>
  </si>
  <si>
    <t>Demontáž podlahových plechů bez výztuh</t>
  </si>
  <si>
    <t>https://podminky.urs.cz/item/CS_URS_2022_01/421941521</t>
  </si>
  <si>
    <t>180</t>
  </si>
  <si>
    <t>421941521.1</t>
  </si>
  <si>
    <t>Demontáž středové a hlavové podlahy z kompozitních roštů na mostnicích</t>
  </si>
  <si>
    <t>850779060</t>
  </si>
  <si>
    <t>181</t>
  </si>
  <si>
    <t>421953011</t>
  </si>
  <si>
    <t>Dřevěné mostní podlahy dočasné z fošen a hranolů - výroba</t>
  </si>
  <si>
    <t>-546954817</t>
  </si>
  <si>
    <t>Dřevěné mostní podlahy z fošen a hranolů dočasné výroba</t>
  </si>
  <si>
    <t>https://podminky.urs.cz/item/CS_URS_2022_01/421953011</t>
  </si>
  <si>
    <t>182</t>
  </si>
  <si>
    <t>60512125</t>
  </si>
  <si>
    <t>hranol stavební řezivo průřezu do 120cm2 do dl 6m</t>
  </si>
  <si>
    <t>1993784439</t>
  </si>
  <si>
    <t>183</t>
  </si>
  <si>
    <t>60556100</t>
  </si>
  <si>
    <t>řezivo dubové sušené tl 30mm</t>
  </si>
  <si>
    <t>1159337497</t>
  </si>
  <si>
    <t>184</t>
  </si>
  <si>
    <t>60556101</t>
  </si>
  <si>
    <t>řezivo dubové sušené tl 50mm</t>
  </si>
  <si>
    <t>1570948551</t>
  </si>
  <si>
    <t>185</t>
  </si>
  <si>
    <t>421953112</t>
  </si>
  <si>
    <t>Dřevěné mostní podlahy dočasné z fošen a hranolů - montáž</t>
  </si>
  <si>
    <t>1708946608</t>
  </si>
  <si>
    <t>Dřevěné mostní podlahy z fošen a hranolů dočasné montáž</t>
  </si>
  <si>
    <t>https://podminky.urs.cz/item/CS_URS_2022_01/421953112</t>
  </si>
  <si>
    <t>186</t>
  </si>
  <si>
    <t>421953211</t>
  </si>
  <si>
    <t>Dřevěné mostní podlahy dočasné z fošen a hranolů - odstranění</t>
  </si>
  <si>
    <t>825142267</t>
  </si>
  <si>
    <t>Dřevěné mostní podlahy z fošen a hranolů dočasné odstranění</t>
  </si>
  <si>
    <t>https://podminky.urs.cz/item/CS_URS_2022_01/421953211</t>
  </si>
  <si>
    <t>187</t>
  </si>
  <si>
    <t>421953411</t>
  </si>
  <si>
    <t>Výměna jednotlivých fošen dřevěné podlahy na ocelových mostech</t>
  </si>
  <si>
    <t>1831528811</t>
  </si>
  <si>
    <t>Oprava dřevěné podlahy na ocelových mostech výměna jednotlivých fošen</t>
  </si>
  <si>
    <t>https://podminky.urs.cz/item/CS_URS_2022_01/421953411</t>
  </si>
  <si>
    <t>188</t>
  </si>
  <si>
    <t>429172111</t>
  </si>
  <si>
    <t>Výroba ocelových prvků pro opravu mostů šroubovaných nebo svařovaných do 100 kg</t>
  </si>
  <si>
    <t>-1237595005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</si>
  <si>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</si>
  <si>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>https://podminky.urs.cz/item/CS_URS_2022_01/429172111</t>
  </si>
  <si>
    <t>189</t>
  </si>
  <si>
    <t>429172112</t>
  </si>
  <si>
    <t>Výroba ocelových prvků pro opravu mostů šroubovaných nebo svařovaných přes 100 kg</t>
  </si>
  <si>
    <t>-290385274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</si>
  <si>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přes 100 kg</t>
  </si>
  <si>
    <t>https://podminky.urs.cz/item/CS_URS_2022_01/429172112</t>
  </si>
  <si>
    <t>190</t>
  </si>
  <si>
    <t>429172211</t>
  </si>
  <si>
    <t>Montáž ocelových prvků pro opravu mostů šroubovaných nebo svařovaných do 100 kg</t>
  </si>
  <si>
    <t>787368127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</si>
  <si>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</si>
  <si>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https://podminky.urs.cz/item/CS_URS_2022_01/429172211</t>
  </si>
  <si>
    <t>191</t>
  </si>
  <si>
    <t>13010266</t>
  </si>
  <si>
    <t>tyč ocelová plochá jakost S235JR (11 375) 80x5mm</t>
  </si>
  <si>
    <t>1667261298</t>
  </si>
  <si>
    <t>192</t>
  </si>
  <si>
    <t>13511120</t>
  </si>
  <si>
    <t>ocel široká jakost S235JR 160x10mm</t>
  </si>
  <si>
    <t>377577601</t>
  </si>
  <si>
    <t>193</t>
  </si>
  <si>
    <t>13511130</t>
  </si>
  <si>
    <t>ocel široká jakost S235JR 160x20mm</t>
  </si>
  <si>
    <t>527737315</t>
  </si>
  <si>
    <t>194</t>
  </si>
  <si>
    <t>13010818</t>
  </si>
  <si>
    <t>ocel profilová jakost S235JR (11 375) průřez U (UPN) 120</t>
  </si>
  <si>
    <t>-2131742267</t>
  </si>
  <si>
    <t>195</t>
  </si>
  <si>
    <t>13010822</t>
  </si>
  <si>
    <t>ocel profilová jakost S235JR (11 375) průřez U (UPN) 160</t>
  </si>
  <si>
    <t>1506687117</t>
  </si>
  <si>
    <t>196</t>
  </si>
  <si>
    <t>429172212</t>
  </si>
  <si>
    <t>Montáž ocelových prvků pro opravu mostů šroubovaných nebo svařovaných přes 100 kg</t>
  </si>
  <si>
    <t>1946774608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</si>
  <si>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přes 100 kg</t>
  </si>
  <si>
    <t>https://podminky.urs.cz/item/CS_URS_2022_01/429172212</t>
  </si>
  <si>
    <t>197</t>
  </si>
  <si>
    <t>R - položka 5</t>
  </si>
  <si>
    <t>Demontáž přímého uložení koleje na mostech ( matice M 24, podložka ULS 7, polyamidová podložka, vodící lišta,  podložka pod vodící lištu,  polyamidová podložka s excentrem, šroub RS 3,  podložka pryžová pod podkladnici PP15-Z1 )</t>
  </si>
  <si>
    <t>komplet</t>
  </si>
  <si>
    <t>227981037</t>
  </si>
  <si>
    <t>Demontáž přímého uložení koleje na mostech ( matice M 24, podložka ULS 7, polyamidová podložka, vodící lišta, podložka pod vodící lištu, polyamidová podložka s excentrem, šroub RS 3, podložka pryžová pod podkladnici PP15-Z1 )</t>
  </si>
  <si>
    <t>198</t>
  </si>
  <si>
    <t>R - položka 6</t>
  </si>
  <si>
    <t>Montáž přímého uložení koleje na mostech ( matice M 24, podložka ULS 7, polyamidová podložka, vodící lišta,  podložka pod vodící lištu,  polyamidová podložka s excentrem, šroub RS 3,  podložka pryžová pod podkladnici PP15-Z1 )</t>
  </si>
  <si>
    <t>33194928</t>
  </si>
  <si>
    <t>Montáž přímého uložení koleje na mostech ( matice M 24, podložka ULS 7, polyamidová podložka, vodící lišta, podložka pod vodící lištu, polyamidová podložka s excentrem, šroub RS 3, podložka pryžová pod podkladnici PP15-Z1 )</t>
  </si>
  <si>
    <t>199</t>
  </si>
  <si>
    <t>429173111</t>
  </si>
  <si>
    <t>Přizvednutí a spuštění kcí hmotnosti do 10 t</t>
  </si>
  <si>
    <t>-1766765791</t>
  </si>
  <si>
    <t>Přizvednutí a spuštění konstrukcí hmotnosti do 10 t</t>
  </si>
  <si>
    <t>https://podminky.urs.cz/item/CS_URS_2022_01/429173111</t>
  </si>
  <si>
    <t>200</t>
  </si>
  <si>
    <t>429173112</t>
  </si>
  <si>
    <t>Přizvednutí a spuštění kcí hmotnosti přes 10 do 50 t</t>
  </si>
  <si>
    <t>1958153164</t>
  </si>
  <si>
    <t>Přizvednutí a spuštění konstrukcí hmotnosti přes 10 do 50 t</t>
  </si>
  <si>
    <t>https://podminky.urs.cz/item/CS_URS_2022_01/429173112</t>
  </si>
  <si>
    <t>201</t>
  </si>
  <si>
    <t>429173113</t>
  </si>
  <si>
    <t>Přizvednutí a spuštění kcí hmotnosti přes 50 do 100 t</t>
  </si>
  <si>
    <t>-389558413</t>
  </si>
  <si>
    <t>Přizvednutí a spuštění konstrukcí hmotnosti přes 50 do 100 t</t>
  </si>
  <si>
    <t>https://podminky.urs.cz/item/CS_URS_2022_01/429173113</t>
  </si>
  <si>
    <t>202</t>
  </si>
  <si>
    <t>429173114</t>
  </si>
  <si>
    <t>Přizvednutí a spuštění kcí hmotnosti přes 100 t</t>
  </si>
  <si>
    <t>765193457</t>
  </si>
  <si>
    <t>Přizvednutí a spuštění konstrukcí hmotnosti přes 100 t</t>
  </si>
  <si>
    <t>https://podminky.urs.cz/item/CS_URS_2022_01/429173114</t>
  </si>
  <si>
    <t>203</t>
  </si>
  <si>
    <t>451312111</t>
  </si>
  <si>
    <t>Podklad pod dlažbu z betonu prostého C 20/25 tl přes 100 do 150 mm</t>
  </si>
  <si>
    <t>1435285816</t>
  </si>
  <si>
    <t>Podklad pod dlažbu z betonu prostého bez zvýšených nároků na prostředí tř. C 20/25 tl. přes 100 do 150 mm</t>
  </si>
  <si>
    <t>https://podminky.urs.cz/item/CS_URS_2022_01/451312111</t>
  </si>
  <si>
    <t>204</t>
  </si>
  <si>
    <t>451315111</t>
  </si>
  <si>
    <t>Podkladní nebo vyrovnávací vrstva z betonu C25/30 tl 100 mm</t>
  </si>
  <si>
    <t>570249835</t>
  </si>
  <si>
    <t>Podkladní nebo vyrovnávací vrstva z betonu prostého tř. C 25/30, ve vrstvě do 100 mm</t>
  </si>
  <si>
    <t>https://podminky.urs.cz/item/CS_URS_2022_01/451315111</t>
  </si>
  <si>
    <t>205</t>
  </si>
  <si>
    <t>451476111</t>
  </si>
  <si>
    <t>Podkladní vrstva pod ložiska z plastbetonu první vrstva tl 10 mm</t>
  </si>
  <si>
    <t>-1878950234</t>
  </si>
  <si>
    <t>Podkladní vrstva z plastbetonu pod mostními ložisky epoxidová pryskyřice první vrstva tl. 10 mm</t>
  </si>
  <si>
    <t>https://podminky.urs.cz/item/CS_URS_2022_01/451476111</t>
  </si>
  <si>
    <t>206</t>
  </si>
  <si>
    <t>451476112</t>
  </si>
  <si>
    <t>Podkladní vrstva pod ložiska z plastbetonu další vrstvy tl 10 mm</t>
  </si>
  <si>
    <t>1275710054</t>
  </si>
  <si>
    <t>Podkladní vrstva z plastbetonu pod mostními ložisky epoxidová pryskyřice každá další vrstva tl. 10 mm</t>
  </si>
  <si>
    <t>https://podminky.urs.cz/item/CS_URS_2022_01/451476112</t>
  </si>
  <si>
    <t>207</t>
  </si>
  <si>
    <t>451571111</t>
  </si>
  <si>
    <t>Lože pod dlažby ze štěrkopísku vrstva tl do 100 mm</t>
  </si>
  <si>
    <t>-673085332</t>
  </si>
  <si>
    <t>Lože pod dlažby ze štěrkopísků, tl. vrstvy do 100 mm</t>
  </si>
  <si>
    <t>https://podminky.urs.cz/item/CS_URS_2022_01/451571111</t>
  </si>
  <si>
    <t>208</t>
  </si>
  <si>
    <t>451571211</t>
  </si>
  <si>
    <t>Lože pod dlažby z kameniva těženého hrubého vrstva tl do 100 mm</t>
  </si>
  <si>
    <t>1388893553</t>
  </si>
  <si>
    <t>Lože pod dlažby z kameniva těženého hrubého, tl. vrstvy do 100 mm</t>
  </si>
  <si>
    <t>https://podminky.urs.cz/item/CS_URS_2022_01/451571211</t>
  </si>
  <si>
    <t>209</t>
  </si>
  <si>
    <t>451571311</t>
  </si>
  <si>
    <t>Lože pod dlažby z kameniva těženého drobného vrstva tl do 100 mm</t>
  </si>
  <si>
    <t>662849058</t>
  </si>
  <si>
    <t>Lože pod dlažby z kameniva těženého drobného, tl. vrstvy do 100 mm</t>
  </si>
  <si>
    <t>https://podminky.urs.cz/item/CS_URS_2022_01/451571311</t>
  </si>
  <si>
    <t>210</t>
  </si>
  <si>
    <t>457311116</t>
  </si>
  <si>
    <t>Vyrovnávací nebo spádový beton C 20/25 včetně úpravy povrchu</t>
  </si>
  <si>
    <t>-1628086267</t>
  </si>
  <si>
    <t>Vyrovnávací nebo spádový beton včetně úpravy povrchu C 20/25</t>
  </si>
  <si>
    <t>https://podminky.urs.cz/item/CS_URS_2022_01/457311116</t>
  </si>
  <si>
    <t>211</t>
  </si>
  <si>
    <t>457451134</t>
  </si>
  <si>
    <t>Ochranná betonová vrstva na izolaci přesýpaných objektů tl 60 mm s výztuží sítí beton C 30/37</t>
  </si>
  <si>
    <t>-154060534</t>
  </si>
  <si>
    <t>Ochranná betonová vrstva na izolaci přesýpaných objektů tloušťky 60 mm s vyhlazením povrchu s výztuží ze sítí C 30/37</t>
  </si>
  <si>
    <t>https://podminky.urs.cz/item/CS_URS_2022_01/457451134</t>
  </si>
  <si>
    <t>212</t>
  </si>
  <si>
    <t>462512161</t>
  </si>
  <si>
    <t>Zához z lomového kamene záhozového hmotnost kamenů do 200 kg bez výplně</t>
  </si>
  <si>
    <t>226763588</t>
  </si>
  <si>
    <t>Zához z lomového kamene neupraveného provedený ze břehu nebo z lešení, do sucha nebo do vody záhozového, hmotnost jednotlivých kamenů do 200 kg bez výplně mezer</t>
  </si>
  <si>
    <t>https://podminky.urs.cz/item/CS_URS_2022_01/462512161</t>
  </si>
  <si>
    <t>213</t>
  </si>
  <si>
    <t>465513256</t>
  </si>
  <si>
    <t>Dlažba svahu u opěr z upraveného lomového žulového kamene tl 250 mm do lože C 25/30 pl do 10 m2</t>
  </si>
  <si>
    <t>656903164</t>
  </si>
  <si>
    <t>Dlažba svahu u mostních opěr z upraveného lomového žulového kamene s vyspárováním maltou MC 25, šíře spáry 15 mm do betonového lože C 25/30 tloušťky 250 mm, plochy do 10 m2</t>
  </si>
  <si>
    <t>https://podminky.urs.cz/item/CS_URS_2022_01/465513256</t>
  </si>
  <si>
    <t>214</t>
  </si>
  <si>
    <t>465513257</t>
  </si>
  <si>
    <t>Dlažba svahu u opěr z upraveného lomového žulového kamene tl 250 mm do lože C 25/30 pl přes 10 m2</t>
  </si>
  <si>
    <t>2083057576</t>
  </si>
  <si>
    <t>Dlažba svahu u mostních opěr z upraveného lomového žulového kamene s vyspárováním maltou MC 25, šíře spáry 15 mm do betonového lože C 25/30 tloušťky 250 mm, plochy přes 10 m2</t>
  </si>
  <si>
    <t>https://podminky.urs.cz/item/CS_URS_2022_01/465513257</t>
  </si>
  <si>
    <t>Komunikace pozemní</t>
  </si>
  <si>
    <t>215</t>
  </si>
  <si>
    <t>511501111</t>
  </si>
  <si>
    <t>Konstrukční vrstva tělesa železničního spodku ze štěrkodrti</t>
  </si>
  <si>
    <t>1943641732</t>
  </si>
  <si>
    <t>Podkladní konstrukční vrstvy pro kolej jakékoliv tloušťky a šířky pruhu s dodáním hmot ze štěrkodrti</t>
  </si>
  <si>
    <t>https://podminky.urs.cz/item/CS_URS_2022_01/511501111</t>
  </si>
  <si>
    <t>216</t>
  </si>
  <si>
    <t>521271911</t>
  </si>
  <si>
    <t>Odizolování mostnicového šroubu se zalitím asfaltem a překrytím PVC</t>
  </si>
  <si>
    <t>845122314</t>
  </si>
  <si>
    <t>Údržba mostnicových šroubů odizolování se zalitím asfaltem a překrytím PVC</t>
  </si>
  <si>
    <t>https://podminky.urs.cz/item/CS_URS_2022_01/521271911</t>
  </si>
  <si>
    <t>217</t>
  </si>
  <si>
    <t>521271921</t>
  </si>
  <si>
    <t>Dotažení mostnicového šroubu po dosednutí vlivem provozu</t>
  </si>
  <si>
    <t>-1127877108</t>
  </si>
  <si>
    <t>Údržba mostnicových šroubů dotažení po dosednutí vlivem provozu</t>
  </si>
  <si>
    <t>https://podminky.urs.cz/item/CS_URS_2022_01/521271921</t>
  </si>
  <si>
    <t>218</t>
  </si>
  <si>
    <t>521272215</t>
  </si>
  <si>
    <t>Demontáž mostnic s odsunem hmot mimo objekt mostu</t>
  </si>
  <si>
    <t>166424349</t>
  </si>
  <si>
    <t>Demontáž mostnic s odsunem hmot mimo objekt mostu se zřízením pomocné montážní lávky</t>
  </si>
  <si>
    <t>https://podminky.urs.cz/item/CS_URS_2022_01/521272215</t>
  </si>
  <si>
    <t>219</t>
  </si>
  <si>
    <t>521273111</t>
  </si>
  <si>
    <t>Výroba dřevěných mostnic železničního mostu v přímé, v oblouku nebo přechodnici bez převýšení</t>
  </si>
  <si>
    <t>1003059146</t>
  </si>
  <si>
    <t>Mostnice na železničních mostech z tvrdého dřeva s plošným uložením výroba bez převýšení v přímé, v oblouku nebo přechodnici</t>
  </si>
  <si>
    <t>https://podminky.urs.cz/item/CS_URS_2022_01/521273111</t>
  </si>
  <si>
    <t>220</t>
  </si>
  <si>
    <t>521273121</t>
  </si>
  <si>
    <t>Výroba dřevěných mostnic železničního mostu s převýšením bez klínu</t>
  </si>
  <si>
    <t>-740509421</t>
  </si>
  <si>
    <t>Mostnice na železničních mostech z tvrdého dřeva s plošným uložením výroba s převýšením bez klínu</t>
  </si>
  <si>
    <t>https://podminky.urs.cz/item/CS_URS_2022_01/521273121</t>
  </si>
  <si>
    <t>221</t>
  </si>
  <si>
    <t>521273122</t>
  </si>
  <si>
    <t>Výroba dřevěných mostnic železničního mostu s převýšení do 75 mm s 1 klínem</t>
  </si>
  <si>
    <t>-520315741</t>
  </si>
  <si>
    <t>Mostnice na železničních mostech z tvrdého dřeva s plošným uložením výroba s převýšením do 75 mm s 1 klínem</t>
  </si>
  <si>
    <t>https://podminky.urs.cz/item/CS_URS_2022_01/521273122</t>
  </si>
  <si>
    <t>222</t>
  </si>
  <si>
    <t>521273123</t>
  </si>
  <si>
    <t>Výroba dřevěných mostnic železničního mostu s převýšení přes 75 mm s 2 klíny</t>
  </si>
  <si>
    <t>767569462</t>
  </si>
  <si>
    <t>Mostnice na železničních mostech z tvrdého dřeva s plošným uložením výroba s převýšením přes 75 mm se 2 klíny</t>
  </si>
  <si>
    <t>https://podminky.urs.cz/item/CS_URS_2022_01/521273123</t>
  </si>
  <si>
    <t>223</t>
  </si>
  <si>
    <t>521273211</t>
  </si>
  <si>
    <t>Montáž dřevěných mostnic železničního mostu v přímé, v oblouku nebo přechodnici bez převýšení</t>
  </si>
  <si>
    <t>2020577863</t>
  </si>
  <si>
    <t>Mostnice na železničních mostech z tvrdého dřeva s plošným uložením montáž bez převýšení v přímé, v oblouku nebo přechodnici</t>
  </si>
  <si>
    <t>https://podminky.urs.cz/item/CS_URS_2022_01/521273211</t>
  </si>
  <si>
    <t>224</t>
  </si>
  <si>
    <t>60815345</t>
  </si>
  <si>
    <t>mostnice dřevěná impregnovaná olejem DB 240x240mm dl 2,4m</t>
  </si>
  <si>
    <t>21490459</t>
  </si>
  <si>
    <t>225</t>
  </si>
  <si>
    <t>521273221</t>
  </si>
  <si>
    <t>Montáž dřevěných mostnic železničního mostu s převýšením bez klínu</t>
  </si>
  <si>
    <t>2012126640</t>
  </si>
  <si>
    <t>Mostnice na železničních mostech z tvrdého dřeva s plošným uložením montáž s převýšením bez klínu</t>
  </si>
  <si>
    <t>https://podminky.urs.cz/item/CS_URS_2022_01/521273221</t>
  </si>
  <si>
    <t>226</t>
  </si>
  <si>
    <t>60815355</t>
  </si>
  <si>
    <t>mostnice dřevěná impregnovaná olejem DB 240x240mm dl 2,6m</t>
  </si>
  <si>
    <t>-1146208816</t>
  </si>
  <si>
    <t>227</t>
  </si>
  <si>
    <t>60815365</t>
  </si>
  <si>
    <t>mostnice dřevěná impregnovaná olejem DB 240x260mm dl 2,4m</t>
  </si>
  <si>
    <t>1486432258</t>
  </si>
  <si>
    <t>228</t>
  </si>
  <si>
    <t>60815375</t>
  </si>
  <si>
    <t>mostnice dřevěná impregnovaná olejem DB 240x260mm dl 2,6m</t>
  </si>
  <si>
    <t>696710083</t>
  </si>
  <si>
    <t>229</t>
  </si>
  <si>
    <t>R - položka 7</t>
  </si>
  <si>
    <t>matice samojistná, šestihranná D 985 s polyamidovou vložkou</t>
  </si>
  <si>
    <t>-702370497</t>
  </si>
  <si>
    <t>230</t>
  </si>
  <si>
    <t>31111009</t>
  </si>
  <si>
    <t>matice přesná šestihranná Pz DIN 934-8 M20</t>
  </si>
  <si>
    <t>100 kus</t>
  </si>
  <si>
    <t>-1569165397</t>
  </si>
  <si>
    <t>231</t>
  </si>
  <si>
    <t>R - položka 8</t>
  </si>
  <si>
    <t>šroub pozinkovaný, zápustný D 7991 20/70</t>
  </si>
  <si>
    <t xml:space="preserve"> - položka</t>
  </si>
  <si>
    <t>469947828</t>
  </si>
  <si>
    <t>232</t>
  </si>
  <si>
    <t>31121006</t>
  </si>
  <si>
    <t>podložka pod dřevěnou konstrukci DIN 440 D 20mm</t>
  </si>
  <si>
    <t>2009244793</t>
  </si>
  <si>
    <t>233</t>
  </si>
  <si>
    <t>31120009</t>
  </si>
  <si>
    <t>podložka DIN 125-A ZB D 20mm</t>
  </si>
  <si>
    <t>1948565057</t>
  </si>
  <si>
    <t>234</t>
  </si>
  <si>
    <t>R - položka 8.1</t>
  </si>
  <si>
    <t>Tvrzené PVC tl. 5 mm pod ložiska</t>
  </si>
  <si>
    <t>1764712101</t>
  </si>
  <si>
    <t>235</t>
  </si>
  <si>
    <t>521273222</t>
  </si>
  <si>
    <t>Montáž dřevěných mostnic železničního mostu s převýšení do 75 mm s 1 klínem</t>
  </si>
  <si>
    <t>2036857010</t>
  </si>
  <si>
    <t>Mostnice na železničních mostech z tvrdého dřeva s plošným uložením montáž s převýšením do 75 mm s 1 klínem</t>
  </si>
  <si>
    <t>https://podminky.urs.cz/item/CS_URS_2022_01/521273222</t>
  </si>
  <si>
    <t>236</t>
  </si>
  <si>
    <t>521273223</t>
  </si>
  <si>
    <t>Montáž dřevěných mostnic železničního mostu s převýšení přes 75 mm s 2 klíny</t>
  </si>
  <si>
    <t>-2010533300</t>
  </si>
  <si>
    <t>Mostnice na železničních mostech z tvrdého dřeva s plošným uložením montáž s převýšením přes 75 mm se 2 klíny</t>
  </si>
  <si>
    <t>https://podminky.urs.cz/item/CS_URS_2022_01/521273223</t>
  </si>
  <si>
    <t>237</t>
  </si>
  <si>
    <t>521281111</t>
  </si>
  <si>
    <t>Výroba pozednic železničního mostu z tvrdého dřeva</t>
  </si>
  <si>
    <t>-814217962</t>
  </si>
  <si>
    <t>Pozednice na železničních mostech z tvrdého dřeva s plošným uložením výroba</t>
  </si>
  <si>
    <t>https://podminky.urs.cz/item/CS_URS_2022_01/521281111</t>
  </si>
  <si>
    <t>238</t>
  </si>
  <si>
    <t>521281211</t>
  </si>
  <si>
    <t>Montáž pozednic železničního mostu z tvrdého dřeva</t>
  </si>
  <si>
    <t>1563948848</t>
  </si>
  <si>
    <t>Pozednice na železničních mostech z tvrdého dřeva s plošným uložením montáž</t>
  </si>
  <si>
    <t>https://podminky.urs.cz/item/CS_URS_2022_01/521281211</t>
  </si>
  <si>
    <t>239</t>
  </si>
  <si>
    <t>521283221</t>
  </si>
  <si>
    <t>Demontáž pozednic včetně odstranění štěrkového podsypu</t>
  </si>
  <si>
    <t>2138120520</t>
  </si>
  <si>
    <t>Demontáž pozednic s odstraněním štěrku</t>
  </si>
  <si>
    <t>https://podminky.urs.cz/item/CS_URS_2022_01/521283221</t>
  </si>
  <si>
    <t>240</t>
  </si>
  <si>
    <t>564751111</t>
  </si>
  <si>
    <t>Podklad z kameniva hrubého drceného vel. 32-63 mm plochy přes 100 m2 tl 150 mm</t>
  </si>
  <si>
    <t>-1725557135</t>
  </si>
  <si>
    <t>Podklad nebo kryt z kameniva hrubého drceného vel. 32-63 mm s rozprostřením a zhutněním plochy přes 100 m2, po zhutnění tl. 150 mm</t>
  </si>
  <si>
    <t>https://podminky.urs.cz/item/CS_URS_2022_01/564751111</t>
  </si>
  <si>
    <t>241</t>
  </si>
  <si>
    <t>564821111</t>
  </si>
  <si>
    <t>Podklad ze štěrkodrtě ŠD plochy přes 100 m2 tl 80 mm</t>
  </si>
  <si>
    <t>-871371042</t>
  </si>
  <si>
    <t>Podklad ze štěrkodrti ŠD s rozprostřením a zhutněním plochy přes 100 m2, po zhutnění tl. 80 mm</t>
  </si>
  <si>
    <t>https://podminky.urs.cz/item/CS_URS_2022_01/564821111</t>
  </si>
  <si>
    <t>242</t>
  </si>
  <si>
    <t>576143221</t>
  </si>
  <si>
    <t>Asfaltový koberec mastixový SMA 11 (AKMS) tl 50 mm š přes 3 m</t>
  </si>
  <si>
    <t>-415559744</t>
  </si>
  <si>
    <t>Asfaltový koberec mastixový SMA 11 (AKMS) s rozprostřením a se zhutněním v pruhu šířky přes 3 m, po zhutnění tl. 50 mm</t>
  </si>
  <si>
    <t>https://podminky.urs.cz/item/CS_URS_2022_01/576143221</t>
  </si>
  <si>
    <t>243</t>
  </si>
  <si>
    <t>581121115</t>
  </si>
  <si>
    <t>Kryt cementobetonový vozovek skupiny CB I tl 150 mm</t>
  </si>
  <si>
    <t>1403018520</t>
  </si>
  <si>
    <t>Kryt cementobetonový silničních komunikací skupiny CB I tl. 150 mm</t>
  </si>
  <si>
    <t>https://podminky.urs.cz/item/CS_URS_2022_01/581121115</t>
  </si>
  <si>
    <t>244</t>
  </si>
  <si>
    <t>596212210</t>
  </si>
  <si>
    <t>Kladení zámkové dlažby pozemních komunikací ručně tl 80 mm skupiny A pl do 50 m2</t>
  </si>
  <si>
    <t>-838852849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</si>
  <si>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</si>
  <si>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https://podminky.urs.cz/item/CS_URS_2022_01/596212210</t>
  </si>
  <si>
    <t>245</t>
  </si>
  <si>
    <t>59245013</t>
  </si>
  <si>
    <t>dlažba zámková tvaru I 200x165x80mm přírodní</t>
  </si>
  <si>
    <t>492498028</t>
  </si>
  <si>
    <t>246</t>
  </si>
  <si>
    <t>R - položka 9</t>
  </si>
  <si>
    <t>vysokopevnostní lepidlo</t>
  </si>
  <si>
    <t>2003492012</t>
  </si>
  <si>
    <t>vysokopevnostní lepidlo ( MAMUT )</t>
  </si>
  <si>
    <t>247</t>
  </si>
  <si>
    <t>58381452</t>
  </si>
  <si>
    <t>deska dlažební mat.sk.I/2 broušená tl 30mm formátovaná do 0,48m2</t>
  </si>
  <si>
    <t>-1806735936</t>
  </si>
  <si>
    <t>Úpravy povrchů, podlahy a osazování výplní</t>
  </si>
  <si>
    <t>248</t>
  </si>
  <si>
    <t>619991001</t>
  </si>
  <si>
    <t>Zakrytí podlah fólií přilepenou lepící páskou</t>
  </si>
  <si>
    <t>486138298</t>
  </si>
  <si>
    <t>Zakrytí vnitřních ploch před znečištěním včetně pozdějšího odkrytí podlah fólií přilepenou lepící páskou</t>
  </si>
  <si>
    <t>https://podminky.urs.cz/item/CS_URS_2022_01/619991001</t>
  </si>
  <si>
    <t>249</t>
  </si>
  <si>
    <t>619991021</t>
  </si>
  <si>
    <t>Oblepení rámů a keramických soklů lepící páskou</t>
  </si>
  <si>
    <t>-1273045007</t>
  </si>
  <si>
    <t>Zakrytí vnitřních ploch před znečištěním včetně pozdějšího odkrytí rámů oken a dveří, keramických soklů oblepením malířskou páskou</t>
  </si>
  <si>
    <t>https://podminky.urs.cz/item/CS_URS_2022_01/619991021</t>
  </si>
  <si>
    <t>250</t>
  </si>
  <si>
    <t>73558001</t>
  </si>
  <si>
    <t>páska výstražná vstup zakázán</t>
  </si>
  <si>
    <t>1959176617</t>
  </si>
  <si>
    <t>251</t>
  </si>
  <si>
    <t>621131121</t>
  </si>
  <si>
    <t>Penetrační nátěr vnějších podhledů nanášený ručně</t>
  </si>
  <si>
    <t>-34675170</t>
  </si>
  <si>
    <t>Podkladní a spojovací vrstva vnějších omítaných ploch penetrace nanášená ručně podhledů</t>
  </si>
  <si>
    <t>https://podminky.urs.cz/item/CS_URS_2022_01/621131121</t>
  </si>
  <si>
    <t>252</t>
  </si>
  <si>
    <t>622131121</t>
  </si>
  <si>
    <t>Penetrační nátěr vnějších stěn nanášený ručně</t>
  </si>
  <si>
    <t>-572706512</t>
  </si>
  <si>
    <t>Podkladní a spojovací vrstva vnějších omítaných ploch penetrace nanášená ručně stěn</t>
  </si>
  <si>
    <t>https://podminky.urs.cz/item/CS_URS_2022_01/622131121</t>
  </si>
  <si>
    <t>253</t>
  </si>
  <si>
    <t>622142001</t>
  </si>
  <si>
    <t>Potažení vnějších stěn sklovláknitým pletivem vtlačeným do tenkovrstvé hmoty</t>
  </si>
  <si>
    <t>2127370486</t>
  </si>
  <si>
    <t>Potažení vnějších ploch pletivem v ploše nebo pruzích, na plném podkladu sklovláknitým vtlačením do tmelu stěn</t>
  </si>
  <si>
    <t>https://podminky.urs.cz/item/CS_URS_2022_01/622142001</t>
  </si>
  <si>
    <t>254</t>
  </si>
  <si>
    <t>622151001</t>
  </si>
  <si>
    <t>Penetrační akrylátový nátěr vnějších pastovitých tenkovrstvých omítek stěn</t>
  </si>
  <si>
    <t>1775272764</t>
  </si>
  <si>
    <t>Penetrační nátěr vnějších pastovitých tenkovrstvých omítek akrylátový univerzální stěn</t>
  </si>
  <si>
    <t>https://podminky.urs.cz/item/CS_URS_2022_01/622151001</t>
  </si>
  <si>
    <t>255</t>
  </si>
  <si>
    <t>622511002</t>
  </si>
  <si>
    <t>Tenkovrstvá akrylátová zatíraná omítka zrnitost 1,0 mm vnějších stěn</t>
  </si>
  <si>
    <t>-70205608</t>
  </si>
  <si>
    <t>Omítka tenkovrstvá akrylátová vnějších ploch probarvená bez penetrace zatíraná (škrábaná), zrnitost 1,0 mm stěn</t>
  </si>
  <si>
    <t>https://podminky.urs.cz/item/CS_URS_2022_01/622511002</t>
  </si>
  <si>
    <t>256</t>
  </si>
  <si>
    <t>622511012</t>
  </si>
  <si>
    <t>Tenkovrstvá akrylátová zatíraná omítka zrnitost 1,5 mm vnějších stěn</t>
  </si>
  <si>
    <t>1947005724</t>
  </si>
  <si>
    <t>Omítka tenkovrstvá akrylátová vnějších ploch probarvená bez penetrace zatíraná (škrábaná), zrnitost 1,5 mm stěn</t>
  </si>
  <si>
    <t>https://podminky.urs.cz/item/CS_URS_2022_01/622511012</t>
  </si>
  <si>
    <t>257</t>
  </si>
  <si>
    <t>622511022</t>
  </si>
  <si>
    <t>Tenkovrstvá akrylátová zatíraná omítka zrnitost 2,0 mm vnějších stěn</t>
  </si>
  <si>
    <t>1179359144</t>
  </si>
  <si>
    <t>Omítka tenkovrstvá akrylátová vnějších ploch probarvená bez penetrace zatíraná (škrábaná), zrnitost 2,0 mm stěn</t>
  </si>
  <si>
    <t>https://podminky.urs.cz/item/CS_URS_2022_01/622511022</t>
  </si>
  <si>
    <t>258</t>
  </si>
  <si>
    <t>622511112.WBR.001</t>
  </si>
  <si>
    <t>Tenkovrstvá akrylátová omítka weberpas marmolit střednězrnný vnějších stěn</t>
  </si>
  <si>
    <t>-161920393</t>
  </si>
  <si>
    <t>https://podminky.urs.cz/item/CS_URS_2022_01/622511112.WBR.001</t>
  </si>
  <si>
    <t>259</t>
  </si>
  <si>
    <t>624631211</t>
  </si>
  <si>
    <t>Tmelení akrylátovým tmelem spár prefabrikovaných dílců š do 15 mm včetně penetrace</t>
  </si>
  <si>
    <t>121733704</t>
  </si>
  <si>
    <t>Úprava vnějších spár obvodového pláště z prefabrikovaných dílců tmelení spáry včetně penetračního nátěru tmelem akrylátovým, šířky spáry do 15 mm</t>
  </si>
  <si>
    <t>https://podminky.urs.cz/item/CS_URS_2022_01/624631211</t>
  </si>
  <si>
    <t>260</t>
  </si>
  <si>
    <t>628195001</t>
  </si>
  <si>
    <t>Očištění zdiva nebo betonu zdí a valů před započetím oprav ručně</t>
  </si>
  <si>
    <t>-273679366</t>
  </si>
  <si>
    <t>https://podminky.urs.cz/item/CS_URS_2022_01/628195001</t>
  </si>
  <si>
    <t>261</t>
  </si>
  <si>
    <t>628195011</t>
  </si>
  <si>
    <t>Očištění ocel konstrukcí od usazenin</t>
  </si>
  <si>
    <t>-1155427686</t>
  </si>
  <si>
    <t>Očištění ocelových konstrukcí od usazenin, rzi a starého nátěru</t>
  </si>
  <si>
    <t>https://podminky.urs.cz/item/CS_URS_2022_01/628195011</t>
  </si>
  <si>
    <t>262</t>
  </si>
  <si>
    <t>628611102</t>
  </si>
  <si>
    <t>Nátěr betonu mostu epoxidový 2x ochranný nepružný OS-B</t>
  </si>
  <si>
    <t>1366839889</t>
  </si>
  <si>
    <t>Nátěr mostních betonových konstrukcí epoxidový 2x ochranný nepružný OS-B</t>
  </si>
  <si>
    <t>https://podminky.urs.cz/item/CS_URS_2022_01/628611102</t>
  </si>
  <si>
    <t>263</t>
  </si>
  <si>
    <t>628611131</t>
  </si>
  <si>
    <t>Nátěr betonu mostu akrylátový 2x ochranný pružný OS-C</t>
  </si>
  <si>
    <t>-1895798988</t>
  </si>
  <si>
    <t>Nátěr mostních betonových konstrukcí akrylátový na siloxanové a plasticko-elastické bázi 2x ochranný pružný OS-C (OS 4)</t>
  </si>
  <si>
    <t>https://podminky.urs.cz/item/CS_URS_2022_01/628611131</t>
  </si>
  <si>
    <t>264</t>
  </si>
  <si>
    <t>628613111</t>
  </si>
  <si>
    <t>Oprava nátěru částí OK mostů včetně očištění 2x základní 2xvrchní syntetický nátěr do 50 m2</t>
  </si>
  <si>
    <t>803264676</t>
  </si>
  <si>
    <t>Oprava nátěru částí ocelových mostních konstrukcí nebo jednotlivých prvků syntetického 2x základní a 2x vrchní nátěr včetně ručního odstranění starých nátěrů, rzi, prach a nečistot plochy jednotlivě do 50 m2</t>
  </si>
  <si>
    <t>https://podminky.urs.cz/item/CS_URS_2022_01/628613111</t>
  </si>
  <si>
    <t>265</t>
  </si>
  <si>
    <t>628613112</t>
  </si>
  <si>
    <t>Oprava nátěru částí OK mostů včetně očištění 2x základní 2xvrchní syntetický nátěr přes 50 m2</t>
  </si>
  <si>
    <t>-747641391</t>
  </si>
  <si>
    <t>Oprava nátěru částí ocelových mostních konstrukcí nebo jednotlivých prvků syntetického 2x základní a 2x vrchní nátěr včetně ručního odstranění starých nátěrů, rzi, prach a nečistot plochy jednotlivě přes 50 m2</t>
  </si>
  <si>
    <t>https://podminky.urs.cz/item/CS_URS_2022_01/628613112</t>
  </si>
  <si>
    <t>266</t>
  </si>
  <si>
    <t>628613221</t>
  </si>
  <si>
    <t>Protikorozní ochrana OK mostu I. tř.- základní a podkladní epoxidový, vrchní PU nátěr bez metalizace</t>
  </si>
  <si>
    <t>-1465381698</t>
  </si>
  <si>
    <t>Protikorozní ochrana ocelových mostních konstrukcí včetně otryskání povrchu základní a podkladní epoxidový a vrchní polyuretanový nátěr bez metalizace I. třídy</t>
  </si>
  <si>
    <t>https://podminky.urs.cz/item/CS_URS_2022_01/628613221</t>
  </si>
  <si>
    <t>267</t>
  </si>
  <si>
    <t>628613511</t>
  </si>
  <si>
    <t>Ochranný nátěr OK mostů - základní a podkladní epoxidový, vrchní PU, tl. min 280 µm</t>
  </si>
  <si>
    <t>1688658141</t>
  </si>
  <si>
    <t>Ochranný nátěrový systém ocelových konstrukcí mostů základní a podkladní epoxidový, vrchní polyuretanový tl. min 280 µm</t>
  </si>
  <si>
    <t>https://podminky.urs.cz/item/CS_URS_2022_01/628613511</t>
  </si>
  <si>
    <t>268</t>
  </si>
  <si>
    <t>628613911</t>
  </si>
  <si>
    <t>Mechanické vyčištění hloubkové koroze mezi jednotlivými prvky OK mostů</t>
  </si>
  <si>
    <t>-1530358128</t>
  </si>
  <si>
    <t>Mechanické vyčištění hloubkové koroze mezi jednotlivými prvky ocelových mostních konstrukcí</t>
  </si>
  <si>
    <t>https://podminky.urs.cz/item/CS_URS_2022_01/628613911</t>
  </si>
  <si>
    <t>269</t>
  </si>
  <si>
    <t>629991111</t>
  </si>
  <si>
    <t>Zatmelení spar mezi jednotlivými ocelovými prvky mostních konstrukcí bez výplně</t>
  </si>
  <si>
    <t>2037972424</t>
  </si>
  <si>
    <t>Zatmelení spar mezi jednotlivými ocelovými prvky mostních konstrukcí polyuretanovým tmelem šířky spar do 10 mm bez výplně</t>
  </si>
  <si>
    <t>https://podminky.urs.cz/item/CS_URS_2022_01/629991111</t>
  </si>
  <si>
    <t>270</t>
  </si>
  <si>
    <t>629991112</t>
  </si>
  <si>
    <t>Zatmelení spar mezi jednotlivými ocelovými prvky mostních konstrukcí s výplní</t>
  </si>
  <si>
    <t>370197461</t>
  </si>
  <si>
    <t>Zatmelení spar mezi jednotlivými ocelovými prvky mostních konstrukcí polyuretanovým tmelem šířky spar do 10 mm s výplní</t>
  </si>
  <si>
    <t>https://podminky.urs.cz/item/CS_URS_2022_01/629991112</t>
  </si>
  <si>
    <t>271</t>
  </si>
  <si>
    <t>629992111</t>
  </si>
  <si>
    <t>Zatmelení spar mezi mostními prefabrikáty š do 10 mm PUR tmelem včetně výplně PUR pěnou</t>
  </si>
  <si>
    <t>134866871</t>
  </si>
  <si>
    <t>Zatmelení styčných spar mezi mostními prefabrikáty a konstrukcemi trvale pružným polyuretanovým tmelem včetně vyčištění spar, provedení penetračního nátěru a vyplnění spar pěnou pro spáry šířky do 10 mm</t>
  </si>
  <si>
    <t>https://podminky.urs.cz/item/CS_URS_2022_01/629992111</t>
  </si>
  <si>
    <t>272</t>
  </si>
  <si>
    <t>629992112</t>
  </si>
  <si>
    <t>Zatmelení spar mezi mostními prefabrikáty š do 20 mm PUR tmelem včetně výplně PUR pěnou</t>
  </si>
  <si>
    <t>-1824268445</t>
  </si>
  <si>
    <t>Zatmelení styčných spar mezi mostními prefabrikáty a konstrukcemi trvale pružným polyuretanovým tmelem včetně vyčištění spar, provedení penetračního nátěru a vyplnění spar pěnou pro spáry šířky přes 10 do 20 mm</t>
  </si>
  <si>
    <t>https://podminky.urs.cz/item/CS_URS_2022_01/629992112</t>
  </si>
  <si>
    <t>273</t>
  </si>
  <si>
    <t>629992113</t>
  </si>
  <si>
    <t>Zatmelení spar mezi mostními prefabrikáty š do 30 mm PUR tmelem včetně výplně PUR pěnou</t>
  </si>
  <si>
    <t>283539628</t>
  </si>
  <si>
    <t>Zatmelení styčných spar mezi mostními prefabrikáty a konstrukcemi trvale pružným polyuretanovým tmelem včetně vyčištění spar, provedení penetračního nátěru a vyplnění spar pěnou pro spáry šířky přes 20 do 30 mm</t>
  </si>
  <si>
    <t>https://podminky.urs.cz/item/CS_URS_2022_01/629992113</t>
  </si>
  <si>
    <t>274</t>
  </si>
  <si>
    <t>629992114</t>
  </si>
  <si>
    <t>Zatmelení spar mezi mostními prefabrikáty š do 40 mm PUR tmelem včetně výplně PUR pěnou</t>
  </si>
  <si>
    <t>1202554142</t>
  </si>
  <si>
    <t>Zatmelení styčných spar mezi mostními prefabrikáty a konstrukcemi trvale pružným polyuretanovým tmelem včetně vyčištění spar, provedení penetračního nátěru a vyplnění spar pěnou pro spáry šířky přes 30 do 40 mm</t>
  </si>
  <si>
    <t>https://podminky.urs.cz/item/CS_URS_2022_01/629992114</t>
  </si>
  <si>
    <t>275</t>
  </si>
  <si>
    <t>629992115</t>
  </si>
  <si>
    <t>Zatmelení spar mezi mostními prefabrikáty š do 50 mm PUR tmelem včetně výplně PUR pěnou</t>
  </si>
  <si>
    <t>794964568</t>
  </si>
  <si>
    <t>Zatmelení styčných spar mezi mostními prefabrikáty a konstrukcemi trvale pružným polyuretanovým tmelem včetně vyčištění spar, provedení penetračního nátěru a vyplnění spar pěnou pro spáry šířky přes 40 do 50 mm</t>
  </si>
  <si>
    <t>https://podminky.urs.cz/item/CS_URS_2022_01/629992115</t>
  </si>
  <si>
    <t>276</t>
  </si>
  <si>
    <t>631362021</t>
  </si>
  <si>
    <t>Výztuž mazanin svařovanými sítěmi Kari</t>
  </si>
  <si>
    <t>1015971705</t>
  </si>
  <si>
    <t>Výztuž mazanin ze svařovaných sítí z drátů typu KARI</t>
  </si>
  <si>
    <t>https://podminky.urs.cz/item/CS_URS_2022_01/631362021</t>
  </si>
  <si>
    <t>277</t>
  </si>
  <si>
    <t>634662113</t>
  </si>
  <si>
    <t>Výplň dilatačních spar šířky přes 15 do 20 mm v mazaninách akrylátovým tmelem</t>
  </si>
  <si>
    <t>519926189</t>
  </si>
  <si>
    <t>Výplň dilatačních spar mazanin akrylátovým tmelem, šířka spáry přes 15 do 20 mm</t>
  </si>
  <si>
    <t>https://podminky.urs.cz/item/CS_URS_2022_01/634662113</t>
  </si>
  <si>
    <t>278</t>
  </si>
  <si>
    <t>634662114</t>
  </si>
  <si>
    <t>Výplň dilatačních spar šířky přes 20 do 30 mm v mazaninách akrylátovým tmelem</t>
  </si>
  <si>
    <t>1742548175</t>
  </si>
  <si>
    <t>Výplň dilatačních spar mazanin akrylátovým tmelem, šířka spáry přes 20 do 30 mm</t>
  </si>
  <si>
    <t>https://podminky.urs.cz/item/CS_URS_2022_01/634662114</t>
  </si>
  <si>
    <t>279</t>
  </si>
  <si>
    <t>634663111</t>
  </si>
  <si>
    <t>Výplň dilatačních spar šířky do 10 mm v mazaninách polyuretovou samonivelační hmotou</t>
  </si>
  <si>
    <t>648545065</t>
  </si>
  <si>
    <t>Výplň dilatačních spar mazanin polyuretanovou samonivelační hmotou, šířka spáry do 10 mm</t>
  </si>
  <si>
    <t>https://podminky.urs.cz/item/CS_URS_2022_01/634663111</t>
  </si>
  <si>
    <t>280</t>
  </si>
  <si>
    <t>634663112</t>
  </si>
  <si>
    <t>Výplň dilatačních spar šířky přes 10 do 15 mm v mazaninách polyuretovou samonivelační hmotou</t>
  </si>
  <si>
    <t>923357145</t>
  </si>
  <si>
    <t>Výplň dilatačních spar mazanin polyuretanovou samonivelační hmotou, šířka spáry přes 10 do 15 mm</t>
  </si>
  <si>
    <t>https://podminky.urs.cz/item/CS_URS_2022_01/634663112</t>
  </si>
  <si>
    <t>281</t>
  </si>
  <si>
    <t>634911111</t>
  </si>
  <si>
    <t>Řezání dilatačních spár š 5 mm hl do 10 mm v čerstvé betonové mazanině</t>
  </si>
  <si>
    <t>374334681</t>
  </si>
  <si>
    <t>Řezání dilatačních nebo smršťovacích spár v čerstvé betonové mazanině nebo potěru šířky do 5 mm, hloubky do 10 mm</t>
  </si>
  <si>
    <t>https://podminky.urs.cz/item/CS_URS_2022_01/634911111</t>
  </si>
  <si>
    <t>282</t>
  </si>
  <si>
    <t>634911112</t>
  </si>
  <si>
    <t>Řezání dilatačních spár š 5 mm hl přes 10 do 20 mm v čerstvé betonové mazanině</t>
  </si>
  <si>
    <t>726795499</t>
  </si>
  <si>
    <t>Řezání dilatačních nebo smršťovacích spár v čerstvé betonové mazanině nebo potěru šířky do 5 mm, hloubky přes 10 do 20 mm</t>
  </si>
  <si>
    <t>https://podminky.urs.cz/item/CS_URS_2022_01/634911112</t>
  </si>
  <si>
    <t>Ostatní konstrukce a práce, bourání</t>
  </si>
  <si>
    <t>283</t>
  </si>
  <si>
    <t>911121211</t>
  </si>
  <si>
    <t>Výroba ocelového zábradli při opravách mostů</t>
  </si>
  <si>
    <t>-1088795790</t>
  </si>
  <si>
    <t>Oprava ocelového zábradlí svařovaného nebo šroubovaného výroba</t>
  </si>
  <si>
    <t>https://podminky.urs.cz/item/CS_URS_2022_01/911121211</t>
  </si>
  <si>
    <t>284</t>
  </si>
  <si>
    <t>911121311</t>
  </si>
  <si>
    <t>Montáž ocelového zábradli při opravách mostů</t>
  </si>
  <si>
    <t>1497552992</t>
  </si>
  <si>
    <t>Oprava ocelového zábradlí svařovaného nebo šroubovaného montáž</t>
  </si>
  <si>
    <t>https://podminky.urs.cz/item/CS_URS_2022_01/911121311</t>
  </si>
  <si>
    <t>285</t>
  </si>
  <si>
    <t>13010218</t>
  </si>
  <si>
    <t>tyč ocelová plochá jakost S235JR (11 375) 50x5mm</t>
  </si>
  <si>
    <t>1990164996</t>
  </si>
  <si>
    <t>286</t>
  </si>
  <si>
    <t>13010416</t>
  </si>
  <si>
    <t>úhelník ocelový rovnostranný jakost S235JR (11 375) 40x40x5mm</t>
  </si>
  <si>
    <t>916584686</t>
  </si>
  <si>
    <t>287</t>
  </si>
  <si>
    <t>13010420</t>
  </si>
  <si>
    <t>úhelník ocelový rovnostranný jakost S235JR (11 375) 50x50x5mm</t>
  </si>
  <si>
    <t>-1162565912</t>
  </si>
  <si>
    <t>288</t>
  </si>
  <si>
    <t>13010424</t>
  </si>
  <si>
    <t>úhelník ocelový rovnostranný jakost S235JR (11 375) 60x60x6mm</t>
  </si>
  <si>
    <t>1360179199</t>
  </si>
  <si>
    <t>289</t>
  </si>
  <si>
    <t>13010426</t>
  </si>
  <si>
    <t>úhelník ocelový rovnostranný jakost S235JR (11 375) 60x60x8mm</t>
  </si>
  <si>
    <t>579229007</t>
  </si>
  <si>
    <t>290</t>
  </si>
  <si>
    <t>13010430</t>
  </si>
  <si>
    <t>úhelník ocelový rovnostranný jakost S235JR (11 375) 70x70x7mm</t>
  </si>
  <si>
    <t>2085578924</t>
  </si>
  <si>
    <t>291</t>
  </si>
  <si>
    <t>13010434</t>
  </si>
  <si>
    <t>úhelník ocelový rovnostranný jakost S235JR (11 375) 80x80x8mm</t>
  </si>
  <si>
    <t>-2034778527</t>
  </si>
  <si>
    <t>292</t>
  </si>
  <si>
    <t>13010752</t>
  </si>
  <si>
    <t>ocel profilová jakost S235JR (11 375) průřez IPE 200</t>
  </si>
  <si>
    <t>1569711500</t>
  </si>
  <si>
    <t>293</t>
  </si>
  <si>
    <t>13010812</t>
  </si>
  <si>
    <t>ocel profilová jakost S235JR (11 375) průřez U (UPN) 65</t>
  </si>
  <si>
    <t>194376371</t>
  </si>
  <si>
    <t>294</t>
  </si>
  <si>
    <t>13010814</t>
  </si>
  <si>
    <t>ocel profilová jakost S235JR (11 375) průřez U (UPN) 80</t>
  </si>
  <si>
    <t>1839782163</t>
  </si>
  <si>
    <t>295</t>
  </si>
  <si>
    <t>13010980</t>
  </si>
  <si>
    <t>ocel profilová jakost S235JR (11 375) průřez HEB 200</t>
  </si>
  <si>
    <t>1884960857</t>
  </si>
  <si>
    <t>296</t>
  </si>
  <si>
    <t>31197008</t>
  </si>
  <si>
    <t>tyč závitová Pz 4.6 M20</t>
  </si>
  <si>
    <t>1333656921</t>
  </si>
  <si>
    <t>297</t>
  </si>
  <si>
    <t>R - položka 10</t>
  </si>
  <si>
    <t>krytka matice M 16 plastová, černá</t>
  </si>
  <si>
    <t>-827361584</t>
  </si>
  <si>
    <t>298</t>
  </si>
  <si>
    <t>911122111</t>
  </si>
  <si>
    <t>Výroba dílů ocelového zábradlí do 50 kg při opravách mostů</t>
  </si>
  <si>
    <t>1560886751</t>
  </si>
  <si>
    <t>Oprava částí ocelového zábradlí mostů svařovaného nebo šroubovaného výroba dílů hmotnosti do 50 kg</t>
  </si>
  <si>
    <t>https://podminky.urs.cz/item/CS_URS_2022_01/911122111</t>
  </si>
  <si>
    <t>299</t>
  </si>
  <si>
    <t>911122112</t>
  </si>
  <si>
    <t>Výroba dílů ocelového zábradlí přes 50 kg při opravách mostů</t>
  </si>
  <si>
    <t>-1379027036</t>
  </si>
  <si>
    <t>Oprava částí ocelového zábradlí mostů svařovaného nebo šroubovaného výroba dílů hmotnosti přes 50 kg</t>
  </si>
  <si>
    <t>https://podminky.urs.cz/item/CS_URS_2022_01/911122112</t>
  </si>
  <si>
    <t>300</t>
  </si>
  <si>
    <t>911122211</t>
  </si>
  <si>
    <t>Montáž dílů ocelového zábradlí do 50 kg při opravách mostů</t>
  </si>
  <si>
    <t>658330050</t>
  </si>
  <si>
    <t>Oprava částí ocelového zábradlí mostů svařovaného nebo šroubovaného montáž dílů hmotnosti do 50 kg</t>
  </si>
  <si>
    <t>https://podminky.urs.cz/item/CS_URS_2022_01/911122211</t>
  </si>
  <si>
    <t>301</t>
  </si>
  <si>
    <t>911122212</t>
  </si>
  <si>
    <t>Montáž dílů ocelového zábradlí přes 50 kg při opravách mostů</t>
  </si>
  <si>
    <t>473187163</t>
  </si>
  <si>
    <t>Oprava částí ocelového zábradlí mostů svařovaného nebo šroubovaného montáž dílů hmotnosti přes 50 kg</t>
  </si>
  <si>
    <t>https://podminky.urs.cz/item/CS_URS_2022_01/911122212</t>
  </si>
  <si>
    <t>302</t>
  </si>
  <si>
    <t>913111111</t>
  </si>
  <si>
    <t>Montáž a demontáž plastového podstavce dočasné dopravní značky</t>
  </si>
  <si>
    <t>1851796082</t>
  </si>
  <si>
    <t>Montáž a demontáž dočasných dopravních značek zařízení pro upevnění samostatných značek podstavce plastového</t>
  </si>
  <si>
    <t>https://podminky.urs.cz/item/CS_URS_2022_01/913111111</t>
  </si>
  <si>
    <t>303</t>
  </si>
  <si>
    <t>913111112</t>
  </si>
  <si>
    <t>Montáž a demontáž sloupku délky do 2 m dočasné dopravní značky</t>
  </si>
  <si>
    <t>-57600239</t>
  </si>
  <si>
    <t>Montáž a demontáž dočasných dopravních značek zařízení pro upevnění samostatných značek sloupku délky do 2 m</t>
  </si>
  <si>
    <t>https://podminky.urs.cz/item/CS_URS_2022_01/913111112</t>
  </si>
  <si>
    <t>304</t>
  </si>
  <si>
    <t>913111211</t>
  </si>
  <si>
    <t>Příplatek k dočasnému podstavci plastovému za první a ZKD den použití</t>
  </si>
  <si>
    <t>-1879123843</t>
  </si>
  <si>
    <t>Montáž a demontáž dočasných dopravních značek Příplatek za první a každý další den použití dočasných dopravních značek k ceně 11-1111</t>
  </si>
  <si>
    <t>https://podminky.urs.cz/item/CS_URS_2022_01/913111211</t>
  </si>
  <si>
    <t>305</t>
  </si>
  <si>
    <t>913111212</t>
  </si>
  <si>
    <t>Příplatek k dočasnému sloupku délky do 2 m za první a ZKD den použití</t>
  </si>
  <si>
    <t>332289179</t>
  </si>
  <si>
    <t>Montáž a demontáž dočasných dopravních značek Příplatek za první a každý další den použití dočasných dopravních značek k ceně 11-1112</t>
  </si>
  <si>
    <t>https://podminky.urs.cz/item/CS_URS_2022_01/913111212</t>
  </si>
  <si>
    <t>306</t>
  </si>
  <si>
    <t>913121111</t>
  </si>
  <si>
    <t>Montáž a demontáž dočasné dopravní značky kompletní základní</t>
  </si>
  <si>
    <t>-202342919</t>
  </si>
  <si>
    <t>Montáž a demontáž dočasných dopravních značek kompletních značek vč. podstavce a sloupku základních</t>
  </si>
  <si>
    <t>https://podminky.urs.cz/item/CS_URS_2022_01/913121111</t>
  </si>
  <si>
    <t>307</t>
  </si>
  <si>
    <t>913121112</t>
  </si>
  <si>
    <t>Montáž a demontáž dočasné dopravní značky kompletní zvětšené</t>
  </si>
  <si>
    <t>8769913</t>
  </si>
  <si>
    <t>Montáž a demontáž dočasných dopravních značek kompletních značek vč. podstavce a sloupku zvětšených</t>
  </si>
  <si>
    <t>https://podminky.urs.cz/item/CS_URS_2022_01/913121112</t>
  </si>
  <si>
    <t>308</t>
  </si>
  <si>
    <t>913121211</t>
  </si>
  <si>
    <t>Příplatek k dočasné dopravní značce kompletní základní za první a ZKD den použití</t>
  </si>
  <si>
    <t>-1024290804</t>
  </si>
  <si>
    <t>Montáž a demontáž dočasných dopravních značek Příplatek za první a každý další den použití dočasných dopravních značek k ceně 12-1111</t>
  </si>
  <si>
    <t>https://podminky.urs.cz/item/CS_URS_2022_01/913121211</t>
  </si>
  <si>
    <t>309</t>
  </si>
  <si>
    <t>913121212</t>
  </si>
  <si>
    <t>Příplatek k dočasné dopravní značce kompletní zvětšené za první a ZKD den použití</t>
  </si>
  <si>
    <t>-1287291302</t>
  </si>
  <si>
    <t>Montáž a demontáž dočasných dopravních značek Příplatek za první a každý další den použití dočasných dopravních značek k ceně 12-1112</t>
  </si>
  <si>
    <t>https://podminky.urs.cz/item/CS_URS_2022_01/913121212</t>
  </si>
  <si>
    <t>310</t>
  </si>
  <si>
    <t>919726122</t>
  </si>
  <si>
    <t>Geotextilie pro ochranu, separaci a filtraci netkaná měrná hm přes 200 do 300 g/m2</t>
  </si>
  <si>
    <t>-648226330</t>
  </si>
  <si>
    <t>Geotextilie netkaná pro ochranu, separaci nebo filtraci měrná hmotnost přes 200 do 300 g/m2</t>
  </si>
  <si>
    <t>https://podminky.urs.cz/item/CS_URS_2022_01/919726122</t>
  </si>
  <si>
    <t>311</t>
  </si>
  <si>
    <t>919726123</t>
  </si>
  <si>
    <t>Geotextilie pro ochranu, separaci a filtraci netkaná měrná hm přes 300 do 500 g/m2</t>
  </si>
  <si>
    <t>1657951781</t>
  </si>
  <si>
    <t>Geotextilie netkaná pro ochranu, separaci nebo filtraci měrná hmotnost přes 300 do 500 g/m2</t>
  </si>
  <si>
    <t>https://podminky.urs.cz/item/CS_URS_2022_01/919726123</t>
  </si>
  <si>
    <t>312</t>
  </si>
  <si>
    <t>919726124</t>
  </si>
  <si>
    <t>Geotextilie pro ochranu, separaci a filtraci netkaná měrná hm přes 500 do 800 g/m2</t>
  </si>
  <si>
    <t>2067450175</t>
  </si>
  <si>
    <t>Geotextilie netkaná pro ochranu, separaci nebo filtraci měrná hmotnost přes 500 do 800 g/m2</t>
  </si>
  <si>
    <t>https://podminky.urs.cz/item/CS_URS_2022_01/919726124</t>
  </si>
  <si>
    <t>313</t>
  </si>
  <si>
    <t>919726125</t>
  </si>
  <si>
    <t>Geotextilie pro ochranu, separaci a filtraci netkaná měrná hm přes 800 do 1000 g/m2</t>
  </si>
  <si>
    <t>-816185064</t>
  </si>
  <si>
    <t>Geotextilie netkaná pro ochranu, separaci nebo filtraci měrná hmotnost přes 800 do 1 000 g/m2</t>
  </si>
  <si>
    <t>https://podminky.urs.cz/item/CS_URS_2022_01/919726125</t>
  </si>
  <si>
    <t>314</t>
  </si>
  <si>
    <t>919726126</t>
  </si>
  <si>
    <t>Geotextilie pro ochranu, separaci a filtraci netkaná měrná hm přes 1000 do 1200 g/m2</t>
  </si>
  <si>
    <t>2001955976</t>
  </si>
  <si>
    <t>Geotextilie netkaná pro ochranu, separaci nebo filtraci měrná hmotnost přes 1 000 do 1 200 g/m2</t>
  </si>
  <si>
    <t>https://podminky.urs.cz/item/CS_URS_2022_01/919726126</t>
  </si>
  <si>
    <t>315</t>
  </si>
  <si>
    <t>919735112</t>
  </si>
  <si>
    <t>Řezání stávajícího živičného krytu hl přes 50 do 100 mm</t>
  </si>
  <si>
    <t>1432210784</t>
  </si>
  <si>
    <t>Řezání stávajícího živičného krytu nebo podkladu hloubky přes 50 do 100 mm</t>
  </si>
  <si>
    <t>https://podminky.urs.cz/item/CS_URS_2022_01/919735112</t>
  </si>
  <si>
    <t>316</t>
  </si>
  <si>
    <t>931977111</t>
  </si>
  <si>
    <t>Úprava dilatační spáry ze dvou vrstev asfaltové lepenky v konstrukci tl do 200 mm</t>
  </si>
  <si>
    <t>-1902292631</t>
  </si>
  <si>
    <t>Úprava dilatační spáry konstrukcí z prostého nebo železového betonu s použitím dvou vrstev asfaltové lepenky se zalitím rozevřeného konce spáry u líce asfaltem s příměsí vápencové moučky v konstrukci tl. do 200 mm</t>
  </si>
  <si>
    <t>https://podminky.urs.cz/item/CS_URS_2022_01/931977111</t>
  </si>
  <si>
    <t>317</t>
  </si>
  <si>
    <t>931977119</t>
  </si>
  <si>
    <t>Příplatek ZKD 50 mm tl konstrukce při úpravě dilatační spáry ze dvou vrstev asfaltové lepenky</t>
  </si>
  <si>
    <t>-201184723</t>
  </si>
  <si>
    <t>Úprava dilatační spáry konstrukcí z prostého nebo železového betonu s použitím dvou vrstev asfaltové lepenky se zalitím rozevřeného konce spáry u líce asfaltem s příměsí vápencové moučky Příplatek k ceně -7111 za každých dalších i započatých 50 mm tl. těsněné konstrukce</t>
  </si>
  <si>
    <t>https://podminky.urs.cz/item/CS_URS_2022_01/931977119</t>
  </si>
  <si>
    <t>318</t>
  </si>
  <si>
    <t>935112112</t>
  </si>
  <si>
    <t>Osazení příkopového žlabu do betonu tl 100 mm z betonových desek</t>
  </si>
  <si>
    <t>1275815164</t>
  </si>
  <si>
    <t>Osazení betonového příkopového žlabu s vyplněním a zatřením spár cementovou maltou s ložem tl. 100 mm z betonu prostého z betonových desek jakékoliv velikosti</t>
  </si>
  <si>
    <t>https://podminky.urs.cz/item/CS_URS_2022_01/935112112</t>
  </si>
  <si>
    <t>319</t>
  </si>
  <si>
    <t>59227034</t>
  </si>
  <si>
    <t>deska betonová meliorační 500x500x100mm</t>
  </si>
  <si>
    <t>228911617</t>
  </si>
  <si>
    <t>320</t>
  </si>
  <si>
    <t>935112211</t>
  </si>
  <si>
    <t>Osazení příkopového žlabu do betonu tl 100 mm z betonových tvárnic š 800 mm</t>
  </si>
  <si>
    <t>1427520798</t>
  </si>
  <si>
    <t>Osazení betonového příkopového žlabu s vyplněním a zatřením spár cementovou maltou s ložem tl. 100 mm z betonu prostého z betonových příkopových tvárnic šířky přes 500 do 800 mm</t>
  </si>
  <si>
    <t>https://podminky.urs.cz/item/CS_URS_2022_01/935112211</t>
  </si>
  <si>
    <t>321</t>
  </si>
  <si>
    <t>59227023</t>
  </si>
  <si>
    <t>žlabovka příkopová betonová 300x1125x350mm</t>
  </si>
  <si>
    <t>-1028153492</t>
  </si>
  <si>
    <t>322</t>
  </si>
  <si>
    <t>59227029</t>
  </si>
  <si>
    <t>žlabovka příkopová betonová 500x680x60mm</t>
  </si>
  <si>
    <t>914605955</t>
  </si>
  <si>
    <t>323</t>
  </si>
  <si>
    <t>935112311</t>
  </si>
  <si>
    <t>Osazení příkopového žlabu do betonu tl 100 mm z betonových tvárnic š 1200 mm</t>
  </si>
  <si>
    <t>640378587</t>
  </si>
  <si>
    <t>Osazení betonového příkopového žlabu s vyplněním a zatřením spár cementovou maltou s ložem tl. 100 mm z betonu prostého z betonových příkopových tvárnic šířky přes 800 do 1200 mm</t>
  </si>
  <si>
    <t>https://podminky.urs.cz/item/CS_URS_2022_01/935112311</t>
  </si>
  <si>
    <t>324</t>
  </si>
  <si>
    <t>935112911</t>
  </si>
  <si>
    <t>Příplatek ZKD tl 10 mm lože přes 100 mm u příkopového žlabu osazeného do betonu</t>
  </si>
  <si>
    <t>-1028758258</t>
  </si>
  <si>
    <t>Osazení betonového příkopového žlabu s vyplněním a zatřením spár cementovou maltou Příplatek k cenám za každých dalších i započatých 10 mm tloušťky lože přes 100 mm</t>
  </si>
  <si>
    <t>https://podminky.urs.cz/item/CS_URS_2022_01/935112911</t>
  </si>
  <si>
    <t>325</t>
  </si>
  <si>
    <t>935113111</t>
  </si>
  <si>
    <t>Osazení odvodňovacího polymerbetonového žlabu s krycím roštem šířky do 200 mm</t>
  </si>
  <si>
    <t>643097292</t>
  </si>
  <si>
    <t>Osazení odvodňovacího žlabu s krycím roštem polymerbetonového šířky do 200 mm</t>
  </si>
  <si>
    <t>https://podminky.urs.cz/item/CS_URS_2022_01/935113111</t>
  </si>
  <si>
    <t>326</t>
  </si>
  <si>
    <t>59227006</t>
  </si>
  <si>
    <t>žlab odvodňovací z polymerbetonu se spádem dna 0,5% 1000x130x155/160mm</t>
  </si>
  <si>
    <t>1996255850</t>
  </si>
  <si>
    <t>327</t>
  </si>
  <si>
    <t>935932111</t>
  </si>
  <si>
    <t>Osazení odvodňovacího plastového žlabu s krycím roštem šířky do 200 mm</t>
  </si>
  <si>
    <t>875071773</t>
  </si>
  <si>
    <t>Osazení odvodňovacího žlabu plastového s krycím roštem šířky do 200 mm</t>
  </si>
  <si>
    <t>https://podminky.urs.cz/item/CS_URS_2022_01/935932111</t>
  </si>
  <si>
    <t>328</t>
  </si>
  <si>
    <t>59227012</t>
  </si>
  <si>
    <t>rošt můstkový A15 Pz dl 1m 100/13 průřez vtoku 280cm2/m</t>
  </si>
  <si>
    <t>-2127649120</t>
  </si>
  <si>
    <t>329</t>
  </si>
  <si>
    <t>R - položka 11</t>
  </si>
  <si>
    <t>můstkový rošt A 15 pozinkovaný 1000 x 178</t>
  </si>
  <si>
    <t>260235746</t>
  </si>
  <si>
    <t>330</t>
  </si>
  <si>
    <t>R - položka 12</t>
  </si>
  <si>
    <t>prvek římsové zídky ( pravý, levý ) C  30/37 - XF4 délky 296 cm</t>
  </si>
  <si>
    <t>-772364932</t>
  </si>
  <si>
    <t>331</t>
  </si>
  <si>
    <t>R - položka 13</t>
  </si>
  <si>
    <t>kompozitní rošt 50x1000x1000 mm oka 30x30 mm - protiskluz ( včetně úchytky na rošt nerez/A2 - horní díl + matka m6 nerez s plastem + šroub M6x80 A2 - půlkulatá hlava, imbus + podložka A2 normal M6</t>
  </si>
  <si>
    <t>-445054398</t>
  </si>
  <si>
    <t>332</t>
  </si>
  <si>
    <t>R - položka 14</t>
  </si>
  <si>
    <t>kompozitní rošt 38x1000x1000 mm oka 30x30 mm - protiskluz ( včetně úchytky na rošt nerez/A2 - horní díl + matka m6 nerez s plastem + šroub M6x40 A2 - půlkulatá hlava, imbus + podložka A2 normal M6</t>
  </si>
  <si>
    <t>1034378208</t>
  </si>
  <si>
    <t>333</t>
  </si>
  <si>
    <t>936171150</t>
  </si>
  <si>
    <t>Demontáž pojistných úhelníků L 160 x 160 x 40 na železničních mostech přímých nebo v oblouku</t>
  </si>
  <si>
    <t>1698725227</t>
  </si>
  <si>
    <t>Demontáž úhelníků na železničních mostech bez přesypávky v přímé trati nebo v oblouku pojistných L 160 x 160 x 40</t>
  </si>
  <si>
    <t>https://podminky.urs.cz/item/CS_URS_2022_01/936171150</t>
  </si>
  <si>
    <t>334</t>
  </si>
  <si>
    <t>936171151</t>
  </si>
  <si>
    <t>Demontáž pojistných úhelníků L 200 x 200 x 40 na železničních mostech přímých nebo v oblouku</t>
  </si>
  <si>
    <t>1366998739</t>
  </si>
  <si>
    <t>Demontáž úhelníků na železničních mostech bez přesypávky v přímé trati nebo v oblouku pojistných L 200 x 200 x 40</t>
  </si>
  <si>
    <t>https://podminky.urs.cz/item/CS_URS_2022_01/936171151</t>
  </si>
  <si>
    <t>335</t>
  </si>
  <si>
    <t>936171152</t>
  </si>
  <si>
    <t>Demontáž zajišťovacích úhelníků L 90 x 90 x10 na železničních mostech přímých nebo v oblouku</t>
  </si>
  <si>
    <t>-329810023</t>
  </si>
  <si>
    <t>Demontáž úhelníků na železničních mostech bez přesypávky v přímé trati nebo v oblouku zajišťovacích L 90 x 90 x 10</t>
  </si>
  <si>
    <t>https://podminky.urs.cz/item/CS_URS_2022_01/936171152</t>
  </si>
  <si>
    <t>336</t>
  </si>
  <si>
    <t>936171211</t>
  </si>
  <si>
    <t>Výroba pojistných úhelníků L 160x100x14 pro kolej S 49 na mostě</t>
  </si>
  <si>
    <t>-915764874</t>
  </si>
  <si>
    <t>Oprava úhelníků na železničních mostech v přímé trati nebo oblouku výroba úhelníků pojistných v koleji tvaru S 49 - L 160x100x14</t>
  </si>
  <si>
    <t>https://podminky.urs.cz/item/CS_URS_2022_01/936171211</t>
  </si>
  <si>
    <t>337</t>
  </si>
  <si>
    <t>936171212</t>
  </si>
  <si>
    <t>Výroba pojistných úhelníků L 200x200x4 pro kolej R 65 na mostě</t>
  </si>
  <si>
    <t>-20062334</t>
  </si>
  <si>
    <t>Oprava úhelníků na železničních mostech v přímé trati nebo oblouku výroba úhelníků pojistných v koleji tvaru R 65 - L 200x200x14</t>
  </si>
  <si>
    <t>https://podminky.urs.cz/item/CS_URS_2022_01/936171212</t>
  </si>
  <si>
    <t>338</t>
  </si>
  <si>
    <t>936171311</t>
  </si>
  <si>
    <t>Montáž pojistných úhelníků L 160x100x14 v koleji S 49 na mostě</t>
  </si>
  <si>
    <t>-1346434121</t>
  </si>
  <si>
    <t>Oprava úhelníků na železničních mostech v přímé trati nebo oblouku montáž úhelníků pojistných v koleji tvaru S 49 - L 160x100x14</t>
  </si>
  <si>
    <t>https://podminky.urs.cz/item/CS_URS_2022_01/936171311</t>
  </si>
  <si>
    <t>339</t>
  </si>
  <si>
    <t>13011059</t>
  </si>
  <si>
    <t>úhelník ocelový nerovnostranný jakost S235JR (11 375) 150x100x12mm</t>
  </si>
  <si>
    <t>1929088018</t>
  </si>
  <si>
    <t>340</t>
  </si>
  <si>
    <t>936171312</t>
  </si>
  <si>
    <t>Montáž pojistných úhelníků L 200x200x14 v koleji R 65 na mostě</t>
  </si>
  <si>
    <t>1052384350</t>
  </si>
  <si>
    <t>Oprava úhelníků na železničních mostech v přímé trati nebo oblouku montáž úhelníků pojistných v koleji tvaru R 65 - L 200x200x14</t>
  </si>
  <si>
    <t>https://podminky.urs.cz/item/CS_URS_2022_01/936171312</t>
  </si>
  <si>
    <t>341</t>
  </si>
  <si>
    <t>13011072</t>
  </si>
  <si>
    <t>úhelník ocelový rovnostranný jakost S355J2 (11 503) 200x200x16mm</t>
  </si>
  <si>
    <t>-704588474</t>
  </si>
  <si>
    <t>342</t>
  </si>
  <si>
    <t>936171321</t>
  </si>
  <si>
    <t>Montáž zajišťovacích úhelníků L 90x90x10 pro centrické uložení mostnic</t>
  </si>
  <si>
    <t>662381500</t>
  </si>
  <si>
    <t>Oprava úhelníků na železničních mostech v přímé trati nebo oblouku montáž úhelníků zajišťovacích L 90x90x10 pro centrické uložení mostnic</t>
  </si>
  <si>
    <t>https://podminky.urs.cz/item/CS_URS_2022_01/936171321</t>
  </si>
  <si>
    <t>343</t>
  </si>
  <si>
    <t>13010436</t>
  </si>
  <si>
    <t>úhelník ocelový rovnostranný jakost S235JR (11 375) 90x90x10mm</t>
  </si>
  <si>
    <t>848390398</t>
  </si>
  <si>
    <t>344</t>
  </si>
  <si>
    <t>936942211</t>
  </si>
  <si>
    <t>Zhotovení tabulky s letopočtem opravy mostu vložením šablony do bednění</t>
  </si>
  <si>
    <t>-2129790063</t>
  </si>
  <si>
    <t>Zhotovení tabulky s letopočtem opravy nebo větší údržby vložením šablony do bednění</t>
  </si>
  <si>
    <t>https://podminky.urs.cz/item/CS_URS_2022_01/936942211</t>
  </si>
  <si>
    <t>345</t>
  </si>
  <si>
    <t>936943924</t>
  </si>
  <si>
    <t>Montáž věšákového závěsu odvodnění mostu 1-bodového DN přes 150 do 300</t>
  </si>
  <si>
    <t>-1049863108</t>
  </si>
  <si>
    <t>Montáž věšákového závěsu odvodnění mostu jednobodového přes DN 150 do DN 300</t>
  </si>
  <si>
    <t>https://podminky.urs.cz/item/CS_URS_2022_01/936943924</t>
  </si>
  <si>
    <t>346</t>
  </si>
  <si>
    <t>42975102</t>
  </si>
  <si>
    <t>objímka s gumou Pz M8/M10 D 160mm</t>
  </si>
  <si>
    <t>-819949814</t>
  </si>
  <si>
    <t>347</t>
  </si>
  <si>
    <t>936991111</t>
  </si>
  <si>
    <t>Odvodňovač kamenného zdiva mostu z PE potrubí DN 160 s vyvrtáním otvoru a utěsněním</t>
  </si>
  <si>
    <t>1748629331</t>
  </si>
  <si>
    <t>Odvodňovače kamenného zdiva mostů z PE trubek DN 160 včetně utěsnění</t>
  </si>
  <si>
    <t>https://podminky.urs.cz/item/CS_URS_2022_01/936991111</t>
  </si>
  <si>
    <t>348</t>
  </si>
  <si>
    <t>936992121</t>
  </si>
  <si>
    <t>Montáž odvodnění mostu z plastového potrubí HDPE DN 150</t>
  </si>
  <si>
    <t>1010846637</t>
  </si>
  <si>
    <t>Montáž odvodnění mostu z plastového nebo laminátového potrubí se spojkami z plastového HDPE DN 150 potrubí</t>
  </si>
  <si>
    <t>https://podminky.urs.cz/item/CS_URS_2022_01/936992121</t>
  </si>
  <si>
    <t>349</t>
  </si>
  <si>
    <t>28611128</t>
  </si>
  <si>
    <t>trubka kanalizační PVC DN 125x3000mm SN4</t>
  </si>
  <si>
    <t>426407287</t>
  </si>
  <si>
    <t>350</t>
  </si>
  <si>
    <t>28611133</t>
  </si>
  <si>
    <t>trubka kanalizační PVC DN 160x3000mm SN4</t>
  </si>
  <si>
    <t>2065983537</t>
  </si>
  <si>
    <t>351</t>
  </si>
  <si>
    <t>28611225</t>
  </si>
  <si>
    <t>trubka drenážní flexibilní celoperforovaná PVC-U SN 4 DN 160 pro meliorace, dočasné nebo odlehčovací drenáže</t>
  </si>
  <si>
    <t>-428509413</t>
  </si>
  <si>
    <t>352</t>
  </si>
  <si>
    <t>42611099</t>
  </si>
  <si>
    <t>čerpadlo ponorné kalové Hmax 15m Qmax 5,3l/s 400V</t>
  </si>
  <si>
    <t>-1795145404</t>
  </si>
  <si>
    <t>353</t>
  </si>
  <si>
    <t>R -  položka 15</t>
  </si>
  <si>
    <t>čerpadlo LOWARA DOC 7 s plovákovým spínačem</t>
  </si>
  <si>
    <t>2022510469</t>
  </si>
  <si>
    <t>354</t>
  </si>
  <si>
    <t>938111111</t>
  </si>
  <si>
    <t>Čištění zdiva opěr, pilířů, křídel od mechu a jiné vegetace</t>
  </si>
  <si>
    <t>-494901021</t>
  </si>
  <si>
    <t>https://podminky.urs.cz/item/CS_URS_2022_01/938111111</t>
  </si>
  <si>
    <t>355</t>
  </si>
  <si>
    <t>938121111</t>
  </si>
  <si>
    <t>Odstranění náletových křovin, dřevin a travnatého porostu ve výškách v okolí říms a křídel</t>
  </si>
  <si>
    <t>135691754</t>
  </si>
  <si>
    <t>Odstraňování náletových křovin, dřevin a travnatého porostu ve výškách v okolí mostních říms a křídel</t>
  </si>
  <si>
    <t>https://podminky.urs.cz/item/CS_URS_2022_01/938121111</t>
  </si>
  <si>
    <t>356</t>
  </si>
  <si>
    <t>938122111</t>
  </si>
  <si>
    <t>Ošetření řezných ploch dřevin na mostech D do 10 cm herbicidy</t>
  </si>
  <si>
    <t>-1890601642</t>
  </si>
  <si>
    <t>Ošetření řezných ploch porostů na mostech herbicidy průměru do 10 cm</t>
  </si>
  <si>
    <t>https://podminky.urs.cz/item/CS_URS_2022_01/938122111</t>
  </si>
  <si>
    <t>357</t>
  </si>
  <si>
    <t>938122112</t>
  </si>
  <si>
    <t>Ošetření řezných ploch dřevin na mostech D přes 10 cm herbicidy</t>
  </si>
  <si>
    <t>-834639674</t>
  </si>
  <si>
    <t>Ošetření řezných ploch porostů na mostech herbicidy průměru přes 10 cm</t>
  </si>
  <si>
    <t>https://podminky.urs.cz/item/CS_URS_2022_01/938122112</t>
  </si>
  <si>
    <t>358</t>
  </si>
  <si>
    <t>938122211</t>
  </si>
  <si>
    <t>Hubení porostů na mostech herbicidy postřikovačem</t>
  </si>
  <si>
    <t>1756829546</t>
  </si>
  <si>
    <t>https://podminky.urs.cz/item/CS_URS_2022_01/938122211</t>
  </si>
  <si>
    <t>359</t>
  </si>
  <si>
    <t>938131111</t>
  </si>
  <si>
    <t>Odstranění přebytečné zeminy (nánosů) u říms průčelního zdiva a křídel ručně</t>
  </si>
  <si>
    <t>-1468368919</t>
  </si>
  <si>
    <t>https://podminky.urs.cz/item/CS_URS_2022_01/938131111</t>
  </si>
  <si>
    <t>360</t>
  </si>
  <si>
    <t>938132111</t>
  </si>
  <si>
    <t>Údržba svahu a svahových kuželů v okolí říms a křídel</t>
  </si>
  <si>
    <t>-840917916</t>
  </si>
  <si>
    <t>Údržba svahu a svahových kuželů odstraněním nánosů a náletových dřevin v okolí říms a křídel</t>
  </si>
  <si>
    <t>https://podminky.urs.cz/item/CS_URS_2022_01/938132111</t>
  </si>
  <si>
    <t>361</t>
  </si>
  <si>
    <t>938532111</t>
  </si>
  <si>
    <t>Broušení nerovností mostovky do 2 mm</t>
  </si>
  <si>
    <t>293627389</t>
  </si>
  <si>
    <t>Broušení betonových ploch nerovností mostovky do 2 mm</t>
  </si>
  <si>
    <t>https://podminky.urs.cz/item/CS_URS_2022_01/938532111</t>
  </si>
  <si>
    <t>362</t>
  </si>
  <si>
    <t>938902201</t>
  </si>
  <si>
    <t>Čištění příkopů ručně š dna do 400 mm objem nánosu do 0,15 m3/m</t>
  </si>
  <si>
    <t>1969439551</t>
  </si>
  <si>
    <t>Čištění příkopů komunikací s odstraněním travnatého porostu nebo nánosu s naložením na dopravní prostředek nebo s přemístěním na hromady na vzdálenost do 20 m ručně při šířce dna do 400 mm a objemu nánosu do 0,15 m3/m</t>
  </si>
  <si>
    <t>https://podminky.urs.cz/item/CS_URS_2022_01/938902201</t>
  </si>
  <si>
    <t>363</t>
  </si>
  <si>
    <t>938902204</t>
  </si>
  <si>
    <t>Čištění příkopů ručně š dna přes 400 mm objem nánosu do 0,15 m3/m</t>
  </si>
  <si>
    <t>-831752500</t>
  </si>
  <si>
    <t>Čištění příkopů komunikací s odstraněním travnatého porostu nebo nánosu s naložením na dopravní prostředek nebo s přemístěním na hromady na vzdálenost do 20 m ručně při šířce dna přes 400 mm a objemu nánosu do 0,15 m3/m</t>
  </si>
  <si>
    <t>https://podminky.urs.cz/item/CS_URS_2022_01/938902204</t>
  </si>
  <si>
    <t>364</t>
  </si>
  <si>
    <t>938905107</t>
  </si>
  <si>
    <t>Údržba OK mostů - jednotlivá výměna nýtu za nýt počtu do 10 kusů</t>
  </si>
  <si>
    <t>-180534096</t>
  </si>
  <si>
    <t>Údržba ocelových konstrukcí výměna nýtu za nýt, počtu do 10 kusů</t>
  </si>
  <si>
    <t>https://podminky.urs.cz/item/CS_URS_2022_01/938905107</t>
  </si>
  <si>
    <t>365</t>
  </si>
  <si>
    <t>938905108</t>
  </si>
  <si>
    <t>Údržba OK mostů - jednotlivá výměna nýtu za nýt počtu přes 10 do 50 kusů</t>
  </si>
  <si>
    <t>1551951047</t>
  </si>
  <si>
    <t>Údržba ocelových konstrukcí výměna nýtu za nýt, počtu přes 10 do 50 kusů</t>
  </si>
  <si>
    <t>https://podminky.urs.cz/item/CS_URS_2022_01/938905108</t>
  </si>
  <si>
    <t>366</t>
  </si>
  <si>
    <t>938905109</t>
  </si>
  <si>
    <t>Údržba OK mostů - jednotlivá výměna nýtu za nýt počtu přes 50 do 100 kusů</t>
  </si>
  <si>
    <t>-1300371685</t>
  </si>
  <si>
    <t>Údržba ocelových konstrukcí výměna nýtu za nýt, počtu přes 50 do 100 kusů</t>
  </si>
  <si>
    <t>https://podminky.urs.cz/item/CS_URS_2022_01/938905109</t>
  </si>
  <si>
    <t>367</t>
  </si>
  <si>
    <t>938905111</t>
  </si>
  <si>
    <t>Údržba OK mostů - jednotlivá výměna nýtu za nýt počtu přes 100 kusů</t>
  </si>
  <si>
    <t>-1886445547</t>
  </si>
  <si>
    <t>Údržba ocelových konstrukcí výměna nýtu za nýt, počtu přes 100 kusů</t>
  </si>
  <si>
    <t>https://podminky.urs.cz/item/CS_URS_2022_01/938905111</t>
  </si>
  <si>
    <t>368</t>
  </si>
  <si>
    <t>938905135</t>
  </si>
  <si>
    <t>Údržba OK mostů - jednotlivá výměna nýtu za trhací šroub M 20 x 70</t>
  </si>
  <si>
    <t>-122046300</t>
  </si>
  <si>
    <t>Údržba ocelových konstrukcí výměna nýtu za trhací šroub, velikosti M 20 x 70</t>
  </si>
  <si>
    <t>https://podminky.urs.cz/item/CS_URS_2022_01/938905135</t>
  </si>
  <si>
    <t>369</t>
  </si>
  <si>
    <t>938905211</t>
  </si>
  <si>
    <t>Údržba OK mostů - úprava ukončení 1 páru pojistných úhelníků 160 x 100 x 14 mm</t>
  </si>
  <si>
    <t>soubor</t>
  </si>
  <si>
    <t>-76255503</t>
  </si>
  <si>
    <t>Údržba ocelových konstrukcí úprava ukončení (výběhů) jednoho páru pojistných úhelníků, velikosti 160 x 100 x 14 mm</t>
  </si>
  <si>
    <t>https://podminky.urs.cz/item/CS_URS_2022_01/938905211</t>
  </si>
  <si>
    <t>370</t>
  </si>
  <si>
    <t>938905213</t>
  </si>
  <si>
    <t>Údržba OK mostů - úprava ukončení 1 páru pojistných úhelníků 200 x 200 x 14 mm</t>
  </si>
  <si>
    <t>1712021316</t>
  </si>
  <si>
    <t>Údržba ocelových konstrukcí úprava ukončení (výběhů) jednoho páru pojistných úhelníků, velikosti 200 x 200 x 14 mm</t>
  </si>
  <si>
    <t>https://podminky.urs.cz/item/CS_URS_2022_01/938905213</t>
  </si>
  <si>
    <t>371</t>
  </si>
  <si>
    <t>938905311</t>
  </si>
  <si>
    <t>Údržba OK mostů - očistění, nátěr, namazání ložisek</t>
  </si>
  <si>
    <t>-2078989400</t>
  </si>
  <si>
    <t>Údržba ocelových konstrukcí údržba ložisek očistění, nátěr, namazání</t>
  </si>
  <si>
    <t>https://podminky.urs.cz/item/CS_URS_2022_01/938905311</t>
  </si>
  <si>
    <t>372</t>
  </si>
  <si>
    <t>938905312</t>
  </si>
  <si>
    <t>Údržba OK mostů - vysekání obetonávky ložisek a zalití ložiskových desek</t>
  </si>
  <si>
    <t>376137288</t>
  </si>
  <si>
    <t>Údržba ocelových konstrukcí údržba ložisek vysekání obetonávky a zalití ložiskových desek</t>
  </si>
  <si>
    <t>https://podminky.urs.cz/item/CS_URS_2022_01/938905312</t>
  </si>
  <si>
    <t>373</t>
  </si>
  <si>
    <t>941111111</t>
  </si>
  <si>
    <t>Montáž lešení řadového trubkového lehkého s podlahami zatížení do 200 kg/m2 š od 0,6 do 0,9 m v do 10 m</t>
  </si>
  <si>
    <t>918343307</t>
  </si>
  <si>
    <t>Montáž lešení řadového trubkového lehkého pracovního s podlahami s provozním zatížením tř. 3 do 200 kg/m2 šířky tř. W06 od 0,6 do 0,9 m, výšky do 10 m</t>
  </si>
  <si>
    <t>https://podminky.urs.cz/item/CS_URS_2022_01/941111111</t>
  </si>
  <si>
    <t>374</t>
  </si>
  <si>
    <t>941111121</t>
  </si>
  <si>
    <t>Montáž lešení řadového trubkového lehkého s podlahami zatížení do 200 kg/m2 š přes 0,9 do 1,2 m v do 10 m</t>
  </si>
  <si>
    <t>1999723861</t>
  </si>
  <si>
    <t>Montáž lešení řadového trubkového lehkého pracovního s podlahami s provozním zatížením tř. 3 do 200 kg/m2 šířky tř. W09 přes 0,9 do 1,2 m, výšky do 10 m</t>
  </si>
  <si>
    <t>https://podminky.urs.cz/item/CS_URS_2022_01/941111121</t>
  </si>
  <si>
    <t>375</t>
  </si>
  <si>
    <t>941111211</t>
  </si>
  <si>
    <t>Příplatek k lešení řadovému trubkovému lehkému s podlahami š 0,9 m v 10 m za první a ZKD den použití</t>
  </si>
  <si>
    <t>2102804821</t>
  </si>
  <si>
    <t>Montáž lešení řadového trubkového lehkého pracovního s podlahami s provozním zatížením tř. 3 do 200 kg/m2 Příplatek za první a každý další den použití lešení k ceně -1111</t>
  </si>
  <si>
    <t>https://podminky.urs.cz/item/CS_URS_2022_01/941111211</t>
  </si>
  <si>
    <t>376</t>
  </si>
  <si>
    <t>941111221</t>
  </si>
  <si>
    <t>Příplatek k lešení řadovému trubkovému lehkému s podlahami š 1,2 m v 10 m za první a ZKD den použití</t>
  </si>
  <si>
    <t>2146197177</t>
  </si>
  <si>
    <t>Montáž lešení řadového trubkového lehkého pracovního s podlahami s provozním zatížením tř. 3 do 200 kg/m2 Příplatek za první a každý další den použití lešení k ceně -1121</t>
  </si>
  <si>
    <t>https://podminky.urs.cz/item/CS_URS_2022_01/941111221</t>
  </si>
  <si>
    <t>377</t>
  </si>
  <si>
    <t>941111811</t>
  </si>
  <si>
    <t>Demontáž lešení řadového trubkového lehkého s podlahami zatížení do 200 kg/m2 š přes 0,6 do 0,9 m v do 10 m</t>
  </si>
  <si>
    <t>1122914531</t>
  </si>
  <si>
    <t>Demontáž lešení řadového trubkového lehkého pracovního s podlahami s provozním zatížením tř. 3 do 200 kg/m2 šířky tř. W06 od 0,6 do 0,9 m, výšky do 10 m</t>
  </si>
  <si>
    <t>https://podminky.urs.cz/item/CS_URS_2022_01/941111811</t>
  </si>
  <si>
    <t>378</t>
  </si>
  <si>
    <t>941111821</t>
  </si>
  <si>
    <t>Demontáž lešení řadového trubkového lehkého s podlahami zatížení do 200 kg/m2 š přes 0,9 do 1,2 m v do 10 m</t>
  </si>
  <si>
    <t>685603478</t>
  </si>
  <si>
    <t>Demontáž lešení řadového trubkového lehkého pracovního s podlahami s provozním zatížením tř. 3 do 200 kg/m2 šířky tř. W09 přes 0,9 do 1,2 m, výšky do 10 m</t>
  </si>
  <si>
    <t>https://podminky.urs.cz/item/CS_URS_2022_01/941111821</t>
  </si>
  <si>
    <t>379</t>
  </si>
  <si>
    <t>941121111</t>
  </si>
  <si>
    <t>Montáž lešení řadového trubkového těžkého s podlahami zatížení do 300 kg/m2 š přes 1,5 do 1,8 m v do 10 m</t>
  </si>
  <si>
    <t>517791978</t>
  </si>
  <si>
    <t>Montáž lešení řadového trubkového těžkého pracovního s podlahami z fošen nebo dílců min. tl. 38 mm, s provozním zatížením tř. 4 do 300 kg/m2 šířky tř. W15 přes 1,5 do 1,8 m, výšky do 10 m</t>
  </si>
  <si>
    <t>https://podminky.urs.cz/item/CS_URS_2022_01/941121111</t>
  </si>
  <si>
    <t>380</t>
  </si>
  <si>
    <t>941121211</t>
  </si>
  <si>
    <t>Příplatek k lešení řadovému trubkovému těžkému s podlahami š 1,5 m v 10 m za první a ZKD den použití</t>
  </si>
  <si>
    <t>1020901441</t>
  </si>
  <si>
    <t>Montáž lešení řadového trubkového těžkého pracovního s podlahami Příplatek za první a každý další den použití lešení k ceně -1111</t>
  </si>
  <si>
    <t>https://podminky.urs.cz/item/CS_URS_2022_01/941121211</t>
  </si>
  <si>
    <t>381</t>
  </si>
  <si>
    <t>941121811</t>
  </si>
  <si>
    <t>Demontáž lešení řadového trubkového těžkého s podlahami zatížení do 300 kg/m2 š přes 1,2 do 1,5 m v do 10 m</t>
  </si>
  <si>
    <t>-28179865</t>
  </si>
  <si>
    <t>Demontáž lešení řadového trubkového těžkého pracovního s podlahami z fošen nebo dílců min. tl. 38 mm, s provozním zatížením tř. 4 do 300 kg/m2 šířky tř. W15 přes 1,5 do 1,8 m, výšky do 10 m</t>
  </si>
  <si>
    <t>https://podminky.urs.cz/item/CS_URS_2022_01/941121811</t>
  </si>
  <si>
    <t>382</t>
  </si>
  <si>
    <t>943211111</t>
  </si>
  <si>
    <t>Montáž lešení prostorového rámového lehkého s podlahami zatížení do 200 kg/m2 v do 10 m</t>
  </si>
  <si>
    <t>30387594</t>
  </si>
  <si>
    <t>Montáž lešení prostorového rámového lehkého pracovního s podlahami s provozním zatížením tř. 3 do 200 kg/m2, výšky do 10 m</t>
  </si>
  <si>
    <t>https://podminky.urs.cz/item/CS_URS_2022_01/943211111</t>
  </si>
  <si>
    <t>383</t>
  </si>
  <si>
    <t>943211211</t>
  </si>
  <si>
    <t>Příplatek k lešení prostorovému rámovému lehkému s podlahami v do 10 m za první a ZKD den použití</t>
  </si>
  <si>
    <t>2082246042</t>
  </si>
  <si>
    <t>Montáž lešení prostorového rámového lehkého pracovního s podlahami Příplatek za první a každý další den použití lešení k ceně -1111</t>
  </si>
  <si>
    <t>https://podminky.urs.cz/item/CS_URS_2022_01/943211211</t>
  </si>
  <si>
    <t>384</t>
  </si>
  <si>
    <t>943211811</t>
  </si>
  <si>
    <t>Demontáž lešení prostorového rámového lehkého s podlahami zatížení do 200 kg/m2 v do 10 m</t>
  </si>
  <si>
    <t>-1319766523</t>
  </si>
  <si>
    <t>Demontáž lešení prostorového rámového lehkého pracovního s podlahami s provozním zatížením tř. 3 do 200 kg/m2, výšky do 10 m</t>
  </si>
  <si>
    <t>https://podminky.urs.cz/item/CS_URS_2022_01/943211811</t>
  </si>
  <si>
    <t>385</t>
  </si>
  <si>
    <t>944611111</t>
  </si>
  <si>
    <t>Montáž ochranné plachty z textilie z umělých vláken</t>
  </si>
  <si>
    <t>-798255599</t>
  </si>
  <si>
    <t>Montáž ochranné plachty zavěšené na konstrukci lešení z textilie z umělých vláken</t>
  </si>
  <si>
    <t>https://podminky.urs.cz/item/CS_URS_2022_01/944611111</t>
  </si>
  <si>
    <t>386</t>
  </si>
  <si>
    <t>944611211</t>
  </si>
  <si>
    <t>Příplatek k ochranné plachtě za první a ZKD den použití</t>
  </si>
  <si>
    <t>638614520</t>
  </si>
  <si>
    <t>Montáž ochranné plachty Příplatek za první a každý další den použití plachty k ceně -1111</t>
  </si>
  <si>
    <t>https://podminky.urs.cz/item/CS_URS_2022_01/944611211</t>
  </si>
  <si>
    <t>387</t>
  </si>
  <si>
    <t>944611811</t>
  </si>
  <si>
    <t>Demontáž ochranné plachty z textilie z umělých vláken</t>
  </si>
  <si>
    <t>2040267745</t>
  </si>
  <si>
    <t>Demontáž ochranné plachty zavěšené na konstrukci lešení z textilie z umělých vláken</t>
  </si>
  <si>
    <t>https://podminky.urs.cz/item/CS_URS_2022_01/944611811</t>
  </si>
  <si>
    <t>388</t>
  </si>
  <si>
    <t>946211131</t>
  </si>
  <si>
    <t>Montáž lešení zavěšeného trubkového na potrubních mostech zatížení tř. 3 do 200 kg/m2 v do 10 m</t>
  </si>
  <si>
    <t>-1092672256</t>
  </si>
  <si>
    <t>Montáž zavěšeného trubkového lešení na potrubních mostech nebo na mostní konstrukci s podlahami s provozním zatížením tř. 3 přes 150 do 200 kg/m2, umístěného ve výšce do 10 m</t>
  </si>
  <si>
    <t>https://podminky.urs.cz/item/CS_URS_2022_01/946211131</t>
  </si>
  <si>
    <t>389</t>
  </si>
  <si>
    <t>946211231</t>
  </si>
  <si>
    <t>Příplatek k lešení zavěšenému trubkovému na mostech 200 kg/m2 v 10 m za první a ZKD den použití</t>
  </si>
  <si>
    <t>-343414676</t>
  </si>
  <si>
    <t>Montáž zavěšeného trubkového lešení na potrubních mostech nebo na mostní konstrukci Příplatek za první a každý další den použití lešení k ceně -1131</t>
  </si>
  <si>
    <t>https://podminky.urs.cz/item/CS_URS_2022_01/946211231</t>
  </si>
  <si>
    <t>390</t>
  </si>
  <si>
    <t>946211831</t>
  </si>
  <si>
    <t>Demontáž lešení zavěšeného trubkového na potrubních mostech zatížení tř. 3 do 200 kg/m2 v do 10 m</t>
  </si>
  <si>
    <t>-198702472</t>
  </si>
  <si>
    <t>Demontáž zavěšeného trubkového lešení na potrubních mostech nebo na mostní konstrukci s podlahami s provozním zatížením tř. 3 přes 150 do 200 kg/m2, umístěného ve výšce do 10 m</t>
  </si>
  <si>
    <t>https://podminky.urs.cz/item/CS_URS_2022_01/946211831</t>
  </si>
  <si>
    <t>391</t>
  </si>
  <si>
    <t>952904111</t>
  </si>
  <si>
    <t>Čištění mostních objektů - strojní odstranění nánosů z otvorů</t>
  </si>
  <si>
    <t>1751919372</t>
  </si>
  <si>
    <t>Čištění mostních objektů odstranění nánosů z otvorů strojně</t>
  </si>
  <si>
    <t>https://podminky.urs.cz/item/CS_URS_2022_01/952904111</t>
  </si>
  <si>
    <t>392</t>
  </si>
  <si>
    <t>952904121</t>
  </si>
  <si>
    <t>Čištění mostních objektů - ruční odstranění nánosů z otvorů v do 1,5 m</t>
  </si>
  <si>
    <t>-1416152976</t>
  </si>
  <si>
    <t>Čištění mostních objektů odstranění nánosů z otvorů ručně, světlé výšky otvoru do 1,5 m</t>
  </si>
  <si>
    <t>https://podminky.urs.cz/item/CS_URS_2022_01/952904121</t>
  </si>
  <si>
    <t>393</t>
  </si>
  <si>
    <t>952904122</t>
  </si>
  <si>
    <t>Čištění mostních objektů - ruční odstranění nánosů z otvorů v přes 1,5 m</t>
  </si>
  <si>
    <t>1658952021</t>
  </si>
  <si>
    <t>Čištění mostních objektů odstranění nánosů z otvorů ručně, světlé výšky otvoru přes 1,5 m</t>
  </si>
  <si>
    <t>https://podminky.urs.cz/item/CS_URS_2022_01/952904122</t>
  </si>
  <si>
    <t>394</t>
  </si>
  <si>
    <t>952904131</t>
  </si>
  <si>
    <t>Čištění mostních objektů - propláchnutí odvodnění</t>
  </si>
  <si>
    <t>767829700</t>
  </si>
  <si>
    <t>Čištění mostních objektů propláchnutí odvodnění</t>
  </si>
  <si>
    <t>https://podminky.urs.cz/item/CS_URS_2022_01/952904131</t>
  </si>
  <si>
    <t>395</t>
  </si>
  <si>
    <t>952904141</t>
  </si>
  <si>
    <t>Čištění mostních objektů - pročištění odvodňovačů ve zdivu</t>
  </si>
  <si>
    <t>332297851</t>
  </si>
  <si>
    <t>Čištění mostních objektů pročištění odvodňovačů ve zdivu</t>
  </si>
  <si>
    <t>https://podminky.urs.cz/item/CS_URS_2022_01/952904141</t>
  </si>
  <si>
    <t>396</t>
  </si>
  <si>
    <t>952904151</t>
  </si>
  <si>
    <t>Čištění mostních objektů - pročištění vtoků a výtoků strojně</t>
  </si>
  <si>
    <t>-1407211169</t>
  </si>
  <si>
    <t>Čištění mostních objektů pročištění vtoků a výtoků strojně</t>
  </si>
  <si>
    <t>https://podminky.urs.cz/item/CS_URS_2022_01/952904151</t>
  </si>
  <si>
    <t>397</t>
  </si>
  <si>
    <t>952904152</t>
  </si>
  <si>
    <t>Čištění mostních objektů - pročištění vtoků a výtoků ručně</t>
  </si>
  <si>
    <t>-966316623</t>
  </si>
  <si>
    <t>Čištění mostních objektů pročištění vtoků a výtoků ručně</t>
  </si>
  <si>
    <t>https://podminky.urs.cz/item/CS_URS_2022_01/952904152</t>
  </si>
  <si>
    <t>398</t>
  </si>
  <si>
    <t>953312122</t>
  </si>
  <si>
    <t>Vložky do svislých dilatačních spár z extrudovaných polystyrénových desek tl. přes 10 do 20 mm</t>
  </si>
  <si>
    <t>-2098990987</t>
  </si>
  <si>
    <t>Vložky svislé do dilatačních spár z polystyrenových desek extrudovaných včetně dodání a osazení, v jakémkoliv zdivu přes 10 do 20 mm</t>
  </si>
  <si>
    <t>https://podminky.urs.cz/item/CS_URS_2022_01/953312122</t>
  </si>
  <si>
    <t>399</t>
  </si>
  <si>
    <t>953312123</t>
  </si>
  <si>
    <t>Vložky do svislých dilatačních spár z extrudovaných polystyrénových desek tl. přes 20 do 30 mm</t>
  </si>
  <si>
    <t>475129886</t>
  </si>
  <si>
    <t>Vložky svislé do dilatačních spár z polystyrenových desek extrudovaných včetně dodání a osazení, v jakémkoliv zdivu přes 20 do 30 mm</t>
  </si>
  <si>
    <t>https://podminky.urs.cz/item/CS_URS_2022_01/953312123</t>
  </si>
  <si>
    <t>400</t>
  </si>
  <si>
    <t>953312124</t>
  </si>
  <si>
    <t>Vložky do svislých dilatačních spár z extrudovaných polystyrénových desek tl. přes 30 do 40 mm</t>
  </si>
  <si>
    <t>-1054839639</t>
  </si>
  <si>
    <t>Vložky svislé do dilatačních spár z polystyrenových desek extrudovaných včetně dodání a osazení, v jakémkoliv zdivu přes 30 do 40 mm</t>
  </si>
  <si>
    <t>https://podminky.urs.cz/item/CS_URS_2022_01/953312124</t>
  </si>
  <si>
    <t>401</t>
  </si>
  <si>
    <t>953312125</t>
  </si>
  <si>
    <t>Vložky do svislých dilatačních spár z extrudovaných polystyrénových desek tl. přes 40 do 50 mm</t>
  </si>
  <si>
    <t>1044091893</t>
  </si>
  <si>
    <t>Vložky svislé do dilatačních spár z polystyrenových desek extrudovaných včetně dodání a osazení, v jakémkoliv zdivu přes 40 do 50 mm</t>
  </si>
  <si>
    <t>https://podminky.urs.cz/item/CS_URS_2022_01/953312125</t>
  </si>
  <si>
    <t>402</t>
  </si>
  <si>
    <t>953334112</t>
  </si>
  <si>
    <t>Bobtnavý pásek do pracovních spar betonových kcí bentonitový 15 x 10 mm</t>
  </si>
  <si>
    <t>-219306092</t>
  </si>
  <si>
    <t>Bobtnavý pásek do pracovních spar betonových konstrukcí bentonitový, rozměru 15 x 10 mm</t>
  </si>
  <si>
    <t>https://podminky.urs.cz/item/CS_URS_2022_01/953334112</t>
  </si>
  <si>
    <t>403</t>
  </si>
  <si>
    <t>953334212</t>
  </si>
  <si>
    <t>Bobtnavý pásek do pracovních spar betonových kcí akrylový 20 x 10 mm</t>
  </si>
  <si>
    <t>-1755081022</t>
  </si>
  <si>
    <t>Bobtnavý pásek do pracovních spar betonových konstrukcí akrylový, rozměru 20 x 10 mm</t>
  </si>
  <si>
    <t>https://podminky.urs.cz/item/CS_URS_2022_01/953334212</t>
  </si>
  <si>
    <t>404</t>
  </si>
  <si>
    <t>953945133</t>
  </si>
  <si>
    <t>Kotvy mechanické M 12 dl 185 mm pro střední zatížení do betonu, ŽB nebo kamene s vyvrtáním otvoru</t>
  </si>
  <si>
    <t>2051853611</t>
  </si>
  <si>
    <t>Kotvy mechanické s vyvrtáním otvoru do betonu, železobetonu nebo tvrdého kamene pro střední zatížení průvlekové, velikost M 12, délka 185 mm</t>
  </si>
  <si>
    <t>https://podminky.urs.cz/item/CS_URS_2022_01/953945133</t>
  </si>
  <si>
    <t>405</t>
  </si>
  <si>
    <t>953945136</t>
  </si>
  <si>
    <t>Kotvy mechanické M 12 dl 255 mm pro střední zatížení do betonu, ŽB nebo kamene s vyvrtáním otvoru</t>
  </si>
  <si>
    <t>364279929</t>
  </si>
  <si>
    <t>Kotvy mechanické s vyvrtáním otvoru do betonu, železobetonu nebo tvrdého kamene pro střední zatížení průvlekové, velikost M 12, délka 255 mm</t>
  </si>
  <si>
    <t>https://podminky.urs.cz/item/CS_URS_2022_01/953945136</t>
  </si>
  <si>
    <t>406</t>
  </si>
  <si>
    <t>953945143</t>
  </si>
  <si>
    <t>Kotvy mechanické M 16 dl 220 mm pro střední zatížení do betonu, ŽB nebo kamene s vyvrtáním otvoru</t>
  </si>
  <si>
    <t>-2112704663</t>
  </si>
  <si>
    <t>Kotvy mechanické s vyvrtáním otvoru do betonu, železobetonu nebo tvrdého kamene pro střední zatížení průvlekové, velikost M 16, délka 220 mm</t>
  </si>
  <si>
    <t>https://podminky.urs.cz/item/CS_URS_2022_01/953945143</t>
  </si>
  <si>
    <t>407</t>
  </si>
  <si>
    <t>953945152</t>
  </si>
  <si>
    <t>Kotvy mechanické M 20 dl 200 mm pro střední zatížení do betonu, ŽB nebo kamene s vyvrtáním otvoru</t>
  </si>
  <si>
    <t>-716065356</t>
  </si>
  <si>
    <t>Kotvy mechanické s vyvrtáním otvoru do betonu, železobetonu nebo tvrdého kamene pro střední zatížení průvlekové, velikost M 20, délka 200 mm</t>
  </si>
  <si>
    <t>https://podminky.urs.cz/item/CS_URS_2022_01/953945152</t>
  </si>
  <si>
    <t>408</t>
  </si>
  <si>
    <t>953961113</t>
  </si>
  <si>
    <t>Kotvy chemickým tmelem M 12 hl 110 mm do betonu, ŽB nebo kamene s vyvrtáním otvoru</t>
  </si>
  <si>
    <t>366831075</t>
  </si>
  <si>
    <t>Kotvy chemické s vyvrtáním otvoru do betonu, železobetonu nebo tvrdého kamene tmel, velikost M 12, hloubka 110 mm</t>
  </si>
  <si>
    <t>https://podminky.urs.cz/item/CS_URS_2022_01/953961113</t>
  </si>
  <si>
    <t>409</t>
  </si>
  <si>
    <t>953961114</t>
  </si>
  <si>
    <t>Kotvy chemickým tmelem M 16 hl 125 mm do betonu, ŽB nebo kamene s vyvrtáním otvoru</t>
  </si>
  <si>
    <t>326866216</t>
  </si>
  <si>
    <t>Kotvy chemické s vyvrtáním otvoru do betonu, železobetonu nebo tvrdého kamene tmel, velikost M 16, hloubka 125 mm</t>
  </si>
  <si>
    <t>https://podminky.urs.cz/item/CS_URS_2022_01/953961114</t>
  </si>
  <si>
    <t>410</t>
  </si>
  <si>
    <t>953961115</t>
  </si>
  <si>
    <t>Kotvy chemickým tmelem M 20 hl 170 mm do betonu, ŽB nebo kamene s vyvrtáním otvoru</t>
  </si>
  <si>
    <t>-992931628</t>
  </si>
  <si>
    <t>Kotvy chemické s vyvrtáním otvoru do betonu, železobetonu nebo tvrdého kamene tmel, velikost M 20, hloubka 170 mm</t>
  </si>
  <si>
    <t>https://podminky.urs.cz/item/CS_URS_2022_01/953961115</t>
  </si>
  <si>
    <t>411</t>
  </si>
  <si>
    <t>953965121</t>
  </si>
  <si>
    <t>Kotevní šroub pro chemické kotvy M 12 dl 160 mm</t>
  </si>
  <si>
    <t>-192736785</t>
  </si>
  <si>
    <t>Kotvy chemické s vyvrtáním otvoru kotevní šrouby pro chemické kotvy, velikost M 12, délka 160 mm</t>
  </si>
  <si>
    <t>https://podminky.urs.cz/item/CS_URS_2022_01/953965121</t>
  </si>
  <si>
    <t>412</t>
  </si>
  <si>
    <t>953965131</t>
  </si>
  <si>
    <t>Kotevní šroub pro chemické kotvy M 16 dl 190 mm</t>
  </si>
  <si>
    <t>-368645924</t>
  </si>
  <si>
    <t>Kotvy chemické s vyvrtáním otvoru kotevní šrouby pro chemické kotvy, velikost M 16, délka 190 mm</t>
  </si>
  <si>
    <t>https://podminky.urs.cz/item/CS_URS_2022_01/953965131</t>
  </si>
  <si>
    <t>413</t>
  </si>
  <si>
    <t>953965141</t>
  </si>
  <si>
    <t>Kotevní šroub pro chemické kotvy M 20 dl 240 mm</t>
  </si>
  <si>
    <t>771256523</t>
  </si>
  <si>
    <t>Kotvy chemické s vyvrtáním otvoru kotevní šrouby pro chemické kotvy, velikost M 20, délka 240 mm</t>
  </si>
  <si>
    <t>https://podminky.urs.cz/item/CS_URS_2022_01/953965141</t>
  </si>
  <si>
    <t>414</t>
  </si>
  <si>
    <t>953991221</t>
  </si>
  <si>
    <t>Dodání a osazení hmoždinek profilu 10 až 12 mm do zdiva z betonu</t>
  </si>
  <si>
    <t>1426620500</t>
  </si>
  <si>
    <t>Dodání a osazení hmoždinek včetně vyvrtání otvorů (s dodáním hmot) ve stěnách do zdiva z betonu nebo tvrdého kamene a obkladů, vnější profil hmoždinky 10 až 12 mm</t>
  </si>
  <si>
    <t>https://podminky.urs.cz/item/CS_URS_2022_01/953991221</t>
  </si>
  <si>
    <t>415</t>
  </si>
  <si>
    <t>953991321</t>
  </si>
  <si>
    <t>Dodání a osazení hmoždinek profilu 10 až 12 mm do zdiva ze ŽB</t>
  </si>
  <si>
    <t>471501581</t>
  </si>
  <si>
    <t>Dodání a osazení hmoždinek včetně vyvrtání otvorů (s dodáním hmot) ve stěnách do zdiva ze železobetonu, vnější profil hmoždinky 10 až 12 mm</t>
  </si>
  <si>
    <t>https://podminky.urs.cz/item/CS_URS_2022_01/953991321</t>
  </si>
  <si>
    <t>416</t>
  </si>
  <si>
    <t>953993321</t>
  </si>
  <si>
    <t>Osazení bezpečnostní, orientační nebo informační tabulky přilepením</t>
  </si>
  <si>
    <t>-908572720</t>
  </si>
  <si>
    <t>Osazení bezpečnostní, orientační nebo informační tabulky plastové nebo smaltované přilepením</t>
  </si>
  <si>
    <t>https://podminky.urs.cz/item/CS_URS_2022_01/953993321</t>
  </si>
  <si>
    <t>417</t>
  </si>
  <si>
    <t>953993325</t>
  </si>
  <si>
    <t>Osazení bezpečnostní, orientační nebo informační tabulky přivrtáním na dřevěnou konstrukci</t>
  </si>
  <si>
    <t>-250675582</t>
  </si>
  <si>
    <t>Osazení bezpečnostní, orientační nebo informační tabulky plastové nebo smaltované přivrtáním na dřevěnou konstrukci</t>
  </si>
  <si>
    <t>https://podminky.urs.cz/item/CS_URS_2022_01/953993325</t>
  </si>
  <si>
    <t>418</t>
  </si>
  <si>
    <t>73534510</t>
  </si>
  <si>
    <t>tabulka bezpečnostní plastová s tiskem 2 barvy A4 210x297mm</t>
  </si>
  <si>
    <t>-1015434680</t>
  </si>
  <si>
    <t>419</t>
  </si>
  <si>
    <t>73534564</t>
  </si>
  <si>
    <t>tabulka bezpečnostní smaltovaná symbol a text 150x210mm barevná</t>
  </si>
  <si>
    <t>435245463</t>
  </si>
  <si>
    <t>420</t>
  </si>
  <si>
    <t>961041211</t>
  </si>
  <si>
    <t>Bourání mostních základů z betonu prostého</t>
  </si>
  <si>
    <t>1475460322</t>
  </si>
  <si>
    <t>Bourání mostních konstrukcí základů z prostého betonu</t>
  </si>
  <si>
    <t>https://podminky.urs.cz/item/CS_URS_2022_01/961041211</t>
  </si>
  <si>
    <t>421</t>
  </si>
  <si>
    <t>961051111</t>
  </si>
  <si>
    <t>Bourání mostních základů z ŽB</t>
  </si>
  <si>
    <t>1053305042</t>
  </si>
  <si>
    <t>Bourání mostních konstrukcí základů ze železového betonu</t>
  </si>
  <si>
    <t>https://podminky.urs.cz/item/CS_URS_2022_01/961051111</t>
  </si>
  <si>
    <t>422</t>
  </si>
  <si>
    <t>962021112</t>
  </si>
  <si>
    <t>Bourání mostních zdí a pilířů z kamene</t>
  </si>
  <si>
    <t>-476078077</t>
  </si>
  <si>
    <t>Bourání mostních konstrukcí zdiva a pilířů z kamene nebo cihel</t>
  </si>
  <si>
    <t>https://podminky.urs.cz/item/CS_URS_2022_01/962021112</t>
  </si>
  <si>
    <t>423</t>
  </si>
  <si>
    <t>962022390</t>
  </si>
  <si>
    <t>Bourání zdiva nadzákladového kamenného na MV nebo MVC do 1 m3</t>
  </si>
  <si>
    <t>1786921862</t>
  </si>
  <si>
    <t>Bourání zdiva nadzákladového kamenného na maltu vápennou nebo vápenocementovou, objemu do 1 m3</t>
  </si>
  <si>
    <t>https://podminky.urs.cz/item/CS_URS_2022_01/962022390</t>
  </si>
  <si>
    <t>424</t>
  </si>
  <si>
    <t>962022391</t>
  </si>
  <si>
    <t>Bourání zdiva nadzákladového kamenného na MV nebo MVC přes 1 m3</t>
  </si>
  <si>
    <t>435589822</t>
  </si>
  <si>
    <t>Bourání zdiva nadzákladového kamenného na maltu vápennou nebo vápenocementovou, objemu přes 1 m3</t>
  </si>
  <si>
    <t>https://podminky.urs.cz/item/CS_URS_2022_01/962022391</t>
  </si>
  <si>
    <t>425</t>
  </si>
  <si>
    <t>962022490</t>
  </si>
  <si>
    <t>Bourání zdiva nadzákladového kamenného na MC do 1 m3</t>
  </si>
  <si>
    <t>1676228252</t>
  </si>
  <si>
    <t>Bourání zdiva nadzákladového kamenného na maltu cementovou, objemu do 1 m3</t>
  </si>
  <si>
    <t>https://podminky.urs.cz/item/CS_URS_2022_01/962022490</t>
  </si>
  <si>
    <t>426</t>
  </si>
  <si>
    <t>962022491</t>
  </si>
  <si>
    <t>Bourání zdiva nadzákladového kamenného na MC přes 1 m3</t>
  </si>
  <si>
    <t>-1631253343</t>
  </si>
  <si>
    <t>Bourání zdiva nadzákladového kamenného na maltu cementovou, objemu přes 1 m3</t>
  </si>
  <si>
    <t>https://podminky.urs.cz/item/CS_URS_2022_01/962022491</t>
  </si>
  <si>
    <t>427</t>
  </si>
  <si>
    <t>962032230</t>
  </si>
  <si>
    <t>Bourání zdiva z cihel pálených nebo vápenopískových na MV nebo MVC do 1 m3</t>
  </si>
  <si>
    <t>-1682106181</t>
  </si>
  <si>
    <t>Bourání zdiva nadzákladového z cihel nebo tvárnic z cihel pálených nebo vápenopískových, na maltu vápennou nebo vápenocementovou, objemu do 1 m3</t>
  </si>
  <si>
    <t>https://podminky.urs.cz/item/CS_URS_2022_01/962032230</t>
  </si>
  <si>
    <t>428</t>
  </si>
  <si>
    <t>962032231</t>
  </si>
  <si>
    <t>Bourání zdiva z cihel pálených nebo vápenopískových na MV nebo MVC přes 1 m3</t>
  </si>
  <si>
    <t>15888147</t>
  </si>
  <si>
    <t>Bourání zdiva nadzákladového z cihel nebo tvárnic z cihel pálených nebo vápenopískových, na maltu vápennou nebo vápenocementovou, objemu přes 1 m3</t>
  </si>
  <si>
    <t>https://podminky.urs.cz/item/CS_URS_2022_01/962032231</t>
  </si>
  <si>
    <t>429</t>
  </si>
  <si>
    <t>962042320</t>
  </si>
  <si>
    <t>Bourání zdiva nadzákladového z betonu prostého do 1 m3</t>
  </si>
  <si>
    <t>1212934239</t>
  </si>
  <si>
    <t>Bourání zdiva z betonu prostého nadzákladového objemu do 1 m3</t>
  </si>
  <si>
    <t>https://podminky.urs.cz/item/CS_URS_2022_01/962042320</t>
  </si>
  <si>
    <t>430</t>
  </si>
  <si>
    <t>962042321</t>
  </si>
  <si>
    <t>Bourání zdiva nadzákladového z betonu prostého přes 1 m3</t>
  </si>
  <si>
    <t>74825053</t>
  </si>
  <si>
    <t>Bourání zdiva z betonu prostého nadzákladového objemu přes 1 m3</t>
  </si>
  <si>
    <t>https://podminky.urs.cz/item/CS_URS_2022_01/962042321</t>
  </si>
  <si>
    <t>431</t>
  </si>
  <si>
    <t>962051111</t>
  </si>
  <si>
    <t>Bourání mostních zdí a pilířů z ŽB</t>
  </si>
  <si>
    <t>-1369345290</t>
  </si>
  <si>
    <t>Bourání mostních konstrukcí zdiva a pilířů ze železového betonu</t>
  </si>
  <si>
    <t>https://podminky.urs.cz/item/CS_URS_2022_01/962051111</t>
  </si>
  <si>
    <t>432</t>
  </si>
  <si>
    <t>963021112</t>
  </si>
  <si>
    <t>Bourání mostní nosné konstrukce z kamene</t>
  </si>
  <si>
    <t>-1415443186</t>
  </si>
  <si>
    <t>Bourání mostních konstrukcí nosných konstrukcí z kamene nebo cihel</t>
  </si>
  <si>
    <t>https://podminky.urs.cz/item/CS_URS_2022_01/963021112</t>
  </si>
  <si>
    <t>433</t>
  </si>
  <si>
    <t>963041211</t>
  </si>
  <si>
    <t>Bourání mostní nosné konstrukce z betonu prostého</t>
  </si>
  <si>
    <t>285641094</t>
  </si>
  <si>
    <t>Bourání mostních konstrukcí nosných konstrukcí z prostého betonu</t>
  </si>
  <si>
    <t>https://podminky.urs.cz/item/CS_URS_2022_01/963041211</t>
  </si>
  <si>
    <t>434</t>
  </si>
  <si>
    <t>963051111</t>
  </si>
  <si>
    <t>Bourání mostní nosné konstrukce z ŽB</t>
  </si>
  <si>
    <t>1379580403</t>
  </si>
  <si>
    <t>Bourání mostních konstrukcí nosných konstrukcí ze železového betonu</t>
  </si>
  <si>
    <t>https://podminky.urs.cz/item/CS_URS_2022_01/963051111</t>
  </si>
  <si>
    <t>435</t>
  </si>
  <si>
    <t>963071111</t>
  </si>
  <si>
    <t>Demontáž ocelových prvků mostů šroubovaných nebo svařovaných do 100 kg</t>
  </si>
  <si>
    <t>-927492709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</si>
  <si>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do 100 kg</t>
  </si>
  <si>
    <t>https://podminky.urs.cz/item/CS_URS_2022_01/963071111</t>
  </si>
  <si>
    <t>436</t>
  </si>
  <si>
    <t>963071112</t>
  </si>
  <si>
    <t>Demontáž ocelových prvků mostů šroubovaných nebo svařovaných přes 100 kg</t>
  </si>
  <si>
    <t>-975194808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</si>
  <si>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přes 100 kg</t>
  </si>
  <si>
    <t>https://podminky.urs.cz/item/CS_URS_2022_01/963071112</t>
  </si>
  <si>
    <t>437</t>
  </si>
  <si>
    <t>965081601</t>
  </si>
  <si>
    <t>Odsekání soklíků schodišťových</t>
  </si>
  <si>
    <t>1850715095</t>
  </si>
  <si>
    <t>Odsekání soklíků včetně otlučení podkladní omítky až na zdivo schodišťových</t>
  </si>
  <si>
    <t>https://podminky.urs.cz/item/CS_URS_2022_01/965081601</t>
  </si>
  <si>
    <t>438</t>
  </si>
  <si>
    <t>965081611</t>
  </si>
  <si>
    <t>Odsekání soklíků rovných</t>
  </si>
  <si>
    <t>-442416824</t>
  </si>
  <si>
    <t>Odsekání soklíků včetně otlučení podkladní omítky až na zdivo rovných</t>
  </si>
  <si>
    <t>https://podminky.urs.cz/item/CS_URS_2022_01/965081611</t>
  </si>
  <si>
    <t>439</t>
  </si>
  <si>
    <t>966008212</t>
  </si>
  <si>
    <t>Bourání odvodňovacího žlabu z betonových příkopových tvárnic š přes 500 do 800 mm</t>
  </si>
  <si>
    <t>415387996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</si>
  <si>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</si>
  <si>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https://podminky.urs.cz/item/CS_URS_2022_01/966008212</t>
  </si>
  <si>
    <t>440</t>
  </si>
  <si>
    <t>966008221</t>
  </si>
  <si>
    <t>Bourání betonového nebo polymerbetonového odvodňovacího žlabu š do 200 mm</t>
  </si>
  <si>
    <t>-1111194392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</si>
  <si>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</si>
  <si>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https://podminky.urs.cz/item/CS_URS_2022_01/966008221</t>
  </si>
  <si>
    <t>441</t>
  </si>
  <si>
    <t>966008231</t>
  </si>
  <si>
    <t>Bourání plastového odvodňovacího žlabu š do 200 mm</t>
  </si>
  <si>
    <t>1230675081</t>
  </si>
  <si>
    <t>Bourání odvodňovacího žlabu s odklizením a uložením vybouraného materiálu na skládku na vzdálenost do 10 m nebo s naložením na dopravní prostředek plastového s krycím roštem šířky do 200 mm</t>
  </si>
  <si>
    <t>https://podminky.urs.cz/item/CS_URS_2022_01/966008231</t>
  </si>
  <si>
    <t>442</t>
  </si>
  <si>
    <t>966075141</t>
  </si>
  <si>
    <t>Odstranění kovového zábradlí vcelku</t>
  </si>
  <si>
    <t>2142645831</t>
  </si>
  <si>
    <t>Odstranění různých konstrukcí na mostech kovového zábradlí vcelku</t>
  </si>
  <si>
    <t>https://podminky.urs.cz/item/CS_URS_2022_01/966075141</t>
  </si>
  <si>
    <t>443</t>
  </si>
  <si>
    <t>966075211</t>
  </si>
  <si>
    <t>Demontáž částí ocelového zábradlí mostů do 50 kg</t>
  </si>
  <si>
    <t>-76776041</t>
  </si>
  <si>
    <t>Demontáž částí ocelového zábradlí mostů svařovaného nebo šroubovaného, hmotnosti do 50 kg</t>
  </si>
  <si>
    <t>https://podminky.urs.cz/item/CS_URS_2022_01/966075211</t>
  </si>
  <si>
    <t>444</t>
  </si>
  <si>
    <t>966075212</t>
  </si>
  <si>
    <t>Demontáž částí ocelového zábradlí mostů přes 50 kg</t>
  </si>
  <si>
    <t>-916204284</t>
  </si>
  <si>
    <t>Demontáž částí ocelového zábradlí mostů svařovaného nebo šroubovaného, hmotnosti přes 50 kg</t>
  </si>
  <si>
    <t>https://podminky.urs.cz/item/CS_URS_2022_01/966075212</t>
  </si>
  <si>
    <t>445</t>
  </si>
  <si>
    <t>967041111</t>
  </si>
  <si>
    <t>Úprava úložné spáry pod úložný práh odsekáním vrstvy zdiva tl 100 mm</t>
  </si>
  <si>
    <t>-1644932665</t>
  </si>
  <si>
    <t>Úprava úložné spáry pod úložný práh nebo závěrnou zídku odsekáním jakéhokoliv zdiva vrstvy tl.do 100 mm</t>
  </si>
  <si>
    <t>https://podminky.urs.cz/item/CS_URS_2022_01/967041111</t>
  </si>
  <si>
    <t>446</t>
  </si>
  <si>
    <t>967043111</t>
  </si>
  <si>
    <t>Odsekání vrstvy vyrovnávacího betonu na nosné konstrukci mostů tl 150 mm</t>
  </si>
  <si>
    <t>1767043947</t>
  </si>
  <si>
    <t>Odsekání vrstvy vyrovnávacího betonu na nosné konstrukci mostů tl. do 150 mm</t>
  </si>
  <si>
    <t>https://podminky.urs.cz/item/CS_URS_2022_01/967043111</t>
  </si>
  <si>
    <t>447</t>
  </si>
  <si>
    <t>975024111</t>
  </si>
  <si>
    <t>Zřízení podepření uvolněného zdiva tl do 150 mm dřevěnou výztuhou</t>
  </si>
  <si>
    <t>-260941412</t>
  </si>
  <si>
    <t>Zřízení podepření uvolněného zdiva dřevěnou výztuhou, při tloušťce zdiva do 150 mm</t>
  </si>
  <si>
    <t>https://podminky.urs.cz/item/CS_URS_2022_01/975024111</t>
  </si>
  <si>
    <t>448</t>
  </si>
  <si>
    <t>975024121</t>
  </si>
  <si>
    <t>Zřízení podepření uvolněného zdiva tl přes 150 do 300 mm dřevěnou výztuhou</t>
  </si>
  <si>
    <t>1163344264</t>
  </si>
  <si>
    <t>Zřízení podepření uvolněného zdiva dřevěnou výztuhou, při tloušťce zdiva přes 150 do 300 mm</t>
  </si>
  <si>
    <t>https://podminky.urs.cz/item/CS_URS_2022_01/975024121</t>
  </si>
  <si>
    <t>449</t>
  </si>
  <si>
    <t>975024131</t>
  </si>
  <si>
    <t>Zřízení podepření uvolněného zdiva tl přes 300 do 450 mm dřevěnou výztuhou</t>
  </si>
  <si>
    <t>-2081251224</t>
  </si>
  <si>
    <t>Zřízení podepření uvolněného zdiva dřevěnou výztuhou, při tloušťce zdiva přes 300 do 450 mm</t>
  </si>
  <si>
    <t>https://podminky.urs.cz/item/CS_URS_2022_01/975024131</t>
  </si>
  <si>
    <t>450</t>
  </si>
  <si>
    <t>975024141</t>
  </si>
  <si>
    <t>Zřízení podepření uvolněného zdiva tl přes 450 do 600 mm dřevěnou výztuhou</t>
  </si>
  <si>
    <t>550046120</t>
  </si>
  <si>
    <t>Zřízení podepření uvolněného zdiva dřevěnou výztuhou, při tloušťce zdiva přes 450 do 600 mm</t>
  </si>
  <si>
    <t>https://podminky.urs.cz/item/CS_URS_2022_01/975024141</t>
  </si>
  <si>
    <t>451</t>
  </si>
  <si>
    <t>975024151</t>
  </si>
  <si>
    <t>Zřízení podepření uvolněného zdiva tl přes 600 do 900 mm dřevěnou výztuhou</t>
  </si>
  <si>
    <t>-1223478738</t>
  </si>
  <si>
    <t>Zřízení podepření uvolněného zdiva dřevěnou výztuhou, při tloušťce zdiva přes 600 do 900 mm</t>
  </si>
  <si>
    <t>https://podminky.urs.cz/item/CS_URS_2022_01/975024151</t>
  </si>
  <si>
    <t>452</t>
  </si>
  <si>
    <t>975024161</t>
  </si>
  <si>
    <t>Zřízení podepření uvolněného zdiva tl přes 900 do 1200 mm dřevěnou výztuhou</t>
  </si>
  <si>
    <t>-334356170</t>
  </si>
  <si>
    <t>Zřízení podepření uvolněného zdiva dřevěnou výztuhou, při tloušťce zdiva přes 900 do 1200 mm</t>
  </si>
  <si>
    <t>https://podminky.urs.cz/item/CS_URS_2022_01/975024161</t>
  </si>
  <si>
    <t>453</t>
  </si>
  <si>
    <t>975024211</t>
  </si>
  <si>
    <t>Odstranění podepření uvolněného zdiva tl do 150 mm dřevěnou výztuhou</t>
  </si>
  <si>
    <t>1054907876</t>
  </si>
  <si>
    <t>Odstranění podepření uvolněného zdiva dřevenými výztuhami, při tloušťce zdiva do 150 mm</t>
  </si>
  <si>
    <t>https://podminky.urs.cz/item/CS_URS_2022_01/975024211</t>
  </si>
  <si>
    <t>454</t>
  </si>
  <si>
    <t>975024221</t>
  </si>
  <si>
    <t>Odstranění podepření uvolněného zdiva tl přes 150 do 300 mm dřevěnou výztuhou</t>
  </si>
  <si>
    <t>909508218</t>
  </si>
  <si>
    <t>Odstranění podepření uvolněného zdiva dřevenými výztuhami, při tloušťce zdiva přes 150 do 300 mm</t>
  </si>
  <si>
    <t>https://podminky.urs.cz/item/CS_URS_2022_01/975024221</t>
  </si>
  <si>
    <t>455</t>
  </si>
  <si>
    <t>975024231</t>
  </si>
  <si>
    <t>Odstranění podepření uvolněného zdiva tl přes 300 do 450 mm dřevěnou výztuhou</t>
  </si>
  <si>
    <t>632847939</t>
  </si>
  <si>
    <t>Odstranění podepření uvolněného zdiva dřevenými výztuhami, při tloušťce zdiva přes 300 do 450 mm</t>
  </si>
  <si>
    <t>https://podminky.urs.cz/item/CS_URS_2022_01/975024231</t>
  </si>
  <si>
    <t>456</t>
  </si>
  <si>
    <t>975024241</t>
  </si>
  <si>
    <t>Odstranění podepření uvolněného zdiva tl přes 450 do 600 mm dřevěnou výztuhou</t>
  </si>
  <si>
    <t>-1580246421</t>
  </si>
  <si>
    <t>Odstranění podepření uvolněného zdiva dřevenými výztuhami, při tloušťce zdiva přes 450 do 600 mm</t>
  </si>
  <si>
    <t>https://podminky.urs.cz/item/CS_URS_2022_01/975024241</t>
  </si>
  <si>
    <t>457</t>
  </si>
  <si>
    <t>977131110</t>
  </si>
  <si>
    <t>Vrty příklepovými vrtáky D do 16 mm do cihelného zdiva nebo prostého betonu</t>
  </si>
  <si>
    <t>776541136</t>
  </si>
  <si>
    <t>Vrty příklepovými vrtáky do cihelného zdiva nebo prostého betonu průměru do 16 mm</t>
  </si>
  <si>
    <t>https://podminky.urs.cz/item/CS_URS_2022_01/977131110</t>
  </si>
  <si>
    <t>458</t>
  </si>
  <si>
    <t>977131116</t>
  </si>
  <si>
    <t>Vrty příklepovými vrtáky D přes 16 do 20 mm do cihelného zdiva nebo prostého betonu</t>
  </si>
  <si>
    <t>1062733035</t>
  </si>
  <si>
    <t>Vrty příklepovými vrtáky do cihelného zdiva nebo prostého betonu průměru přes 16 do 20 mm</t>
  </si>
  <si>
    <t>https://podminky.urs.cz/item/CS_URS_2022_01/977131116</t>
  </si>
  <si>
    <t>459</t>
  </si>
  <si>
    <t>977131117</t>
  </si>
  <si>
    <t>Vrty příklepovými vrtáky D přes 20 do 25 mm do cihelného zdiva nebo prostého betonu</t>
  </si>
  <si>
    <t>-1698708327</t>
  </si>
  <si>
    <t>Vrty příklepovými vrtáky do cihelného zdiva nebo prostého betonu průměru přes 20 do 25 mm</t>
  </si>
  <si>
    <t>https://podminky.urs.cz/item/CS_URS_2022_01/977131117</t>
  </si>
  <si>
    <t>460</t>
  </si>
  <si>
    <t>977131210</t>
  </si>
  <si>
    <t>Vrty dovrchní příklepovými vrtáky D do 16 mm do cihelného zdiva nebo prostého betonu</t>
  </si>
  <si>
    <t>1932609691</t>
  </si>
  <si>
    <t>Vrty příklepovými vrtáky do cihelného zdiva nebo prostého betonu dovrchní (směrem vzhůru), průměru do 16 mm</t>
  </si>
  <si>
    <t>https://podminky.urs.cz/item/CS_URS_2022_01/977131210</t>
  </si>
  <si>
    <t>461</t>
  </si>
  <si>
    <t>977131216</t>
  </si>
  <si>
    <t>Vrty dovrchní příklepovými vrtáky D přes 16 do 20 mm do cihelného zdiva nebo prostého betonu</t>
  </si>
  <si>
    <t>1817737403</t>
  </si>
  <si>
    <t>Vrty příklepovými vrtáky do cihelného zdiva nebo prostého betonu dovrchní (směrem vzhůru), průměru přes 16 do 20 mm</t>
  </si>
  <si>
    <t>https://podminky.urs.cz/item/CS_URS_2022_01/977131216</t>
  </si>
  <si>
    <t>462</t>
  </si>
  <si>
    <t>977141114</t>
  </si>
  <si>
    <t>Vrty pro kotvy do betonu průměru 14 mm hloubky 110 mm s vyplněním epoxidovým tmelem</t>
  </si>
  <si>
    <t>175327840</t>
  </si>
  <si>
    <t>Vrty pro kotvy do betonu s vyplněním epoxidovým tmelem, průměru 14 mm, hloubky 110 mm</t>
  </si>
  <si>
    <t>https://podminky.urs.cz/item/CS_URS_2022_01/977141114</t>
  </si>
  <si>
    <t>463</t>
  </si>
  <si>
    <t>977141120</t>
  </si>
  <si>
    <t>Vrty pro kotvy do betonu průměru 20 mm hloubky 130 mm s vyplněním epoxidovým tmelem</t>
  </si>
  <si>
    <t>-608487130</t>
  </si>
  <si>
    <t>Vrty pro kotvy do betonu s vyplněním epoxidovým tmelem, průměru 20 mm, hloubky 130 mm</t>
  </si>
  <si>
    <t>https://podminky.urs.cz/item/CS_URS_2022_01/977141120</t>
  </si>
  <si>
    <t>464</t>
  </si>
  <si>
    <t>977141125</t>
  </si>
  <si>
    <t>Vrty pro kotvy do betonu průměru 25 mm hloubky 170 mm s vyplněním epoxidovým tmelem</t>
  </si>
  <si>
    <t>-270914161</t>
  </si>
  <si>
    <t>Vrty pro kotvy do betonu s vyplněním epoxidovým tmelem, průměru 25 mm, hloubky 170 mm</t>
  </si>
  <si>
    <t>https://podminky.urs.cz/item/CS_URS_2022_01/977141125</t>
  </si>
  <si>
    <t>465</t>
  </si>
  <si>
    <t>977151111</t>
  </si>
  <si>
    <t>Jádrové vrty diamantovými korunkami do stavebních materiálů D do 35 mm</t>
  </si>
  <si>
    <t>2104978310</t>
  </si>
  <si>
    <t>Jádrové vrty diamantovými korunkami do stavebních materiálů (železobetonu, betonu, cihel, obkladů, dlažeb, kamene) průměru do 35 mm</t>
  </si>
  <si>
    <t>https://podminky.urs.cz/item/CS_URS_2022_01/977151111</t>
  </si>
  <si>
    <t>466</t>
  </si>
  <si>
    <t>977151121</t>
  </si>
  <si>
    <t>Jádrové vrty diamantovými korunkami do stavebních materiálů D přes 110 do 120 mm</t>
  </si>
  <si>
    <t>1650200832</t>
  </si>
  <si>
    <t>Jádrové vrty diamantovými korunkami do stavebních materiálů (železobetonu, betonu, cihel, obkladů, dlažeb, kamene) průměru přes 110 do 120 mm</t>
  </si>
  <si>
    <t>https://podminky.urs.cz/item/CS_URS_2022_01/977151121</t>
  </si>
  <si>
    <t>467</t>
  </si>
  <si>
    <t>977151124</t>
  </si>
  <si>
    <t>Jádrové vrty diamantovými korunkami do stavebních materiálů D přes 150 do 180 mm</t>
  </si>
  <si>
    <t>763038482</t>
  </si>
  <si>
    <t>Jádrové vrty diamantovými korunkami do stavebních materiálů (železobetonu, betonu, cihel, obkladů, dlažeb, kamene) průměru přes 150 do 180 mm</t>
  </si>
  <si>
    <t>https://podminky.urs.cz/item/CS_URS_2022_01/977151124</t>
  </si>
  <si>
    <t>468</t>
  </si>
  <si>
    <t>977211111</t>
  </si>
  <si>
    <t>Řezání stěnovou pilou ŽB kcí s výztuží průměru do 16 mm hl do 200 mm</t>
  </si>
  <si>
    <t>210937165</t>
  </si>
  <si>
    <t>Řezání konstrukcí stěnovou pilou železobetonových průměru řezané výztuže do 16 mm hloubka řezu do 200 mm</t>
  </si>
  <si>
    <t>https://podminky.urs.cz/item/CS_URS_2022_01/977211111</t>
  </si>
  <si>
    <t>469</t>
  </si>
  <si>
    <t>978035113</t>
  </si>
  <si>
    <t>Odstranění tenkovrstvé omítky tl do 2 mm obroušením v rozsahu přes 10 do 30 %</t>
  </si>
  <si>
    <t>1999696781</t>
  </si>
  <si>
    <t>Odstranění tenkovrstvých omítek nebo štuku tloušťky do 2 mm obroušením, rozsahu přes 10 do 30%</t>
  </si>
  <si>
    <t>https://podminky.urs.cz/item/CS_URS_2022_01/978035113</t>
  </si>
  <si>
    <t>470</t>
  </si>
  <si>
    <t>978035115</t>
  </si>
  <si>
    <t>Odstranění tenkovrstvé omítky tl do 2 mm obroušením v rozsahu přes 30 do 50 %</t>
  </si>
  <si>
    <t>550116522</t>
  </si>
  <si>
    <t>Odstranění tenkovrstvých omítek nebo štuku tloušťky do 2 mm obroušením, rozsahu přes 30 do 50%</t>
  </si>
  <si>
    <t>https://podminky.urs.cz/item/CS_URS_2022_01/978035115</t>
  </si>
  <si>
    <t>471</t>
  </si>
  <si>
    <t>978059511</t>
  </si>
  <si>
    <t>Odsekání a odebrání obkladů stěn z vnitřních obkládaček plochy do 1 m2</t>
  </si>
  <si>
    <t>-296961349</t>
  </si>
  <si>
    <t>Odsekání obkladů stěn včetně otlučení podkladní omítky až na zdivo z obkládaček vnitřních, z jakýchkoliv materiálů, plochy do 1 m2</t>
  </si>
  <si>
    <t>https://podminky.urs.cz/item/CS_URS_2022_01/978059511</t>
  </si>
  <si>
    <t>472</t>
  </si>
  <si>
    <t>978059541</t>
  </si>
  <si>
    <t>Odsekání a odebrání obkladů stěn z vnitřních obkládaček plochy přes 1 m2</t>
  </si>
  <si>
    <t>297569138</t>
  </si>
  <si>
    <t>Odsekání obkladů stěn včetně otlučení podkladní omítky až na zdivo z obkládaček vnitřních, z jakýchkoliv materiálů, plochy přes 1 m2</t>
  </si>
  <si>
    <t>https://podminky.urs.cz/item/CS_URS_2022_01/978059541</t>
  </si>
  <si>
    <t>473</t>
  </si>
  <si>
    <t>979071121</t>
  </si>
  <si>
    <t>Očištění dlažebních kostek drobných s původním spárováním kamenivem těženým</t>
  </si>
  <si>
    <t>1540400982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</si>
  <si>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kamenivem těženým</t>
  </si>
  <si>
    <t>https://podminky.urs.cz/item/CS_URS_2022_01/979071121</t>
  </si>
  <si>
    <t>474</t>
  </si>
  <si>
    <t>985111211</t>
  </si>
  <si>
    <t>Odsekání betonu stěn tl do 80 mm</t>
  </si>
  <si>
    <t>1039409173</t>
  </si>
  <si>
    <t>Odsekání vrstev betonu stěn, tloušťka odsekané vrstvy do 80 mm</t>
  </si>
  <si>
    <t>https://podminky.urs.cz/item/CS_URS_2022_01/985111211</t>
  </si>
  <si>
    <t>475</t>
  </si>
  <si>
    <t>985111221</t>
  </si>
  <si>
    <t>Odsekání betonu líce kleneb a podhledů tl do 80 mm</t>
  </si>
  <si>
    <t>648289421</t>
  </si>
  <si>
    <t>Odsekání vrstev betonu líce kleneb a podhledů, tloušťka odsekané vrstvy do 80 mm</t>
  </si>
  <si>
    <t>https://podminky.urs.cz/item/CS_URS_2022_01/985111221</t>
  </si>
  <si>
    <t>476</t>
  </si>
  <si>
    <t>985111292</t>
  </si>
  <si>
    <t>Příplatek k odsekání omítek a betonu za plochu do 10 m2 jednotlivě</t>
  </si>
  <si>
    <t>1510678959</t>
  </si>
  <si>
    <t>Odsekání vrstev betonu Příplatek k cenám za plochu do 10 m2 jednotlivě</t>
  </si>
  <si>
    <t>https://podminky.urs.cz/item/CS_URS_2022_01/985111292</t>
  </si>
  <si>
    <t>477</t>
  </si>
  <si>
    <t>985112111</t>
  </si>
  <si>
    <t>Odsekání degradovaného betonu stěn tl do 10 mm</t>
  </si>
  <si>
    <t>-2027443154</t>
  </si>
  <si>
    <t>Odsekání degradovaného betonu stěn, tloušťky do 10 mm</t>
  </si>
  <si>
    <t>https://podminky.urs.cz/item/CS_URS_2022_01/985112111</t>
  </si>
  <si>
    <t>478</t>
  </si>
  <si>
    <t>985112112</t>
  </si>
  <si>
    <t>Odsekání degradovaného betonu stěn tl přes 10 do 30 mm</t>
  </si>
  <si>
    <t>1142883353</t>
  </si>
  <si>
    <t>Odsekání degradovaného betonu stěn, tloušťky přes 10 do 30 mm</t>
  </si>
  <si>
    <t>https://podminky.urs.cz/item/CS_URS_2022_01/985112112</t>
  </si>
  <si>
    <t>479</t>
  </si>
  <si>
    <t>985112113</t>
  </si>
  <si>
    <t>Odsekání degradovaného betonu stěn tl přes 30 do 50 mm</t>
  </si>
  <si>
    <t>-1980791355</t>
  </si>
  <si>
    <t>Odsekání degradovaného betonu stěn, tloušťky přes 30 do 50 mm</t>
  </si>
  <si>
    <t>https://podminky.urs.cz/item/CS_URS_2022_01/985112113</t>
  </si>
  <si>
    <t>480</t>
  </si>
  <si>
    <t>985112121</t>
  </si>
  <si>
    <t>Odsekání degradovaného betonu líce kleneb a podhledů tl do 10 mm</t>
  </si>
  <si>
    <t>-1942385880</t>
  </si>
  <si>
    <t>Odsekání degradovaného betonu líce kleneb a podhledů, tloušťky do 10 mm</t>
  </si>
  <si>
    <t>https://podminky.urs.cz/item/CS_URS_2022_01/985112121</t>
  </si>
  <si>
    <t>481</t>
  </si>
  <si>
    <t>985112122</t>
  </si>
  <si>
    <t>Odsekání degradovaného betonu líce kleneb a podhledů tl přes 10 do 30 mm</t>
  </si>
  <si>
    <t>1546214856</t>
  </si>
  <si>
    <t>Odsekání degradovaného betonu líce kleneb a podhledů, tloušťky přes 10 do 30 mm</t>
  </si>
  <si>
    <t>https://podminky.urs.cz/item/CS_URS_2022_01/985112122</t>
  </si>
  <si>
    <t>482</t>
  </si>
  <si>
    <t>985112123</t>
  </si>
  <si>
    <t>Odsekání degradovaného betonu líce kleneb a podhledů tl přes 30 do 50 mm</t>
  </si>
  <si>
    <t>-1355049437</t>
  </si>
  <si>
    <t>Odsekání degradovaného betonu líce kleneb a podhledů, tloušťky přes 30 do 50 mm</t>
  </si>
  <si>
    <t>https://podminky.urs.cz/item/CS_URS_2022_01/985112123</t>
  </si>
  <si>
    <t>483</t>
  </si>
  <si>
    <t>985112193</t>
  </si>
  <si>
    <t>Příplatek k odsekání degradovaného betonu za plochu do 10 m2 jednotlivě</t>
  </si>
  <si>
    <t>1091738434</t>
  </si>
  <si>
    <t>Odsekání degradovaného betonu Příplatek k cenám za plochu do 10 m2 jednotlivě</t>
  </si>
  <si>
    <t>https://podminky.urs.cz/item/CS_URS_2022_01/985112193</t>
  </si>
  <si>
    <t>484</t>
  </si>
  <si>
    <t>985121121</t>
  </si>
  <si>
    <t>Tryskání degradovaného betonu stěn a rubu kleneb vodou pod tlakem do 300 barů</t>
  </si>
  <si>
    <t>1982696358</t>
  </si>
  <si>
    <t>Tryskání degradovaného betonu stěn, rubu kleneb a podlah vodou pod tlakem do 300 barů</t>
  </si>
  <si>
    <t>https://podminky.urs.cz/item/CS_URS_2022_01/985121121</t>
  </si>
  <si>
    <t>485</t>
  </si>
  <si>
    <t>985121122</t>
  </si>
  <si>
    <t>Tryskání degradovaného betonu stěn a rubu kleneb vodou pod tlakem přes 300 do 1250 barů</t>
  </si>
  <si>
    <t>-989215782</t>
  </si>
  <si>
    <t>Tryskání degradovaného betonu stěn, rubu kleneb a podlah vodou pod tlakem přes 300 do 1 250 barů</t>
  </si>
  <si>
    <t>https://podminky.urs.cz/item/CS_URS_2022_01/985121122</t>
  </si>
  <si>
    <t>486</t>
  </si>
  <si>
    <t>985121221</t>
  </si>
  <si>
    <t>Tryskání degradovaného betonu líce kleneb vodou pod tlakem do 300 barů</t>
  </si>
  <si>
    <t>1506205795</t>
  </si>
  <si>
    <t>Tryskání degradovaného betonu líce kleneb a podhledů vodou pod tlakem do 300 barů</t>
  </si>
  <si>
    <t>https://podminky.urs.cz/item/CS_URS_2022_01/985121221</t>
  </si>
  <si>
    <t>487</t>
  </si>
  <si>
    <t>985121222</t>
  </si>
  <si>
    <t>Tryskání degradovaného betonu líce kleneb vodou pod tlakem přes 300 do 1250 barů</t>
  </si>
  <si>
    <t>-55163511</t>
  </si>
  <si>
    <t>Tryskání degradovaného betonu líce kleneb a podhledů vodou pod tlakem přes 300 do 1 250 barů</t>
  </si>
  <si>
    <t>https://podminky.urs.cz/item/CS_URS_2022_01/985121222</t>
  </si>
  <si>
    <t>488</t>
  </si>
  <si>
    <t>985131111</t>
  </si>
  <si>
    <t>Očištění ploch stěn, rubu kleneb a podlah tlakovou vodou</t>
  </si>
  <si>
    <t>1847976943</t>
  </si>
  <si>
    <t>https://podminky.urs.cz/item/CS_URS_2022_01/985131111</t>
  </si>
  <si>
    <t>489</t>
  </si>
  <si>
    <t>985131311</t>
  </si>
  <si>
    <t>Ruční dočištění ploch stěn, rubu kleneb a podlah ocelových kartáči</t>
  </si>
  <si>
    <t>-202489543</t>
  </si>
  <si>
    <t>Očištění ploch stěn, rubu kleneb a podlah ruční dočištění ocelovými kartáči</t>
  </si>
  <si>
    <t>https://podminky.urs.cz/item/CS_URS_2022_01/985131311</t>
  </si>
  <si>
    <t>490</t>
  </si>
  <si>
    <t>985131411</t>
  </si>
  <si>
    <t>Vysušení ploch stěn, rubu kleneb a podlah stlačeným vzduchem</t>
  </si>
  <si>
    <t>-352497950</t>
  </si>
  <si>
    <t>Očištění ploch stěn, rubu kleneb a podlah vysušení stlačeným vzduchem</t>
  </si>
  <si>
    <t>https://podminky.urs.cz/item/CS_URS_2022_01/985131411</t>
  </si>
  <si>
    <t>491</t>
  </si>
  <si>
    <t>985132111</t>
  </si>
  <si>
    <t>Očištění ploch líce kleneb a podhledů tlakovou vodou</t>
  </si>
  <si>
    <t>186448510</t>
  </si>
  <si>
    <t>https://podminky.urs.cz/item/CS_URS_2022_01/985132111</t>
  </si>
  <si>
    <t>492</t>
  </si>
  <si>
    <t>985132311</t>
  </si>
  <si>
    <t>Ruční dočištění ploch líce kleneb a podhledů ocelových kartáči</t>
  </si>
  <si>
    <t>1413341294</t>
  </si>
  <si>
    <t>Očištění ploch líce kleneb a podhledů ruční dočištění ocelovými kartáči</t>
  </si>
  <si>
    <t>https://podminky.urs.cz/item/CS_URS_2022_01/985132311</t>
  </si>
  <si>
    <t>493</t>
  </si>
  <si>
    <t>985132411</t>
  </si>
  <si>
    <t>Vysušení ploch líce kleneb a podhledů stlačeným vzduchem</t>
  </si>
  <si>
    <t>709143643</t>
  </si>
  <si>
    <t>Očištění ploch líce kleneb a podhledů vysušení stlačeným vzduchem</t>
  </si>
  <si>
    <t>https://podminky.urs.cz/item/CS_URS_2022_01/985132411</t>
  </si>
  <si>
    <t>494</t>
  </si>
  <si>
    <t>985139111</t>
  </si>
  <si>
    <t>Příplatek k očištění ploch za práci ve stísněném prostoru</t>
  </si>
  <si>
    <t>1568565334</t>
  </si>
  <si>
    <t>Očištění ploch Příplatek k cenám za práci ve stísněném prostoru</t>
  </si>
  <si>
    <t>https://podminky.urs.cz/item/CS_URS_2022_01/985139111</t>
  </si>
  <si>
    <t>495</t>
  </si>
  <si>
    <t>985139112</t>
  </si>
  <si>
    <t>Příplatek k očištění ploch za plochu do 10 m2 jednotlivě</t>
  </si>
  <si>
    <t>940805883</t>
  </si>
  <si>
    <t>Očištění ploch Příplatek k cenám za plochu do 10 m2 jednotlivě</t>
  </si>
  <si>
    <t>https://podminky.urs.cz/item/CS_URS_2022_01/985139112</t>
  </si>
  <si>
    <t>496</t>
  </si>
  <si>
    <t>985141111</t>
  </si>
  <si>
    <t>Vyčištění trhlin a dutin ve zdivu š do 30 mm hl do 150 mm</t>
  </si>
  <si>
    <t>-1827892829</t>
  </si>
  <si>
    <t>Vyčištění trhlin nebo dutin ve zdivu šířky do 30 mm, hloubky do 150 mm</t>
  </si>
  <si>
    <t>https://podminky.urs.cz/item/CS_URS_2022_01/985141111</t>
  </si>
  <si>
    <t>497</t>
  </si>
  <si>
    <t>985142111</t>
  </si>
  <si>
    <t>Vysekání spojovací hmoty ze spár zdiva hl do 40 mm dl do 6 m/m2</t>
  </si>
  <si>
    <t>-2070862872</t>
  </si>
  <si>
    <t>Vysekání spojovací hmoty ze spár zdiva včetně vyčištění hloubky spáry do 40 mm délky spáry na 1 m2 upravované plochy do 6 m</t>
  </si>
  <si>
    <t>https://podminky.urs.cz/item/CS_URS_2022_01/985142111</t>
  </si>
  <si>
    <t>498</t>
  </si>
  <si>
    <t>985142112</t>
  </si>
  <si>
    <t>Vysekání spojovací hmoty ze spár zdiva hl do 40 mm dl přes 6 do 12 m/m2</t>
  </si>
  <si>
    <t>-1207885018</t>
  </si>
  <si>
    <t>Vysekání spojovací hmoty ze spár zdiva včetně vyčištění hloubky spáry do 40 mm délky spáry na 1 m2 upravované plochy přes 6 do 12 m</t>
  </si>
  <si>
    <t>https://podminky.urs.cz/item/CS_URS_2022_01/985142112</t>
  </si>
  <si>
    <t>499</t>
  </si>
  <si>
    <t>985142211</t>
  </si>
  <si>
    <t>Vysekání spojovací hmoty ze spár zdiva hl přes 40 mm dl do 6 m/m2</t>
  </si>
  <si>
    <t>1119695795</t>
  </si>
  <si>
    <t>Vysekání spojovací hmoty ze spár zdiva včetně vyčištění hloubky spáry přes 40 mm délky spáry na 1 m2 upravované plochy do 6 m</t>
  </si>
  <si>
    <t>https://podminky.urs.cz/item/CS_URS_2022_01/985142211</t>
  </si>
  <si>
    <t>500</t>
  </si>
  <si>
    <t>985142212</t>
  </si>
  <si>
    <t>Vysekání spojovací hmoty ze spár zdiva hl přes 40 mm dl přes 6 do 12 m/m2</t>
  </si>
  <si>
    <t>1362429422</t>
  </si>
  <si>
    <t>Vysekání spojovací hmoty ze spár zdiva včetně vyčištění hloubky spáry přes 40 mm délky spáry na 1 m2 upravované plochy přes 6 do 12 m</t>
  </si>
  <si>
    <t>https://podminky.urs.cz/item/CS_URS_2022_01/985142212</t>
  </si>
  <si>
    <t>501</t>
  </si>
  <si>
    <t>985142912</t>
  </si>
  <si>
    <t>Příplatek k cenám vysekání spojovací hmoty ze spár za plochu do 10 m2 jednotlivě</t>
  </si>
  <si>
    <t>-1688605145</t>
  </si>
  <si>
    <t>Vysekání spojovací hmoty ze spár zdiva včetně vyčištění Příplatek k cenám za plochu do 10 m2 jednotlivě</t>
  </si>
  <si>
    <t>https://podminky.urs.cz/item/CS_URS_2022_01/985142912</t>
  </si>
  <si>
    <t>502</t>
  </si>
  <si>
    <t>985211111</t>
  </si>
  <si>
    <t>Vyklínování uvolněných kamenů ve zdivu se spárami dl do 6 m/m2</t>
  </si>
  <si>
    <t>-1765402311</t>
  </si>
  <si>
    <t>Vyklínování uvolněných kamenů zdiva úlomky kamene, popřípadě cihel délky spáry na 1 m2 upravované plochy do 6 m</t>
  </si>
  <si>
    <t>https://podminky.urs.cz/item/CS_URS_2022_01/985211111</t>
  </si>
  <si>
    <t>503</t>
  </si>
  <si>
    <t>985211112</t>
  </si>
  <si>
    <t>Vyklínování uvolněných kamenů ve zdivu se spárami dl přes 6 do 12 m/m2</t>
  </si>
  <si>
    <t>-677496337</t>
  </si>
  <si>
    <t>Vyklínování uvolněných kamenů zdiva úlomky kamene, popřípadě cihel délky spáry na 1 m2 upravované plochy přes 6 do 12 m</t>
  </si>
  <si>
    <t>https://podminky.urs.cz/item/CS_URS_2022_01/985211112</t>
  </si>
  <si>
    <t>504</t>
  </si>
  <si>
    <t>985221011</t>
  </si>
  <si>
    <t>Postupné rozebírání kamenného zdiva pro další použití do 1 m3</t>
  </si>
  <si>
    <t>63290256</t>
  </si>
  <si>
    <t>Postupné rozebírání zdiva pro další použití kamenného, objemu do 1 m3</t>
  </si>
  <si>
    <t>https://podminky.urs.cz/item/CS_URS_2022_01/985221011</t>
  </si>
  <si>
    <t>505</t>
  </si>
  <si>
    <t>985221012</t>
  </si>
  <si>
    <t>Postupné rozebírání kamenného zdiva pro další použití přes 1 do 3 m3</t>
  </si>
  <si>
    <t>1408644482</t>
  </si>
  <si>
    <t>Postupné rozebírání zdiva pro další použití kamenného, objemu přes 1 do 3 m3</t>
  </si>
  <si>
    <t>https://podminky.urs.cz/item/CS_URS_2022_01/985221012</t>
  </si>
  <si>
    <t>506</t>
  </si>
  <si>
    <t>985221013</t>
  </si>
  <si>
    <t>Postupné rozebírání kamenného zdiva pro další použití přes 3 m3</t>
  </si>
  <si>
    <t>670109509</t>
  </si>
  <si>
    <t>Postupné rozebírání zdiva pro další použití kamenného, objemu přes 3 m3</t>
  </si>
  <si>
    <t>https://podminky.urs.cz/item/CS_URS_2022_01/985221013</t>
  </si>
  <si>
    <t>507</t>
  </si>
  <si>
    <t>985221101</t>
  </si>
  <si>
    <t>Doplnění zdiva cihlami do aktivované malty</t>
  </si>
  <si>
    <t>-198630746</t>
  </si>
  <si>
    <t>Doplnění zdiva ručně do aktivované malty cihlami</t>
  </si>
  <si>
    <t>https://podminky.urs.cz/item/CS_URS_2022_01/985221101</t>
  </si>
  <si>
    <t>508</t>
  </si>
  <si>
    <t>59610001</t>
  </si>
  <si>
    <t>cihla pálená plná do P15 290x140x65mm</t>
  </si>
  <si>
    <t>-1417579078</t>
  </si>
  <si>
    <t>509</t>
  </si>
  <si>
    <t>985221111</t>
  </si>
  <si>
    <t>Doplnění zdiva kamenem do aktivované malty se spárami dl do 6 m/m2</t>
  </si>
  <si>
    <t>-1711226344</t>
  </si>
  <si>
    <t>Doplnění zdiva ručně do aktivované malty kamenem délky spáry na 1 m2 upravované plochy do 6 m</t>
  </si>
  <si>
    <t>https://podminky.urs.cz/item/CS_URS_2022_01/985221111</t>
  </si>
  <si>
    <t>510</t>
  </si>
  <si>
    <t>58380650</t>
  </si>
  <si>
    <t>kámen lomový neupravený žula, třída I netříděný</t>
  </si>
  <si>
    <t>582204679</t>
  </si>
  <si>
    <t>511</t>
  </si>
  <si>
    <t>985221112</t>
  </si>
  <si>
    <t>Doplnění zdiva kamenem do aktivované malty se spárami dl přes 6 do 12 m/m2</t>
  </si>
  <si>
    <t>204547021</t>
  </si>
  <si>
    <t>Doplnění zdiva ručně do aktivované malty kamenem délky spáry na 1 m2 upravované plochy přes 6 do 12 m</t>
  </si>
  <si>
    <t>https://podminky.urs.cz/item/CS_URS_2022_01/985221112</t>
  </si>
  <si>
    <t>512</t>
  </si>
  <si>
    <t>985222111</t>
  </si>
  <si>
    <t>Sbírání a třídění kamene ručně ze suti s očištěním</t>
  </si>
  <si>
    <t>1774711443</t>
  </si>
  <si>
    <t>Sbírání a třídění kamene nebo cihel ručně ze suti s očištěním kamene</t>
  </si>
  <si>
    <t>https://podminky.urs.cz/item/CS_URS_2022_01/985222111</t>
  </si>
  <si>
    <t>513</t>
  </si>
  <si>
    <t>985223111</t>
  </si>
  <si>
    <t>Přezdívání cihelného zdiva do aktivované malty přes 1 do 3 m3</t>
  </si>
  <si>
    <t>-1673893151</t>
  </si>
  <si>
    <t>Přezdívání zdiva do aktivované malty cihelného, objemu přes 1 do 3 m3</t>
  </si>
  <si>
    <t>https://podminky.urs.cz/item/CS_URS_2022_01/985223111</t>
  </si>
  <si>
    <t>514</t>
  </si>
  <si>
    <t>985223210</t>
  </si>
  <si>
    <t>Přezdívání kamenného zdiva do aktivované malty do 1 m3</t>
  </si>
  <si>
    <t>-1760144059</t>
  </si>
  <si>
    <t>Přezdívání zdiva do aktivované malty kamenného, objemu do 1 m3</t>
  </si>
  <si>
    <t>https://podminky.urs.cz/item/CS_URS_2022_01/985223210</t>
  </si>
  <si>
    <t>515</t>
  </si>
  <si>
    <t>985223211</t>
  </si>
  <si>
    <t>Přezdívání kamenného zdiva do aktivované malty přes 1 do 3 m3</t>
  </si>
  <si>
    <t>1976013103</t>
  </si>
  <si>
    <t>Přezdívání zdiva do aktivované malty kamenného, objemu přes 1 do 3 m3</t>
  </si>
  <si>
    <t>https://podminky.urs.cz/item/CS_URS_2022_01/985223211</t>
  </si>
  <si>
    <t>516</t>
  </si>
  <si>
    <t>985223212</t>
  </si>
  <si>
    <t>Přezdívání kamenného zdiva do aktivované malty přes 3 m3</t>
  </si>
  <si>
    <t>1792723609</t>
  </si>
  <si>
    <t>Přezdívání zdiva do aktivované malty kamenného, objemu přes 3 m3</t>
  </si>
  <si>
    <t>https://podminky.urs.cz/item/CS_URS_2022_01/985223212</t>
  </si>
  <si>
    <t>517</t>
  </si>
  <si>
    <t>985231111</t>
  </si>
  <si>
    <t>Spárování zdiva aktivovanou maltou spára hl do 40 mm dl do 6 m/m2</t>
  </si>
  <si>
    <t>1374233464</t>
  </si>
  <si>
    <t>Spárování zdiva hloubky do 40 mm aktivovanou maltou délky spáry na 1 m2 upravované plochy do 6 m</t>
  </si>
  <si>
    <t>https://podminky.urs.cz/item/CS_URS_2022_01/985231111</t>
  </si>
  <si>
    <t>518</t>
  </si>
  <si>
    <t>985231112</t>
  </si>
  <si>
    <t>Spárování zdiva aktivovanou maltou spára hl do 40 mm dl přes 6 do 12 m/m2</t>
  </si>
  <si>
    <t>1006586594</t>
  </si>
  <si>
    <t>Spárování zdiva hloubky do 40 mm aktivovanou maltou délky spáry na 1 m2 upravované plochy přes 6 do 12 m</t>
  </si>
  <si>
    <t>https://podminky.urs.cz/item/CS_URS_2022_01/985231112</t>
  </si>
  <si>
    <t>519</t>
  </si>
  <si>
    <t>985231191</t>
  </si>
  <si>
    <t>Příplatek ke spárování hl do 40 mm za práci ve stísněném prostoru</t>
  </si>
  <si>
    <t>1233759065</t>
  </si>
  <si>
    <t>Spárování zdiva hloubky do 40 mm aktivovanou maltou Příplatek k cenám za práci ve stísněném prostoru</t>
  </si>
  <si>
    <t>https://podminky.urs.cz/item/CS_URS_2022_01/985231191</t>
  </si>
  <si>
    <t>520</t>
  </si>
  <si>
    <t>985231192</t>
  </si>
  <si>
    <t>Příplatek ke spárování hl do 40 mm za plochu do 10 m2 jednotlivě</t>
  </si>
  <si>
    <t>1916024112</t>
  </si>
  <si>
    <t>Spárování zdiva hloubky do 40 mm aktivovanou maltou Příplatek k cenám za plochu do 10 m2 jednotlivě</t>
  </si>
  <si>
    <t>https://podminky.urs.cz/item/CS_URS_2022_01/985231192</t>
  </si>
  <si>
    <t>521</t>
  </si>
  <si>
    <t>985232111</t>
  </si>
  <si>
    <t>Hloubkové spárování zdiva aktivovanou maltou spára hl do 80 mm dl do 6 m/m2</t>
  </si>
  <si>
    <t>-986652512</t>
  </si>
  <si>
    <t>Hloubkové spárování zdiva hloubky přes 40 do 80 mm aktivovanou maltou délky spáry na 1 m2 upravované plochy do 6 m</t>
  </si>
  <si>
    <t>https://podminky.urs.cz/item/CS_URS_2022_01/985232111</t>
  </si>
  <si>
    <t>522</t>
  </si>
  <si>
    <t>985232112</t>
  </si>
  <si>
    <t>Hloubkové spárování zdiva aktivovanou maltou spára hl do 80 mm dl přes 6 do 12 m/m2</t>
  </si>
  <si>
    <t>-1108297763</t>
  </si>
  <si>
    <t>Hloubkové spárování zdiva hloubky přes 40 do 80 mm aktivovanou maltou délky spáry na 1 m2 upravované plochy přes 6 do 12 m</t>
  </si>
  <si>
    <t>https://podminky.urs.cz/item/CS_URS_2022_01/985232112</t>
  </si>
  <si>
    <t>523</t>
  </si>
  <si>
    <t>985232191</t>
  </si>
  <si>
    <t>Příplatek k hloubkovému spárování za práci ve stísněném prostoru</t>
  </si>
  <si>
    <t>512784808</t>
  </si>
  <si>
    <t>Hloubkové spárování zdiva hloubky přes 40 do 80 mm aktivovanou maltou Příplatek k cenám za práci ve stísněném prostoru</t>
  </si>
  <si>
    <t>https://podminky.urs.cz/item/CS_URS_2022_01/985232191</t>
  </si>
  <si>
    <t>524</t>
  </si>
  <si>
    <t>985232192</t>
  </si>
  <si>
    <t>Příplatek k hloubkovému spárování za plochu do 10 m2 jednotlivě</t>
  </si>
  <si>
    <t>-408473823</t>
  </si>
  <si>
    <t>Hloubkové spárování zdiva hloubky přes 40 do 80 mm aktivovanou maltou Příplatek k cenám za plochu do 10 m2 jednotlivě</t>
  </si>
  <si>
    <t>https://podminky.urs.cz/item/CS_URS_2022_01/985232192</t>
  </si>
  <si>
    <t>525</t>
  </si>
  <si>
    <t>985233111</t>
  </si>
  <si>
    <t>Úprava spár po spárování zdiva uhlazením spára dl do 6 m/m2</t>
  </si>
  <si>
    <t>-147540507</t>
  </si>
  <si>
    <t>Úprava spár po spárování zdiva kamenného nebo cihelného délky spáry na 1 m2 upravované plochy do 6 m uhlazením</t>
  </si>
  <si>
    <t>https://podminky.urs.cz/item/CS_URS_2022_01/985233111</t>
  </si>
  <si>
    <t>526</t>
  </si>
  <si>
    <t>985233121</t>
  </si>
  <si>
    <t>Úprava spár po spárování zdiva uhlazením spára dl přes 6 do 12 m/m2</t>
  </si>
  <si>
    <t>-1587619970</t>
  </si>
  <si>
    <t>Úprava spár po spárování zdiva kamenného nebo cihelného délky spáry na 1 m2 upravované plochy přes 6 do 12 m uhlazením</t>
  </si>
  <si>
    <t>https://podminky.urs.cz/item/CS_URS_2022_01/985233121</t>
  </si>
  <si>
    <t>527</t>
  </si>
  <si>
    <t>985241110</t>
  </si>
  <si>
    <t>Plombování zdiva betonem s upěchováním včetně vybourání narušeného zdiva do 1 m3</t>
  </si>
  <si>
    <t>-1525216044</t>
  </si>
  <si>
    <t>Plombování zdiva včetně vybourání narušeného zdiva betonem s upěchováním, objemu do 1 m3</t>
  </si>
  <si>
    <t>https://podminky.urs.cz/item/CS_URS_2022_01/985241110</t>
  </si>
  <si>
    <t>528</t>
  </si>
  <si>
    <t>985241111</t>
  </si>
  <si>
    <t>Plombování zdiva betonem s upěchováním včetně vybourání narušeného zdiva do 3 m3</t>
  </si>
  <si>
    <t>-2111267545</t>
  </si>
  <si>
    <t>Plombování zdiva včetně vybourání narušeného zdiva betonem s upěchováním, objemu do 3 m3</t>
  </si>
  <si>
    <t>https://podminky.urs.cz/item/CS_URS_2022_01/985241111</t>
  </si>
  <si>
    <t>529</t>
  </si>
  <si>
    <t>985241210</t>
  </si>
  <si>
    <t>Plombování zdiva zalitím plastickou betonovou směsí včetně vybourání narušeného zdiva do 1 m3</t>
  </si>
  <si>
    <t>1887501646</t>
  </si>
  <si>
    <t>Plombování zdiva včetně vybourání narušeného zdiva zalitím plastickou betonovou směsí do 1 m3</t>
  </si>
  <si>
    <t>https://podminky.urs.cz/item/CS_URS_2022_01/985241210</t>
  </si>
  <si>
    <t>530</t>
  </si>
  <si>
    <t>985241211</t>
  </si>
  <si>
    <t>Plombování zdiva zalitím plastickou betonovou směsí včetně vybourání narušeného zdiva do 3 m3</t>
  </si>
  <si>
    <t>879175436</t>
  </si>
  <si>
    <t>Plombování zdiva včetně vybourání narušeného zdiva zalitím plastickou betonovou směsí do 3 m3</t>
  </si>
  <si>
    <t>https://podminky.urs.cz/item/CS_URS_2022_01/985241211</t>
  </si>
  <si>
    <t>531</t>
  </si>
  <si>
    <t>985311111</t>
  </si>
  <si>
    <t>Reprofilace stěn cementovou sanační maltou tl do 10 mm</t>
  </si>
  <si>
    <t>1099956638</t>
  </si>
  <si>
    <t>Reprofilace betonu sanačními maltami na cementové bázi ručně stěn, tloušťky do 10 mm</t>
  </si>
  <si>
    <t>https://podminky.urs.cz/item/CS_URS_2022_01/985311111</t>
  </si>
  <si>
    <t>532</t>
  </si>
  <si>
    <t>985311112</t>
  </si>
  <si>
    <t>Reprofilace stěn cementovou sanační maltou tl přes 10 do 20 mm</t>
  </si>
  <si>
    <t>-153183106</t>
  </si>
  <si>
    <t>Reprofilace betonu sanačními maltami na cementové bázi ručně stěn, tloušťky přes 10 do 20 mm</t>
  </si>
  <si>
    <t>https://podminky.urs.cz/item/CS_URS_2022_01/985311112</t>
  </si>
  <si>
    <t>533</t>
  </si>
  <si>
    <t>985311113</t>
  </si>
  <si>
    <t>Reprofilace stěn cementovou sanační maltou tl přes 20 do 30 mm</t>
  </si>
  <si>
    <t>327660712</t>
  </si>
  <si>
    <t>Reprofilace betonu sanačními maltami na cementové bázi ručně stěn, tloušťky přes 20 do 30 mm</t>
  </si>
  <si>
    <t>https://podminky.urs.cz/item/CS_URS_2022_01/985311113</t>
  </si>
  <si>
    <t>534</t>
  </si>
  <si>
    <t>985311114</t>
  </si>
  <si>
    <t>Reprofilace stěn cementovou sanační maltou tl přes 30 do 40 mm</t>
  </si>
  <si>
    <t>-575415054</t>
  </si>
  <si>
    <t>Reprofilace betonu sanačními maltami na cementové bázi ručně stěn, tloušťky přes 30 do 40 mm</t>
  </si>
  <si>
    <t>https://podminky.urs.cz/item/CS_URS_2022_01/985311114</t>
  </si>
  <si>
    <t>535</t>
  </si>
  <si>
    <t>985311115</t>
  </si>
  <si>
    <t>Reprofilace stěn cementovou sanační maltou tl přes 40 do 50 mm</t>
  </si>
  <si>
    <t>1553530890</t>
  </si>
  <si>
    <t>Reprofilace betonu sanačními maltami na cementové bázi ručně stěn, tloušťky přes 40 do 50 mm</t>
  </si>
  <si>
    <t>https://podminky.urs.cz/item/CS_URS_2022_01/985311115</t>
  </si>
  <si>
    <t>536</t>
  </si>
  <si>
    <t>985311116</t>
  </si>
  <si>
    <t>Reprofilace stěn cementovou sanační maltou tl přes 50 do 60 mm</t>
  </si>
  <si>
    <t>1123381747</t>
  </si>
  <si>
    <t>Reprofilace betonu sanačními maltami na cementové bázi ručně stěn, tloušťky přes 50 do 60 mm</t>
  </si>
  <si>
    <t>https://podminky.urs.cz/item/CS_URS_2022_01/985311116</t>
  </si>
  <si>
    <t>537</t>
  </si>
  <si>
    <t>985311117</t>
  </si>
  <si>
    <t>Reprofilace stěn cementovou sanační maltou tl přes 60 do 70 mm</t>
  </si>
  <si>
    <t>268290425</t>
  </si>
  <si>
    <t>Reprofilace betonu sanačními maltami na cementové bázi ručně stěn, tloušťky přes 60 do 70 mm</t>
  </si>
  <si>
    <t>https://podminky.urs.cz/item/CS_URS_2022_01/985311117</t>
  </si>
  <si>
    <t>538</t>
  </si>
  <si>
    <t>985311118</t>
  </si>
  <si>
    <t>Reprofilace stěn cementovou sanační maltou tl přes 70 do 80 mm</t>
  </si>
  <si>
    <t>91824522</t>
  </si>
  <si>
    <t>Reprofilace betonu sanačními maltami na cementové bázi ručně stěn, tloušťky přes 70 do 80 mm</t>
  </si>
  <si>
    <t>https://podminky.urs.cz/item/CS_URS_2022_01/985311118</t>
  </si>
  <si>
    <t>539</t>
  </si>
  <si>
    <t>985311119</t>
  </si>
  <si>
    <t>Reprofilace stěn cementovou sanační maltou tl přes 80 do 90 mm</t>
  </si>
  <si>
    <t>-303105482</t>
  </si>
  <si>
    <t>Reprofilace betonu sanačními maltami na cementové bázi ručně stěn, tloušťky přes 80 do 90 mm</t>
  </si>
  <si>
    <t>https://podminky.urs.cz/item/CS_URS_2022_01/985311119</t>
  </si>
  <si>
    <t>540</t>
  </si>
  <si>
    <t>985311120</t>
  </si>
  <si>
    <t>Reprofilace stěn cementovou sanační maltou tl přes 90 do 100 mm</t>
  </si>
  <si>
    <t>-541160379</t>
  </si>
  <si>
    <t>Reprofilace betonu sanačními maltami na cementové bázi ručně stěn, tloušťky přes 90 do 100 mm</t>
  </si>
  <si>
    <t>https://podminky.urs.cz/item/CS_URS_2022_01/985311120</t>
  </si>
  <si>
    <t>541</t>
  </si>
  <si>
    <t>985311211</t>
  </si>
  <si>
    <t>Reprofilace líce kleneb a podhledů cementovou sanační maltou tl do 10 mm</t>
  </si>
  <si>
    <t>-647534900</t>
  </si>
  <si>
    <t>Reprofilace betonu sanačními maltami na cementové bázi ručně líce kleneb a podhledů, tloušťky do 10 mm</t>
  </si>
  <si>
    <t>https://podminky.urs.cz/item/CS_URS_2022_01/985311211</t>
  </si>
  <si>
    <t>542</t>
  </si>
  <si>
    <t>985311212</t>
  </si>
  <si>
    <t>Reprofilace líce kleneb a podhledů cementovou sanační maltou tl přes 10 do 20 mm</t>
  </si>
  <si>
    <t>-1253037867</t>
  </si>
  <si>
    <t>Reprofilace betonu sanačními maltami na cementové bázi ručně líce kleneb a podhledů, tloušťky přes 10 do 20 mm</t>
  </si>
  <si>
    <t>https://podminky.urs.cz/item/CS_URS_2022_01/985311212</t>
  </si>
  <si>
    <t>543</t>
  </si>
  <si>
    <t>985311213</t>
  </si>
  <si>
    <t>Reprofilace líce kleneb a podhledů cementovou sanační maltou tl přes 20 do 30 mm</t>
  </si>
  <si>
    <t>-622680135</t>
  </si>
  <si>
    <t>Reprofilace betonu sanačními maltami na cementové bázi ručně líce kleneb a podhledů, tloušťky přes 20 do 30 mm</t>
  </si>
  <si>
    <t>https://podminky.urs.cz/item/CS_URS_2022_01/985311213</t>
  </si>
  <si>
    <t>544</t>
  </si>
  <si>
    <t>985311215</t>
  </si>
  <si>
    <t>Reprofilace líce kleneb a podhledů cementovou sanační maltou tl přes 40 do 50 mm</t>
  </si>
  <si>
    <t>-949871448</t>
  </si>
  <si>
    <t>Reprofilace betonu sanačními maltami na cementové bázi ručně líce kleneb a podhledů, tloušťky přes 40 do 50 mm</t>
  </si>
  <si>
    <t>https://podminky.urs.cz/item/CS_URS_2022_01/985311215</t>
  </si>
  <si>
    <t>545</t>
  </si>
  <si>
    <t>985311216</t>
  </si>
  <si>
    <t>Reprofilace líce kleneb a podhledů cementovou sanační maltou tl přes 50 do 60 mm</t>
  </si>
  <si>
    <t>-1162652119</t>
  </si>
  <si>
    <t>Reprofilace betonu sanačními maltami na cementové bázi ručně líce kleneb a podhledů, tloušťky přes 50 do 60 mm</t>
  </si>
  <si>
    <t>https://podminky.urs.cz/item/CS_URS_2022_01/985311216</t>
  </si>
  <si>
    <t>546</t>
  </si>
  <si>
    <t>985311217</t>
  </si>
  <si>
    <t>Reprofilace líce kleneb a podhledů cementovou sanační maltou tl přes 60 do 70 mm</t>
  </si>
  <si>
    <t>1474127489</t>
  </si>
  <si>
    <t>Reprofilace betonu sanačními maltami na cementové bázi ručně líce kleneb a podhledů, tloušťky přes 60 do 70 mm</t>
  </si>
  <si>
    <t>https://podminky.urs.cz/item/CS_URS_2022_01/985311217</t>
  </si>
  <si>
    <t>547</t>
  </si>
  <si>
    <t>985311219</t>
  </si>
  <si>
    <t>Reprofilace líce kleneb a podhledů cementovou sanační maltou tl přes 80 do 90 mm</t>
  </si>
  <si>
    <t>2145564147</t>
  </si>
  <si>
    <t>Reprofilace betonu sanačními maltami na cementové bázi ručně líce kleneb a podhledů, tloušťky přes 80 do 90 mm</t>
  </si>
  <si>
    <t>https://podminky.urs.cz/item/CS_URS_2022_01/985311219</t>
  </si>
  <si>
    <t>548</t>
  </si>
  <si>
    <t>985311220</t>
  </si>
  <si>
    <t>Reprofilace líce kleneb a podhledů cementovou sanační maltou tl přes 90 do 100 mm</t>
  </si>
  <si>
    <t>1544265580</t>
  </si>
  <si>
    <t>Reprofilace betonu sanačními maltami na cementové bázi ručně líce kleneb a podhledů, tloušťky přes 90 do 100 mm</t>
  </si>
  <si>
    <t>https://podminky.urs.cz/item/CS_URS_2022_01/985311220</t>
  </si>
  <si>
    <t>549</t>
  </si>
  <si>
    <t>985311311</t>
  </si>
  <si>
    <t>Reprofilace rubu kleneb a podlah cementovou sanační maltou tl 10 mm</t>
  </si>
  <si>
    <t>1882832085</t>
  </si>
  <si>
    <t>Reprofilace betonu sanačními maltami na cementové bázi ručně rubu kleneb a podlah, tloušťky do 10 mm</t>
  </si>
  <si>
    <t>https://podminky.urs.cz/item/CS_URS_2022_01/985311311</t>
  </si>
  <si>
    <t>550</t>
  </si>
  <si>
    <t>985311312</t>
  </si>
  <si>
    <t>Reprofilace rubu kleneb a podlah cementovou sanační maltou tl přes 10 do 20 mm</t>
  </si>
  <si>
    <t>1689415020</t>
  </si>
  <si>
    <t>Reprofilace betonu sanačními maltami na cementové bázi ručně rubu kleneb a podlah, tloušťky přes 10 do 20 mm</t>
  </si>
  <si>
    <t>https://podminky.urs.cz/item/CS_URS_2022_01/985311312</t>
  </si>
  <si>
    <t>551</t>
  </si>
  <si>
    <t>985311313</t>
  </si>
  <si>
    <t>Reprofilace rubu kleneb a podlah cementovou sanační maltou tl přes 20 do 30 mm</t>
  </si>
  <si>
    <t>603076275</t>
  </si>
  <si>
    <t>Reprofilace betonu sanačními maltami na cementové bázi ručně rubu kleneb a podlah, tloušťky přes 20 do 30 mm</t>
  </si>
  <si>
    <t>https://podminky.urs.cz/item/CS_URS_2022_01/985311313</t>
  </si>
  <si>
    <t>552</t>
  </si>
  <si>
    <t>985311315</t>
  </si>
  <si>
    <t>Reprofilace rubu kleneb a podlah cementovou sanační maltou tl přes 40 do 50 mm</t>
  </si>
  <si>
    <t>745765058</t>
  </si>
  <si>
    <t>Reprofilace betonu sanačními maltami na cementové bázi ručně rubu kleneb a podlah, tloušťky přes 40 do 50 mm</t>
  </si>
  <si>
    <t>https://podminky.urs.cz/item/CS_URS_2022_01/985311315</t>
  </si>
  <si>
    <t>553</t>
  </si>
  <si>
    <t>985311912</t>
  </si>
  <si>
    <t>Příplatek při reprofilaci sanační maltou za plochu do 10 m2 jednotlivě</t>
  </si>
  <si>
    <t>385455336</t>
  </si>
  <si>
    <t>Reprofilace betonu sanačními maltami na cementové bázi ručně Příplatek k cenám za plochu do 10 m2 jednotlivě</t>
  </si>
  <si>
    <t>https://podminky.urs.cz/item/CS_URS_2022_01/985311912</t>
  </si>
  <si>
    <t>554</t>
  </si>
  <si>
    <t>985312111</t>
  </si>
  <si>
    <t>Stěrka k vyrovnání betonových ploch stěn tl do 2 mm</t>
  </si>
  <si>
    <t>698356419</t>
  </si>
  <si>
    <t>Stěrka k vyrovnání ploch reprofilovaného betonu stěn, tloušťky do 2 mm</t>
  </si>
  <si>
    <t>https://podminky.urs.cz/item/CS_URS_2022_01/985312111</t>
  </si>
  <si>
    <t>555</t>
  </si>
  <si>
    <t>985312121</t>
  </si>
  <si>
    <t>Stěrka k vyrovnání betonových ploch líce kleneb a podhledů tl do 2 mm</t>
  </si>
  <si>
    <t>-424411621</t>
  </si>
  <si>
    <t>Stěrka k vyrovnání ploch reprofilovaného betonu líce kleneb a podhledů, tloušťky do 2 mm</t>
  </si>
  <si>
    <t>https://podminky.urs.cz/item/CS_URS_2022_01/985312121</t>
  </si>
  <si>
    <t>556</t>
  </si>
  <si>
    <t>985312192</t>
  </si>
  <si>
    <t>Příplatek ke stěrce pro vyrovnání betonových ploch za plochu do 10 m2 jednotlivě</t>
  </si>
  <si>
    <t>-730299884</t>
  </si>
  <si>
    <t>Stěrka k vyrovnání ploch reprofilovaného betonu Příplatek k cenám za plochu do 10 m2 jednotlivě</t>
  </si>
  <si>
    <t>https://podminky.urs.cz/item/CS_URS_2022_01/985312192</t>
  </si>
  <si>
    <t>557</t>
  </si>
  <si>
    <t>985321111</t>
  </si>
  <si>
    <t>Ochranný nátěr výztuže na cementové bázi stěn, líce kleneb a podhledů 1 vrstva tl 1 mm</t>
  </si>
  <si>
    <t>-596307921</t>
  </si>
  <si>
    <t>Ochranný nátěr betonářské výztuže 1 vrstva tloušťky 1 mm na cementové bázi stěn, líce kleneb a podhledů</t>
  </si>
  <si>
    <t>https://podminky.urs.cz/item/CS_URS_2022_01/985321111</t>
  </si>
  <si>
    <t>558</t>
  </si>
  <si>
    <t>985321112</t>
  </si>
  <si>
    <t>Ochranný nátěr výztuže na cementové bázi rubu kleneb a podlah 1 vrstva tl 1 mm</t>
  </si>
  <si>
    <t>45032407</t>
  </si>
  <si>
    <t>Ochranný nátěr betonářské výztuže 1 vrstva tloušťky 1 mm na cementové bázi rubu kleneb a podlah</t>
  </si>
  <si>
    <t>https://podminky.urs.cz/item/CS_URS_2022_01/985321112</t>
  </si>
  <si>
    <t>559</t>
  </si>
  <si>
    <t>985321912</t>
  </si>
  <si>
    <t>Příplatek k cenám ochranného nátěru výztuže za plochu do 10 m2 jednotlivě</t>
  </si>
  <si>
    <t>1232025629</t>
  </si>
  <si>
    <t>Ochranný nátěr betonářské výztuže Příplatek k cenám za plochu do 10 m2 jednotlivě</t>
  </si>
  <si>
    <t>https://podminky.urs.cz/item/CS_URS_2022_01/985321912</t>
  </si>
  <si>
    <t>560</t>
  </si>
  <si>
    <t>985323111</t>
  </si>
  <si>
    <t>Spojovací můstek reprofilovaného betonu na cementové bázi tl 1 mm</t>
  </si>
  <si>
    <t>-949934864</t>
  </si>
  <si>
    <t>Spojovací můstek reprofilovaného betonu na cementové bázi, tloušťky 1 mm</t>
  </si>
  <si>
    <t>https://podminky.urs.cz/item/CS_URS_2022_01/985323111</t>
  </si>
  <si>
    <t>561</t>
  </si>
  <si>
    <t>985323112</t>
  </si>
  <si>
    <t>Spojovací můstek reprofilovaného betonu na cementové bázi tl 2 mm</t>
  </si>
  <si>
    <t>-656768208</t>
  </si>
  <si>
    <t>Spojovací můstek reprofilovaného betonu na cementové bázi, tloušťky 2 mm</t>
  </si>
  <si>
    <t>https://podminky.urs.cz/item/CS_URS_2022_01/985323112</t>
  </si>
  <si>
    <t>562</t>
  </si>
  <si>
    <t>985323912</t>
  </si>
  <si>
    <t>Příplatek k cenám spojovacího můstku za plochu do 10 m2 jednotlivě</t>
  </si>
  <si>
    <t>1480571775</t>
  </si>
  <si>
    <t>Spojovací můstek reprofilovaného betonu Příplatek k cenám za plochu do 10 m2 jednotlivě</t>
  </si>
  <si>
    <t>https://podminky.urs.cz/item/CS_URS_2022_01/985323912</t>
  </si>
  <si>
    <t>563</t>
  </si>
  <si>
    <t>985324211</t>
  </si>
  <si>
    <t>Ochranný akrylátový nátěr betonu dvojnásobný s impregnací (OS-B)</t>
  </si>
  <si>
    <t>749978127</t>
  </si>
  <si>
    <t>Ochranný nátěr betonu akrylátový dvojnásobný s impregnací (OS-B)</t>
  </si>
  <si>
    <t>https://podminky.urs.cz/item/CS_URS_2022_01/985324211</t>
  </si>
  <si>
    <t>564</t>
  </si>
  <si>
    <t>985324221</t>
  </si>
  <si>
    <t>Ochranný akrylátový nátěr betonu dvojnásobný se stěrkou (OS-C)</t>
  </si>
  <si>
    <t>191562178</t>
  </si>
  <si>
    <t>Ochranný nátěr betonu akrylátový dvojnásobný se stěrkou (OS-C)</t>
  </si>
  <si>
    <t>https://podminky.urs.cz/item/CS_URS_2022_01/985324221</t>
  </si>
  <si>
    <t>565</t>
  </si>
  <si>
    <t>985331112</t>
  </si>
  <si>
    <t>Dodatečné vlepování betonářské výztuže D 10 mm do cementové aktivované malty včetně vyvrtání otvoru</t>
  </si>
  <si>
    <t>-348646796</t>
  </si>
  <si>
    <t>Dodatečné vlepování betonářské výztuže včetně vyvrtání a vyčištění otvoru cementovou aktivovanou maltou průměr výztuže 10 mm</t>
  </si>
  <si>
    <t>https://podminky.urs.cz/item/CS_URS_2022_01/985331112</t>
  </si>
  <si>
    <t>566</t>
  </si>
  <si>
    <t>13021012</t>
  </si>
  <si>
    <t>tyč ocelová kruhová žebírková DIN 488 jakost B500B (10 505) výztuž do betonu D 10mm</t>
  </si>
  <si>
    <t>-1222719817</t>
  </si>
  <si>
    <t>567</t>
  </si>
  <si>
    <t>985331212</t>
  </si>
  <si>
    <t>Dodatečné vlepování betonářské výztuže D 10 mm do chemické malty včetně vyvrtání otvoru</t>
  </si>
  <si>
    <t>1836173537</t>
  </si>
  <si>
    <t>Dodatečné vlepování betonářské výztuže včetně vyvrtání a vyčištění otvoru chemickou maltou průměr výztuže 10 mm</t>
  </si>
  <si>
    <t>https://podminky.urs.cz/item/CS_URS_2022_01/985331212</t>
  </si>
  <si>
    <t>568</t>
  </si>
  <si>
    <t>985562111</t>
  </si>
  <si>
    <t>Výztuž stříkaného betonu stěn ze svařovaných sítí s antikorozní úpravou jednovrstvých D drátu 2 mm velikost ok do 100 mm</t>
  </si>
  <si>
    <t>-1610607246</t>
  </si>
  <si>
    <t>Výztuž stříkaného betonu ze svařovaných sítí velikosti ok do 100 mm s antikorozní úpravou, průměru drátu 2 mm jednovrstvých stěn</t>
  </si>
  <si>
    <t>https://podminky.urs.cz/item/CS_URS_2022_01/985562111</t>
  </si>
  <si>
    <t>569</t>
  </si>
  <si>
    <t>985562121</t>
  </si>
  <si>
    <t>Výztuž stříkaného betonu líce kleneb ze svařovaných sítí s antikorozní úpravou jednovrstvých D drátu 2 mm oka do 100 mm</t>
  </si>
  <si>
    <t>1555466385</t>
  </si>
  <si>
    <t>Výztuž stříkaného betonu ze svařovaných sítí velikosti ok do 100 mm s antikorozní úpravou, průměru drátu 2 mm jednovrstvých líce kleneb a podhledů</t>
  </si>
  <si>
    <t>https://podminky.urs.cz/item/CS_URS_2022_01/985562121</t>
  </si>
  <si>
    <t>570</t>
  </si>
  <si>
    <t>985564111</t>
  </si>
  <si>
    <t>Kotvičky pro výztuž stříkaného betonu hl do 200 mm z oceli D do 6 mm do cementové malty</t>
  </si>
  <si>
    <t>-17018343</t>
  </si>
  <si>
    <t>Kotvičky pro výztuž stříkaného betonu z betonářské oceli do cementové malty, hloubky kotvení do 200 mm, průměru do 6 mm</t>
  </si>
  <si>
    <t>https://podminky.urs.cz/item/CS_URS_2022_01/985564111</t>
  </si>
  <si>
    <t>571</t>
  </si>
  <si>
    <t>985564211</t>
  </si>
  <si>
    <t>Kotvičky pro výztuž stříkaného betonu hl do 200 mm z oceli D do 6 mm do chemické malty</t>
  </si>
  <si>
    <t>1238409221</t>
  </si>
  <si>
    <t>Kotvičky pro výztuž stříkaného betonu z betonářské oceli do chemické malty, hloubky kotvení do 200 mm, průměru do 6 mm</t>
  </si>
  <si>
    <t>https://podminky.urs.cz/item/CS_URS_2022_01/985564211</t>
  </si>
  <si>
    <t>572</t>
  </si>
  <si>
    <t>R - položka 16</t>
  </si>
  <si>
    <t>Jednosložkový nátěr nízkoviskózní inhibitor koroze na bázi silanu pro zastavení či spomalení koroze výztužných prvků</t>
  </si>
  <si>
    <t>Litr</t>
  </si>
  <si>
    <t>R -  položka</t>
  </si>
  <si>
    <t>-1832375262</t>
  </si>
  <si>
    <t>997</t>
  </si>
  <si>
    <t>Přesun sutě</t>
  </si>
  <si>
    <t>573</t>
  </si>
  <si>
    <t>997013501</t>
  </si>
  <si>
    <t>Odvoz suti a vybouraných hmot na skládku nebo meziskládku do 1 km se složením</t>
  </si>
  <si>
    <t>-1948428503</t>
  </si>
  <si>
    <t>Odvoz suti a vybouraných hmot na skládku nebo meziskládku se složením, na vzdálenost do 1 km</t>
  </si>
  <si>
    <t>https://podminky.urs.cz/item/CS_URS_2022_01/997013501</t>
  </si>
  <si>
    <t>574</t>
  </si>
  <si>
    <t>997013509</t>
  </si>
  <si>
    <t>Příplatek k odvozu suti a vybouraných hmot na skládku ZKD 1 km přes 1 km</t>
  </si>
  <si>
    <t>-1091957197</t>
  </si>
  <si>
    <t>Odvoz suti a vybouraných hmot na skládku nebo meziskládku se složením, na vzdálenost Příplatek k ceně za každý další i započatý 1 km přes 1 km</t>
  </si>
  <si>
    <t>https://podminky.urs.cz/item/CS_URS_2022_01/997013509</t>
  </si>
  <si>
    <t>575</t>
  </si>
  <si>
    <t>997013511</t>
  </si>
  <si>
    <t>Odvoz suti a vybouraných hmot z meziskládky na skládku do 1 km s naložením a se složením</t>
  </si>
  <si>
    <t>-817345884</t>
  </si>
  <si>
    <t>Odvoz suti a vybouraných hmot z meziskládky na skládku s naložením a se složením, na vzdálenost do 1 km</t>
  </si>
  <si>
    <t>https://podminky.urs.cz/item/CS_URS_2022_01/997013511</t>
  </si>
  <si>
    <t>576</t>
  </si>
  <si>
    <t>997013601</t>
  </si>
  <si>
    <t>Poplatek za uložení na skládce (skládkovné) stavebního odpadu betonového kód odpadu 17 01 01</t>
  </si>
  <si>
    <t>898080057</t>
  </si>
  <si>
    <t>Poplatek za uložení stavebního odpadu na skládce (skládkovné) z prostého betonu zatříděného do Katalogu odpadů pod kódem 17 01 01</t>
  </si>
  <si>
    <t>https://podminky.urs.cz/item/CS_URS_2022_01/997013601</t>
  </si>
  <si>
    <t>577</t>
  </si>
  <si>
    <t>997013602</t>
  </si>
  <si>
    <t>Poplatek za uložení na skládce (skládkovné) stavebního odpadu železobetonového kód odpadu 17 01 01</t>
  </si>
  <si>
    <t>567857612</t>
  </si>
  <si>
    <t>Poplatek za uložení stavebního odpadu na skládce (skládkovné) z armovaného betonu zatříděného do Katalogu odpadů pod kódem 17 01 01</t>
  </si>
  <si>
    <t>https://podminky.urs.cz/item/CS_URS_2022_01/997013602</t>
  </si>
  <si>
    <t>578</t>
  </si>
  <si>
    <t>997013603</t>
  </si>
  <si>
    <t>Poplatek za uložení na skládce (skládkovné) stavebního odpadu cihelného kód odpadu 17 01 02</t>
  </si>
  <si>
    <t>2032851278</t>
  </si>
  <si>
    <t>Poplatek za uložení stavebního odpadu na skládce (skládkovné) cihelného zatříděného do Katalogu odpadů pod kódem 17 01 02</t>
  </si>
  <si>
    <t>https://podminky.urs.cz/item/CS_URS_2022_01/997013603</t>
  </si>
  <si>
    <t>579</t>
  </si>
  <si>
    <t>997013607</t>
  </si>
  <si>
    <t>Poplatek za uložení na skládce (skládkovné) stavebního odpadu keramického kód odpadu 17 01 03</t>
  </si>
  <si>
    <t>-1547269942</t>
  </si>
  <si>
    <t>Poplatek za uložení stavebního odpadu na skládce (skládkovné) z tašek a keramických výrobků zatříděného do Katalogu odpadů pod kódem 17 01 03</t>
  </si>
  <si>
    <t>https://podminky.urs.cz/item/CS_URS_2022_01/997013607</t>
  </si>
  <si>
    <t>580</t>
  </si>
  <si>
    <t>997013609</t>
  </si>
  <si>
    <t>Poplatek za uložení na skládce (skládkovné) stavebního odpadu ze směsí nebo oddělených frakcí betonu, cihel a keramických výrobků kód odpadu 17 01 07</t>
  </si>
  <si>
    <t>1543549411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</si>
  <si>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</si>
  <si>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https://podminky.urs.cz/item/CS_URS_2022_01/997013609</t>
  </si>
  <si>
    <t>581</t>
  </si>
  <si>
    <t>997013631</t>
  </si>
  <si>
    <t>Poplatek za uložení na skládce (skládkovné) stavebního odpadu směsného kód odpadu 17 09 04</t>
  </si>
  <si>
    <t>410308132</t>
  </si>
  <si>
    <t>Poplatek za uložení stavebního odpadu na skládce (skládkovné) směsného stavebního a demoličního zatříděného do Katalogu odpadů pod kódem 17 09 04</t>
  </si>
  <si>
    <t>https://podminky.urs.cz/item/CS_URS_2022_01/997013631</t>
  </si>
  <si>
    <t>582</t>
  </si>
  <si>
    <t>997013645</t>
  </si>
  <si>
    <t>Poplatek za uložení na skládce (skládkovné) odpadu asfaltového bez dehtu kód odpadu 17 03 02</t>
  </si>
  <si>
    <t>1923166517</t>
  </si>
  <si>
    <t>Poplatek za uložení stavebního odpadu na skládce (skládkovné) asfaltového bez obsahu dehtu zatříděného do Katalogu odpadů pod kódem 17 03 02</t>
  </si>
  <si>
    <t>https://podminky.urs.cz/item/CS_URS_2022_01/997013645</t>
  </si>
  <si>
    <t>583</t>
  </si>
  <si>
    <t>997013655</t>
  </si>
  <si>
    <t>Poplatek za uložení na skládce (skládkovné) zeminy a kamení kód odpadu 17 05 04</t>
  </si>
  <si>
    <t>-1191773786</t>
  </si>
  <si>
    <t>Poplatek za uložení stavebního odpadu na skládce (skládkovné) zeminy a kamení zatříděného do Katalogu odpadů pod kódem 17 05 04</t>
  </si>
  <si>
    <t>https://podminky.urs.cz/item/CS_URS_2022_01/997013655</t>
  </si>
  <si>
    <t>584</t>
  </si>
  <si>
    <t>997013811</t>
  </si>
  <si>
    <t>Poplatek za uložení na skládce (skládkovné) stavebního odpadu dřevěného kód odpadu 17 02 01</t>
  </si>
  <si>
    <t>783200029</t>
  </si>
  <si>
    <t>Poplatek za uložení stavebního odpadu na skládce (skládkovné) dřevěného zatříděného do Katalogu odpadů pod kódem 17 02 01</t>
  </si>
  <si>
    <t>https://podminky.urs.cz/item/CS_URS_2022_01/997013811</t>
  </si>
  <si>
    <t>585</t>
  </si>
  <si>
    <t>997013813</t>
  </si>
  <si>
    <t>Poplatek za uložení na skládce (skládkovné) stavebního odpadu z plastických hmot kód odpadu 17 02 03</t>
  </si>
  <si>
    <t>-316938064</t>
  </si>
  <si>
    <t>Poplatek za uložení stavebního odpadu na skládce (skládkovné) z plastických hmot zatříděného do Katalogu odpadů pod kódem 17 02 03</t>
  </si>
  <si>
    <t>https://podminky.urs.cz/item/CS_URS_2022_01/997013813</t>
  </si>
  <si>
    <t>586</t>
  </si>
  <si>
    <t>997013814</t>
  </si>
  <si>
    <t>Poplatek za uložení na skládce (skládkovné) stavebního odpadu izolací kód odpadu 17 06 04</t>
  </si>
  <si>
    <t>-1441511053</t>
  </si>
  <si>
    <t>Poplatek za uložení stavebního odpadu na skládce (skládkovné) z izolačních materiálů zatříděného do Katalogu odpadů pod kódem 17 06 04</t>
  </si>
  <si>
    <t>https://podminky.urs.cz/item/CS_URS_2022_01/997013814</t>
  </si>
  <si>
    <t>587</t>
  </si>
  <si>
    <t>997013841</t>
  </si>
  <si>
    <t>Poplatek za uložení na skládce (skládkovné) odpadu po otryskávání bez obsahu nebezpečných látek kód odpadu 12 01 17</t>
  </si>
  <si>
    <t>-881649421</t>
  </si>
  <si>
    <t>Poplatek za uložení stavebního odpadu na skládce (skládkovné) odpadního materiálu po otryskávání bez obsahu nebezpečných látek zatříděného do Katalogu odpadů pod kódem 12 01 17</t>
  </si>
  <si>
    <t>https://podminky.urs.cz/item/CS_URS_2022_01/997013841</t>
  </si>
  <si>
    <t>588</t>
  </si>
  <si>
    <t>997013843</t>
  </si>
  <si>
    <t>Poplatek za uložení na skládce (skládkovné) odpadu po otryskávání s obsahem nebezpečných látek kód odpadu 12 01 16</t>
  </si>
  <si>
    <t>-1615590203</t>
  </si>
  <si>
    <t>Poplatek za uložení stavebního odpadu na skládce (skládkovné) odpadního materiálu po otryskávání s obsahem nebezpečných látek zatříděného do katalogu odpadů pod kódem 12 01 16</t>
  </si>
  <si>
    <t>https://podminky.urs.cz/item/CS_URS_2022_01/997013843</t>
  </si>
  <si>
    <t>589</t>
  </si>
  <si>
    <t>997211111</t>
  </si>
  <si>
    <t>Svislá doprava suti na v 3,5 m</t>
  </si>
  <si>
    <t>481035503</t>
  </si>
  <si>
    <t>Svislá doprava suti nebo vybouraných hmot s naložením do dopravního zařízení a s vyprázdněním dopravního zařízení na hromadu nebo do dopravního prostředku suti na výšku do 3,5 m</t>
  </si>
  <si>
    <t>https://podminky.urs.cz/item/CS_URS_2022_01/997211111</t>
  </si>
  <si>
    <t>590</t>
  </si>
  <si>
    <t>997211119</t>
  </si>
  <si>
    <t>Příplatek ZKD 3,5 m výšky u svislé dopravy suti</t>
  </si>
  <si>
    <t>-1629419756</t>
  </si>
  <si>
    <t>Svislá doprava suti nebo vybouraných hmot s naložením do dopravního zařízení a s vyprázdněním dopravního zařízení na hromadu nebo do dopravního prostředku suti na výšku Příplatek k ceně za každých dalších i započatých 3,5 m výšky přes 3,5 m</t>
  </si>
  <si>
    <t>https://podminky.urs.cz/item/CS_URS_2022_01/997211119</t>
  </si>
  <si>
    <t>591</t>
  </si>
  <si>
    <t>997211511</t>
  </si>
  <si>
    <t>Vodorovná doprava suti po suchu na vzdálenost do 1 km</t>
  </si>
  <si>
    <t>1420313860</t>
  </si>
  <si>
    <t>Vodorovná doprava suti nebo vybouraných hmot suti se složením a hrubým urovnáním, na vzdálenost do 1 km</t>
  </si>
  <si>
    <t>https://podminky.urs.cz/item/CS_URS_2022_01/997211511</t>
  </si>
  <si>
    <t>592</t>
  </si>
  <si>
    <t>997211519</t>
  </si>
  <si>
    <t>Příplatek ZKD 1 km u vodorovné dopravy suti</t>
  </si>
  <si>
    <t>1521842373</t>
  </si>
  <si>
    <t>Vodorovná doprava suti nebo vybouraných hmot suti se složením a hrubým urovnáním, na vzdálenost Příplatek k ceně za každý další i započatý 1 km přes 1 km</t>
  </si>
  <si>
    <t>https://podminky.urs.cz/item/CS_URS_2022_01/997211519</t>
  </si>
  <si>
    <t>593</t>
  </si>
  <si>
    <t>997211611</t>
  </si>
  <si>
    <t>Nakládání suti na dopravní prostředky pro vodorovnou dopravu</t>
  </si>
  <si>
    <t>1490665173</t>
  </si>
  <si>
    <t>Nakládání suti nebo vybouraných hmot na dopravní prostředky pro vodorovnou dopravu suti</t>
  </si>
  <si>
    <t>https://podminky.urs.cz/item/CS_URS_2022_01/997211611</t>
  </si>
  <si>
    <t>594</t>
  </si>
  <si>
    <t>997211612</t>
  </si>
  <si>
    <t>Nakládání vybouraných hmot na dopravní prostředky pro vodorovnou dopravu</t>
  </si>
  <si>
    <t>1216418381</t>
  </si>
  <si>
    <t>Nakládání suti nebo vybouraných hmot na dopravní prostředky pro vodorovnou dopravu vybouraných hmot</t>
  </si>
  <si>
    <t>https://podminky.urs.cz/item/CS_URS_2022_01/997211612</t>
  </si>
  <si>
    <t>595</t>
  </si>
  <si>
    <t>997211621</t>
  </si>
  <si>
    <t>Ekologická likvidace mostnic - drcení a odvoz do 20 km</t>
  </si>
  <si>
    <t>-1743926756</t>
  </si>
  <si>
    <t>Ekologická likvidace mostnic s drcením s odvozem drtě do 20 km</t>
  </si>
  <si>
    <t>https://podminky.urs.cz/item/CS_URS_2022_01/997211621</t>
  </si>
  <si>
    <t>596</t>
  </si>
  <si>
    <t>997221111</t>
  </si>
  <si>
    <t>Vodorovná doprava suti ze sypkých materiálů nošením do 50 m</t>
  </si>
  <si>
    <t>-715488518</t>
  </si>
  <si>
    <t>Vodorovná doprava suti nošením s naložením a se složením ze sypkých materiálů, na vzdálenost do 50 m</t>
  </si>
  <si>
    <t>https://podminky.urs.cz/item/CS_URS_2022_01/997221111</t>
  </si>
  <si>
    <t>597</t>
  </si>
  <si>
    <t>997221119</t>
  </si>
  <si>
    <t>Příplatek za každých dalších 10 m u vodorovné dopravy suti ze sypkých materiálů nošením</t>
  </si>
  <si>
    <t>788610035</t>
  </si>
  <si>
    <t>Vodorovná doprava suti nošením s naložením a se složením ze sypkých materiálů, na vzdálenost Příplatek k ceně za každých dalších i započatých 10 m přes 50 m</t>
  </si>
  <si>
    <t>https://podminky.urs.cz/item/CS_URS_2022_01/997221119</t>
  </si>
  <si>
    <t>598</t>
  </si>
  <si>
    <t>997221141</t>
  </si>
  <si>
    <t>Vodorovná doprava suti ze sypkých materiálů stavebním kolečkem do 50 m</t>
  </si>
  <si>
    <t>-13462591</t>
  </si>
  <si>
    <t>Vodorovná doprava suti stavebním kolečkem s naložením a se složením ze sypkých materiálů, na vzdálenost do 50 m</t>
  </si>
  <si>
    <t>https://podminky.urs.cz/item/CS_URS_2022_01/997221141</t>
  </si>
  <si>
    <t>599</t>
  </si>
  <si>
    <t>997221149</t>
  </si>
  <si>
    <t>Příplatek za každých dalších 10 m u vodorovné dopravy suti ze sypkých materiálů stavebním kolečkem</t>
  </si>
  <si>
    <t>1139383802</t>
  </si>
  <si>
    <t>Vodorovná doprava suti stavebním kolečkem s naložením a se složením ze sypkých materiálů, na vzdálenost Příplatek k ceně za každých dalších i započatých 10 m přes 50 m</t>
  </si>
  <si>
    <t>https://podminky.urs.cz/item/CS_URS_2022_01/997221149</t>
  </si>
  <si>
    <t>600</t>
  </si>
  <si>
    <t>997221551</t>
  </si>
  <si>
    <t>Vodorovná doprava suti ze sypkých materiálů do 1 km</t>
  </si>
  <si>
    <t>850867298</t>
  </si>
  <si>
    <t>Vodorovná doprava suti bez naložení, ale se složením a s hrubým urovnáním ze sypkých materiálů, na vzdálenost do 1 km</t>
  </si>
  <si>
    <t>https://podminky.urs.cz/item/CS_URS_2022_01/997221551</t>
  </si>
  <si>
    <t>601</t>
  </si>
  <si>
    <t>997221559</t>
  </si>
  <si>
    <t>Příplatek ZKD 1 km u vodorovné dopravy suti ze sypkých materiálů</t>
  </si>
  <si>
    <t>-18101460</t>
  </si>
  <si>
    <t>Vodorovná doprava suti bez naložení, ale se složením a s hrubým urovnáním Příplatek k ceně za každý další i započatý 1 km přes 1 km</t>
  </si>
  <si>
    <t>https://podminky.urs.cz/item/CS_URS_2022_01/997221559</t>
  </si>
  <si>
    <t>602</t>
  </si>
  <si>
    <t>997221571</t>
  </si>
  <si>
    <t>Vodorovná doprava vybouraných hmot do 1 km</t>
  </si>
  <si>
    <t>-1991447391</t>
  </si>
  <si>
    <t>Vodorovná doprava vybouraných hmot bez naložení, ale se složením a s hrubým urovnáním na vzdálenost do 1 km</t>
  </si>
  <si>
    <t>https://podminky.urs.cz/item/CS_URS_2022_01/997221571</t>
  </si>
  <si>
    <t>603</t>
  </si>
  <si>
    <t>997221579</t>
  </si>
  <si>
    <t>Příplatek ZKD 1 km u vodorovné dopravy vybouraných hmot</t>
  </si>
  <si>
    <t>804361522</t>
  </si>
  <si>
    <t>Vodorovná doprava vybouraných hmot bez naložení, ale se složením a s hrubým urovnáním na vzdálenost Příplatek k ceně za každý další i započatý 1 km přes 1 km</t>
  </si>
  <si>
    <t>https://podminky.urs.cz/item/CS_URS_2022_01/997221579</t>
  </si>
  <si>
    <t>604</t>
  </si>
  <si>
    <t>997221611</t>
  </si>
  <si>
    <t>-1021918981</t>
  </si>
  <si>
    <t>Nakládání na dopravní prostředky pro vodorovnou dopravu suti</t>
  </si>
  <si>
    <t>https://podminky.urs.cz/item/CS_URS_2022_01/997221611</t>
  </si>
  <si>
    <t>605</t>
  </si>
  <si>
    <t>997221612</t>
  </si>
  <si>
    <t>-1781957085</t>
  </si>
  <si>
    <t>Nakládání na dopravní prostředky pro vodorovnou dopravu vybouraných hmot</t>
  </si>
  <si>
    <t>https://podminky.urs.cz/item/CS_URS_2022_01/997221612</t>
  </si>
  <si>
    <t>998</t>
  </si>
  <si>
    <t>Přesun hmot</t>
  </si>
  <si>
    <t>606</t>
  </si>
  <si>
    <t>998153211</t>
  </si>
  <si>
    <t>Přesun hmot ruční pro samostatné zdi a valy zděné nebo betonové monolitické v do 12 m</t>
  </si>
  <si>
    <t>1457920246</t>
  </si>
  <si>
    <t>Přesun hmot ruční pro zdi a valy samostatné se svislou nosnou konstrukcí zděnou nebo monolitickou betonovou vodorovná dopravní vzdálenost do 50 m, pro zdi výšky do 12 m</t>
  </si>
  <si>
    <t>https://podminky.urs.cz/item/CS_URS_2022_01/998153211</t>
  </si>
  <si>
    <t>607</t>
  </si>
  <si>
    <t>998153221</t>
  </si>
  <si>
    <t>Příplatek k ručnímu přesunu hmot pro zdi a valy za zvětšený přesun ZKD 50 m</t>
  </si>
  <si>
    <t>189275565</t>
  </si>
  <si>
    <t>Přesun hmot ruční pro zdi a valy samostatné se svislou nosnou konstrukcí zděnou nebo monolitickou betonovou Příplatek cenám za ruční zvětšený přesun přes vymezenou dopravní vzdálenost za každých dalších i započatých 50 m</t>
  </si>
  <si>
    <t>https://podminky.urs.cz/item/CS_URS_2022_01/998153221</t>
  </si>
  <si>
    <t>608</t>
  </si>
  <si>
    <t>998212111</t>
  </si>
  <si>
    <t>Přesun hmot pro mosty zděné, monolitické betonové nebo ocelové v do 20 m</t>
  </si>
  <si>
    <t>-133767953</t>
  </si>
  <si>
    <t>Přesun hmot pro mosty zděné, betonové monolitické, spřažené ocelobetonové nebo kovové vodorovná dopravní vzdálenost do 100 m výška mostu do 20 m</t>
  </si>
  <si>
    <t>https://podminky.urs.cz/item/CS_URS_2022_01/998212111</t>
  </si>
  <si>
    <t>609</t>
  </si>
  <si>
    <t>998212191</t>
  </si>
  <si>
    <t>Příplatek k přesunu hmot pro mosty zděné nebo monolitické za zvětšený přesun do 1000 m</t>
  </si>
  <si>
    <t>1036949923</t>
  </si>
  <si>
    <t>Přesun hmot pro mosty zděné, betonové monolitické, spřažené ocelobetonové nebo kovové Příplatek k cenám za zvětšený přesun přes přes vymezenou největší dopravní vzdálenost do 1000 m</t>
  </si>
  <si>
    <t>https://podminky.urs.cz/item/CS_URS_2022_01/998212191</t>
  </si>
  <si>
    <t>610</t>
  </si>
  <si>
    <t>998229111</t>
  </si>
  <si>
    <t>Přesun hmot ruční pro pozemní komunikace s krytem z kameniva, betonu,živice na vzdálenost do 50 m</t>
  </si>
  <si>
    <t>-584907617</t>
  </si>
  <si>
    <t>Přesun hmot ruční pro pozemní komunikace s naložením a složením na vzdálenost do 50 m, s krytem z kameniva, monolitickým betonovým nebo živičným</t>
  </si>
  <si>
    <t>https://podminky.urs.cz/item/CS_URS_2022_01/998229111</t>
  </si>
  <si>
    <t>611</t>
  </si>
  <si>
    <t>998229112</t>
  </si>
  <si>
    <t>Přesun hmot ruční pro pozemní komunikace s krytem dlážděným na vzdálenost do 50 m</t>
  </si>
  <si>
    <t>1995149345</t>
  </si>
  <si>
    <t>Přesun hmot ruční pro pozemní komunikace s naložením a složením na vzdálenost do 50 m, s krytem dlážděným</t>
  </si>
  <si>
    <t>https://podminky.urs.cz/item/CS_URS_2022_01/998229112</t>
  </si>
  <si>
    <t>612</t>
  </si>
  <si>
    <t>998229121</t>
  </si>
  <si>
    <t>Příplatek k ručnímu přesunu hmot pro pro pozemní komunikace za zvětšený přesun ZKD 50 m</t>
  </si>
  <si>
    <t>-1284934354</t>
  </si>
  <si>
    <t>Přesun hmot ruční pro pozemní komunikace s naložením a složením na vzdálenost do 50 m, s krytem Příplatek k cenám za ruční zvětšený přesun přes vymezenou dopravní vzdálenost za každých dalších i započatých 50 m</t>
  </si>
  <si>
    <t>https://podminky.urs.cz/item/CS_URS_2022_01/998229121</t>
  </si>
  <si>
    <t>613</t>
  </si>
  <si>
    <t>998241021</t>
  </si>
  <si>
    <t>Přesun hmot pro dráhy kolejové jakéhokoliv rozsahu dopravní vzdálenost do 5000 m</t>
  </si>
  <si>
    <t>-730304490</t>
  </si>
  <si>
    <t>Přesun hmot pro dráhy kolejové jakéhokoliv rozsahu dopravní vzdálenost do 5 000 m</t>
  </si>
  <si>
    <t>https://podminky.urs.cz/item/CS_URS_2022_01/998241021</t>
  </si>
  <si>
    <t>614</t>
  </si>
  <si>
    <t>998241025</t>
  </si>
  <si>
    <t>Příplatek k ceně za zvětšený přesun přes vymezenou největší dopravní - za každých dalších započatých 1000 m</t>
  </si>
  <si>
    <t>224542787</t>
  </si>
  <si>
    <t>Přesun hmot pro dráhy kolejové jakéhokoliv rozsahu Příplatek k ceně za zvětšený přesun přes vymezenou největší dopravní vzdálenost za každých dalších i započatých 1000 m</t>
  </si>
  <si>
    <t>https://podminky.urs.cz/item/CS_URS_2022_01/998241025</t>
  </si>
  <si>
    <t>PSV</t>
  </si>
  <si>
    <t>Práce a dodávky PSV</t>
  </si>
  <si>
    <t>711</t>
  </si>
  <si>
    <t>Izolace proti vodě, vlhkosti a plynům</t>
  </si>
  <si>
    <t>615</t>
  </si>
  <si>
    <t>711111001</t>
  </si>
  <si>
    <t>Provedení izolace proti zemní vlhkosti vodorovné za studena nátěrem penetračním</t>
  </si>
  <si>
    <t>2032454417</t>
  </si>
  <si>
    <t>Provedení izolace proti zemní vlhkosti natěradly a tmely za studena na ploše vodorovné V nátěrem penetračním</t>
  </si>
  <si>
    <t>https://podminky.urs.cz/item/CS_URS_2022_01/711111001</t>
  </si>
  <si>
    <t>616</t>
  </si>
  <si>
    <t>711112001</t>
  </si>
  <si>
    <t>Provedení izolace proti zemní vlhkosti svislé za studena nátěrem penetračním</t>
  </si>
  <si>
    <t>341721381</t>
  </si>
  <si>
    <t>Provedení izolace proti zemní vlhkosti natěradly a tmely za studena na ploše svislé S nátěrem penetračním</t>
  </si>
  <si>
    <t>https://podminky.urs.cz/item/CS_URS_2022_01/711112001</t>
  </si>
  <si>
    <t>617</t>
  </si>
  <si>
    <t>11163150</t>
  </si>
  <si>
    <t>lak penetrační asfaltový</t>
  </si>
  <si>
    <t>807260472</t>
  </si>
  <si>
    <t>618</t>
  </si>
  <si>
    <t>11163152</t>
  </si>
  <si>
    <t>lak hydroizolační asfaltový</t>
  </si>
  <si>
    <t>2084695656</t>
  </si>
  <si>
    <t>619</t>
  </si>
  <si>
    <t>711131811</t>
  </si>
  <si>
    <t>Odstranění izolace proti zemní vlhkosti vodorovné</t>
  </si>
  <si>
    <t>-475887063</t>
  </si>
  <si>
    <t>Odstranění izolace proti zemní vlhkosti na ploše vodorovné V</t>
  </si>
  <si>
    <t>https://podminky.urs.cz/item/CS_URS_2022_01/711131811</t>
  </si>
  <si>
    <t>620</t>
  </si>
  <si>
    <t>711131821</t>
  </si>
  <si>
    <t>Odstranění izolace proti zemní vlhkosti svislé</t>
  </si>
  <si>
    <t>-1700954573</t>
  </si>
  <si>
    <t>Odstranění izolace proti zemní vlhkosti na ploše svislé S</t>
  </si>
  <si>
    <t>https://podminky.urs.cz/item/CS_URS_2022_01/711131821</t>
  </si>
  <si>
    <t>621</t>
  </si>
  <si>
    <t>711141559</t>
  </si>
  <si>
    <t>Provedení izolace proti zemní vlhkosti pásy přitavením vodorovné NAIP</t>
  </si>
  <si>
    <t>1973990684</t>
  </si>
  <si>
    <t>Provedení izolace proti zemní vlhkosti pásy přitavením NAIP na ploše vodorovné V</t>
  </si>
  <si>
    <t>https://podminky.urs.cz/item/CS_URS_2022_01/711141559</t>
  </si>
  <si>
    <t>622</t>
  </si>
  <si>
    <t>R položka 17</t>
  </si>
  <si>
    <t>SVI - izolační pás asfaltový, modifikovaný s integrovanou měkkou ochranou, schválený pro použití u SŽ</t>
  </si>
  <si>
    <t>411757607</t>
  </si>
  <si>
    <t>623</t>
  </si>
  <si>
    <t>711142559</t>
  </si>
  <si>
    <t>Provedení izolace proti zemní vlhkosti pásy přitavením svislé NAIP</t>
  </si>
  <si>
    <t>-707895987</t>
  </si>
  <si>
    <t>Provedení izolace proti zemní vlhkosti pásy přitavením NAIP na ploše svislé S</t>
  </si>
  <si>
    <t>https://podminky.urs.cz/item/CS_URS_2022_01/711142559</t>
  </si>
  <si>
    <t>624</t>
  </si>
  <si>
    <t>711491171</t>
  </si>
  <si>
    <t>Provedení doplňků izolace proti vodě na vodorovné ploše z textilií vrstva podkladní</t>
  </si>
  <si>
    <t>1378697423</t>
  </si>
  <si>
    <t>Provedení doplňků izolace proti vodě textilií na ploše vodorovné V vrstva podkladní</t>
  </si>
  <si>
    <t>https://podminky.urs.cz/item/CS_URS_2022_01/711491171</t>
  </si>
  <si>
    <t>625</t>
  </si>
  <si>
    <t>69311014</t>
  </si>
  <si>
    <t>geotextilie tkaná PES 300/50kN/m</t>
  </si>
  <si>
    <t>1554465408</t>
  </si>
  <si>
    <t>626</t>
  </si>
  <si>
    <t>711491172</t>
  </si>
  <si>
    <t>Provedení doplňků izolace proti vodě na vodorovné ploše z textilií vrstva ochranná</t>
  </si>
  <si>
    <t>-207291041</t>
  </si>
  <si>
    <t>Provedení doplňků izolace proti vodě textilií na ploše vodorovné V vrstva ochranná</t>
  </si>
  <si>
    <t>https://podminky.urs.cz/item/CS_URS_2022_01/711491172</t>
  </si>
  <si>
    <t>627</t>
  </si>
  <si>
    <t>69311087</t>
  </si>
  <si>
    <t>geotextilie netkaná separační, ochranná, filtrační, drenážní PP 1200g/m2</t>
  </si>
  <si>
    <t>1402990629</t>
  </si>
  <si>
    <t>628</t>
  </si>
  <si>
    <t>711491177</t>
  </si>
  <si>
    <t>Připevnění doplňků izolace proti vodě nerezovou lištou</t>
  </si>
  <si>
    <t>-8991657</t>
  </si>
  <si>
    <t>Provedení doplňků izolace proti vodě textilií připevnění izolace nerezovou lištou</t>
  </si>
  <si>
    <t>https://podminky.urs.cz/item/CS_URS_2022_01/711491177</t>
  </si>
  <si>
    <t>629</t>
  </si>
  <si>
    <t>R položka 18</t>
  </si>
  <si>
    <t>lišta ukončovací nerezová 500 mm * 5 mm A2</t>
  </si>
  <si>
    <t>423051875</t>
  </si>
  <si>
    <t>630</t>
  </si>
  <si>
    <t>711491877</t>
  </si>
  <si>
    <t>Demontáž nerezové lišty pro přichycení izolace</t>
  </si>
  <si>
    <t>80132709</t>
  </si>
  <si>
    <t>Demontáž lišty pro přichycení izolace nerezové</t>
  </si>
  <si>
    <t>https://podminky.urs.cz/item/CS_URS_2022_01/711491877</t>
  </si>
  <si>
    <t>631</t>
  </si>
  <si>
    <t>998711101</t>
  </si>
  <si>
    <t>Přesun hmot tonážní pro izolace proti vodě, vlhkosti a plynům v objektech v do 6 m</t>
  </si>
  <si>
    <t>-862763193</t>
  </si>
  <si>
    <t>Přesun hmot pro izolace proti vodě, vlhkosti a plynům stanovený z hmotnosti přesunovaného materiálu vodorovná dopravní vzdálenost do 50 m v objektech výšky do 6 m</t>
  </si>
  <si>
    <t>https://podminky.urs.cz/item/CS_URS_2022_01/998711101</t>
  </si>
  <si>
    <t>632</t>
  </si>
  <si>
    <t>998711181</t>
  </si>
  <si>
    <t>Příplatek k přesunu hmot tonážní 711 prováděný bez použití mechanizace</t>
  </si>
  <si>
    <t>1646388923</t>
  </si>
  <si>
    <t>Přesun hmot pro izolace proti vodě, vlhkosti a plynům stanovený z hmotnosti přesunovaného materiálu Příplatek k cenám za přesun prováděný bez použití mechanizace pro jakoukoliv výšku objektu</t>
  </si>
  <si>
    <t>https://podminky.urs.cz/item/CS_URS_2022_01/998711181</t>
  </si>
  <si>
    <t>764</t>
  </si>
  <si>
    <t>Konstrukce klempířské</t>
  </si>
  <si>
    <t>633</t>
  </si>
  <si>
    <t>764001121</t>
  </si>
  <si>
    <t>Montáž dilatační připojovací lišty rš do 100 mm</t>
  </si>
  <si>
    <t>-1748337886</t>
  </si>
  <si>
    <t>Montáž dilatační lišty připojovací, rozvinuté šířky do 100 mm</t>
  </si>
  <si>
    <t>https://podminky.urs.cz/item/CS_URS_2022_01/764001121</t>
  </si>
  <si>
    <t>634</t>
  </si>
  <si>
    <t>13814183</t>
  </si>
  <si>
    <t>plech hladký Pz jakost EN 10143 tl 0,55mm tabule</t>
  </si>
  <si>
    <t>1854115676</t>
  </si>
  <si>
    <t>635</t>
  </si>
  <si>
    <t>764001801</t>
  </si>
  <si>
    <t>Demontáž podkladního plechu do suti</t>
  </si>
  <si>
    <t>1184280542</t>
  </si>
  <si>
    <t>Demontáž klempířských konstrukcí podkladního plechu do suti</t>
  </si>
  <si>
    <t>https://podminky.urs.cz/item/CS_URS_2022_01/764001801</t>
  </si>
  <si>
    <t>636</t>
  </si>
  <si>
    <t>764001811</t>
  </si>
  <si>
    <t>Demontáž dilatační lišty do suti</t>
  </si>
  <si>
    <t>561399121</t>
  </si>
  <si>
    <t>Demontáž klempířských konstrukcí dilatační lišty do suti</t>
  </si>
  <si>
    <t>https://podminky.urs.cz/item/CS_URS_2022_01/764001811</t>
  </si>
  <si>
    <t>637</t>
  </si>
  <si>
    <t>764001821</t>
  </si>
  <si>
    <t>Demontáž krytiny ze svitků nebo tabulí do suti</t>
  </si>
  <si>
    <t>-891690751</t>
  </si>
  <si>
    <t>Demontáž klempířských konstrukcí krytiny ze svitků nebo tabulí do suti</t>
  </si>
  <si>
    <t>https://podminky.urs.cz/item/CS_URS_2022_01/764001821</t>
  </si>
  <si>
    <t>638</t>
  </si>
  <si>
    <t>764011421</t>
  </si>
  <si>
    <t>Dilatační připojovací lišta z Pz plechu včetně tmelení rš 100 mm</t>
  </si>
  <si>
    <t>1005038357</t>
  </si>
  <si>
    <t>Dilatační lišta z pozinkovaného plechu připojovací, včetně tmelení rš 100 mm</t>
  </si>
  <si>
    <t>https://podminky.urs.cz/item/CS_URS_2022_01/764011421</t>
  </si>
  <si>
    <t>639</t>
  </si>
  <si>
    <t>764011620</t>
  </si>
  <si>
    <t>Dilatační připojovací lišta z Pz s povrchovou úpravou včetně tmelení rš 80 mm</t>
  </si>
  <si>
    <t>-1846646483</t>
  </si>
  <si>
    <t>Dilatační lišta z pozinkovaného plechu s povrchovou úpravou připojovací, včetně tmelení rš 80 mm</t>
  </si>
  <si>
    <t>https://podminky.urs.cz/item/CS_URS_2022_01/764011620</t>
  </si>
  <si>
    <t>640</t>
  </si>
  <si>
    <t>764051414</t>
  </si>
  <si>
    <t>Podkladní plech z nerezového plechu rš 330 mm</t>
  </si>
  <si>
    <t>1020666723</t>
  </si>
  <si>
    <t>https://podminky.urs.cz/item/CS_URS_2022_01/764051414</t>
  </si>
  <si>
    <t>641</t>
  </si>
  <si>
    <t>764051415</t>
  </si>
  <si>
    <t>Podkladní plech z nerezového plechu rš 400 mm</t>
  </si>
  <si>
    <t>-549422168</t>
  </si>
  <si>
    <t>https://podminky.urs.cz/item/CS_URS_2022_01/764051415</t>
  </si>
  <si>
    <t>642</t>
  </si>
  <si>
    <t>13756626</t>
  </si>
  <si>
    <t>plech nerezový tl 1mm tabule</t>
  </si>
  <si>
    <t>1212430043</t>
  </si>
  <si>
    <t>643</t>
  </si>
  <si>
    <t>764101143</t>
  </si>
  <si>
    <t>Montáž krytiny střechy rovné z taškových tabulí sklonu přes 30 do 60°</t>
  </si>
  <si>
    <t>-1461653619</t>
  </si>
  <si>
    <t>Montáž krytiny z plechu s úpravou u okapů, prostupů a výčnělků střechy rovné z taškových tabulí, sklon střechy přes 30 do 60°</t>
  </si>
  <si>
    <t>https://podminky.urs.cz/item/CS_URS_2022_01/764101143</t>
  </si>
  <si>
    <t>644</t>
  </si>
  <si>
    <t>60511109</t>
  </si>
  <si>
    <t>řezivo jehličnaté smrk, borovice š přes 80mm tl 24mm dl 2-3m</t>
  </si>
  <si>
    <t>-1010816512</t>
  </si>
  <si>
    <t>645</t>
  </si>
  <si>
    <t>764212635</t>
  </si>
  <si>
    <t>Oplechování štítu závětrnou lištou z Pz s povrchovou úpravou rš 400 mm</t>
  </si>
  <si>
    <t>-1275034805</t>
  </si>
  <si>
    <t>Oplechování střešních prvků z pozinkovaného plechu s povrchovou úpravou štítu závětrnou lištou rš 400 mm</t>
  </si>
  <si>
    <t>https://podminky.urs.cz/item/CS_URS_2022_01/764212635</t>
  </si>
  <si>
    <t>646</t>
  </si>
  <si>
    <t>998764101</t>
  </si>
  <si>
    <t>Přesun hmot tonážní pro konstrukce klempířské v objektech v do 6 m</t>
  </si>
  <si>
    <t>1951417148</t>
  </si>
  <si>
    <t>Přesun hmot pro konstrukce klempířské stanovený z hmotnosti přesunovaného materiálu vodorovná dopravní vzdálenost do 50 m v objektech výšky do 6 m</t>
  </si>
  <si>
    <t>https://podminky.urs.cz/item/CS_URS_2022_01/998764101</t>
  </si>
  <si>
    <t>767</t>
  </si>
  <si>
    <t>Konstrukce zámečnické</t>
  </si>
  <si>
    <t>647</t>
  </si>
  <si>
    <t>767590110</t>
  </si>
  <si>
    <t>Montáž podlahového roštu svařovaného</t>
  </si>
  <si>
    <t>641349152</t>
  </si>
  <si>
    <t>Montáž podlahových konstrukcí podlahových roštů, podlah připevněných svařováním</t>
  </si>
  <si>
    <t>https://podminky.urs.cz/item/CS_URS_2022_01/767590110</t>
  </si>
  <si>
    <t>648</t>
  </si>
  <si>
    <t>55347008</t>
  </si>
  <si>
    <t>rošt podlahový lisovaný žárově zinkovaný velikost 30/2mm 1200x1000mm</t>
  </si>
  <si>
    <t>-2043358923</t>
  </si>
  <si>
    <t>649</t>
  </si>
  <si>
    <t>767590190</t>
  </si>
  <si>
    <t>Příplatek k montáži podlahového roštu za vyřezání a úpravu otvoru v podlaze</t>
  </si>
  <si>
    <t>975220612</t>
  </si>
  <si>
    <t>Montáž podlahových konstrukcí podlahových roštů, podlah připevněných Příplatek k cenám za vyřezání a úpravu otvoru</t>
  </si>
  <si>
    <t>https://podminky.urs.cz/item/CS_URS_2022_01/767590190</t>
  </si>
  <si>
    <t>650</t>
  </si>
  <si>
    <t>767590192</t>
  </si>
  <si>
    <t>Příplatek k montáži podlahového roštu za úpravu roštu ( krácení )</t>
  </si>
  <si>
    <t>-1130968149</t>
  </si>
  <si>
    <t>Montáž podlahových konstrukcí podlahových roštů, podlah připevněných Příplatek k cenám za úpravu roštů (krácení)</t>
  </si>
  <si>
    <t>https://podminky.urs.cz/item/CS_URS_2022_01/767590192</t>
  </si>
  <si>
    <t>651</t>
  </si>
  <si>
    <t>767991911</t>
  </si>
  <si>
    <t>Opravy zámečnických konstrukcí ostatní - samostatné svařování</t>
  </si>
  <si>
    <t>-1550965993</t>
  </si>
  <si>
    <t>Ostatní opravy svařováním</t>
  </si>
  <si>
    <t>https://podminky.urs.cz/item/CS_URS_2022_01/767991911</t>
  </si>
  <si>
    <t>652</t>
  </si>
  <si>
    <t>767991912</t>
  </si>
  <si>
    <t>Opravy zámečnických konstrukcí ostatní - samostatné řezání plamenem</t>
  </si>
  <si>
    <t>350815282</t>
  </si>
  <si>
    <t>Ostatní opravy řezání plamenem</t>
  </si>
  <si>
    <t>https://podminky.urs.cz/item/CS_URS_2022_01/767991912</t>
  </si>
  <si>
    <t>653</t>
  </si>
  <si>
    <t>998767101</t>
  </si>
  <si>
    <t>Přesun hmot tonážní pro zámečnické konstrukce v objektech v do 6 m</t>
  </si>
  <si>
    <t>2074459052</t>
  </si>
  <si>
    <t>Přesun hmot pro zámečnické konstrukce stanovený z hmotnosti přesunovaného materiálu vodorovná dopravní vzdálenost do 50 m v objektech výšky do 6 m</t>
  </si>
  <si>
    <t>https://podminky.urs.cz/item/CS_URS_2022_01/998767101</t>
  </si>
  <si>
    <t>654</t>
  </si>
  <si>
    <t>998767181</t>
  </si>
  <si>
    <t>Příplatek k přesunu hmot tonážní 767 prováděný bez použití mechanizace</t>
  </si>
  <si>
    <t>-949774449</t>
  </si>
  <si>
    <t>Přesun hmot pro zámečnické konstrukce stanovený z hmotnosti přesunovaného materiálu Příplatek k cenám za přesun prováděný bez použití mechanizace pro jakoukoliv výšku objektu</t>
  </si>
  <si>
    <t>https://podminky.urs.cz/item/CS_URS_2022_01/998767181</t>
  </si>
  <si>
    <t>771</t>
  </si>
  <si>
    <t>Podlahy z dlaždic</t>
  </si>
  <si>
    <t>655</t>
  </si>
  <si>
    <t>771121011</t>
  </si>
  <si>
    <t>Nátěr penetrační na podlahu</t>
  </si>
  <si>
    <t>1571596780</t>
  </si>
  <si>
    <t>Příprava podkladu před provedením dlažby nátěr penetrační na podlahu</t>
  </si>
  <si>
    <t>https://podminky.urs.cz/item/CS_URS_2022_01/771121011</t>
  </si>
  <si>
    <t>656</t>
  </si>
  <si>
    <t>771571112</t>
  </si>
  <si>
    <t>Montáž podlah z keramických dlaždic hladkých do malty do 9 ks/m2</t>
  </si>
  <si>
    <t>1674756524</t>
  </si>
  <si>
    <t>Montáž podlah z dlaždic keramických kladených do malty kladených do malty hladkých do 9 ks/ m2</t>
  </si>
  <si>
    <t>https://podminky.urs.cz/item/CS_URS_2022_01/771571112</t>
  </si>
  <si>
    <t>657</t>
  </si>
  <si>
    <t>59761409</t>
  </si>
  <si>
    <t>dlažba keramická slinutá protiskluzná do interiéru i exteriéru pro vysoké mechanické namáhání přes 9 do 12ks/m2</t>
  </si>
  <si>
    <t>-266476752</t>
  </si>
  <si>
    <t>658</t>
  </si>
  <si>
    <t>771571810</t>
  </si>
  <si>
    <t>Demontáž podlah z dlaždic keramických kladených do malty</t>
  </si>
  <si>
    <t>311558905</t>
  </si>
  <si>
    <t>https://podminky.urs.cz/item/CS_URS_2022_01/771571810</t>
  </si>
  <si>
    <t>659</t>
  </si>
  <si>
    <t>771571912</t>
  </si>
  <si>
    <t>Výměna dlaždice keramické kladené do malty velikosti do 9 ks/m2</t>
  </si>
  <si>
    <t>819434928</t>
  </si>
  <si>
    <t>Výměna keramické dlaždice kladené do malty velikosti do 9 ks/m2</t>
  </si>
  <si>
    <t>https://podminky.urs.cz/item/CS_URS_2022_01/771571912</t>
  </si>
  <si>
    <t>660</t>
  </si>
  <si>
    <t>771573112</t>
  </si>
  <si>
    <t>Montáž podlah keramických hladkých lepených standardním lepidlem do 9 ks/m2</t>
  </si>
  <si>
    <t>1193390922</t>
  </si>
  <si>
    <t>Montáž podlah z dlaždic keramických lepených standardním lepidlem hladkých přes 6 do 9 ks/m2</t>
  </si>
  <si>
    <t>https://podminky.urs.cz/item/CS_URS_2022_01/771573112</t>
  </si>
  <si>
    <t>661</t>
  </si>
  <si>
    <t>771573810</t>
  </si>
  <si>
    <t>Demontáž podlah z dlaždic keramických lepených</t>
  </si>
  <si>
    <t>1439536964</t>
  </si>
  <si>
    <t>https://podminky.urs.cz/item/CS_URS_2022_01/771573810</t>
  </si>
  <si>
    <t>662</t>
  </si>
  <si>
    <t>771573912</t>
  </si>
  <si>
    <t>Výměna dlaždice keramické lepené velikosti přes 6 do 9 ks/m2</t>
  </si>
  <si>
    <t>-209192356</t>
  </si>
  <si>
    <t>Výměna keramické dlaždice lepené velikosti přes 6 do 9 ks/m2</t>
  </si>
  <si>
    <t>https://podminky.urs.cz/item/CS_URS_2022_01/771573912</t>
  </si>
  <si>
    <t>663</t>
  </si>
  <si>
    <t>771577153</t>
  </si>
  <si>
    <t>Příplatek k montáži podlah keramických do malty za spárování bílým cementem</t>
  </si>
  <si>
    <t>-709732268</t>
  </si>
  <si>
    <t>Montáž podlah z dlaždic keramických kladených do malty Příplatek k cenám za spárování cement bílý</t>
  </si>
  <si>
    <t>https://podminky.urs.cz/item/CS_URS_2022_01/771577153</t>
  </si>
  <si>
    <t>664</t>
  </si>
  <si>
    <t>771577154</t>
  </si>
  <si>
    <t>Příplatek k montáži podlah keramických do malty za spárování tmelem dvousložkovým</t>
  </si>
  <si>
    <t>-998905992</t>
  </si>
  <si>
    <t>Montáž podlah z dlaždic keramických kladených do malty Příplatek k cenám za dvousložkový spárovací tmel</t>
  </si>
  <si>
    <t>https://podminky.urs.cz/item/CS_URS_2022_01/771577154</t>
  </si>
  <si>
    <t>665</t>
  </si>
  <si>
    <t>771591184</t>
  </si>
  <si>
    <t>Pracnější řezání podlah z dlaždic keramických rovné</t>
  </si>
  <si>
    <t>1198805360</t>
  </si>
  <si>
    <t>Podlahy - dokončovací práce pracnější řezání dlaždic keramických rovné</t>
  </si>
  <si>
    <t>https://podminky.urs.cz/item/CS_URS_2022_01/771591184</t>
  </si>
  <si>
    <t>666</t>
  </si>
  <si>
    <t>998771101</t>
  </si>
  <si>
    <t>Přesun hmot tonážní pro podlahy z dlaždic v objektech v do 6 m</t>
  </si>
  <si>
    <t>-538344210</t>
  </si>
  <si>
    <t>Přesun hmot pro podlahy z dlaždic stanovený z hmotnosti přesunovaného materiálu vodorovná dopravní vzdálenost do 50 m v objektech výšky do 6 m</t>
  </si>
  <si>
    <t>https://podminky.urs.cz/item/CS_URS_2022_01/998771101</t>
  </si>
  <si>
    <t>667</t>
  </si>
  <si>
    <t>998771181</t>
  </si>
  <si>
    <t>Příplatek k přesunu hmot tonážní 771 prováděný bez použití mechanizace</t>
  </si>
  <si>
    <t>607463625</t>
  </si>
  <si>
    <t>Přesun hmot pro podlahy z dlaždic stanovený z hmotnosti přesunovaného materiálu Příplatek k ceně za přesun prováděný bez použití mechanizace pro jakoukoliv výšku objektu</t>
  </si>
  <si>
    <t>https://podminky.urs.cz/item/CS_URS_2022_01/998771181</t>
  </si>
  <si>
    <t>777</t>
  </si>
  <si>
    <t>Podlahy lité</t>
  </si>
  <si>
    <t>668</t>
  </si>
  <si>
    <t>777111111</t>
  </si>
  <si>
    <t>Vysátí podkladu před provedením lité podlahy</t>
  </si>
  <si>
    <t>1403735767</t>
  </si>
  <si>
    <t>Příprava podkladu před provedením litých podlah vysátí</t>
  </si>
  <si>
    <t>https://podminky.urs.cz/item/CS_URS_2022_01/777111111</t>
  </si>
  <si>
    <t>669</t>
  </si>
  <si>
    <t>777131205</t>
  </si>
  <si>
    <t>Penetrační epoxidový nátěr schodišťových stupňů na podklad z čerstvého betonu</t>
  </si>
  <si>
    <t>330653766</t>
  </si>
  <si>
    <t>Penetrační nátěr schodišťových stupňů epoxidový na podklad z čerstvého betonu</t>
  </si>
  <si>
    <t>https://podminky.urs.cz/item/CS_URS_2022_01/777131205</t>
  </si>
  <si>
    <t>670</t>
  </si>
  <si>
    <t>777131221</t>
  </si>
  <si>
    <t>Prosyp penetračních nátěrů podkladu schodišťových stupňů pískem v množství do 0,5 kg/m2</t>
  </si>
  <si>
    <t>1688365042</t>
  </si>
  <si>
    <t>Penetrační nátěr prosyp penetračních nátěrů schodišťových stupňů pískem do 0,5 kg/m2</t>
  </si>
  <si>
    <t>https://podminky.urs.cz/item/CS_URS_2022_01/777131221</t>
  </si>
  <si>
    <t>671</t>
  </si>
  <si>
    <t>55347072</t>
  </si>
  <si>
    <t>rošt podlahový svařovaný žárově zinkovaný velikost 40/3mm 500x1000mm</t>
  </si>
  <si>
    <t>-445176072</t>
  </si>
  <si>
    <t>672</t>
  </si>
  <si>
    <t>777211212</t>
  </si>
  <si>
    <t>Podlahy z epoxidové pryskyřice a oblázků mramorových frakce 4 až 7 mm tl. 14 mm</t>
  </si>
  <si>
    <t>2146084992</t>
  </si>
  <si>
    <t>Podlahy z epoxidové pryskyřice a oblázků (kamenný koberec) mramorových frakce 4 až 7 mm, tl. 14 mm</t>
  </si>
  <si>
    <t>https://podminky.urs.cz/item/CS_URS_2022_01/777211212</t>
  </si>
  <si>
    <t>673</t>
  </si>
  <si>
    <t>777211711</t>
  </si>
  <si>
    <t>Plnící tmel pro vytvoření nepropustného povrchu</t>
  </si>
  <si>
    <t>-812874523</t>
  </si>
  <si>
    <t>Podlahy z epoxidové pryskyřice a oblázků (kamenný koberec) ostatní práce plnící tmel pro vytvoření nepropustného povrchu</t>
  </si>
  <si>
    <t>https://podminky.urs.cz/item/CS_URS_2022_01/777211711</t>
  </si>
  <si>
    <t>674</t>
  </si>
  <si>
    <t>777211713</t>
  </si>
  <si>
    <t>Nátěr pro vytvoření protiskluzového povrchu</t>
  </si>
  <si>
    <t>2031623069</t>
  </si>
  <si>
    <t>Podlahy z epoxidové pryskyřice a oblázků (kamenný koberec) ostatní práce nátěr pro vytvoření protiskluzového povrchu</t>
  </si>
  <si>
    <t>https://podminky.urs.cz/item/CS_URS_2022_01/777211713</t>
  </si>
  <si>
    <t>675</t>
  </si>
  <si>
    <t>777312013</t>
  </si>
  <si>
    <t>Podlahy z epoxidové pryskyřice a oblázků frakce 2 až 5 mm křemičitých na stupnice šířky do 300 mm</t>
  </si>
  <si>
    <t>-116021368</t>
  </si>
  <si>
    <t>Podlahy na schodišťové stupně z epoxidové pryskyřice a oblázků (kamenný koberec) křemičitých frakce 2 až 5 mm stupnice, šířky do 300 mm</t>
  </si>
  <si>
    <t>https://podminky.urs.cz/item/CS_URS_2022_01/777312013</t>
  </si>
  <si>
    <t>676</t>
  </si>
  <si>
    <t>59054146</t>
  </si>
  <si>
    <t>profil schodový protiskluzový ušlechtilá ocel V2A R10 V6 16x1000mm</t>
  </si>
  <si>
    <t>1186276806</t>
  </si>
  <si>
    <t>677</t>
  </si>
  <si>
    <t>777312023</t>
  </si>
  <si>
    <t>Podlahy z epoxidové pryskyřice a oblázků frakce 2 až 5 mm křemičitých na postupnice výšky do 200 mm</t>
  </si>
  <si>
    <t>1164959204</t>
  </si>
  <si>
    <t>Podlahy na schodišťové stupně z epoxidové pryskyřice a oblázků (kamenný koberec) křemičitých frakce 2 až 5 mm podstupnice, výšky do 200 mm</t>
  </si>
  <si>
    <t>https://podminky.urs.cz/item/CS_URS_2022_01/777312023</t>
  </si>
  <si>
    <t>678</t>
  </si>
  <si>
    <t>777313113</t>
  </si>
  <si>
    <t>Plnící tmel pro vytvoření nepropustného povrchu schodišť stupnice šířky do 300 mm</t>
  </si>
  <si>
    <t>-521024594</t>
  </si>
  <si>
    <t>Podlahy na schodišťové stupně z epoxidové pryskyřice a oblázků (kamenný koberec) ostatní práce plnící tmel pro vytvoření nepropustného povrchu schodišť stupnice, šířky do 300 mm</t>
  </si>
  <si>
    <t>https://podminky.urs.cz/item/CS_URS_2022_01/777313113</t>
  </si>
  <si>
    <t>679</t>
  </si>
  <si>
    <t>777313123</t>
  </si>
  <si>
    <t>Plnící tmel pro vytvoření nepropustného povrchu schodišť postupnice výšky do 200 mm</t>
  </si>
  <si>
    <t>-1059937443</t>
  </si>
  <si>
    <t>Podlahy na schodišťové stupně z epoxidové pryskyřice a oblázků (kamenný koberec) ostatní práce plnící tmel pro vytvoření nepropustného povrchu schodišť podstupnice, výšky do 200 mm</t>
  </si>
  <si>
    <t>https://podminky.urs.cz/item/CS_URS_2022_01/777313123</t>
  </si>
  <si>
    <t>680</t>
  </si>
  <si>
    <t>777313153</t>
  </si>
  <si>
    <t>Nátěr pro vytvoření protiskluzového povrchu schodišť stupnice šířky do 300 mm</t>
  </si>
  <si>
    <t>-242156455</t>
  </si>
  <si>
    <t>Podlahy na schodišťové stupně z epoxidové pryskyřice a oblázků (kamenný koberec) ostatní práce nátěr pro vytvoření protiskluzového povrchu schodišť stupnice, šířky do 300 mm</t>
  </si>
  <si>
    <t>https://podminky.urs.cz/item/CS_URS_2022_01/777313153</t>
  </si>
  <si>
    <t>681</t>
  </si>
  <si>
    <t>777313163</t>
  </si>
  <si>
    <t>Nátěr pro vytvoření protiskluzového povrchu schodišť podstupnice výšky do 200 mm</t>
  </si>
  <si>
    <t>-88138047</t>
  </si>
  <si>
    <t>Podlahy na schodišťové stupně z epoxidové pryskyřice a oblázků (kamenný koberec) ostatní práce nátěr pro vytvoření protiskluzového povrchu schodišť podstupnice, výšky do 200 mm</t>
  </si>
  <si>
    <t>https://podminky.urs.cz/item/CS_URS_2022_01/777313163</t>
  </si>
  <si>
    <t>682</t>
  </si>
  <si>
    <t>777511107</t>
  </si>
  <si>
    <t>Protiskluzná úprava prosyp krycí stěrky lité podlahy pískem</t>
  </si>
  <si>
    <t>256511089</t>
  </si>
  <si>
    <t>Krycí stěrka dekorativní polyuretanová, tloušťky protiskluzná úprava prosyp pískem</t>
  </si>
  <si>
    <t>https://podminky.urs.cz/item/CS_URS_2022_01/777511107</t>
  </si>
  <si>
    <t>683</t>
  </si>
  <si>
    <t>777521105</t>
  </si>
  <si>
    <t>Krycí polyuretanová stěrka tloušťky do 3 mm dekorativní lité podlahy</t>
  </si>
  <si>
    <t>1575493457</t>
  </si>
  <si>
    <t>Krycí stěrka dekorativní polyuretanová, tloušťky přes 2 do 3 mm</t>
  </si>
  <si>
    <t>https://podminky.urs.cz/item/CS_URS_2022_01/777521105</t>
  </si>
  <si>
    <t>684</t>
  </si>
  <si>
    <t>998777101</t>
  </si>
  <si>
    <t>Přesun hmot tonážní pro podlahy lité v objektech v do 6 m</t>
  </si>
  <si>
    <t>215383496</t>
  </si>
  <si>
    <t>Přesun hmot pro podlahy lité stanovený z hmotnosti přesunovaného materiálu vodorovná dopravní vzdálenost do 50 m v objektech výšky do 6 m</t>
  </si>
  <si>
    <t>https://podminky.urs.cz/item/CS_URS_2022_01/998777101</t>
  </si>
  <si>
    <t>685</t>
  </si>
  <si>
    <t>998777181</t>
  </si>
  <si>
    <t>Příplatek k přesunu hmot tonážní 777 prováděný bez použití mechanizace</t>
  </si>
  <si>
    <t>1377795017</t>
  </si>
  <si>
    <t>Přesun hmot pro podlahy lité stanovený z hmotnosti přesunovaného materiálu Příplatek k cenám za přesun prováděný bez použití mechanizace pro jakoukoliv výšku objektu</t>
  </si>
  <si>
    <t>https://podminky.urs.cz/item/CS_URS_2022_01/998777181</t>
  </si>
  <si>
    <t>781</t>
  </si>
  <si>
    <t>Dokončovací práce - obklady</t>
  </si>
  <si>
    <t>686</t>
  </si>
  <si>
    <t>781471112</t>
  </si>
  <si>
    <t>Montáž obkladů vnitřních keramických hladkých do 12 ks/m2 kladených do malty</t>
  </si>
  <si>
    <t>-1186651769</t>
  </si>
  <si>
    <t>Montáž obkladů vnitřních stěn z dlaždic keramických kladených do malty hladkých do 12 ks/m2</t>
  </si>
  <si>
    <t>https://podminky.urs.cz/item/CS_URS_2022_01/781471112</t>
  </si>
  <si>
    <t>687</t>
  </si>
  <si>
    <t>59761026</t>
  </si>
  <si>
    <t>obklad keramický hladký do 12ks/m2</t>
  </si>
  <si>
    <t>-613403693</t>
  </si>
  <si>
    <t>688</t>
  </si>
  <si>
    <t>781471810</t>
  </si>
  <si>
    <t>Demontáž obkladů z obkladaček keramických kladených do malty</t>
  </si>
  <si>
    <t>1300070893</t>
  </si>
  <si>
    <t>Demontáž obkladů z dlaždic keramických kladených do malty</t>
  </si>
  <si>
    <t>https://podminky.urs.cz/item/CS_URS_2022_01/781471810</t>
  </si>
  <si>
    <t>689</t>
  </si>
  <si>
    <t>781473111</t>
  </si>
  <si>
    <t>Montáž obkladů vnitřních keramických hladkých přes 6 do 9 ks/m2 lepených standardním lepidlem</t>
  </si>
  <si>
    <t>53371694</t>
  </si>
  <si>
    <t>Montáž obkladů vnitřních stěn z dlaždic keramických lepených standardním lepidlem hladkých přes 6 do 9 ks/m2</t>
  </si>
  <si>
    <t>https://podminky.urs.cz/item/CS_URS_2022_01/781473111</t>
  </si>
  <si>
    <t>690</t>
  </si>
  <si>
    <t>781473810</t>
  </si>
  <si>
    <t>Demontáž obkladů z obkladaček keramických lepených</t>
  </si>
  <si>
    <t>-1217736841</t>
  </si>
  <si>
    <t>Demontáž obkladů z dlaždic keramických lepených</t>
  </si>
  <si>
    <t>https://podminky.urs.cz/item/CS_URS_2022_01/781473810</t>
  </si>
  <si>
    <t>691</t>
  </si>
  <si>
    <t>781473919</t>
  </si>
  <si>
    <t>Výměna obkladačky keramické lepené velikosti přes 6 do 9 ks/m2</t>
  </si>
  <si>
    <t>-2003634782</t>
  </si>
  <si>
    <t>Výměna keramické obkladačky lepené, velikosti přes 6 do 9 ks/m2</t>
  </si>
  <si>
    <t>https://podminky.urs.cz/item/CS_URS_2022_01/781473919</t>
  </si>
  <si>
    <t>692</t>
  </si>
  <si>
    <t>781474111</t>
  </si>
  <si>
    <t>Montáž obkladů vnitřních keramických hladkých přes 6 do 9 ks/m2 lepených flexibilním lepidlem</t>
  </si>
  <si>
    <t>573869194</t>
  </si>
  <si>
    <t>Montáž obkladů vnitřních stěn z dlaždic keramických lepených flexibilním lepidlem maloformátových hladkých přes 6 do 9 ks/m2</t>
  </si>
  <si>
    <t>https://podminky.urs.cz/item/CS_URS_2022_01/781474111</t>
  </si>
  <si>
    <t>693</t>
  </si>
  <si>
    <t>781491813</t>
  </si>
  <si>
    <t>Odstranění profilu dilatačního</t>
  </si>
  <si>
    <t>-891931689</t>
  </si>
  <si>
    <t>Odstranění obkladů – ostatní prvky profily dilatační</t>
  </si>
  <si>
    <t>https://podminky.urs.cz/item/CS_URS_2022_01/781491813</t>
  </si>
  <si>
    <t>694</t>
  </si>
  <si>
    <t>781491815</t>
  </si>
  <si>
    <t>Odstranění profilu ukončovacího</t>
  </si>
  <si>
    <t>-365059887</t>
  </si>
  <si>
    <t>Odstranění obkladů – ostatní prvky profily ukončovací</t>
  </si>
  <si>
    <t>https://podminky.urs.cz/item/CS_URS_2022_01/781491815</t>
  </si>
  <si>
    <t>695</t>
  </si>
  <si>
    <t>781494311</t>
  </si>
  <si>
    <t>Plastové profily dilatační lepené flexibilním lepidlem</t>
  </si>
  <si>
    <t>-1773812927</t>
  </si>
  <si>
    <t>Obklad - dokončující práce profily ukončovací lepené flexibilním lepidlem dilatační</t>
  </si>
  <si>
    <t>https://podminky.urs.cz/item/CS_URS_2022_01/781494311</t>
  </si>
  <si>
    <t>696</t>
  </si>
  <si>
    <t>781494511</t>
  </si>
  <si>
    <t>Plastové profily ukončovací lepené flexibilním lepidlem</t>
  </si>
  <si>
    <t>268337851</t>
  </si>
  <si>
    <t>Obklad - dokončující práce profily ukončovací lepené flexibilním lepidlem ukončovací</t>
  </si>
  <si>
    <t>https://podminky.urs.cz/item/CS_URS_2022_01/781494511</t>
  </si>
  <si>
    <t>697</t>
  </si>
  <si>
    <t>781495115</t>
  </si>
  <si>
    <t>Spárování vnitřních obkladů silikonem</t>
  </si>
  <si>
    <t>-770551076</t>
  </si>
  <si>
    <t>Obklad - dokončující práce ostatní práce spárování silikonem</t>
  </si>
  <si>
    <t>https://podminky.urs.cz/item/CS_URS_2022_01/781495115</t>
  </si>
  <si>
    <t>698</t>
  </si>
  <si>
    <t>781495116</t>
  </si>
  <si>
    <t>Spárování vnitřních obkladů epoxidem</t>
  </si>
  <si>
    <t>-372924164</t>
  </si>
  <si>
    <t>Obklad - dokončující práce ostatní práce spárování epoxidem</t>
  </si>
  <si>
    <t>https://podminky.urs.cz/item/CS_URS_2022_01/781495116</t>
  </si>
  <si>
    <t>699</t>
  </si>
  <si>
    <t>781774112</t>
  </si>
  <si>
    <t>Montáž obkladů vnějších z dlaždic keramických hladkých přes 6 do 9 ks/m2 lepených flexibilním lepidlem</t>
  </si>
  <si>
    <t>-181179156</t>
  </si>
  <si>
    <t>Montáž obkladů vnějších stěn z dlaždic keramických lepených flexibilním lepidlem maloformátových hladkých přes 6 do 9 ks/m2</t>
  </si>
  <si>
    <t>https://podminky.urs.cz/item/CS_URS_2022_01/781774112</t>
  </si>
  <si>
    <t>700</t>
  </si>
  <si>
    <t>781774113</t>
  </si>
  <si>
    <t>Montáž obkladů vnějších z dlaždic keramických hladkých přes 9 do 12 ks/m2 lepených flexibilním lepidlem</t>
  </si>
  <si>
    <t>210006783</t>
  </si>
  <si>
    <t>Montáž obkladů vnějších stěn z dlaždic keramických lepených flexibilním lepidlem maloformátových hladkých přes 9 do 12 ks/m2</t>
  </si>
  <si>
    <t>https://podminky.urs.cz/item/CS_URS_2022_01/781774113</t>
  </si>
  <si>
    <t>701</t>
  </si>
  <si>
    <t>781779191</t>
  </si>
  <si>
    <t>Příplatek k montáži obkladů vnějších z dlaždic keramických za plochu do 10 m2</t>
  </si>
  <si>
    <t>524543944</t>
  </si>
  <si>
    <t>Montáž obkladů vnějších stěn z dlaždic keramických Příplatek k cenám za plochu do 10 m2 jednotlivě</t>
  </si>
  <si>
    <t>https://podminky.urs.cz/item/CS_URS_2022_01/781779191</t>
  </si>
  <si>
    <t>702</t>
  </si>
  <si>
    <t>781779195</t>
  </si>
  <si>
    <t>Příplatek k montáži obkladů vnějších z dlaždic keramických za spárování bílým cementem</t>
  </si>
  <si>
    <t>-906824402</t>
  </si>
  <si>
    <t>Montáž obkladů vnějších stěn z dlaždic keramických Příplatek k cenám za spárování cement bílý</t>
  </si>
  <si>
    <t>https://podminky.urs.cz/item/CS_URS_2022_01/781779195</t>
  </si>
  <si>
    <t>703</t>
  </si>
  <si>
    <t>781789194</t>
  </si>
  <si>
    <t>Příplatek k montáži obkladů vnějších z mozaiky za nerovný povrch</t>
  </si>
  <si>
    <t>258836069</t>
  </si>
  <si>
    <t>Montáž obkladů vnějších stěn z mozaikových lepenců keramických nebo skleněných Příplatek k cenám za vyrovnání nerovného povrchu</t>
  </si>
  <si>
    <t>https://podminky.urs.cz/item/CS_URS_2022_01/781789194</t>
  </si>
  <si>
    <t>704</t>
  </si>
  <si>
    <t>998781101</t>
  </si>
  <si>
    <t>Přesun hmot tonážní pro obklady keramické v objektech v do 6 m</t>
  </si>
  <si>
    <t>140157603</t>
  </si>
  <si>
    <t>Přesun hmot pro obklady keramické stanovený z hmotnosti přesunovaného materiálu vodorovná dopravní vzdálenost do 50 m v objektech výšky do 6 m</t>
  </si>
  <si>
    <t>https://podminky.urs.cz/item/CS_URS_2022_01/998781101</t>
  </si>
  <si>
    <t>705</t>
  </si>
  <si>
    <t>998781181</t>
  </si>
  <si>
    <t>Příplatek k přesunu hmot tonážní 781 prováděný bez použití mechanizace</t>
  </si>
  <si>
    <t>-719336757</t>
  </si>
  <si>
    <t>Přesun hmot pro obklady keramické stanovený z hmotnosti přesunovaného materiálu Příplatek k cenám za přesun prováděný bez použití mechanizace pro jakoukoliv výšku objektu</t>
  </si>
  <si>
    <t>https://podminky.urs.cz/item/CS_URS_2022_01/998781181</t>
  </si>
  <si>
    <t>783</t>
  </si>
  <si>
    <t>Dokončovací práce - nátěry</t>
  </si>
  <si>
    <t>706</t>
  </si>
  <si>
    <t>783009401</t>
  </si>
  <si>
    <t>Bezpečnostní šrafování stěn nebo svislých ploch rovných</t>
  </si>
  <si>
    <t>-1006712852</t>
  </si>
  <si>
    <t>https://podminky.urs.cz/item/CS_URS_2022_01/783009401</t>
  </si>
  <si>
    <t>707</t>
  </si>
  <si>
    <t>783009421</t>
  </si>
  <si>
    <t>Bezpečnostní šrafování stěnových nebo podlahových hran</t>
  </si>
  <si>
    <t>1294401661</t>
  </si>
  <si>
    <t>Bezpečnostní šrafování rohových hran stěnových nebo podlahových</t>
  </si>
  <si>
    <t>https://podminky.urs.cz/item/CS_URS_2022_01/783009421</t>
  </si>
  <si>
    <t>708</t>
  </si>
  <si>
    <t>783223121</t>
  </si>
  <si>
    <t>Napouštěcí dvojnásobný akrylátový biocidní nátěr tesařských konstrukcí zabudovaných do konstrukce</t>
  </si>
  <si>
    <t>1755073397</t>
  </si>
  <si>
    <t>Preventivní napouštěcí nátěr tesařských prvků proti dřevokazným houbám, hmyzu a plísním zabudovaných do konstrukce dvojnásobný akrylátový</t>
  </si>
  <si>
    <t>https://podminky.urs.cz/item/CS_URS_2022_01/783223121</t>
  </si>
  <si>
    <t>709</t>
  </si>
  <si>
    <t>783301311</t>
  </si>
  <si>
    <t>Odmaštění zámečnických konstrukcí vodou ředitelným odmašťovačem</t>
  </si>
  <si>
    <t>2010299383</t>
  </si>
  <si>
    <t>Příprava podkladu zámečnických konstrukcí před provedením nátěru odmaštění odmašťovačem vodou ředitelným</t>
  </si>
  <si>
    <t>https://podminky.urs.cz/item/CS_URS_2022_01/783301311</t>
  </si>
  <si>
    <t>710</t>
  </si>
  <si>
    <t>783301313</t>
  </si>
  <si>
    <t>Odmaštění zámečnických konstrukcí ředidlovým odmašťovačem</t>
  </si>
  <si>
    <t>-378495959</t>
  </si>
  <si>
    <t>Příprava podkladu zámečnických konstrukcí před provedením nátěru odmaštění odmašťovačem ředidlovým</t>
  </si>
  <si>
    <t>https://podminky.urs.cz/item/CS_URS_2022_01/783301313</t>
  </si>
  <si>
    <t>783801601</t>
  </si>
  <si>
    <t>Očištění odstraňovačem graffiti hladkých ošetřených povrchů betonových, z desek na bázi dřeva</t>
  </si>
  <si>
    <t>-1462613535</t>
  </si>
  <si>
    <t>Očištění omítek odstraňovačem graffiti ošetřených ochrannými nátěry, povrchů hladkých betonových povrchů nebo povrchů z desek na bázi dřeva</t>
  </si>
  <si>
    <t>https://podminky.urs.cz/item/CS_URS_2022_01/783801601</t>
  </si>
  <si>
    <t>712</t>
  </si>
  <si>
    <t>783801611</t>
  </si>
  <si>
    <t>Očištění odstraňovačem graffiti ošetřených povrchů omítek stupně členitosti 1 a 2</t>
  </si>
  <si>
    <t>-1716080556</t>
  </si>
  <si>
    <t>Očištění omítek odstraňovačem graffiti ošetřených ochrannými nátěry, povrchů hladkých omítek hladkých, zrnitých tenkovrstvých nebo štukových stupně členitosti 1 a 2</t>
  </si>
  <si>
    <t>https://podminky.urs.cz/item/CS_URS_2022_01/783801611</t>
  </si>
  <si>
    <t>713</t>
  </si>
  <si>
    <t>783801651</t>
  </si>
  <si>
    <t>Očištění odstraňovačem graffiti hladkých neošetřených povrchů betonových, z desek na bázi dřeva</t>
  </si>
  <si>
    <t>664226294</t>
  </si>
  <si>
    <t>Očištění omítek odstraňovačem graffiti neošetřených ochrannými nátěry, povrchů hladkých betonových povrchů nebo povrchů z desek na bázi dřeva</t>
  </si>
  <si>
    <t>https://podminky.urs.cz/item/CS_URS_2022_01/783801651</t>
  </si>
  <si>
    <t>714</t>
  </si>
  <si>
    <t>783801671</t>
  </si>
  <si>
    <t>Očištění odstraňovačem graffiti neošetřených povrchů omítek stupně členitosti 1 a 2</t>
  </si>
  <si>
    <t>740836014</t>
  </si>
  <si>
    <t>Očištění omítek odstraňovačem graffiti neošetřených ochrannými nátěry, povrchů hladkých omítek hladkých, zrnitých tenkovrstvých nebo štukových stupně členitosti 1 a 2</t>
  </si>
  <si>
    <t>https://podminky.urs.cz/item/CS_URS_2022_01/783801671</t>
  </si>
  <si>
    <t>715</t>
  </si>
  <si>
    <t>783826615</t>
  </si>
  <si>
    <t>Hydrofobizační transparentní silikonový nátěr omítek stupně členitosti 1 a 2</t>
  </si>
  <si>
    <t>-728291104</t>
  </si>
  <si>
    <t>Hydrofobizační nátěr omítek silikonový, transparentní, povrchů hladkých omítek hladkých, zrnitých tenkovrstvých nebo štukových stupně členitosti 1 a 2</t>
  </si>
  <si>
    <t>https://podminky.urs.cz/item/CS_URS_2022_01/783826615</t>
  </si>
  <si>
    <t>716</t>
  </si>
  <si>
    <t>783827101</t>
  </si>
  <si>
    <t>Krycí jednonásobný akrylátový nátěr hladkých betonových povrchů</t>
  </si>
  <si>
    <t>-2000655092</t>
  </si>
  <si>
    <t>Krycí (ochranný ) nátěr omítek jednonásobný hladkých betonových povrchů nebo povrchů z desek na bázi dřeva (dřevovláknitých apod.) akrylátový</t>
  </si>
  <si>
    <t>https://podminky.urs.cz/item/CS_URS_2022_01/783827101</t>
  </si>
  <si>
    <t>717</t>
  </si>
  <si>
    <t>783827121</t>
  </si>
  <si>
    <t>Krycí jednonásobný akrylátový nátěr omítek stupně členitosti 1 a 2</t>
  </si>
  <si>
    <t>-1906068613</t>
  </si>
  <si>
    <t>Krycí (ochranný ) nátěr omítek jednonásobný hladkých omítek hladkých, zrnitých tenkovrstvých nebo štukových stupně členitosti 1 a 2 akrylátový</t>
  </si>
  <si>
    <t>https://podminky.urs.cz/item/CS_URS_2022_01/783827121</t>
  </si>
  <si>
    <t>718</t>
  </si>
  <si>
    <t>783846503</t>
  </si>
  <si>
    <t>Antigraffiti nátěr trvalý do 100 cyklů odstranění graffiti hladkých betonových povrchů</t>
  </si>
  <si>
    <t>1502719730</t>
  </si>
  <si>
    <t>Antigraffiti preventivní nátěr omítek hladkých betonových povrchů trvalý pro opakované odstraňování graffiti v počtu do 100 cyklů</t>
  </si>
  <si>
    <t>https://podminky.urs.cz/item/CS_URS_2022_01/783846503</t>
  </si>
  <si>
    <t>719</t>
  </si>
  <si>
    <t>783846523</t>
  </si>
  <si>
    <t>Antigraffiti nátěr trvalý do 100 cyklů odstranění graffiti omítek hladkých, zrnitých, štukových</t>
  </si>
  <si>
    <t>248935513</t>
  </si>
  <si>
    <t>Antigraffiti preventivní nátěr omítek hladkých omítek hladkých, zrnitých tenkovrstvých nebo štukových trvalý pro opakované odstraňování graffiti v počtu do 100 cyklů</t>
  </si>
  <si>
    <t>https://podminky.urs.cz/item/CS_URS_2022_01/783846523</t>
  </si>
  <si>
    <t>784</t>
  </si>
  <si>
    <t>Dokončovací práce - malby a tapety</t>
  </si>
  <si>
    <t>720</t>
  </si>
  <si>
    <t>784111001</t>
  </si>
  <si>
    <t>Oprášení (ometení ) podkladu v místnostech v do 3,80 m</t>
  </si>
  <si>
    <t>-651548868</t>
  </si>
  <si>
    <t>Oprášení (ometení) podkladu v místnostech výšky do 3,80 m</t>
  </si>
  <si>
    <t>https://podminky.urs.cz/item/CS_URS_2022_01/784111001</t>
  </si>
  <si>
    <t>721</t>
  </si>
  <si>
    <t>784111007</t>
  </si>
  <si>
    <t>Oprášení (ometení ) podkladu na schodišti podlaží v do 3,80 m</t>
  </si>
  <si>
    <t>-261092035</t>
  </si>
  <si>
    <t>Oprášení (ometení) podkladu na schodišti o výšce podlaží přes 3,80 do 5,00 m</t>
  </si>
  <si>
    <t>https://podminky.urs.cz/item/CS_URS_2022_01/784111007</t>
  </si>
  <si>
    <t>722</t>
  </si>
  <si>
    <t>784111011</t>
  </si>
  <si>
    <t>Obroušení podkladu omítnutého v místnostech v do 3,80 m</t>
  </si>
  <si>
    <t>1016500327</t>
  </si>
  <si>
    <t>Obroušení podkladu omítky v místnostech výšky do 3,80 m</t>
  </si>
  <si>
    <t>https://podminky.urs.cz/item/CS_URS_2022_01/784111011</t>
  </si>
  <si>
    <t>723</t>
  </si>
  <si>
    <t>784111017</t>
  </si>
  <si>
    <t>Obroušení podkladu omítnutého na schodišti podlaží v do 3,80 m</t>
  </si>
  <si>
    <t>1472334553</t>
  </si>
  <si>
    <t>Obroušení podkladu omítky na schodišti o výšce podlaží do 3,80 m</t>
  </si>
  <si>
    <t>https://podminky.urs.cz/item/CS_URS_2022_01/784111017</t>
  </si>
  <si>
    <t>724</t>
  </si>
  <si>
    <t>784111031</t>
  </si>
  <si>
    <t>Omytí podkladu v místnostech v do 3,80 m</t>
  </si>
  <si>
    <t>-202699956</t>
  </si>
  <si>
    <t>Omytí podkladu omytí v místnostech výšky do 3,80 m</t>
  </si>
  <si>
    <t>https://podminky.urs.cz/item/CS_URS_2022_01/784111031</t>
  </si>
  <si>
    <t>725</t>
  </si>
  <si>
    <t>784111037</t>
  </si>
  <si>
    <t>Omytí podkladu na schodišti podlaží v do 3,80 m</t>
  </si>
  <si>
    <t>1891319422</t>
  </si>
  <si>
    <t>Omytí podkladu omytí na schodišti o výšce podlaží do 3,80 m</t>
  </si>
  <si>
    <t>https://podminky.urs.cz/item/CS_URS_2022_01/784111037</t>
  </si>
  <si>
    <t>726</t>
  </si>
  <si>
    <t>784121001</t>
  </si>
  <si>
    <t>Oškrabání malby v mísnostech v do 3,80 m</t>
  </si>
  <si>
    <t>510003630</t>
  </si>
  <si>
    <t>Oškrabání malby v místnostech výšky do 3,80 m</t>
  </si>
  <si>
    <t>https://podminky.urs.cz/item/CS_URS_2022_01/784121001</t>
  </si>
  <si>
    <t>727</t>
  </si>
  <si>
    <t>784121007</t>
  </si>
  <si>
    <t>Oškrabání malby na schodišti podlaží v do 3,80 m</t>
  </si>
  <si>
    <t>-1502336897</t>
  </si>
  <si>
    <t>Oškrabání malby na schodišti o výšce podlaží do 3,80 m</t>
  </si>
  <si>
    <t>https://podminky.urs.cz/item/CS_URS_2022_01/784121007</t>
  </si>
  <si>
    <t>728</t>
  </si>
  <si>
    <t>784191009</t>
  </si>
  <si>
    <t>Čištění vnitřních ploch schodišť po provedení malířských prací</t>
  </si>
  <si>
    <t>1026033037</t>
  </si>
  <si>
    <t>Čištění vnitřních ploch hrubý úklid po provedení malířských prací omytím schodišť</t>
  </si>
  <si>
    <t>https://podminky.urs.cz/item/CS_URS_2022_01/784191009</t>
  </si>
  <si>
    <t>729</t>
  </si>
  <si>
    <t>784321031</t>
  </si>
  <si>
    <t>Dvojnásobné silikátové bílé malby v místnosti v do 3,80 m</t>
  </si>
  <si>
    <t>-1640421633</t>
  </si>
  <si>
    <t>Malby silikátové dvojnásobné, bílé v místnostech výšky do 3,80 m</t>
  </si>
  <si>
    <t>https://podminky.urs.cz/item/CS_URS_2022_01/784321031</t>
  </si>
  <si>
    <t>730</t>
  </si>
  <si>
    <t>784321037</t>
  </si>
  <si>
    <t>Dvojnásobné silikátové bílé malby na schodišti podlaží v do 3,80 m</t>
  </si>
  <si>
    <t>-1017429114</t>
  </si>
  <si>
    <t>Malby silikátové dvojnásobné, bílé na schodišti o výšce podlaží do 3,80 m</t>
  </si>
  <si>
    <t>https://podminky.urs.cz/item/CS_URS_2022_01/784321037</t>
  </si>
  <si>
    <t>731</t>
  </si>
  <si>
    <t>784321055</t>
  </si>
  <si>
    <t>Příplatek k cenám dvojnásobných silikátových maleb za barevnou malbu v odstínu sytém</t>
  </si>
  <si>
    <t>2136648521</t>
  </si>
  <si>
    <t>Malby silikátové dvojnásobné, bílé Příplatek k cenám dvojnásobných silikátových bílých maleb za provádění barevné malby za barevný odstín v tónu sytém</t>
  </si>
  <si>
    <t>https://podminky.urs.cz/item/CS_URS_2022_01/784321055</t>
  </si>
  <si>
    <t>787</t>
  </si>
  <si>
    <t>Dokončovací práce - zasklívání</t>
  </si>
  <si>
    <t>732</t>
  </si>
  <si>
    <t>787100801</t>
  </si>
  <si>
    <t>Vysklívání stěn, příček, balkónového zábradlí, výtahových šachet pl do 1 m2 skla plochého</t>
  </si>
  <si>
    <t>1436354435</t>
  </si>
  <si>
    <t>Vysklívání stěn a příček, balkónového zábradlí, výtahových šachet skla plochého, plochy do 1 m2</t>
  </si>
  <si>
    <t>https://podminky.urs.cz/item/CS_URS_2022_01/787100801</t>
  </si>
  <si>
    <t>733</t>
  </si>
  <si>
    <t>R - položka 19</t>
  </si>
  <si>
    <t>Vysklívání, zasklívání skleněných výplní včetně tmelení plochy do 1,0 m2</t>
  </si>
  <si>
    <t>987156506</t>
  </si>
  <si>
    <t>P</t>
  </si>
  <si>
    <t>Poznámka k položce:_x000D_
skleněné výplně u schodišťových ramen._x000D_
- Český Těšín_x000D_
skleněné výplně na lávkách._x000D_
- Lávka Ostrava Kunčice_x000D_
- Lávka Třinec</t>
  </si>
  <si>
    <t>734</t>
  </si>
  <si>
    <t>R - položka 20</t>
  </si>
  <si>
    <t>Vysklívání, zasklívání skleněných výplní včetně tmelení plochy přes 1,0 m2 do 1,5 m2</t>
  </si>
  <si>
    <t>1317807945</t>
  </si>
  <si>
    <t>Poznámka k položce:_x000D_
skleněné výplně u schodišťových ramen._x000D_
- Ostrava Svinov - sever_x000D_
- Ostrava Svinov - jih</t>
  </si>
  <si>
    <t>735</t>
  </si>
  <si>
    <t>R - položka 21</t>
  </si>
  <si>
    <t>Vysklívání, zasklívání sklěněných výplní výtahových šachet plochy přes 1,5 m2 do 2,0 m2</t>
  </si>
  <si>
    <t>799035802</t>
  </si>
  <si>
    <t>Poznámka k položce:_x000D_
skleněné výplně u schodištových ramen._x000D_
- Bohumín</t>
  </si>
  <si>
    <t>736</t>
  </si>
  <si>
    <t>R - položka 22</t>
  </si>
  <si>
    <t>Vysklívání, zasklívání skleněných výplní výtahových šachet plochy přes 2,0 m2</t>
  </si>
  <si>
    <t>-926697000</t>
  </si>
  <si>
    <t>Poznámka k položce:_x000D_
skleněné výplně výtahových šachet:_x000D_
- Ostrava Svinov - sever_x000D_
- Ostrava Svinov - jih_x000D_
- Bohumín_x000D_
- Ostrava Stodolní_x000D_
- Český Těšín</t>
  </si>
  <si>
    <t>737</t>
  </si>
  <si>
    <t>R - položka 22.1</t>
  </si>
  <si>
    <t>Bezpečnostní sklo lepené čiré VSG 33.1 ( sííla 6,38 mm, sklo lepené Float 3mm + Folie PVB 0,36mm + Float 3mm )</t>
  </si>
  <si>
    <t>-1391365033</t>
  </si>
  <si>
    <t>Poznámka k položce:_x000D_
Bezpečnostní skla lepená._x000D_
- Český Těšín_x000D_
- Lávka v km 0,217 Ostrava hl.n. tubus_x000D_
- Lávka v km 267,240 Ostrava hl.n tubus_x000D_
- Lávka v km 7,776 Ostrava Kunčice tubus</t>
  </si>
  <si>
    <t>738</t>
  </si>
  <si>
    <t>R - položka 22.2</t>
  </si>
  <si>
    <t>Bezpečnostní sklo lepené čiré VSG 44.1 ( sííla 8,38 mm, sklo lepené Float 4mm + Folie PVB 0,38mm + Float 4mm )</t>
  </si>
  <si>
    <t>-52290587</t>
  </si>
  <si>
    <t>Poznámka k položce:_x000D_
Bezpečnostní skla lepené:_x000D_
- schodišťové ramena lávky žst. Ostrava hl.n._x000D_
- podchod v km 22,036  Frýdek Místek zábradlí</t>
  </si>
  <si>
    <t>739</t>
  </si>
  <si>
    <t>R - položka 23.3</t>
  </si>
  <si>
    <t>Bezpečnostní sklo lepené čiré VSG 44.2 ( sííla 8,38 mm, sklo lepené Float 4mm + Folie PVB 0,38mm + Float 4mm )</t>
  </si>
  <si>
    <t>276608938</t>
  </si>
  <si>
    <t>Poznámka k položce:_x000D_
Bezpečnostní sklo lepené._x000D_
- Český Těšín</t>
  </si>
  <si>
    <t>740</t>
  </si>
  <si>
    <t>R - položka 22.4.</t>
  </si>
  <si>
    <t>Bezpečnostní sklo lepené čiré VSG 66.1 ( sííla 12,38 mm, sklo lepené Float 6mm + Folie PVB 0,38mm + Float 6mm )</t>
  </si>
  <si>
    <t>-1042059816</t>
  </si>
  <si>
    <t>741</t>
  </si>
  <si>
    <t>R - položka 22.5</t>
  </si>
  <si>
    <t>Bezpečnostní sklo lepené čiré VSG 66.2 ( sííla 12,4 mm, sklo lepené Float 6mm + Folie PVB 0,38mm + Float 6mm )</t>
  </si>
  <si>
    <t>553543376</t>
  </si>
  <si>
    <t>Poznámka k položce:_x000D_
Bezpečnostní sklo lepené._x000D_
- schodiště Český Těšín</t>
  </si>
  <si>
    <t>742</t>
  </si>
  <si>
    <t>R - položka 22.6</t>
  </si>
  <si>
    <t>Ditermální sklo, čiré tl. 24 mm, distanční rámeček AL</t>
  </si>
  <si>
    <t>1955912953</t>
  </si>
  <si>
    <t>743</t>
  </si>
  <si>
    <t>R - položka 22.7</t>
  </si>
  <si>
    <t>Ditermální sklo, čiré tl. 26 mm, distanční rámeček AL</t>
  </si>
  <si>
    <t>-1420148408</t>
  </si>
  <si>
    <t>744</t>
  </si>
  <si>
    <t>998787101</t>
  </si>
  <si>
    <t>Přesun hmot tonážní pro zasklívání v objektech v do 6 m</t>
  </si>
  <si>
    <t>-432957313</t>
  </si>
  <si>
    <t>Přesun hmot pro zasklívání stanovený z hmotnosti přesunovaného materiálu vodorovná dopravní vzdálenost do 50 m v objektech výšky do 6 m</t>
  </si>
  <si>
    <t>https://podminky.urs.cz/item/CS_URS_2022_01/998787101</t>
  </si>
  <si>
    <t>789</t>
  </si>
  <si>
    <t>Povrchové úpravy ocelových konstrukcí a technologických zařízení</t>
  </si>
  <si>
    <t>745</t>
  </si>
  <si>
    <t>789111152</t>
  </si>
  <si>
    <t>Čištění ručním nářadím nečlenitých zařízení stupeň přípravy podkladu St 2 stupeň zrezivění C</t>
  </si>
  <si>
    <t>1974253682</t>
  </si>
  <si>
    <t>Úpravy povrchů pod nátěry zařízení s povrchem nečlenitým odstranění rzi a nečistot pomocí ručního nářadí stupeň přípravy St 2, stupeň zrezivění C</t>
  </si>
  <si>
    <t>https://podminky.urs.cz/item/CS_URS_2022_01/789111152</t>
  </si>
  <si>
    <t>746</t>
  </si>
  <si>
    <t>789112142</t>
  </si>
  <si>
    <t>Mechanizované čištění členitých zařízení stupeň přípravy podkladu St 3 stupeň zrezivění C</t>
  </si>
  <si>
    <t>1028952774</t>
  </si>
  <si>
    <t>Úpravy povrchů pod nátěry zařízení s povrchem členitým odstranění rzi a nečistot mechanizovaným čištěním stupeň přípravy St 3, stupeň zrezivění C</t>
  </si>
  <si>
    <t>https://podminky.urs.cz/item/CS_URS_2022_01/789112142</t>
  </si>
  <si>
    <t>747</t>
  </si>
  <si>
    <t>789212122</t>
  </si>
  <si>
    <t>Provedení otryskání zařízení členitých stupeň zarezavění B stupeň přípravy Sa 2 1/2</t>
  </si>
  <si>
    <t>-520731750</t>
  </si>
  <si>
    <t>Provedení otryskání povrchů zařízení suché abrazivní tryskání, s povrchem členitým stupeň zarezavění B, stupeň přípravy Sa 2½</t>
  </si>
  <si>
    <t>https://podminky.urs.cz/item/CS_URS_2022_01/789212122</t>
  </si>
  <si>
    <t>748</t>
  </si>
  <si>
    <t>R - položka 23</t>
  </si>
  <si>
    <t>abrazivo ( např. TRYMAT ) materiál určen pro pro otryskání ocel. konstrukcí, pytlovaný</t>
  </si>
  <si>
    <t>477237810</t>
  </si>
  <si>
    <t>abrazivo ( křemičitý písek ) materiál určen pro pro otryskání ocel. konstrukcí, pytlovaný</t>
  </si>
  <si>
    <t>749</t>
  </si>
  <si>
    <t>789212132</t>
  </si>
  <si>
    <t>Provedení otryskání zařízení členitých stupeň zarezavění C stupeň přípravy Sa 2 1/2</t>
  </si>
  <si>
    <t>1377704233</t>
  </si>
  <si>
    <t>Provedení otryskání povrchů zařízení suché abrazivní tryskání, s povrchem členitým stupeň zarezavění C, stupeň přípravy Sa 2½</t>
  </si>
  <si>
    <t>https://podminky.urs.cz/item/CS_URS_2022_01/789212132</t>
  </si>
  <si>
    <t>750</t>
  </si>
  <si>
    <t>789323211</t>
  </si>
  <si>
    <t>Zhotovení nátěru ocelových konstrukcí třídy III dvousložkového základního tl do 80 µm</t>
  </si>
  <si>
    <t>1673727589</t>
  </si>
  <si>
    <t>Zhotovení nátěru ocelových konstrukcí třídy III dvousložkového základního, tloušťky do 80 μm</t>
  </si>
  <si>
    <t>https://podminky.urs.cz/item/CS_URS_2022_01/789323211</t>
  </si>
  <si>
    <t>751</t>
  </si>
  <si>
    <t>R - položka 24</t>
  </si>
  <si>
    <t>materiál pro provedení nátěrového systému ONS - 14</t>
  </si>
  <si>
    <t>-280184006</t>
  </si>
  <si>
    <t>752</t>
  </si>
  <si>
    <t>24629111</t>
  </si>
  <si>
    <t>hmota nátěrová PUR základní na ocelové konstrukce</t>
  </si>
  <si>
    <t>-2128093769</t>
  </si>
  <si>
    <t>753</t>
  </si>
  <si>
    <t>789323216</t>
  </si>
  <si>
    <t>Zhotovení nátěru ocelových konstrukcí třídy III dvousložkového mezivrstvy tl do 80 µm</t>
  </si>
  <si>
    <t>1335170711</t>
  </si>
  <si>
    <t>Zhotovení nátěru ocelových konstrukcí třídy III dvousložkového mezivrstvy, tloušťky do 80 μm</t>
  </si>
  <si>
    <t>https://podminky.urs.cz/item/CS_URS_2022_01/789323216</t>
  </si>
  <si>
    <t>754</t>
  </si>
  <si>
    <t>789323221</t>
  </si>
  <si>
    <t>Zhotovení nátěru ocelových konstrukcí třídy III dvousložkového krycího (vrchního) tl do 80 µm</t>
  </si>
  <si>
    <t>-1791847509</t>
  </si>
  <si>
    <t>Zhotovení nátěru ocelových konstrukcí třídy III dvousložkového krycího (vrchního), tloušťky do 80 μm</t>
  </si>
  <si>
    <t>https://podminky.urs.cz/item/CS_URS_2022_01/789323221</t>
  </si>
  <si>
    <t>755</t>
  </si>
  <si>
    <t>R - položka 25</t>
  </si>
  <si>
    <t>materiál pro provedení ochranného nátěrového systému ONS - 23</t>
  </si>
  <si>
    <t>591149040</t>
  </si>
  <si>
    <t>756</t>
  </si>
  <si>
    <t>789351240</t>
  </si>
  <si>
    <t>Zhotovení nátěru pásového dvousložkového tl 50 µm na ocelových konstrukcích tř. II</t>
  </si>
  <si>
    <t>1462727862</t>
  </si>
  <si>
    <t>Zhotovení nátěrů pásových korozně namáhaných míst (svary, hrany, kouty, šroubové spoje, apod.) tloušťky 50 μm ocelových konstrukcí třídy II dvousložkových</t>
  </si>
  <si>
    <t>https://podminky.urs.cz/item/CS_URS_2022_01/789351240</t>
  </si>
  <si>
    <t>HZS</t>
  </si>
  <si>
    <t>Hodinové zúčtovací sazby</t>
  </si>
  <si>
    <t>757</t>
  </si>
  <si>
    <t>HZS1442</t>
  </si>
  <si>
    <t>Hodinová zúčtovací sazba svářeč kvalifikovaný</t>
  </si>
  <si>
    <t>-133703790</t>
  </si>
  <si>
    <t>Hodinové zúčtovací sazby profesí HSV provádění konstrukcí inženýrských a dopravních staveb svářeč kvalifikovaný</t>
  </si>
  <si>
    <t>https://podminky.urs.cz/item/CS_URS_2022_01/HZS1442</t>
  </si>
  <si>
    <t>758</t>
  </si>
  <si>
    <t>HZS1451</t>
  </si>
  <si>
    <t>Hodinová zúčtovací sazba dělník údržby mostů</t>
  </si>
  <si>
    <t>2086680914</t>
  </si>
  <si>
    <t>Hodinové zúčtovací sazby profesí HSV provádění konstrukcí inženýrských a dopravních staveb dělník údržby mostů</t>
  </si>
  <si>
    <t>https://podminky.urs.cz/item/CS_URS_2022_01/HZS1451</t>
  </si>
  <si>
    <t>759</t>
  </si>
  <si>
    <t>HZS1452</t>
  </si>
  <si>
    <t>Hodinová zúčtovací sazba dělník údržby mostů kvalifikovaný</t>
  </si>
  <si>
    <t>1917399068</t>
  </si>
  <si>
    <t>Hodinové zúčtovací sazby profesí HSV provádění konstrukcí inženýrských a dopravních staveb dělník údržby mostů kvalifikovaný</t>
  </si>
  <si>
    <t>https://podminky.urs.cz/item/CS_URS_2022_01/HZS1452</t>
  </si>
  <si>
    <t>Ostatní</t>
  </si>
  <si>
    <t>Hodimové sazby - zimní podmínky</t>
  </si>
  <si>
    <t>760</t>
  </si>
  <si>
    <t>5903020010 - R</t>
  </si>
  <si>
    <t>Odstranění sněhu a ledu z pochozích ploch a schodišťových ramen ručně v pracovní dny.</t>
  </si>
  <si>
    <t>-1561273510</t>
  </si>
  <si>
    <t xml:space="preserve">Poznámka k položce:_x000D_
V cenách jsou započteny náklady na práce v zimních podmínkách, manipulaci, naložení sněhu na dopravní prostředek a uložení na úložišti"_x000D_
</t>
  </si>
  <si>
    <t>761</t>
  </si>
  <si>
    <t>5903020010 - R1</t>
  </si>
  <si>
    <t>Odstranění sněhu a ledu z pochozích ploch a schodišťových ramen ručně o sobotách a nedělícch</t>
  </si>
  <si>
    <t>349079111</t>
  </si>
  <si>
    <t xml:space="preserve">Poznámka k položce:_x000D_
V cenách jsou započteny náklady na práce v zimních podmínkách, manipulaci, naložení sněhu na dopravní prostředek a uložení na úložišti._x000D_
"_x000D_
</t>
  </si>
  <si>
    <t>762</t>
  </si>
  <si>
    <t>5903020010 - R2</t>
  </si>
  <si>
    <t>Odstranění sněhu a ledu z pochozích ploch a schodišťových ramen ručně o státních svátcích.</t>
  </si>
  <si>
    <t>1512925359</t>
  </si>
  <si>
    <t xml:space="preserve">Poznámka k položce:_x000D_
V cenách jsou započteny náklady na práce v zimních podmínkách, manipulaci, naložení sněhu na dopravní prostředek a uložení na úložišti."_x000D_
</t>
  </si>
  <si>
    <t>Ostatní 1</t>
  </si>
  <si>
    <t>Číselník zdrojů a mechanizmů</t>
  </si>
  <si>
    <t>763</t>
  </si>
  <si>
    <t>101030021100</t>
  </si>
  <si>
    <t>Kráčivé rypadlo výkon 104 kW</t>
  </si>
  <si>
    <t>Sh</t>
  </si>
  <si>
    <t>-2042253234</t>
  </si>
  <si>
    <t>106040011100</t>
  </si>
  <si>
    <t>Vibrační deska reverzní výkon 8,1 kW šíře zhutnění 750 mm</t>
  </si>
  <si>
    <t>1879110644</t>
  </si>
  <si>
    <t>765</t>
  </si>
  <si>
    <t>110010002000</t>
  </si>
  <si>
    <t>Nakladač lopatový 36 kW objem lopaty 1 m3</t>
  </si>
  <si>
    <t>-2029580370</t>
  </si>
  <si>
    <t>766</t>
  </si>
  <si>
    <t>111030121000</t>
  </si>
  <si>
    <t>Dvoucestné rypadlo</t>
  </si>
  <si>
    <t>1908607095</t>
  </si>
  <si>
    <t>111010021000</t>
  </si>
  <si>
    <t>Kolový jeřáb nosnost 28 t</t>
  </si>
  <si>
    <t>1186203828</t>
  </si>
  <si>
    <t>768</t>
  </si>
  <si>
    <t>111010115000</t>
  </si>
  <si>
    <t>Kolový jeřáb výkon 300kW nosnost 70 t</t>
  </si>
  <si>
    <t>-1536388934</t>
  </si>
  <si>
    <t>769</t>
  </si>
  <si>
    <t>112030011500</t>
  </si>
  <si>
    <t>Automobilová plošina 81 kW nosnost 300 kg dosah 18 m</t>
  </si>
  <si>
    <t>-1297677753</t>
  </si>
  <si>
    <t>770</t>
  </si>
  <si>
    <t>307020011400</t>
  </si>
  <si>
    <t>Přívěsný výklopný vozík 10 t</t>
  </si>
  <si>
    <t>1390894221</t>
  </si>
  <si>
    <t>307020012000</t>
  </si>
  <si>
    <t>Motorový univerzální vozík s hydraulickou rukou nosnost 3 t</t>
  </si>
  <si>
    <t>-646842769</t>
  </si>
  <si>
    <t>772</t>
  </si>
  <si>
    <t>301010021200</t>
  </si>
  <si>
    <t>Nákladní automobil kW 294 s hydraulickou rukou 4,3 t</t>
  </si>
  <si>
    <t>-1000792394</t>
  </si>
  <si>
    <t>773</t>
  </si>
  <si>
    <t>301020011100</t>
  </si>
  <si>
    <t>Nákladní automobil valník 184 kW nosnost 8,4 t</t>
  </si>
  <si>
    <t>1412388131</t>
  </si>
  <si>
    <t>774</t>
  </si>
  <si>
    <t>307020013300</t>
  </si>
  <si>
    <t>Kolejový manipulační vozík</t>
  </si>
  <si>
    <t>-1705077166</t>
  </si>
  <si>
    <t>775</t>
  </si>
  <si>
    <t>R - položka 26</t>
  </si>
  <si>
    <t>Dvoucestný bagr LIEBHEER A 922</t>
  </si>
  <si>
    <t>-1093247479</t>
  </si>
  <si>
    <t>776</t>
  </si>
  <si>
    <t>R - položka 27</t>
  </si>
  <si>
    <t>Mobilní injektážní čerpadlo - šnekové ( pronájem včetně obsluhy a dopravy )</t>
  </si>
  <si>
    <t>-555840743</t>
  </si>
  <si>
    <t>SO - 01.1 - Vedlejší rozpočtové náklady - práce na mostních objektech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</si>
  <si>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</si>
  <si>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</si>
  <si>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</si>
  <si>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</si>
  <si>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</si>
  <si>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</si>
  <si>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</si>
  <si>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</si>
  <si>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</si>
  <si>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</si>
  <si>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</si>
  <si>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</si>
  <si>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</si>
  <si>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Kč/100m</t>
  </si>
  <si>
    <t>1024</t>
  </si>
  <si>
    <t>-1006217539</t>
  </si>
  <si>
    <t>https://podminky.urs.cz/item/CS_URS_2022_01/012103000</t>
  </si>
  <si>
    <t xml:space="preserve">Poznámka k položce:_x000D_
jedná se o vytýčení hranic pozemků, výšková měření, zaměření stávajícího objektu, popřípadě další._x000D_
Jednotková cena v Kč/100 m"""_x000D_
</t>
  </si>
  <si>
    <t>012103000.1</t>
  </si>
  <si>
    <t>-1830862951</t>
  </si>
  <si>
    <t>https://podminky.urs.cz/item/CS_URS_2022_01/012103000.1</t>
  </si>
  <si>
    <t>Poznámka k položce:_x000D_
jedná se o vytýčení, určení průběhu nadzemního nebo podzemního  stávajícího i plánovaného vedení inženýrských sítí, případně další. Jednotková cena v Kč / hod/ pracovník ( skutečný výkon bez nákladů za dopravu )"""_x000D_
Soubour = 1 správce sítí</t>
  </si>
  <si>
    <t>012203000</t>
  </si>
  <si>
    <t>Geodetické práce při provádění stavby</t>
  </si>
  <si>
    <t>-1124468411</t>
  </si>
  <si>
    <t>https://podminky.urs.cz/item/CS_URS_2022_01/012203000</t>
  </si>
  <si>
    <t xml:space="preserve">Poznámka k položce:_x000D_
jedná se o výšková měření, případně další._x000D_
Jednotková cena v Kč/100 m"""_x000D_
</t>
  </si>
  <si>
    <t>012303000</t>
  </si>
  <si>
    <t>Geodetické práce po výstavbě</t>
  </si>
  <si>
    <t>obj=1GP</t>
  </si>
  <si>
    <t>-990133306</t>
  </si>
  <si>
    <t>https://podminky.urs.cz/item/CS_URS_2022_01/012303000</t>
  </si>
  <si>
    <t xml:space="preserve">Poznámka k položce:_x000D_
jedná se zaměření skutečného provedení stavby, kontrolní měření provedeného objektu, případně další._x000D_
Jednotková cena za vyhotovení GP v Kč/objekt."""_x000D_
</t>
  </si>
  <si>
    <t>013244000</t>
  </si>
  <si>
    <t>Dokumentace pro provádění stavby</t>
  </si>
  <si>
    <t>1726959658</t>
  </si>
  <si>
    <t>https://podminky.urs.cz/item/CS_URS_2022_01/013244000</t>
  </si>
  <si>
    <t xml:space="preserve">Poznámka k položce:_x000D_
jedná se o vypracování jednoduché výrobní dokumentace výroba nového zábradlí na římsách a zídkách, výkres tvaru zábradlí._x000D_
1 soubor = 1 mostní objekt_x000D_
</t>
  </si>
  <si>
    <t>013244000.1</t>
  </si>
  <si>
    <t>-410572811</t>
  </si>
  <si>
    <t>https://podminky.urs.cz/item/CS_URS_2022_01/013244000.1</t>
  </si>
  <si>
    <t xml:space="preserve">Poznámka k položce:_x000D_
jedná se o provedení  zaměření a vypracování jednoduché výrobní dokumentace pro opracování mostnic ( od 15 ks do 40 ks )_x000D_
1 soubor = 1 mostní objekt_x000D_
</t>
  </si>
  <si>
    <t>013244000.2</t>
  </si>
  <si>
    <t>1483271677</t>
  </si>
  <si>
    <t>https://podminky.urs.cz/item/CS_URS_2022_01/013244000.2</t>
  </si>
  <si>
    <t>Poznámka k položce:_x000D_
jedná se o vypracování jednoduché výrobbní dokumentace - výkres tvaru a výztuže železobetonových konstrukcí ( např. římsy )_x000D_
1 soubor = 1 mostní objekt</t>
  </si>
  <si>
    <t>013244000.3</t>
  </si>
  <si>
    <t>-1268151385</t>
  </si>
  <si>
    <t>https://podminky.urs.cz/item/CS_URS_2022_01/013244000.3</t>
  </si>
  <si>
    <t xml:space="preserve">Poznámka k položce:_x000D_
jedná se o provedení  zaměření a vypracování jednoduché výrobní dokumentace pro opracování podélných dřev( 1 mostní objekt ), mostnic ( od 1 - 14 kusů )._x000D_
1 soubour = 1 mostní objekt_x000D_
</t>
  </si>
  <si>
    <t>013254000</t>
  </si>
  <si>
    <t>Dokumentace skutečného provedení stavby</t>
  </si>
  <si>
    <t>obj=1DSPS</t>
  </si>
  <si>
    <t>227747603</t>
  </si>
  <si>
    <t>https://podminky.urs.cz/item/CS_URS_2022_01/013254000</t>
  </si>
  <si>
    <t>Poznámka k položce:_x000D_
DSPS 2 x listnná podoba, elektronická podoba 1 x uzevřená, 1 x otevřená podoba.( viz. požadavky v ZTP ).</t>
  </si>
  <si>
    <t>VRN3</t>
  </si>
  <si>
    <t>Zařízení staveniště</t>
  </si>
  <si>
    <t>032103000</t>
  </si>
  <si>
    <t>Náklady na stavební buňky</t>
  </si>
  <si>
    <t>Kč/den</t>
  </si>
  <si>
    <t>-813089084</t>
  </si>
  <si>
    <t>https://podminky.urs.cz/item/CS_URS_2022_01/032103000</t>
  </si>
  <si>
    <t xml:space="preserve">Poznámka k položce:_x000D_
náklady na zřízení, demontáž a opotřebení nebo pronájem stavebních buněk - mobilního, uzamykatelného kontejneru 3 - 4,5m * 2,4m * 2,5m hmotnost.....kg na uložení nářadí a materiálu._x000D_
Jednotková cena Kč/kontejner/den."""_x000D_
</t>
  </si>
  <si>
    <t>034603000</t>
  </si>
  <si>
    <t>Alarm, strážní služba staveniště</t>
  </si>
  <si>
    <t>-1122671486</t>
  </si>
  <si>
    <t>https://podminky.urs.cz/item/CS_URS_2022_01/034603000</t>
  </si>
  <si>
    <t>VRN4</t>
  </si>
  <si>
    <t>Inženýrská činnost</t>
  </si>
  <si>
    <t>043194000</t>
  </si>
  <si>
    <t>Ostatní zkoušky</t>
  </si>
  <si>
    <t>zkouška</t>
  </si>
  <si>
    <t>-1820522861</t>
  </si>
  <si>
    <t>https://podminky.urs.cz/item/CS_URS_2022_01/043194000</t>
  </si>
  <si>
    <t xml:space="preserve">Poznámka k položce:_x000D_
zkouška přilnavosti vrstev a pevnost v tahu povrchových vrstev ( podklad pro vypracování TP SVI nebo sanace povrchů betonových konstrukcí ), cena za provedení jedné zkoušky = 6 měření, včetně dodání protokolu o zkoušce."""_x000D_
</t>
  </si>
  <si>
    <t>043194000.1</t>
  </si>
  <si>
    <t>736850333</t>
  </si>
  <si>
    <t>https://podminky.urs.cz/item/CS_URS_2022_01/043194000.1</t>
  </si>
  <si>
    <t xml:space="preserve">Poznámka k položce:_x000D_
statická zkouška  hutnění , cena za provedení jedné statické zkoušky včetně dodání protokolu o zkoušce."""_x000D_
</t>
  </si>
  <si>
    <t>049203000</t>
  </si>
  <si>
    <t>Náklady stanovené zvláštními předpisy</t>
  </si>
  <si>
    <t>653226407</t>
  </si>
  <si>
    <t>https://podminky.urs.cz/item/CS_URS_2022_01/049203000</t>
  </si>
  <si>
    <t xml:space="preserve">Poznámka k položce:_x000D_
Náklady související s vyhotovením a schválením havarijního a povodňového plánu stavby."_x000D_
</t>
  </si>
  <si>
    <t>VRN6</t>
  </si>
  <si>
    <t>Územní vlivy</t>
  </si>
  <si>
    <t>065002000</t>
  </si>
  <si>
    <t>Mimostaveništní doprava materiálů</t>
  </si>
  <si>
    <t>km</t>
  </si>
  <si>
    <t>912758675</t>
  </si>
  <si>
    <t>https://podminky.urs.cz/item/CS_URS_2022_01/065002000</t>
  </si>
  <si>
    <t>R - položka 28</t>
  </si>
  <si>
    <t>Automobilová plošina přeprava v km</t>
  </si>
  <si>
    <t>203457083</t>
  </si>
  <si>
    <t>R - položka 29</t>
  </si>
  <si>
    <t>Kráčivé rypadlo výkon 104 kW přeprava v km</t>
  </si>
  <si>
    <t>-2015951708</t>
  </si>
  <si>
    <t>R - položka 30</t>
  </si>
  <si>
    <t>Kolový jeřáb nosnost 28 t přeprava v km</t>
  </si>
  <si>
    <t>-1763897212</t>
  </si>
  <si>
    <t>R - položka 31</t>
  </si>
  <si>
    <t>Nakladač lopatový 36 kW přeprava v km</t>
  </si>
  <si>
    <t>1408937462</t>
  </si>
  <si>
    <t>R - položka 32</t>
  </si>
  <si>
    <t>Dvoucestné rypadlo přeprava v km</t>
  </si>
  <si>
    <t>-1879633254</t>
  </si>
  <si>
    <t>R - položka 33</t>
  </si>
  <si>
    <t>Dvoucestný bagr LIEBHEER A 922 přeprava v km</t>
  </si>
  <si>
    <t>514223748</t>
  </si>
  <si>
    <t>R - položka 34</t>
  </si>
  <si>
    <t>Kolový jeřáb výkon 300 kW nosnost 70 t přeprava v km</t>
  </si>
  <si>
    <t>339174342</t>
  </si>
  <si>
    <t>VRN7</t>
  </si>
  <si>
    <t>Provozní vlivy</t>
  </si>
  <si>
    <t>072002000</t>
  </si>
  <si>
    <t>Silniční provoz</t>
  </si>
  <si>
    <t>%</t>
  </si>
  <si>
    <t>445392920</t>
  </si>
  <si>
    <t>https://podminky.urs.cz/item/CS_URS_2022_01/072002000</t>
  </si>
  <si>
    <t>Poznámka k položce:_x000D_
"rušení průběhu stavebních prací silničním provozem ( zahrnuje zvýšené náklady, při pracích na žel.přejezdech, na křižovatkách, mostech aj ). Často je nutné vykonávat dozor na silniční provoz a jeho řízení a řízení průběhu stavebních prací vykonávaných v daném režimu. Náklady jsou stanoveny přirážkou k ceně dotčených prací ve výši 4 % k základním rozpočtovým nákladům.  _x000D_
Poznámka k položce: 1) jednotkovou cenou se rozumí procentní sazba._x000D_
                                  2) Výši procentní sazby volí uchazeč. Maximální přípustná sazba je 4 % ( příklad3%=0,04 - do buňky se vepíše hodnota 0,04 )_x000D_
Množství je orientační, při provádění  prací na mostních objektech bude množství součtem položek činnosti,které jsou skutečně ovlivňovány silničbním provozem."</t>
  </si>
  <si>
    <t>072002000.1</t>
  </si>
  <si>
    <t>637365316</t>
  </si>
  <si>
    <t>Silniční provoz - pronájem světelné signalizace</t>
  </si>
  <si>
    <t>Poznámka k položce:_x000D_
pronájem světelné signalizace za účelem zajištění částečné uzavírky pozemní komunikace.</t>
  </si>
  <si>
    <t>074002000</t>
  </si>
  <si>
    <t>Železniční a městský kolejový provoz</t>
  </si>
  <si>
    <t>1265756544</t>
  </si>
  <si>
    <t>https://podminky.urs.cz/item/CS_URS_2022_01/074002000</t>
  </si>
  <si>
    <t>Poznámka k položce:_x000D_
"rušení průběhu stavebních prací, pokud práce nebo sovisející manipulačníí činnosti jsou vykonávány v prostoru:_x000D_
a) do 10 m od hrany kolejí železničního provozu ( hranou kolejí se rozumí osa provozované koleje ), náklady jsou stanoveny přirážkou k ceně práce, při kolejovém provozu ve výši 5% k základním rozpočtovým nákladům._x000D_
Poznámka k položce: 1) jednotkovou cenou se rozumí procentní sazba._x000D_
                                  2) Výši procentní sazby volí uchazeč. Maximální přípustná sazba je 5% ( příklad 5%=0,05 - do buňky se vepíše hodnota 0,05 )_x000D_
Množství je orientační, při provádění  prací na mostních objektech bude množství součtem položek činnosti,které jsou skutečně ovlivňovány železničním provozem."</t>
  </si>
  <si>
    <t>VRN8</t>
  </si>
  <si>
    <t>Přesun stavebních kapacit</t>
  </si>
  <si>
    <t>081002000</t>
  </si>
  <si>
    <t>Doprava zaměstnanců</t>
  </si>
  <si>
    <t>-893869271</t>
  </si>
  <si>
    <t>https://podminky.urs.cz/item/CS_URS_2022_01/081002000</t>
  </si>
  <si>
    <t>Poznámka k položce:_x000D_
"Doprava zaměstnanců na staveniště náklady na dopravu zaměstnanců na staveniště a zpět jsou stanoveny podle tarifů na určené dopravní prostředky:_x000D_
přeprava motorovým silničním vozidlem do 3,5 t, jednotková cena Kč/km."</t>
  </si>
  <si>
    <t>081002000a</t>
  </si>
  <si>
    <t>-755032159</t>
  </si>
  <si>
    <t>https://podminky.urs.cz/item/CS_URS_2022_01/081002000a</t>
  </si>
  <si>
    <t>Poznámka k položce:_x000D_
"Doprava zaměstnanců na staveniště náklady na dopravu zaměstnanců na staveniště a zpět jsou stanoveny podle tarifů na určené dopravní prostředky:_x000D_
přeprava motorovým silničním vozidlem osobním, jednotková cena Kč/km."</t>
  </si>
  <si>
    <t>SO - 02 - Práce na železničním svršku</t>
  </si>
  <si>
    <t>OST - Ostatní</t>
  </si>
  <si>
    <t>5905020020</t>
  </si>
  <si>
    <t>Oprava stezky strojně s odstraněním drnu a nánosu přes 10 cm do 20 cm</t>
  </si>
  <si>
    <t>Sborník UOŽI 01 2021</t>
  </si>
  <si>
    <t>123262690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</si>
  <si>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</si>
  <si>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5905023020</t>
  </si>
  <si>
    <t>Úprava povrchu stezky rozprostřením štěrkodrtě přes 3 do 5 cm</t>
  </si>
  <si>
    <t>1281958541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</si>
  <si>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</si>
  <si>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5905025010</t>
  </si>
  <si>
    <t>Doplnění stezky štěrkodrtí ojediněle ručně</t>
  </si>
  <si>
    <t>2125095779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</si>
  <si>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</si>
  <si>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5905030010</t>
  </si>
  <si>
    <t>Ojedinělá výměna KL mimo lavičku lože otevřené</t>
  </si>
  <si>
    <t>640969685</t>
  </si>
  <si>
    <t>Ojedinělá výměna KL mimo lavičku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</si>
  <si>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5905030020</t>
  </si>
  <si>
    <t>Ojedinělá výměna KL mimo lavičku lože zapuštěné</t>
  </si>
  <si>
    <t>1623597158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</si>
  <si>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</si>
  <si>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5905030110</t>
  </si>
  <si>
    <t>Ojedinělá výměna KL včetně lavičky pod ložnou plochou pražce lože otevřené</t>
  </si>
  <si>
    <t>1252160416</t>
  </si>
  <si>
    <t>Ojedinělá výměna KL včetně lavičky pod ložnou plochou pražce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</si>
  <si>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5905030120</t>
  </si>
  <si>
    <t>Ojedinělá výměna KL včetně lavičky pod ložnou plochou pražce lože zapuštěné</t>
  </si>
  <si>
    <t>2089737996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</si>
  <si>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</si>
  <si>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5905035010</t>
  </si>
  <si>
    <t>Výměna KL malou těžící mechanizací mimo lavičku lože otevřené</t>
  </si>
  <si>
    <t>-556617001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</si>
  <si>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</si>
  <si>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5905035020</t>
  </si>
  <si>
    <t>Výměna KL malou těžící mechanizací mimo lavičku lože zapuštěné</t>
  </si>
  <si>
    <t>-886522482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</si>
  <si>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</si>
  <si>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5905035110</t>
  </si>
  <si>
    <t>Výměna KL malou těžící mechanizací včetně lavičky pod ložnou plochou pražce lože otevřené</t>
  </si>
  <si>
    <t>1359019080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</si>
  <si>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</si>
  <si>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5905035120</t>
  </si>
  <si>
    <t>Výměna KL malou těžící mechanizací včetně lavičky pod ložnou plochou pražce lože zapuštěné</t>
  </si>
  <si>
    <t>-898841045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</si>
  <si>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</si>
  <si>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5905055010</t>
  </si>
  <si>
    <t>Odstranění stávajícího kolejového lože odtěžením v koleji</t>
  </si>
  <si>
    <t>-1062473718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</si>
  <si>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</si>
  <si>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5905060010</t>
  </si>
  <si>
    <t>Zřízení nového kolejového lože v koleji</t>
  </si>
  <si>
    <t>1951144954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</si>
  <si>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</si>
  <si>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5905095010</t>
  </si>
  <si>
    <t>Úprava kolejového lože ojediněle ručně v koleji lože otevřené</t>
  </si>
  <si>
    <t>-1993940184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</si>
  <si>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</si>
  <si>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Poznámka k položce:_x000D_
Metr koleje=m</t>
  </si>
  <si>
    <t>5905095020</t>
  </si>
  <si>
    <t>Úprava kolejového lože ojediněle ručně v koleji lože zapuštěné</t>
  </si>
  <si>
    <t>1136197242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</si>
  <si>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</si>
  <si>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5905100010</t>
  </si>
  <si>
    <t>Úprava kolejového lože souvisle strojně v koleji lože otevřené</t>
  </si>
  <si>
    <t>658306225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</si>
  <si>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</si>
  <si>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Poznámka k položce:_x000D_
Kilometr koleje=km</t>
  </si>
  <si>
    <t>5905100020</t>
  </si>
  <si>
    <t>Úprava kolejového lože souvisle strojně v koleji lože zapuštěné</t>
  </si>
  <si>
    <t>-1329120098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</si>
  <si>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</si>
  <si>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5905105010</t>
  </si>
  <si>
    <t>Doplnění KL kamenivem ojediněle ručně v koleji</t>
  </si>
  <si>
    <t>-1500295251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</si>
  <si>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</si>
  <si>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5905105030</t>
  </si>
  <si>
    <t>Doplnění KL kamenivem souvisle strojně v koleji</t>
  </si>
  <si>
    <t>-25361692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</si>
  <si>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</si>
  <si>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5905110010</t>
  </si>
  <si>
    <t>Snížení KL pod patou kolejnice v koleji</t>
  </si>
  <si>
    <t>-1153309775</t>
  </si>
  <si>
    <t>Snížení KL pod patou kolejnice v koleji. Poznámka: 1. V cenách jsou započteny náklady na snížení KL pod patou kolejnice ručně vidlemi. 2. V cenách nejsou obsaženy náklady na doplnění a dodávku kameniva.</t>
  </si>
  <si>
    <t>5906015010</t>
  </si>
  <si>
    <t>Výměna pražce malou těžící mechanizací v KL otevřeném i zapuštěném pražec dřevěný příčný nevystrojený</t>
  </si>
  <si>
    <t>1108446397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</si>
  <si>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</si>
  <si>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5906015020</t>
  </si>
  <si>
    <t>Výměna pražce malou těžící mechanizací v KL otevřeném i zapuštěném pražec dřevěný příčný vystrojený</t>
  </si>
  <si>
    <t>-1511314634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</si>
  <si>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</si>
  <si>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5906045010</t>
  </si>
  <si>
    <t>Příplatek za překážku po jedné straně koleje</t>
  </si>
  <si>
    <t>2073692496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</si>
  <si>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</si>
  <si>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5906045020</t>
  </si>
  <si>
    <t>Příplatek za překážku po obou stranách koleje</t>
  </si>
  <si>
    <t>-315489974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</si>
  <si>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</si>
  <si>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5906050010</t>
  </si>
  <si>
    <t>Příplatek za obtížnost ruční výměny pražce dřevěný za betonový</t>
  </si>
  <si>
    <t>-3236380</t>
  </si>
  <si>
    <t>Příplatek za obtížnost ruční výměny pražce dřevěný za betonový. Poznámka: 1. V cenách jsou započteny náklady na manipulaci s pražci.</t>
  </si>
  <si>
    <t>5906050020</t>
  </si>
  <si>
    <t>Příplatek za obtížnost ruční výměny pražce betonový za dřevěný</t>
  </si>
  <si>
    <t>1021572506</t>
  </si>
  <si>
    <t>Příplatek za obtížnost ruční výměny pražce betonový za dřevěný. Poznámka: 1. V cenách jsou započteny náklady na manipulaci s pražci.</t>
  </si>
  <si>
    <t>5906052010</t>
  </si>
  <si>
    <t>Příplatek za výměnu pražce současně s podkladnicemi</t>
  </si>
  <si>
    <t>-641538135</t>
  </si>
  <si>
    <t>Příplatek za výměnu pražce současně s podkladnicemi. Poznámka: 1. V cenách jsou započteny náklady na výměnu pražce včetně upevňovadel.</t>
  </si>
  <si>
    <t>Poznámka k položce:_x000D_
Pražec=kus</t>
  </si>
  <si>
    <t>5906055030</t>
  </si>
  <si>
    <t>Příplatek za současnou výměnu pražce s podkladnicovým upevněním a kompletů, pryžových a polyetylenových podložek</t>
  </si>
  <si>
    <t>-72910490</t>
  </si>
  <si>
    <t>Příplatek za současnou výměnu pražce s podkladnicovým upevněním a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</si>
  <si>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5906060010</t>
  </si>
  <si>
    <t>Vrtání pražce dřevěného do 8 otvorů</t>
  </si>
  <si>
    <t>-1962766246</t>
  </si>
  <si>
    <t>Vrtání pražce dřevěného do 8 otvorů. Poznámka: 1. V cenách jsou započteny náklady na potřebnou manipulaci, označení, vyvrtání otvorů a jejich ošetření impregnací.</t>
  </si>
  <si>
    <t>5906105010</t>
  </si>
  <si>
    <t>Demontáž pražce dřevěný</t>
  </si>
  <si>
    <t>-985922710</t>
  </si>
  <si>
    <t>Demontáž pražce dřevěný. Poznámka: 1. V cenách jsou započteny náklady na manipulaci, demontáž, odstrojení do součástí a uložení pražců.</t>
  </si>
  <si>
    <t>5906105020</t>
  </si>
  <si>
    <t>Demontáž pražce betonový</t>
  </si>
  <si>
    <t>-945199590</t>
  </si>
  <si>
    <t>Demontáž pražce betonový. Poznámka: 1. V cenách jsou započteny náklady na manipulaci, demontáž, odstrojení do součástí a uložení pražců.</t>
  </si>
  <si>
    <t>5906110007</t>
  </si>
  <si>
    <t>Oprava rozdělení pražců příčných dřevěných posun přes 5 do 10 cm</t>
  </si>
  <si>
    <t>1430527521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</si>
  <si>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</si>
  <si>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5906110017</t>
  </si>
  <si>
    <t>Oprava rozdělení pražců příčných betonových posun přes 5 do 10 cm</t>
  </si>
  <si>
    <t>1603736513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</si>
  <si>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</si>
  <si>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5906115010</t>
  </si>
  <si>
    <t>Odsunutí pražce pro umožnění provedení svaru</t>
  </si>
  <si>
    <t>-622216377</t>
  </si>
  <si>
    <t>Odsunutí pražce pro umožnění provedení svaru. Poznámka: 1. V cenách jsou započteny náklady na odstranění kameniva, odsunutí pražce, jeho vrácení do původní polohy a dohození kameniva.</t>
  </si>
  <si>
    <t>5906120010</t>
  </si>
  <si>
    <t>Zkrácení dřevěného pražce odřezáním</t>
  </si>
  <si>
    <t>-1174411348</t>
  </si>
  <si>
    <t>Zkrácení dřevěného pražce odřezáním. Poznámka: 1. V cenách jsou započteny náklady na odstranění mřížky, zkrácení, ošetření čela pražce impregnačním prostředkem a osazení mřížky</t>
  </si>
  <si>
    <t>5906130040</t>
  </si>
  <si>
    <t>Montáž kolejového roštu v ose koleje pražce dřevěné nevystrojené tv. R65 rozdělení"c"</t>
  </si>
  <si>
    <t>774351329</t>
  </si>
  <si>
    <t>Montáž kolejového roštu v ose koleje pražce dřevěné nevystrojené tv. R65 rozdělení"c". Poznámka: 1. V cenách jsou započteny náklady na manipulaci a montáž KR, u pražců dřevěných nevystrojených i na vrtání pražců. 2. V cenách nejsou obsaženy náklady na dodávku materiálu.</t>
  </si>
  <si>
    <t>5906130070</t>
  </si>
  <si>
    <t>Montáž kolejového roštu v ose koleje pražce dřevěné nevystrojené tv. S49 rozdělení "c"</t>
  </si>
  <si>
    <t>-495550574</t>
  </si>
  <si>
    <t>Montáž kolejového roštu v ose koleje pražce dřevěné nevystrojené tv. S49 rozdělení "c". Poznámka: 1. V cenách jsou započteny náklady na manipulaci a montáž KR, u pražců dřevěných nevystrojených i na vrtání pražců. 2. V cenách nejsou obsaženy náklady na dodávku materiálu.</t>
  </si>
  <si>
    <t>5906130140</t>
  </si>
  <si>
    <t>Montáž kolejového roštu v ose koleje pražce dřevěné vystrojené tv. R65 rozdělení "c"</t>
  </si>
  <si>
    <t>-803735335</t>
  </si>
  <si>
    <t>Montáž kolejového roštu v ose koleje pražce dřevěné vystrojené tv. R65 rozdělení "c". Poznámka: 1. V cenách jsou započteny náklady na manipulaci a montáž KR, u pražců dřevěných nevystrojených i na vrtání pražců. 2. V cenách nejsou obsaženy náklady na dodávku materiálu.</t>
  </si>
  <si>
    <t>5906130170</t>
  </si>
  <si>
    <t>Montáž kolejového roštu v ose koleje pražce dřevěné vystrojené tv. S49 rozdělení "c"</t>
  </si>
  <si>
    <t>1707242897</t>
  </si>
  <si>
    <t>Montáž kolejového roštu v ose koleje pražce dřevěné vystrojené tv. S49 rozdělení "c". Poznámka: 1. V cenách jsou započteny náklady na manipulaci a montáž KR, u pražců dřevěných nevystrojených i na vrtání pražců. 2. V cenách nejsou obsaženy náklady na dodávku materiálu.</t>
  </si>
  <si>
    <t>5906130240</t>
  </si>
  <si>
    <t>Montáž kolejového roštu v ose koleje pražce betonové nevystrojené tv. R65 rozdělení "c"</t>
  </si>
  <si>
    <t>1003311318</t>
  </si>
  <si>
    <t>Montáž kolejového roštu v ose koleje pražce betonové nevystrojené tv. R65 rozdělení "c". Poznámka: 1. V cenách jsou započteny náklady na manipulaci a montáž KR, u pražců dřevěných nevystrojených i na vrtání pražců. 2. V cenách nejsou obsaženy náklady na dodávku materiálu.</t>
  </si>
  <si>
    <t>5906130270</t>
  </si>
  <si>
    <t>Montáž kolejového roštu v ose koleje pražce betonové nevystrojené tv. S49 rozdělení "c"</t>
  </si>
  <si>
    <t>1320352712</t>
  </si>
  <si>
    <t>Montáž kolejového roštu v ose koleje pražce betonové nevystrojené tv. S49 rozdělení "c". Poznámka: 1. V cenách jsou započteny náklady na manipulaci a montáž KR, u pražců dřevěných nevystrojených i na vrtání pražců. 2. V cenách nejsou obsaženy náklady na dodávku materiálu.</t>
  </si>
  <si>
    <t>5906130350</t>
  </si>
  <si>
    <t>Montáž kolejového roštu v ose koleje pražce betonové vystrojené tv. R65 rozdělení "c"</t>
  </si>
  <si>
    <t>1892246450</t>
  </si>
  <si>
    <t>Montáž kolejového roštu v ose koleje pražce betonové vystrojené tv. R65 rozdělení "c". Poznámka: 1. V cenách jsou započteny náklady na manipulaci a montáž KR, u pražců dřevěných nevystrojených i na vrtání pražců. 2. V cenách nejsou obsaženy náklady na dodávku materiálu.</t>
  </si>
  <si>
    <t>5906130380</t>
  </si>
  <si>
    <t>Montáž kolejového roštu v ose koleje pražce betonové vystrojené tv. S49 rozdělení "c"</t>
  </si>
  <si>
    <t>398654575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</si>
  <si>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</si>
  <si>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5906140040</t>
  </si>
  <si>
    <t>Demontáž kolejového roštu koleje v ose koleje pražce dřevěné tv. R65 rozdělení"c"</t>
  </si>
  <si>
    <t>-1605554635</t>
  </si>
  <si>
    <t>Demontáž kolejového roštu koleje v ose koleje pražce dřevěné tv. R65 rozdělení"c".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</si>
  <si>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5906140070</t>
  </si>
  <si>
    <t>Demontáž kolejového roštu koleje v ose koleje pražce dřevěné tv. S49 rozdělení "c"</t>
  </si>
  <si>
    <t>724216214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</si>
  <si>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</si>
  <si>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5906140160</t>
  </si>
  <si>
    <t>Demontáž kolejového roštu koleje v ose koleje pražce betonové tv. R65 rozdělení "c"</t>
  </si>
  <si>
    <t>-1787814121</t>
  </si>
  <si>
    <t>Demontáž kolejového roštu koleje v ose koleje pražce betonové tv. R65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</si>
  <si>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5906140190</t>
  </si>
  <si>
    <t>Demontáž kolejového roštu koleje v ose koleje pražce betonové tv. S49 rozdělení "c"</t>
  </si>
  <si>
    <t>-1714003344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</si>
  <si>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</si>
  <si>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5907015015</t>
  </si>
  <si>
    <t>Ojedinělá výměna kolejnic stávající upevnění tv. R65 rozdělení "c"</t>
  </si>
  <si>
    <t>1771356676</t>
  </si>
  <si>
    <t>Ojedinělá výměna kolejnic stávající upevnění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</si>
  <si>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</si>
  <si>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5907015035</t>
  </si>
  <si>
    <t>Ojedinělá výměna kolejnic stávající upevnění tv. S49 rozdělení "c"</t>
  </si>
  <si>
    <t>-1386113188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</si>
  <si>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</si>
  <si>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5907015065</t>
  </si>
  <si>
    <t>Ojedinělá výměna kolejnic stávající upevnění tv. A rozdělení "c"</t>
  </si>
  <si>
    <t>-951792534</t>
  </si>
  <si>
    <t>Ojedinělá výměna kolejnic stávající upevnění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</si>
  <si>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5907025465</t>
  </si>
  <si>
    <t>Výměna kolejnicových pásů současně s výměnou pryžové podložky tv. R65 rozdělení "c"</t>
  </si>
  <si>
    <t>-1441347160</t>
  </si>
  <si>
    <t>Výměna kolejnicových pásů současně s výměnou pryžové podložky tv. R65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</si>
  <si>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5907025485</t>
  </si>
  <si>
    <t>Výměna kolejnicových pásů současně s výměnou pryžové podložky tv. S49 rozdělení "c"</t>
  </si>
  <si>
    <t>-95711377</t>
  </si>
  <si>
    <t>Výměna kolejnicových pásů současně s výměnou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</si>
  <si>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5907025515</t>
  </si>
  <si>
    <t>Výměna kolejnicových pásů současně s výměnou pryžové podložky tv. A rozdělení "c"</t>
  </si>
  <si>
    <t>-1880216195</t>
  </si>
  <si>
    <t>Výměna kolejnicových pásů současně s výměnou pryžové podložky tv. A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</si>
  <si>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5907040020</t>
  </si>
  <si>
    <t>Posun kolejnic před svařováním tv. R65</t>
  </si>
  <si>
    <t>-966212647</t>
  </si>
  <si>
    <t>Posun kolejnic před svařováním tv.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</si>
  <si>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5907040030</t>
  </si>
  <si>
    <t>Posun kolejnic před svařováním tv. S49</t>
  </si>
  <si>
    <t>486114769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</si>
  <si>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</si>
  <si>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5907045120</t>
  </si>
  <si>
    <t>Příplatek za obtížnost při výměně kolejnic na rozponových podkladnicích tv. S49</t>
  </si>
  <si>
    <t>801354510</t>
  </si>
  <si>
    <t>Příplatek za obtížnost při výměně kolejnic na rozponových podkladnicích tv. S49. Poznámka: 1. V cenách jsou započteny náklady za obtížné podmínky výměny kolejnic.</t>
  </si>
  <si>
    <t>5907050010</t>
  </si>
  <si>
    <t>Dělení kolejnic řezáním nebo rozbroušením soustavy UIC60 nebo R65</t>
  </si>
  <si>
    <t>-1993334345</t>
  </si>
  <si>
    <t>Dělení kolejnic řezáním nebo rozbroušením soustavy UIC60 nebo R65. Poznámka: 1. V cenách jsou započteny náklady na manipulaci, podložení, označení a provedení řezu kolejnice.</t>
  </si>
  <si>
    <t>5907050020</t>
  </si>
  <si>
    <t>Dělení kolejnic řezáním nebo rozbroušením soustavy S49 nebo T</t>
  </si>
  <si>
    <t>143637520</t>
  </si>
  <si>
    <t>Dělení kolejnic řezáním nebo rozbroušením soustavy S49 nebo T. Poznámka: 1. V cenách jsou započteny náklady na manipulaci, podložení, označení a provedení řezu kolejnice.</t>
  </si>
  <si>
    <t>5907050110</t>
  </si>
  <si>
    <t>Dělení kolejnic kyslíkem soustavy UIC60 nebo R65</t>
  </si>
  <si>
    <t>-1861954106</t>
  </si>
  <si>
    <t>Dělení kolejnic kyslíkem soustavy UIC60 nebo R65. Poznámka: 1. V cenách jsou započteny náklady na manipulaci, podložení, označení a provedení řezu kolejnice.</t>
  </si>
  <si>
    <t>5907050120</t>
  </si>
  <si>
    <t>Dělení kolejnic kyslíkem soustavy S49 nebo T</t>
  </si>
  <si>
    <t>-1282722110</t>
  </si>
  <si>
    <t>Dělení kolejnic kyslíkem soustavy S49 nebo T. Poznámka: 1. V cenách jsou započteny náklady na manipulaci, podložení, označení a provedení řezu kolejnice.</t>
  </si>
  <si>
    <t>5907055010</t>
  </si>
  <si>
    <t>Vrtání kolejnic otvor o průměru do 10 mm</t>
  </si>
  <si>
    <t>1850375920</t>
  </si>
  <si>
    <t>Vrtání kolejnic otvor o průměru do 10 mm. Poznámka: 1. V cenách jsou započteny náklady na manipulaci, podložení, označení a provedení vrtu ve stojině kolejnice.</t>
  </si>
  <si>
    <t>5907055020</t>
  </si>
  <si>
    <t>Vrtání kolejnic otvor o průměru přes 10 do 23 mm</t>
  </si>
  <si>
    <t>-1653495702</t>
  </si>
  <si>
    <t>Vrtání kolejnic otvor o průměru přes 10 do 23 mm. Poznámka: 1. V cenách jsou započteny náklady na manipulaci, podložení, označení a provedení vrtu ve stojině kolejnice.</t>
  </si>
  <si>
    <t>Poznámka k položce:_x000D_
Vrt=kus</t>
  </si>
  <si>
    <t>5907055030</t>
  </si>
  <si>
    <t>Vrtání kolejnic otvor o průměru přes 23 mm</t>
  </si>
  <si>
    <t>-1735874843</t>
  </si>
  <si>
    <t>Vrtání kolejnic otvor o průměru přes 23 mm. Poznámka: 1. V cenách jsou započteny náklady na manipulaci, podložení, označení a provedení vrtu ve stojině kolejnice.</t>
  </si>
  <si>
    <t>5908005320</t>
  </si>
  <si>
    <t>Oprava kolejnicového styku výměna spojek tv. R65</t>
  </si>
  <si>
    <t>styk</t>
  </si>
  <si>
    <t>1587481048</t>
  </si>
  <si>
    <t>Oprava kolejnicového styku výměna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</si>
  <si>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</si>
  <si>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5908005330</t>
  </si>
  <si>
    <t>Oprava kolejnicového styku výměna spojek tv. S49</t>
  </si>
  <si>
    <t>1679702749</t>
  </si>
  <si>
    <t>Oprava kolejnicového styku výměna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</si>
  <si>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5908005420</t>
  </si>
  <si>
    <t>Oprava kolejnicového styku demontáž spojek tv. R65</t>
  </si>
  <si>
    <t>122691040</t>
  </si>
  <si>
    <t>Oprava kolejnicového styku demontáž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</si>
  <si>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5908005430</t>
  </si>
  <si>
    <t>Oprava kolejnicového styku demontáž spojek tv. S49</t>
  </si>
  <si>
    <t>752598592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</si>
  <si>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</si>
  <si>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5908005520</t>
  </si>
  <si>
    <t>Oprava kolejnicového styku montáž spojek tv. R65</t>
  </si>
  <si>
    <t>-150304499</t>
  </si>
  <si>
    <t>Oprava kolejnicového styku 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</si>
  <si>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5908005530</t>
  </si>
  <si>
    <t>Oprava kolejnicového styku montáž spojek tv. S49</t>
  </si>
  <si>
    <t>740056617</t>
  </si>
  <si>
    <t>Oprava kolejnicového styku 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</si>
  <si>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5908045025</t>
  </si>
  <si>
    <t>Výměna podkladnice čtyři vrtule pražce dřevěné</t>
  </si>
  <si>
    <t>-669631519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</si>
  <si>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</si>
  <si>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Poznámka k položce:_x000D_
Podkladnice=kus</t>
  </si>
  <si>
    <t>5908045030</t>
  </si>
  <si>
    <t>Výměna podkladnice čtyři vrtule pražce betonové</t>
  </si>
  <si>
    <t>-234269244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</si>
  <si>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</si>
  <si>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5908050005</t>
  </si>
  <si>
    <t>Výměna upevnění podkladnicového komplet</t>
  </si>
  <si>
    <t>939731873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</si>
  <si>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</si>
  <si>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5908053160</t>
  </si>
  <si>
    <t>Výměna drobného kolejiva šroub svěrkový tv. RS</t>
  </si>
  <si>
    <t>-170452247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</si>
  <si>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</si>
  <si>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5908053180</t>
  </si>
  <si>
    <t>Výměna drobného kolejiva šroub spojkový</t>
  </si>
  <si>
    <t>891174722</t>
  </si>
  <si>
    <t>Výměna drobného kolejiva šroub spojkový. Poznámka: 1. V cenách jsou započteny náklady na demontáž upevňovadel, výměnu součásti, montáž upevňovadel a ošetření součástí mazivem. 2. V cenách nejsou obsaženy náklady na dodávku materiálu.</t>
  </si>
  <si>
    <t>5908053210</t>
  </si>
  <si>
    <t>Výměna drobného kolejiva vrtule do pražce</t>
  </si>
  <si>
    <t>1240886967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</si>
  <si>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</si>
  <si>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5908053250</t>
  </si>
  <si>
    <t>Výměna drobného kolejiva kroužek dvojitý pružný</t>
  </si>
  <si>
    <t>750327164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</si>
  <si>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</si>
  <si>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5908053270</t>
  </si>
  <si>
    <t>Výměna drobného kolejiva vložka "M"</t>
  </si>
  <si>
    <t>-2060365357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</si>
  <si>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</si>
  <si>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5908055010</t>
  </si>
  <si>
    <t>Příplatek za výměnu částí upevňovadel - deformovaného šroubu</t>
  </si>
  <si>
    <t>-714211866</t>
  </si>
  <si>
    <t>Příplatek za výměnu částí upevňovadel - deformovaného šroubu. Poznámka: 1. V cenách jsou započteny náklady na ošetření závitů antikorozním přípravkem, demontáž, výměnu a montáž nové součásti.</t>
  </si>
  <si>
    <t>5908055020</t>
  </si>
  <si>
    <t>Příplatek za výměnu částí upevňovadel - deformované vrtule</t>
  </si>
  <si>
    <t>-467944350</t>
  </si>
  <si>
    <t>Příplatek za výměnu částí upevňovadel - deformované vrtule. Poznámka: 1. V cenách jsou započteny náklady na ošetření závitů antikorozním přípravkem, demontáž, výměnu a montáž nové součásti.</t>
  </si>
  <si>
    <t>5908065010</t>
  </si>
  <si>
    <t>Ojedinělé dotahování upevňovadel bez protáčení závitů šroub spojkový</t>
  </si>
  <si>
    <t>-504717925</t>
  </si>
  <si>
    <t>Ojedinělé dotahování upevňovadel bez protáčení závitů šroub spojkový. Poznámka: 1. V cenách jsou započteny náklady na dotažení doporučeným utahovacím momentem a ošetření součástí mazivem.</t>
  </si>
  <si>
    <t>5908065020</t>
  </si>
  <si>
    <t>Ojedinělé dotahování upevňovadel bez protáčení závitů šroub svěrkový</t>
  </si>
  <si>
    <t>1377504424</t>
  </si>
  <si>
    <t>Ojedinělé dotahování upevňovadel bez protáčení závitů šroub svěrkový. Poznámka: 1. V cenách jsou započteny náklady na dotažení doporučeným utahovacím momentem a ošetření součástí mazivem.</t>
  </si>
  <si>
    <t>5908065040</t>
  </si>
  <si>
    <t>Ojedinělé dotahování upevňovadel bez protáčení závitů vrtule</t>
  </si>
  <si>
    <t>1271179066</t>
  </si>
  <si>
    <t>Ojedinělé dotahování upevňovadel bez protáčení závitů vrtule. Poznámka: 1. V cenách jsou započteny náklady na dotažení doporučeným utahovacím momentem a ošetření součástí mazivem.</t>
  </si>
  <si>
    <t>5908065110</t>
  </si>
  <si>
    <t>Ojedinělé dotahování upevňovadel s protáčením závitů šroub spojkový</t>
  </si>
  <si>
    <t>1845375814</t>
  </si>
  <si>
    <t>Ojedinělé dotahování upevňovadel s protáčením závitů šroub spojkový. Poznámka: 1. V cenách jsou započteny náklady na dotažení doporučeným utahovacím momentem a ošetření součástí mazivem.</t>
  </si>
  <si>
    <t>5908065120</t>
  </si>
  <si>
    <t>Ojedinělé dotahování upevňovadel s protáčením závitů šroub svěrkový</t>
  </si>
  <si>
    <t>247050034</t>
  </si>
  <si>
    <t>Ojedinělé dotahování upevňovadel s protáčením závitů šroub svěrkový. Poznámka: 1. V cenách jsou započteny náklady na dotažení doporučeným utahovacím momentem a ošetření součástí mazivem.</t>
  </si>
  <si>
    <t>5908065140</t>
  </si>
  <si>
    <t>Ojedinělé dotahování upevňovadel s protáčením závitů vrtule</t>
  </si>
  <si>
    <t>819149996</t>
  </si>
  <si>
    <t>Ojedinělé dotahování upevňovadel s protáčením závitů vrtule. Poznámka: 1. V cenách jsou započteny náklady na dotažení doporučeným utahovacím momentem a ošetření součástí mazivem.</t>
  </si>
  <si>
    <t>5908085010</t>
  </si>
  <si>
    <t>Ojedinělá montáž kolejiva (podkladnice, můstkové desky, spojky)</t>
  </si>
  <si>
    <t>325941552</t>
  </si>
  <si>
    <t>Ojedinělá montáž kolejiva (podkladnice, můstkové desky, spojky). Poznámka: 1. V cenách jsou započteny náklady na montáž a ošetření součástí mazivem.</t>
  </si>
  <si>
    <t>5908085020</t>
  </si>
  <si>
    <t>Ojedinělá montáž drobného kolejiva (svěrky, spony, šrouby, kroužky, vložky, podložky)</t>
  </si>
  <si>
    <t>-1347866660</t>
  </si>
  <si>
    <t>Ojedinělá montáž drobného kolejiva (svěrky, spony, šrouby, kroužky, vložky, podložky). Poznámka: 1. V cenách jsou započteny náklady na montáž a ošetření součástí mazivem.</t>
  </si>
  <si>
    <t>5908087010</t>
  </si>
  <si>
    <t>Ojedinělá demontáž kolejiva (podkladnice, můstkové desky, spojky)</t>
  </si>
  <si>
    <t>-1528077833</t>
  </si>
  <si>
    <t>Ojedinělá demontáž kolejiva (podkladnice, můstkové desky, spojky). Poznámka: 1. V cenách jsou započteny náklady na demontáž a naložení na dopravní prostředek.</t>
  </si>
  <si>
    <t>5908087020</t>
  </si>
  <si>
    <t>Ojedinělá demontáž drobného kolejiva (svěrky, spony, šrouby, kroužky, vložky, podložky)</t>
  </si>
  <si>
    <t>112950638</t>
  </si>
  <si>
    <t>Ojedinělá demontáž drobného kolejiva (svěrky, spony, šrouby, kroužky, vložky, podložky). Poznámka: 1. V cenách jsou započteny náklady na demontáž a naložení na dopravní prostředek.</t>
  </si>
  <si>
    <t>5909010020</t>
  </si>
  <si>
    <t>Ojedinělé ruční podbití pražců příčných dřevěných</t>
  </si>
  <si>
    <t>-243221734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</si>
  <si>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</si>
  <si>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5909010030</t>
  </si>
  <si>
    <t>Ojedinělé ruční podbití pražců příčných betonových</t>
  </si>
  <si>
    <t>-1742647843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</si>
  <si>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</si>
  <si>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5909015510</t>
  </si>
  <si>
    <t>Příplatek k cenám za podbití dvojčitých pražců</t>
  </si>
  <si>
    <t>-1405426081</t>
  </si>
  <si>
    <t>5909020010</t>
  </si>
  <si>
    <t>Oprava nivelety do 100 mm ručně koleje směrový posun</t>
  </si>
  <si>
    <t>1524363884</t>
  </si>
  <si>
    <t>Oprava nivelety do 100 mm ručně koleje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</si>
  <si>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5909030010</t>
  </si>
  <si>
    <t>Následná úprava GPK koleje směrové a výškové uspořádání pražce dřevěné nebo ocelové</t>
  </si>
  <si>
    <t>-2098653657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</si>
  <si>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</si>
  <si>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5909030020</t>
  </si>
  <si>
    <t>Následná úprava GPK koleje směrové a výškové uspořádání pražce betonové</t>
  </si>
  <si>
    <t>-1988046515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</si>
  <si>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</si>
  <si>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5909032010</t>
  </si>
  <si>
    <t>Přesná úprava GPK koleje směrové a výškové uspořádání pražce dřevěné nebo ocelové</t>
  </si>
  <si>
    <t>-8634045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</si>
  <si>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</si>
  <si>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5909032020</t>
  </si>
  <si>
    <t>Přesná úprava GPK koleje směrové a výškové uspořádání pražce betonové</t>
  </si>
  <si>
    <t>-926252184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</si>
  <si>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</si>
  <si>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5910020020</t>
  </si>
  <si>
    <t>Svařování kolejnic termitem plný předehřev standardní spára svar sériový tv. R65</t>
  </si>
  <si>
    <t>svar</t>
  </si>
  <si>
    <t>1225868741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</si>
  <si>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</si>
  <si>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5910020030</t>
  </si>
  <si>
    <t>Svařování kolejnic termitem plný předehřev standardní spára svar sériový tv. S49</t>
  </si>
  <si>
    <t>-2109647987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</si>
  <si>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</si>
  <si>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5910020120</t>
  </si>
  <si>
    <t>Svařování kolejnic termitem plný předehřev standardní spára svar jednotlivý tv. R65</t>
  </si>
  <si>
    <t>813052934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</si>
  <si>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</si>
  <si>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</si>
  <si>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</si>
  <si>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1266379523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</si>
  <si>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</si>
  <si>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5910035020</t>
  </si>
  <si>
    <t>Dosažení dovolené upínací teploty v BK prodloužením kolejnicového pásu v koleji tv. R65</t>
  </si>
  <si>
    <t>2145480163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</si>
  <si>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</si>
  <si>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5910035030</t>
  </si>
  <si>
    <t>Dosažení dovolené upínací teploty v BK prodloužením kolejnicového pásu v koleji tv. S49</t>
  </si>
  <si>
    <t>1346084163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</si>
  <si>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</si>
  <si>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5910040010</t>
  </si>
  <si>
    <t>Umožnění volné dilatace kolejnice demontáž upevňovadel bez osazení kluzných podložek rozdělení pražců "c"</t>
  </si>
  <si>
    <t>-441730831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</si>
  <si>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</si>
  <si>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5910040110</t>
  </si>
  <si>
    <t>Umožnění volné dilatace kolejnice montáž upevňovadel bez odstranění kluzných podložek rozdělení pražců "c"</t>
  </si>
  <si>
    <t>359186370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</si>
  <si>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</si>
  <si>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5910040310</t>
  </si>
  <si>
    <t>Umožnění volné dilatace kolejnice demontáž upevňovadel s osazením kluzných podložek rozdělení pražců "c"</t>
  </si>
  <si>
    <t>726241572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</si>
  <si>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</si>
  <si>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5910040410</t>
  </si>
  <si>
    <t>Umožnění volné dilatace kolejnice montáž upevňovadel s odstraněním kluzných podložek rozdělení pražců "c"</t>
  </si>
  <si>
    <t>101831208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</si>
  <si>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</si>
  <si>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5910135010</t>
  </si>
  <si>
    <t>Demontáž pražcové kotvy v koleji</t>
  </si>
  <si>
    <t>-1806367853</t>
  </si>
  <si>
    <t>Demontáž pražcové kotvy v koleji. Poznámka: 1. V cenách jsou započteny náklady na odstranění kameniva, demontáž, dohození a úpravu kameniva a naložení výzisku na dopravní prostředek.</t>
  </si>
  <si>
    <t>5910136010</t>
  </si>
  <si>
    <t>Montáž pražcové kotvy v koleji</t>
  </si>
  <si>
    <t>-1135792365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</si>
  <si>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</si>
  <si>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5910137010</t>
  </si>
  <si>
    <t>Kontrola pražcové kotvy v koleji</t>
  </si>
  <si>
    <t>-570462366</t>
  </si>
  <si>
    <t>Kontrola pražcové kotvy v koleji. Poznámka: 1. V cenách jsou započteny náklady na odstranění kameniva, očištění, kontrolu šroubů, dotažení matic, ošetření součástí mazivem a úpravu kameniva. 2. V cenách nejsou obsaženy náklady na dodávku materiálu.</t>
  </si>
  <si>
    <t>5914015010</t>
  </si>
  <si>
    <t>Čištění odvodňovacích zařízení ručně příkop zpevněný</t>
  </si>
  <si>
    <t>-2132648983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</si>
  <si>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</si>
  <si>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5914015020</t>
  </si>
  <si>
    <t>Čištění odvodňovacích zařízení ručně příkop nezpevněný</t>
  </si>
  <si>
    <t>15388271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</si>
  <si>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</si>
  <si>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5914020010</t>
  </si>
  <si>
    <t>Čištění otevřených odvodňovacích zařízení strojně příkop zpevněný</t>
  </si>
  <si>
    <t>365506138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</si>
  <si>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</si>
  <si>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5914020020</t>
  </si>
  <si>
    <t>Čištění otevřených odvodňovacích zařízení strojně příkop nezpevněný</t>
  </si>
  <si>
    <t>-590622516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</si>
  <si>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</si>
  <si>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5999005010</t>
  </si>
  <si>
    <t>Třídění spojovacích a upevňovacích součástí</t>
  </si>
  <si>
    <t>1028627990</t>
  </si>
  <si>
    <t>Třídění spojovacích a upevňovacích součástí. Poznámka: 1. V cenách jsou započteny náklady na manipulaci, vytřídění a uložení materiálu na úložiště nebo do skladu.</t>
  </si>
  <si>
    <t>5999010010</t>
  </si>
  <si>
    <t>Vyjmutí a snesení konstrukcí nebo dílů hmotnosti do 10 t</t>
  </si>
  <si>
    <t>-497480341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</si>
  <si>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</si>
  <si>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5999015010</t>
  </si>
  <si>
    <t>Vložení konstrukcí nebo dílů hmotnosti do 10 t</t>
  </si>
  <si>
    <t>-543713402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</si>
  <si>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</si>
  <si>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5955101000</t>
  </si>
  <si>
    <t>Kamenivo drcené štěrk frakce 31,5/63 třídy BI</t>
  </si>
  <si>
    <t>-1333412467</t>
  </si>
  <si>
    <t>5955101030</t>
  </si>
  <si>
    <t>Kamenivo drcené drť frakce 8/16</t>
  </si>
  <si>
    <t>1219334786</t>
  </si>
  <si>
    <t>5955101025</t>
  </si>
  <si>
    <t>Kamenivo drcené drť frakce 4/8</t>
  </si>
  <si>
    <t>52335711</t>
  </si>
  <si>
    <t>5956101000</t>
  </si>
  <si>
    <t>Pražec dřevěný příčný nevystrojený dub 2600x260x160 mm</t>
  </si>
  <si>
    <t>-417019865</t>
  </si>
  <si>
    <t>5956101025</t>
  </si>
  <si>
    <t>Pražec dřevěný příčný vystrojený   dub 2600x260x150 mm</t>
  </si>
  <si>
    <t>1587896102</t>
  </si>
  <si>
    <t>5956140020</t>
  </si>
  <si>
    <t>Pražec betonový příčný nevystrojený tv. SB 8 P</t>
  </si>
  <si>
    <t>-1539385069</t>
  </si>
  <si>
    <t>5956140045</t>
  </si>
  <si>
    <t>Pražec betonový příčný vystrojený včetně kompletů tv. SB 8 P upevnění tuhé-ŽS4</t>
  </si>
  <si>
    <t>670141392</t>
  </si>
  <si>
    <t>5956131005</t>
  </si>
  <si>
    <t>Vystrojení pražce dřevěného protištěpná destička pro pražec (105x210)</t>
  </si>
  <si>
    <t>1873422831</t>
  </si>
  <si>
    <t>5958134043</t>
  </si>
  <si>
    <t>Součásti upevňovací šroub svěrkový RS 0 (M22x70)</t>
  </si>
  <si>
    <t>-8312021</t>
  </si>
  <si>
    <t>5958134044</t>
  </si>
  <si>
    <t>Součásti upevňovací šroub svěrkový RS 1 (M24x80)</t>
  </si>
  <si>
    <t>-714932491</t>
  </si>
  <si>
    <t>5958134045</t>
  </si>
  <si>
    <t>Součásti upevňovací šroub svěrkový RS 2 (M24x87)</t>
  </si>
  <si>
    <t>812153500</t>
  </si>
  <si>
    <t>Polyamidový kroužek</t>
  </si>
  <si>
    <t>1172834324</t>
  </si>
  <si>
    <t>Polyamidový kroužek tl. 2,5 mm pr. 60 mm, otvor pr, 25 mm</t>
  </si>
  <si>
    <t>Pryžová podložka PP15 - Z1</t>
  </si>
  <si>
    <t>2105206472</t>
  </si>
  <si>
    <t>5958134041</t>
  </si>
  <si>
    <t>Součásti upevňovací šroub svěrkový T5</t>
  </si>
  <si>
    <t>351465236</t>
  </si>
  <si>
    <t>5958134042</t>
  </si>
  <si>
    <t>Součásti upevňovací šroub svěrkový T10 M24x80</t>
  </si>
  <si>
    <t>1252003371</t>
  </si>
  <si>
    <t>5958134110</t>
  </si>
  <si>
    <t>Součásti upevňovací matice M22</t>
  </si>
  <si>
    <t>1322214269</t>
  </si>
  <si>
    <t>5958134115</t>
  </si>
  <si>
    <t>Součásti upevňovací matice M24</t>
  </si>
  <si>
    <t>2052127646</t>
  </si>
  <si>
    <t>5958134120</t>
  </si>
  <si>
    <t>Součásti upevňovací matice M24 samojistná</t>
  </si>
  <si>
    <t>1921625557</t>
  </si>
  <si>
    <t>5958134040</t>
  </si>
  <si>
    <t>Součásti upevňovací kroužek pružný dvojitý Fe 6</t>
  </si>
  <si>
    <t>1600030619</t>
  </si>
  <si>
    <t>5958134125</t>
  </si>
  <si>
    <t>Součásti upevňovací podložka Uls 6</t>
  </si>
  <si>
    <t>662768795</t>
  </si>
  <si>
    <t>5958134130</t>
  </si>
  <si>
    <t>Součásti upevňovací podložka Uls 7</t>
  </si>
  <si>
    <t>-1803306173</t>
  </si>
  <si>
    <t>5958134140</t>
  </si>
  <si>
    <t>Součásti upevňovací vložka M</t>
  </si>
  <si>
    <t>288827351</t>
  </si>
  <si>
    <t>5958134075</t>
  </si>
  <si>
    <t>Součásti upevňovací vrtule R1(145)</t>
  </si>
  <si>
    <t>-1906867395</t>
  </si>
  <si>
    <t>5958134080</t>
  </si>
  <si>
    <t>Součásti upevňovací vrtule R2 (160)</t>
  </si>
  <si>
    <t>-679761363</t>
  </si>
  <si>
    <t>5958134025</t>
  </si>
  <si>
    <t>Součásti upevňovací svěrka ŽS 4</t>
  </si>
  <si>
    <t>-1389010189</t>
  </si>
  <si>
    <t>5958140010</t>
  </si>
  <si>
    <t>Podkladnice žebrová tv. S4M</t>
  </si>
  <si>
    <t>-1468493598</t>
  </si>
  <si>
    <t>5958140030</t>
  </si>
  <si>
    <t>Podkladnice žebrová tv. R4M</t>
  </si>
  <si>
    <t>893727523</t>
  </si>
  <si>
    <t>5958128010</t>
  </si>
  <si>
    <t>Komplety ŽS 4 (šroub RS 1, matice M 24, podložka Fe6, svěrka ŽS4)</t>
  </si>
  <si>
    <t>-587841728</t>
  </si>
  <si>
    <t>5958125010</t>
  </si>
  <si>
    <t>Komplety s antikorozní úpravou ŽS 4 (svěrka ŽS4, šroub RS 1, matice M24, podložka Fe6)</t>
  </si>
  <si>
    <t>1150757258</t>
  </si>
  <si>
    <t>5958158005</t>
  </si>
  <si>
    <t>Podložka pryžová pod patu kolejnice S49  183/126/6</t>
  </si>
  <si>
    <t>-425594586</t>
  </si>
  <si>
    <t>5958158005.1</t>
  </si>
  <si>
    <t>Podložka pryžová pod patu kolejnice S49, podkladnice S4M 233/126/6</t>
  </si>
  <si>
    <t>1670758742</t>
  </si>
  <si>
    <t>5958158005.2</t>
  </si>
  <si>
    <t>397688811</t>
  </si>
  <si>
    <t>Podložka pryžová pod patu kolejnice R65, podkladnice R4M 233/126/6</t>
  </si>
  <si>
    <t>5958158020</t>
  </si>
  <si>
    <t>Podložka pryžová pod patu kolejnice R65 183/151/6</t>
  </si>
  <si>
    <t>-508630596</t>
  </si>
  <si>
    <t>5958158070</t>
  </si>
  <si>
    <t>Podložka polyetylenová pod podkladnici 380/160/2 (S4, R4)</t>
  </si>
  <si>
    <t>1201789214</t>
  </si>
  <si>
    <t>5958158075</t>
  </si>
  <si>
    <t>Podložka z penefolu pod podkladnici 390/170/5</t>
  </si>
  <si>
    <t>-506539404</t>
  </si>
  <si>
    <t>5958158080</t>
  </si>
  <si>
    <t>Podložka z penefolu pod podkladnici 390/210/5</t>
  </si>
  <si>
    <t>995658910</t>
  </si>
  <si>
    <t>5958173000</t>
  </si>
  <si>
    <t>Polyetylenové pásy v kotoučích</t>
  </si>
  <si>
    <t>1583567894</t>
  </si>
  <si>
    <t>5958101000</t>
  </si>
  <si>
    <t>Součásti spojovací kolejnicové spojky tv. T4 730 mm</t>
  </si>
  <si>
    <t>398153329</t>
  </si>
  <si>
    <t>5958101005</t>
  </si>
  <si>
    <t>Součásti spojovací kolejnicové spojky tv. S 730 mm</t>
  </si>
  <si>
    <t>985963409</t>
  </si>
  <si>
    <t>5958101015</t>
  </si>
  <si>
    <t>Součásti spojovací kolejnicové spojky tv. R  750 mm</t>
  </si>
  <si>
    <t>-1364511596</t>
  </si>
  <si>
    <t>5958107000</t>
  </si>
  <si>
    <t>Šroub spojkový M24 x 120 mm</t>
  </si>
  <si>
    <t>851440144</t>
  </si>
  <si>
    <t>5958107005</t>
  </si>
  <si>
    <t>Šroub spojkový M24 x 140 mm</t>
  </si>
  <si>
    <t>153780004</t>
  </si>
  <si>
    <t>5958107010</t>
  </si>
  <si>
    <t>Šroub spojkový M24 x 165 mm</t>
  </si>
  <si>
    <t>-1409514000</t>
  </si>
  <si>
    <t>OST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</si>
  <si>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</si>
  <si>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</si>
  <si>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-1198672770</t>
  </si>
  <si>
    <t>Doprava obousměrná (např. dodávek z vlastních zásob zhotovitele nebo objednatele nebo výzisku) mechanizací o nosnosti do 3,5 t elektrosoučástek, montážního materiálu, kameniva, písku, dlažebních kostek, suti, atd.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</si>
  <si>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</si>
  <si>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</si>
  <si>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-425476879</t>
  </si>
  <si>
    <t>Doprava obousměrná (např. dodávek z vlastních zásob zhotovitele nebo objednatele nebo výzisku) mechanizací o nosnosti do 3,5 t elektrosoučástek, montážního materiálu, kameniva, písku, dlažebních kostek, suti, atd.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</si>
  <si>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</si>
  <si>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</si>
  <si>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-1131548893</t>
  </si>
  <si>
    <t>Doprava obousměrná (např. dodávek z vlastních zásob zhotovitele nebo objednatele nebo výzisku) mechanizací o nosnosti do 3,5 t elektrosoučástek, montážního materiálu, kameniva, písku, dlažebních kostek, suti, atd.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</si>
  <si>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</si>
  <si>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</si>
  <si>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-726763226</t>
  </si>
  <si>
    <t>Doprava obousměrná (např. dodávek z vlastních zásob zhotovitele nebo objednatele nebo výzisku) mechanizací o nosnosti do 3,5 t elektrosoučástek, montážního materiálu, kameniva, písku, dlažebních kostek, suti, atd.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</si>
  <si>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</si>
  <si>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</si>
  <si>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-2028464441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</si>
  <si>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</si>
  <si>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</si>
  <si>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</si>
  <si>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123949003</t>
  </si>
  <si>
    <t>Doprava obousměrná (např. dodávek z vlastních zásob zhotovitele nebo objednatele nebo výzisku) mechanizací o nosnosti do 3,5 t elektrosoučástek, montážního materiálu, kameniva, písku, dlažebních kostek, suti, atd.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</si>
  <si>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</si>
  <si>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</si>
  <si>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-1760093501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</si>
  <si>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</si>
  <si>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9901009100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</si>
  <si>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</t>
  </si>
  <si>
    <t>774785198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</si>
  <si>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</si>
  <si>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</si>
  <si>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</si>
  <si>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1133979198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</si>
  <si>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</si>
  <si>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</si>
  <si>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</si>
  <si>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-2069716532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</si>
  <si>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</si>
  <si>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</si>
  <si>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</si>
  <si>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-1725092561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</si>
  <si>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</si>
  <si>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</si>
  <si>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</si>
  <si>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-466713060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</si>
  <si>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</si>
  <si>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</si>
  <si>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</si>
  <si>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</si>
  <si>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-108545740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</si>
  <si>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</si>
  <si>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</si>
  <si>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</si>
  <si>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78491693</t>
  </si>
  <si>
    <t>Doprava obousměrná (např. dodávek z vlastních zásob zhotovitele nebo objednatele nebo výzisku) mechanizací o nosnosti přes 3,5 t sypanin (kameniva, písku, suti, dlažebních kostek,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</si>
  <si>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</si>
  <si>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</si>
  <si>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-584603429</t>
  </si>
  <si>
    <t>Doprava obousměrná (např. dodávek z vlastních zásob zhotovitele nebo objednatele nebo výzisku) mechanizací o nosnosti přes 3,5 t sypanin (kameniva, písku, suti, dlažebních kostek,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</si>
  <si>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9902100800</t>
  </si>
  <si>
    <t>Doprava obousměrná (např. dodávek z vlastních zásob zhotovitele nebo objednatele nebo výzisku) mechanizací o nosnosti přes 3,5 t sypanin (kameniva, písku, suti, dlažebních kostek, atd.) do 150 km</t>
  </si>
  <si>
    <t>1066318491</t>
  </si>
  <si>
    <t>Doprava obousměrná (např. dodávek z vlastních zásob zhotovitele nebo objednatele nebo výzisku) mechanizací o nosnosti přes 3,5 t sypanin (kameniva, písku, suti, dlažebních kostek,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</si>
  <si>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9902109100</t>
  </si>
  <si>
    <t>Doprava obousměrná (např. dodávek z vlastních zásob zhotovitele nebo objednatele nebo výzisku) mechanizací o nosnosti přes 3,5 t sypanin (kameniva, písku, suti, dlažebních kostek, atd.) příplatek za každý další 1 km</t>
  </si>
  <si>
    <t>-1260110737</t>
  </si>
  <si>
    <t>Doprava obousměrná (např. dodávek z vlastních zásob zhotovitele nebo objednatele nebo výzisku) mechanizací o nosnosti přes 3,5 t sypanin (kameniva, písku, suti, dlažebních kostek, atd.)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</si>
  <si>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</si>
  <si>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</si>
  <si>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865655491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</si>
  <si>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</si>
  <si>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</si>
  <si>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</si>
  <si>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1242924008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</si>
  <si>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</si>
  <si>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</si>
  <si>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</si>
  <si>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-1294845257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</si>
  <si>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</si>
  <si>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</si>
  <si>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</si>
  <si>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383111175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</si>
  <si>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</si>
  <si>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</si>
  <si>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</si>
  <si>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56388577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</si>
  <si>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</si>
  <si>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</si>
  <si>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</si>
  <si>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249329912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</si>
  <si>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</si>
  <si>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</si>
  <si>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</si>
  <si>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600062698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</si>
  <si>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</si>
  <si>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</si>
  <si>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</si>
  <si>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2105713163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</si>
  <si>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</si>
  <si>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9902209100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</si>
  <si>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příplatek za každý další 1</t>
  </si>
  <si>
    <t>939490521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</si>
  <si>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</si>
  <si>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9902300100</t>
  </si>
  <si>
    <t>Doprava jednosměrná (např. nakupovaného materiálu) mechanizací o nosnosti přes 3,5 t sypanin (kameniva, písku, suti, dlažebních kostek, atd.) do 10 km</t>
  </si>
  <si>
    <t>484548775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</si>
  <si>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</si>
  <si>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9902300200</t>
  </si>
  <si>
    <t>Doprava jednosměrná (např. nakupovaného materiálu) mechanizací o nosnosti přes 3,5 t sypanin (kameniva, písku, suti, dlažebních kostek, atd.) do 20 km</t>
  </si>
  <si>
    <t>1387886264</t>
  </si>
  <si>
    <t>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</si>
  <si>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9902300300</t>
  </si>
  <si>
    <t>Doprava jednosměrná (např. nakupovaného materiálu) mechanizací o nosnosti přes 3,5 t sypanin (kameniva, písku, suti, dlažebních kostek, atd.) do 30 km</t>
  </si>
  <si>
    <t>-382384563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</si>
  <si>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</si>
  <si>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9902300400</t>
  </si>
  <si>
    <t>Doprava jednosměrná (např. nakupovaného materiálu) mechanizací o nosnosti přes 3,5 t sypanin (kameniva, písku, suti, dlažebních kostek, atd.) do 40 km</t>
  </si>
  <si>
    <t>-332585039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</si>
  <si>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</si>
  <si>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9902300500</t>
  </si>
  <si>
    <t>Doprava jednosměrná (např. nakupovaného materiálu) mechanizací o nosnosti přes 3,5 t sypanin (kameniva, písku, suti, dlažebních kostek, atd.) do 60 km</t>
  </si>
  <si>
    <t>1614247251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</si>
  <si>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</si>
  <si>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9902300600</t>
  </si>
  <si>
    <t>Doprava jednosměrná (např. nakupovaného materiálu) mechanizací o nosnosti přes 3,5 t sypanin (kameniva, písku, suti, dlažebních kostek, atd.) do 80 km</t>
  </si>
  <si>
    <t>1245278342</t>
  </si>
  <si>
    <t>Doprava jednosměrná (např. nakupovaného materiálu) mechanizací o nosnosti přes 3,5 t sypanin (kameniva, písku, suti, dlažebních kostek,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</si>
  <si>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9902300700</t>
  </si>
  <si>
    <t>Doprava jednosměrná (např. nakupovaného materiálu) mechanizací o nosnosti přes 3,5 t sypanin (kameniva, písku, suti, dlažebních kostek, atd.) do 100 km</t>
  </si>
  <si>
    <t>1427472600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</si>
  <si>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</si>
  <si>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9902300800</t>
  </si>
  <si>
    <t>Doprava jednosměrná (např. nakupovaného materiálu) mechanizací o nosnosti přes 3,5 t sypanin (kameniva, písku, suti, dlažebních kostek, atd.) do 150 km</t>
  </si>
  <si>
    <t>1803384812</t>
  </si>
  <si>
    <t>Doprava jednosměrná (např. nakupovaného materiálu) mechanizací o nosnosti přes 3,5 t sypanin (kameniva, písku, suti, dlažebních kostek,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</si>
  <si>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9902309100</t>
  </si>
  <si>
    <t>Doprava jednosměrná (např. nakupovaného materiálu) mechanizací o nosnosti přes 3,5 t sypanin (kameniva, písku, suti, dlažebních kostek, atd.) příplatek za každý další 1 km</t>
  </si>
  <si>
    <t>1273359628</t>
  </si>
  <si>
    <t>Doprava jednosměrná (např. nakupovaného materiálu) mechanizací o nosnosti přes 3,5 t sypanin (kameniva, písku, suti, dlažebních kostek, atd.) příplatek za každý další 1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</si>
  <si>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</si>
  <si>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</si>
  <si>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1071458390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</si>
  <si>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</si>
  <si>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9902400200</t>
  </si>
  <si>
    <t>Doprava jednosměrná (např. nakupovaného materiálu) mechanizací o nosnosti přes 3,5 t objemnějšího kusového materiálu (prefabrikátů, stožárů, výhybek, rozvaděčů, vybouraných hmot atd.) do 20 km</t>
  </si>
  <si>
    <t>549713457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</si>
  <si>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</si>
  <si>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9902400300</t>
  </si>
  <si>
    <t>Doprava jednosměrná (např. nakupovaného materiálu) mechanizací o nosnosti přes 3,5 t objemnějšího kusového materiálu (prefabrikátů, stožárů, výhybek, rozvaděčů, vybouraných hmot atd.) do 30 km</t>
  </si>
  <si>
    <t>732132769</t>
  </si>
  <si>
    <t>Doprava jednosměrná (např. nakupovaného materiálu) mechanizací o nosnosti přes 3,5 t objemnějšího kusového materiálu (prefabrikátů, stožárů, výhybek, rozvaděčů, vybouraných hmot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</si>
  <si>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</si>
  <si>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</si>
  <si>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647936516</t>
  </si>
  <si>
    <t>Doprava jednosměrná (např. nakupovaného materiálu) mechanizací o nosnosti přes 3,5 t objemnějšího kusového materiálu (prefabrikátů, stožárů, výhybek, rozvaděčů, vybouraných hmot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</si>
  <si>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</si>
  <si>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</si>
  <si>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-274083632</t>
  </si>
  <si>
    <t>Doprava jednosměrná (např. nakupovaného materiálu) mechanizací o nosnosti přes 3,5 t objemnějšího kusového materiálu (prefabrikátů, stožárů, výhybek, rozvaděčů, vybouraných hmot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</si>
  <si>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</si>
  <si>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</si>
  <si>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-1975685499</t>
  </si>
  <si>
    <t>Doprava jednosměrná (např. nakupovaného materiálu) mechanizací o nosnosti přes 3,5 t objemnějšího kusového materiálu (prefabrikátů, stožárů, výhybek, rozvaděčů, vybouraných hmot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</si>
  <si>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</si>
  <si>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</si>
  <si>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118144575</t>
  </si>
  <si>
    <t>Doprava jednosměrná (např. nakupovaného materiálu) mechanizací o nosnosti přes 3,5 t objemnějšího kusového materiálu (prefabrikátů, stožárů, výhybek, rozvaděčů, vybouraných hmot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</si>
  <si>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</si>
  <si>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</si>
  <si>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749329330</t>
  </si>
  <si>
    <t>Doprava jednosměrná (např. nakupovaného materiálu) mechanizací o nosnosti přes 3,5 t objemnějšího kusového materiálu (prefabrikátů, stožárů, výhybek, rozvaděčů, vybouraných hmot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</si>
  <si>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9902409100</t>
  </si>
  <si>
    <t>Doprava jednosměrná (např. nakupovaného materiálu) mechanizací o nosnosti přes 3,5 t objemnějšího kusového materiálu (prefabrikátů, stožárů, výhybek, rozvaděčů, vybouraných hmot atd.) příplatek za každý další 1 km</t>
  </si>
  <si>
    <t>1894731417</t>
  </si>
  <si>
    <t>Doprava jednosměrná (např. nakupovaného materiálu) mechanizací o nosnosti přes 3,5 t objemnějšího kusového materiálu (prefabrikátů, stožárů, výhybek, rozvaděčů, vybouraných hmot atd.) příplatek za každý další 1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</si>
  <si>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9902900100</t>
  </si>
  <si>
    <t>Naložení sypanin, drobného kusového materiálu, suti</t>
  </si>
  <si>
    <t>-126764125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</si>
  <si>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</si>
  <si>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9902900200</t>
  </si>
  <si>
    <t>Naložení objemnějšího kusového materiálu, vybouraných hmot</t>
  </si>
  <si>
    <t>1242309137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</si>
  <si>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</si>
  <si>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9902900300</t>
  </si>
  <si>
    <t>Složení sypanin, drobného kusového materiálu, suti</t>
  </si>
  <si>
    <t>1790745126</t>
  </si>
  <si>
    <t>Složení sypanin, drobného kusového materiálu, suti Poznámka: 1. Ceny jsou určeny pro skládání materiálu z vlastních zásob objednatele.</t>
  </si>
  <si>
    <t>9902900400</t>
  </si>
  <si>
    <t>Složení objemnějšího kusového materiálu, vybouraných hmot</t>
  </si>
  <si>
    <t>-229958817</t>
  </si>
  <si>
    <t>Složení objemnějšího kusového materiálu, vybouraných hmot Poznámka: 1. Ceny jsou určeny pro skládání materiálu z vlastních zásob objednatele.</t>
  </si>
  <si>
    <t>9903100100</t>
  </si>
  <si>
    <t>Přeprava mechanizace na místo prováděných prací o hmotnosti do 12 t přes 50 do 100 km</t>
  </si>
  <si>
    <t>-1757262050</t>
  </si>
  <si>
    <t>Přeprava mechanizace na místo prováděných prací o hmotnosti do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</si>
  <si>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</si>
  <si>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</si>
  <si>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520204273</t>
  </si>
  <si>
    <t>Přeprava mechanizace na místo prováděných prací o hmotnosti do 12 t do 200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</si>
  <si>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9903200100</t>
  </si>
  <si>
    <t>Přeprava mechanizace na místo prováděných prací o hmotnosti přes 12 t přes 50 do 100 km</t>
  </si>
  <si>
    <t>-2091513093</t>
  </si>
  <si>
    <t>Přeprava mechanizace na místo prováděných prací o hmotnosti přes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</si>
  <si>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</si>
  <si>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</si>
  <si>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-2113540933</t>
  </si>
  <si>
    <t>Přeprava mechanizace na místo prováděných prací o hmotnosti přes 12 t do 200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</si>
  <si>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9909000100</t>
  </si>
  <si>
    <t>Poplatek za uložení suti nebo hmot na oficiální skládku</t>
  </si>
  <si>
    <t>1497061101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</si>
  <si>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</si>
  <si>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</si>
  <si>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</si>
  <si>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776966451</t>
  </si>
  <si>
    <t>Poplatek za uložení nebezpečného odpadu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</si>
  <si>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9909000300</t>
  </si>
  <si>
    <t>Poplatek za likvidaci dřevěných kolejnicových podpor</t>
  </si>
  <si>
    <t>-461016970</t>
  </si>
  <si>
    <t>Poplatek za likvidaci dřevěných kolejnicových podpor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</si>
  <si>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</si>
  <si>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</si>
  <si>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822889415</t>
  </si>
  <si>
    <t>Poplatek za likvidaci plastových součástí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</si>
  <si>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9909000500</t>
  </si>
  <si>
    <t>Poplatek uložení odpadu betonových prefabrikátů</t>
  </si>
  <si>
    <t>464904113</t>
  </si>
  <si>
    <t>Poplatek uložení odpadu betonových prefabrikátů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</si>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</sst>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2_01/274321191" TargetMode="External"/><Relationship Id="rId299" Type="http://schemas.openxmlformats.org/officeDocument/2006/relationships/hyperlink" Target="https://podminky.urs.cz/item/CS_URS_2022_01/938905213" TargetMode="External"/><Relationship Id="rId21" Type="http://schemas.openxmlformats.org/officeDocument/2006/relationships/hyperlink" Target="https://podminky.urs.cz/item/CS_URS_2022_01/113152111" TargetMode="External"/><Relationship Id="rId63" Type="http://schemas.openxmlformats.org/officeDocument/2006/relationships/hyperlink" Target="https://podminky.urs.cz/item/CS_URS_2022_01/132154201" TargetMode="External"/><Relationship Id="rId159" Type="http://schemas.openxmlformats.org/officeDocument/2006/relationships/hyperlink" Target="https://podminky.urs.cz/item/CS_URS_2022_01/421941221" TargetMode="External"/><Relationship Id="rId324" Type="http://schemas.openxmlformats.org/officeDocument/2006/relationships/hyperlink" Target="https://podminky.urs.cz/item/CS_URS_2022_01/952904141" TargetMode="External"/><Relationship Id="rId366" Type="http://schemas.openxmlformats.org/officeDocument/2006/relationships/hyperlink" Target="https://podminky.urs.cz/item/CS_URS_2022_01/966008212" TargetMode="External"/><Relationship Id="rId531" Type="http://schemas.openxmlformats.org/officeDocument/2006/relationships/hyperlink" Target="https://podminky.urs.cz/item/CS_URS_2022_01/998212111" TargetMode="External"/><Relationship Id="rId573" Type="http://schemas.openxmlformats.org/officeDocument/2006/relationships/hyperlink" Target="https://podminky.urs.cz/item/CS_URS_2022_01/771573810" TargetMode="External"/><Relationship Id="rId629" Type="http://schemas.openxmlformats.org/officeDocument/2006/relationships/hyperlink" Target="https://podminky.urs.cz/item/CS_URS_2022_01/784111001" TargetMode="External"/><Relationship Id="rId170" Type="http://schemas.openxmlformats.org/officeDocument/2006/relationships/hyperlink" Target="https://podminky.urs.cz/item/CS_URS_2022_01/429172112" TargetMode="External"/><Relationship Id="rId226" Type="http://schemas.openxmlformats.org/officeDocument/2006/relationships/hyperlink" Target="https://podminky.urs.cz/item/CS_URS_2022_01/628613221" TargetMode="External"/><Relationship Id="rId433" Type="http://schemas.openxmlformats.org/officeDocument/2006/relationships/hyperlink" Target="https://podminky.urs.cz/item/CS_URS_2022_01/985221013" TargetMode="External"/><Relationship Id="rId268" Type="http://schemas.openxmlformats.org/officeDocument/2006/relationships/hyperlink" Target="https://podminky.urs.cz/item/CS_URS_2022_01/935112911" TargetMode="External"/><Relationship Id="rId475" Type="http://schemas.openxmlformats.org/officeDocument/2006/relationships/hyperlink" Target="https://podminky.urs.cz/item/CS_URS_2022_01/985311312" TargetMode="External"/><Relationship Id="rId640" Type="http://schemas.openxmlformats.org/officeDocument/2006/relationships/hyperlink" Target="https://podminky.urs.cz/item/CS_URS_2022_01/784321055" TargetMode="External"/><Relationship Id="rId32" Type="http://schemas.openxmlformats.org/officeDocument/2006/relationships/hyperlink" Target="https://podminky.urs.cz/item/CS_URS_2022_01/119003211" TargetMode="External"/><Relationship Id="rId74" Type="http://schemas.openxmlformats.org/officeDocument/2006/relationships/hyperlink" Target="https://podminky.urs.cz/item/CS_URS_2022_01/162211311" TargetMode="External"/><Relationship Id="rId128" Type="http://schemas.openxmlformats.org/officeDocument/2006/relationships/hyperlink" Target="https://podminky.urs.cz/item/CS_URS_2022_01/275181222" TargetMode="External"/><Relationship Id="rId335" Type="http://schemas.openxmlformats.org/officeDocument/2006/relationships/hyperlink" Target="https://podminky.urs.cz/item/CS_URS_2022_01/953945143" TargetMode="External"/><Relationship Id="rId377" Type="http://schemas.openxmlformats.org/officeDocument/2006/relationships/hyperlink" Target="https://podminky.urs.cz/item/CS_URS_2022_01/975024141" TargetMode="External"/><Relationship Id="rId500" Type="http://schemas.openxmlformats.org/officeDocument/2006/relationships/hyperlink" Target="https://podminky.urs.cz/item/CS_URS_2022_01/997013602" TargetMode="External"/><Relationship Id="rId542" Type="http://schemas.openxmlformats.org/officeDocument/2006/relationships/hyperlink" Target="https://podminky.urs.cz/item/CS_URS_2022_01/711141559" TargetMode="External"/><Relationship Id="rId584" Type="http://schemas.openxmlformats.org/officeDocument/2006/relationships/hyperlink" Target="https://podminky.urs.cz/item/CS_URS_2022_01/777211711" TargetMode="External"/><Relationship Id="rId5" Type="http://schemas.openxmlformats.org/officeDocument/2006/relationships/hyperlink" Target="https://podminky.urs.cz/item/CS_URS_2022_01/112101101" TargetMode="External"/><Relationship Id="rId181" Type="http://schemas.openxmlformats.org/officeDocument/2006/relationships/hyperlink" Target="https://podminky.urs.cz/item/CS_URS_2022_01/451571111" TargetMode="External"/><Relationship Id="rId237" Type="http://schemas.openxmlformats.org/officeDocument/2006/relationships/hyperlink" Target="https://podminky.urs.cz/item/CS_URS_2022_01/634662113" TargetMode="External"/><Relationship Id="rId402" Type="http://schemas.openxmlformats.org/officeDocument/2006/relationships/hyperlink" Target="https://podminky.urs.cz/item/CS_URS_2022_01/985111221" TargetMode="External"/><Relationship Id="rId279" Type="http://schemas.openxmlformats.org/officeDocument/2006/relationships/hyperlink" Target="https://podminky.urs.cz/item/CS_URS_2022_01/936942211" TargetMode="External"/><Relationship Id="rId444" Type="http://schemas.openxmlformats.org/officeDocument/2006/relationships/hyperlink" Target="https://podminky.urs.cz/item/CS_URS_2022_01/985231191" TargetMode="External"/><Relationship Id="rId486" Type="http://schemas.openxmlformats.org/officeDocument/2006/relationships/hyperlink" Target="https://podminky.urs.cz/item/CS_URS_2022_01/985323112" TargetMode="External"/><Relationship Id="rId651" Type="http://schemas.openxmlformats.org/officeDocument/2006/relationships/hyperlink" Target="https://podminky.urs.cz/item/CS_URS_2022_01/HZS1442" TargetMode="External"/><Relationship Id="rId43" Type="http://schemas.openxmlformats.org/officeDocument/2006/relationships/hyperlink" Target="https://podminky.urs.cz/item/CS_URS_2022_01/121112003" TargetMode="External"/><Relationship Id="rId139" Type="http://schemas.openxmlformats.org/officeDocument/2006/relationships/hyperlink" Target="https://podminky.urs.cz/item/CS_URS_2022_01/311351121" TargetMode="External"/><Relationship Id="rId290" Type="http://schemas.openxmlformats.org/officeDocument/2006/relationships/hyperlink" Target="https://podminky.urs.cz/item/CS_URS_2022_01/938532111" TargetMode="External"/><Relationship Id="rId304" Type="http://schemas.openxmlformats.org/officeDocument/2006/relationships/hyperlink" Target="https://podminky.urs.cz/item/CS_URS_2022_01/941111211" TargetMode="External"/><Relationship Id="rId346" Type="http://schemas.openxmlformats.org/officeDocument/2006/relationships/hyperlink" Target="https://podminky.urs.cz/item/CS_URS_2022_01/953993325" TargetMode="External"/><Relationship Id="rId388" Type="http://schemas.openxmlformats.org/officeDocument/2006/relationships/hyperlink" Target="https://podminky.urs.cz/item/CS_URS_2022_01/977131216" TargetMode="External"/><Relationship Id="rId511" Type="http://schemas.openxmlformats.org/officeDocument/2006/relationships/hyperlink" Target="https://podminky.urs.cz/item/CS_URS_2022_01/997013843" TargetMode="External"/><Relationship Id="rId553" Type="http://schemas.openxmlformats.org/officeDocument/2006/relationships/hyperlink" Target="https://podminky.urs.cz/item/CS_URS_2022_01/764001821" TargetMode="External"/><Relationship Id="rId609" Type="http://schemas.openxmlformats.org/officeDocument/2006/relationships/hyperlink" Target="https://podminky.urs.cz/item/CS_URS_2022_01/781774113" TargetMode="External"/><Relationship Id="rId85" Type="http://schemas.openxmlformats.org/officeDocument/2006/relationships/hyperlink" Target="https://podminky.urs.cz/item/CS_URS_2022_01/162751119" TargetMode="External"/><Relationship Id="rId150" Type="http://schemas.openxmlformats.org/officeDocument/2006/relationships/hyperlink" Target="https://podminky.urs.cz/item/CS_URS_2022_01/317361116" TargetMode="External"/><Relationship Id="rId192" Type="http://schemas.openxmlformats.org/officeDocument/2006/relationships/hyperlink" Target="https://podminky.urs.cz/item/CS_URS_2022_01/521272215" TargetMode="External"/><Relationship Id="rId206" Type="http://schemas.openxmlformats.org/officeDocument/2006/relationships/hyperlink" Target="https://podminky.urs.cz/item/CS_URS_2022_01/576143221" TargetMode="External"/><Relationship Id="rId413" Type="http://schemas.openxmlformats.org/officeDocument/2006/relationships/hyperlink" Target="https://podminky.urs.cz/item/CS_URS_2022_01/985121221" TargetMode="External"/><Relationship Id="rId595" Type="http://schemas.openxmlformats.org/officeDocument/2006/relationships/hyperlink" Target="https://podminky.urs.cz/item/CS_URS_2022_01/998777181" TargetMode="External"/><Relationship Id="rId248" Type="http://schemas.openxmlformats.org/officeDocument/2006/relationships/hyperlink" Target="https://podminky.urs.cz/item/CS_URS_2022_01/911122212" TargetMode="External"/><Relationship Id="rId455" Type="http://schemas.openxmlformats.org/officeDocument/2006/relationships/hyperlink" Target="https://podminky.urs.cz/item/CS_URS_2022_01/985241211" TargetMode="External"/><Relationship Id="rId497" Type="http://schemas.openxmlformats.org/officeDocument/2006/relationships/hyperlink" Target="https://podminky.urs.cz/item/CS_URS_2022_01/997013509" TargetMode="External"/><Relationship Id="rId620" Type="http://schemas.openxmlformats.org/officeDocument/2006/relationships/hyperlink" Target="https://podminky.urs.cz/item/CS_URS_2022_01/783801601" TargetMode="External"/><Relationship Id="rId12" Type="http://schemas.openxmlformats.org/officeDocument/2006/relationships/hyperlink" Target="https://podminky.urs.cz/item/CS_URS_2022_01/112151014" TargetMode="External"/><Relationship Id="rId108" Type="http://schemas.openxmlformats.org/officeDocument/2006/relationships/hyperlink" Target="https://podminky.urs.cz/item/CS_URS_2022_01/212311111" TargetMode="External"/><Relationship Id="rId315" Type="http://schemas.openxmlformats.org/officeDocument/2006/relationships/hyperlink" Target="https://podminky.urs.cz/item/CS_URS_2022_01/944611211" TargetMode="External"/><Relationship Id="rId357" Type="http://schemas.openxmlformats.org/officeDocument/2006/relationships/hyperlink" Target="https://podminky.urs.cz/item/CS_URS_2022_01/962042321" TargetMode="External"/><Relationship Id="rId522" Type="http://schemas.openxmlformats.org/officeDocument/2006/relationships/hyperlink" Target="https://podminky.urs.cz/item/CS_URS_2022_01/997221149" TargetMode="External"/><Relationship Id="rId54" Type="http://schemas.openxmlformats.org/officeDocument/2006/relationships/hyperlink" Target="https://podminky.urs.cz/item/CS_URS_2022_01/132112411" TargetMode="External"/><Relationship Id="rId96" Type="http://schemas.openxmlformats.org/officeDocument/2006/relationships/hyperlink" Target="https://podminky.urs.cz/item/CS_URS_2022_01/174111311" TargetMode="External"/><Relationship Id="rId161" Type="http://schemas.openxmlformats.org/officeDocument/2006/relationships/hyperlink" Target="https://podminky.urs.cz/item/CS_URS_2022_01/421941321" TargetMode="External"/><Relationship Id="rId217" Type="http://schemas.openxmlformats.org/officeDocument/2006/relationships/hyperlink" Target="https://podminky.urs.cz/item/CS_URS_2022_01/622511022" TargetMode="External"/><Relationship Id="rId399" Type="http://schemas.openxmlformats.org/officeDocument/2006/relationships/hyperlink" Target="https://podminky.urs.cz/item/CS_URS_2022_01/978059541" TargetMode="External"/><Relationship Id="rId564" Type="http://schemas.openxmlformats.org/officeDocument/2006/relationships/hyperlink" Target="https://podminky.urs.cz/item/CS_URS_2022_01/767991911" TargetMode="External"/><Relationship Id="rId259" Type="http://schemas.openxmlformats.org/officeDocument/2006/relationships/hyperlink" Target="https://podminky.urs.cz/item/CS_URS_2022_01/919726124" TargetMode="External"/><Relationship Id="rId424" Type="http://schemas.openxmlformats.org/officeDocument/2006/relationships/hyperlink" Target="https://podminky.urs.cz/item/CS_URS_2022_01/985142111" TargetMode="External"/><Relationship Id="rId466" Type="http://schemas.openxmlformats.org/officeDocument/2006/relationships/hyperlink" Target="https://podminky.urs.cz/item/CS_URS_2022_01/985311211" TargetMode="External"/><Relationship Id="rId631" Type="http://schemas.openxmlformats.org/officeDocument/2006/relationships/hyperlink" Target="https://podminky.urs.cz/item/CS_URS_2022_01/784111011" TargetMode="External"/><Relationship Id="rId23" Type="http://schemas.openxmlformats.org/officeDocument/2006/relationships/hyperlink" Target="https://podminky.urs.cz/item/CS_URS_2022_01/115001104" TargetMode="External"/><Relationship Id="rId119" Type="http://schemas.openxmlformats.org/officeDocument/2006/relationships/hyperlink" Target="https://podminky.urs.cz/item/CS_URS_2022_01/274351121" TargetMode="External"/><Relationship Id="rId270" Type="http://schemas.openxmlformats.org/officeDocument/2006/relationships/hyperlink" Target="https://podminky.urs.cz/item/CS_URS_2022_01/935932111" TargetMode="External"/><Relationship Id="rId326" Type="http://schemas.openxmlformats.org/officeDocument/2006/relationships/hyperlink" Target="https://podminky.urs.cz/item/CS_URS_2022_01/952904152" TargetMode="External"/><Relationship Id="rId533" Type="http://schemas.openxmlformats.org/officeDocument/2006/relationships/hyperlink" Target="https://podminky.urs.cz/item/CS_URS_2022_01/998229111" TargetMode="External"/><Relationship Id="rId65" Type="http://schemas.openxmlformats.org/officeDocument/2006/relationships/hyperlink" Target="https://podminky.urs.cz/item/CS_URS_2022_01/151103101" TargetMode="External"/><Relationship Id="rId130" Type="http://schemas.openxmlformats.org/officeDocument/2006/relationships/hyperlink" Target="https://podminky.urs.cz/item/CS_URS_2022_01/275311191" TargetMode="External"/><Relationship Id="rId368" Type="http://schemas.openxmlformats.org/officeDocument/2006/relationships/hyperlink" Target="https://podminky.urs.cz/item/CS_URS_2022_01/966008231" TargetMode="External"/><Relationship Id="rId575" Type="http://schemas.openxmlformats.org/officeDocument/2006/relationships/hyperlink" Target="https://podminky.urs.cz/item/CS_URS_2022_01/771577153" TargetMode="External"/><Relationship Id="rId172" Type="http://schemas.openxmlformats.org/officeDocument/2006/relationships/hyperlink" Target="https://podminky.urs.cz/item/CS_URS_2022_01/429172212" TargetMode="External"/><Relationship Id="rId228" Type="http://schemas.openxmlformats.org/officeDocument/2006/relationships/hyperlink" Target="https://podminky.urs.cz/item/CS_URS_2022_01/628613911" TargetMode="External"/><Relationship Id="rId435" Type="http://schemas.openxmlformats.org/officeDocument/2006/relationships/hyperlink" Target="https://podminky.urs.cz/item/CS_URS_2022_01/985221111" TargetMode="External"/><Relationship Id="rId477" Type="http://schemas.openxmlformats.org/officeDocument/2006/relationships/hyperlink" Target="https://podminky.urs.cz/item/CS_URS_2022_01/985311315" TargetMode="External"/><Relationship Id="rId600" Type="http://schemas.openxmlformats.org/officeDocument/2006/relationships/hyperlink" Target="https://podminky.urs.cz/item/CS_URS_2022_01/781473919" TargetMode="External"/><Relationship Id="rId642" Type="http://schemas.openxmlformats.org/officeDocument/2006/relationships/hyperlink" Target="https://podminky.urs.cz/item/CS_URS_2022_01/998787101" TargetMode="External"/><Relationship Id="rId281" Type="http://schemas.openxmlformats.org/officeDocument/2006/relationships/hyperlink" Target="https://podminky.urs.cz/item/CS_URS_2022_01/936991111" TargetMode="External"/><Relationship Id="rId337" Type="http://schemas.openxmlformats.org/officeDocument/2006/relationships/hyperlink" Target="https://podminky.urs.cz/item/CS_URS_2022_01/953961113" TargetMode="External"/><Relationship Id="rId502" Type="http://schemas.openxmlformats.org/officeDocument/2006/relationships/hyperlink" Target="https://podminky.urs.cz/item/CS_URS_2022_01/997013607" TargetMode="External"/><Relationship Id="rId34" Type="http://schemas.openxmlformats.org/officeDocument/2006/relationships/hyperlink" Target="https://podminky.urs.cz/item/CS_URS_2022_01/119003227" TargetMode="External"/><Relationship Id="rId76" Type="http://schemas.openxmlformats.org/officeDocument/2006/relationships/hyperlink" Target="https://podminky.urs.cz/item/CS_URS_2022_01/162251101" TargetMode="External"/><Relationship Id="rId141" Type="http://schemas.openxmlformats.org/officeDocument/2006/relationships/hyperlink" Target="https://podminky.urs.cz/item/CS_URS_2022_01/311351311" TargetMode="External"/><Relationship Id="rId379" Type="http://schemas.openxmlformats.org/officeDocument/2006/relationships/hyperlink" Target="https://podminky.urs.cz/item/CS_URS_2022_01/975024161" TargetMode="External"/><Relationship Id="rId544" Type="http://schemas.openxmlformats.org/officeDocument/2006/relationships/hyperlink" Target="https://podminky.urs.cz/item/CS_URS_2022_01/711491171" TargetMode="External"/><Relationship Id="rId586" Type="http://schemas.openxmlformats.org/officeDocument/2006/relationships/hyperlink" Target="https://podminky.urs.cz/item/CS_URS_2022_01/777312013" TargetMode="External"/><Relationship Id="rId7" Type="http://schemas.openxmlformats.org/officeDocument/2006/relationships/hyperlink" Target="https://podminky.urs.cz/item/CS_URS_2022_01/112101103" TargetMode="External"/><Relationship Id="rId183" Type="http://schemas.openxmlformats.org/officeDocument/2006/relationships/hyperlink" Target="https://podminky.urs.cz/item/CS_URS_2022_01/451571311" TargetMode="External"/><Relationship Id="rId239" Type="http://schemas.openxmlformats.org/officeDocument/2006/relationships/hyperlink" Target="https://podminky.urs.cz/item/CS_URS_2022_01/634663111" TargetMode="External"/><Relationship Id="rId390" Type="http://schemas.openxmlformats.org/officeDocument/2006/relationships/hyperlink" Target="https://podminky.urs.cz/item/CS_URS_2022_01/977141120" TargetMode="External"/><Relationship Id="rId404" Type="http://schemas.openxmlformats.org/officeDocument/2006/relationships/hyperlink" Target="https://podminky.urs.cz/item/CS_URS_2022_01/985112111" TargetMode="External"/><Relationship Id="rId446" Type="http://schemas.openxmlformats.org/officeDocument/2006/relationships/hyperlink" Target="https://podminky.urs.cz/item/CS_URS_2022_01/985232111" TargetMode="External"/><Relationship Id="rId611" Type="http://schemas.openxmlformats.org/officeDocument/2006/relationships/hyperlink" Target="https://podminky.urs.cz/item/CS_URS_2022_01/781779195" TargetMode="External"/><Relationship Id="rId653" Type="http://schemas.openxmlformats.org/officeDocument/2006/relationships/hyperlink" Target="https://podminky.urs.cz/item/CS_URS_2022_01/HZS1452" TargetMode="External"/><Relationship Id="rId250" Type="http://schemas.openxmlformats.org/officeDocument/2006/relationships/hyperlink" Target="https://podminky.urs.cz/item/CS_URS_2022_01/913111112" TargetMode="External"/><Relationship Id="rId292" Type="http://schemas.openxmlformats.org/officeDocument/2006/relationships/hyperlink" Target="https://podminky.urs.cz/item/CS_URS_2022_01/938902204" TargetMode="External"/><Relationship Id="rId306" Type="http://schemas.openxmlformats.org/officeDocument/2006/relationships/hyperlink" Target="https://podminky.urs.cz/item/CS_URS_2022_01/941111811" TargetMode="External"/><Relationship Id="rId488" Type="http://schemas.openxmlformats.org/officeDocument/2006/relationships/hyperlink" Target="https://podminky.urs.cz/item/CS_URS_2022_01/985324211" TargetMode="External"/><Relationship Id="rId45" Type="http://schemas.openxmlformats.org/officeDocument/2006/relationships/hyperlink" Target="https://podminky.urs.cz/item/CS_URS_2022_01/122111101" TargetMode="External"/><Relationship Id="rId87" Type="http://schemas.openxmlformats.org/officeDocument/2006/relationships/hyperlink" Target="https://podminky.urs.cz/item/CS_URS_2022_01/167111121" TargetMode="External"/><Relationship Id="rId110" Type="http://schemas.openxmlformats.org/officeDocument/2006/relationships/hyperlink" Target="https://podminky.urs.cz/item/CS_URS_2022_01/273321117" TargetMode="External"/><Relationship Id="rId348" Type="http://schemas.openxmlformats.org/officeDocument/2006/relationships/hyperlink" Target="https://podminky.urs.cz/item/CS_URS_2022_01/961051111" TargetMode="External"/><Relationship Id="rId513" Type="http://schemas.openxmlformats.org/officeDocument/2006/relationships/hyperlink" Target="https://podminky.urs.cz/item/CS_URS_2022_01/997211119" TargetMode="External"/><Relationship Id="rId555" Type="http://schemas.openxmlformats.org/officeDocument/2006/relationships/hyperlink" Target="https://podminky.urs.cz/item/CS_URS_2022_01/764011620" TargetMode="External"/><Relationship Id="rId597" Type="http://schemas.openxmlformats.org/officeDocument/2006/relationships/hyperlink" Target="https://podminky.urs.cz/item/CS_URS_2022_01/781471810" TargetMode="External"/><Relationship Id="rId152" Type="http://schemas.openxmlformats.org/officeDocument/2006/relationships/hyperlink" Target="https://podminky.urs.cz/item/CS_URS_2022_01/317661141" TargetMode="External"/><Relationship Id="rId194" Type="http://schemas.openxmlformats.org/officeDocument/2006/relationships/hyperlink" Target="https://podminky.urs.cz/item/CS_URS_2022_01/521273121" TargetMode="External"/><Relationship Id="rId208" Type="http://schemas.openxmlformats.org/officeDocument/2006/relationships/hyperlink" Target="https://podminky.urs.cz/item/CS_URS_2022_01/596212210" TargetMode="External"/><Relationship Id="rId415" Type="http://schemas.openxmlformats.org/officeDocument/2006/relationships/hyperlink" Target="https://podminky.urs.cz/item/CS_URS_2022_01/985131111" TargetMode="External"/><Relationship Id="rId457" Type="http://schemas.openxmlformats.org/officeDocument/2006/relationships/hyperlink" Target="https://podminky.urs.cz/item/CS_URS_2022_01/985311112" TargetMode="External"/><Relationship Id="rId622" Type="http://schemas.openxmlformats.org/officeDocument/2006/relationships/hyperlink" Target="https://podminky.urs.cz/item/CS_URS_2022_01/783801651" TargetMode="External"/><Relationship Id="rId261" Type="http://schemas.openxmlformats.org/officeDocument/2006/relationships/hyperlink" Target="https://podminky.urs.cz/item/CS_URS_2022_01/919726126" TargetMode="External"/><Relationship Id="rId499" Type="http://schemas.openxmlformats.org/officeDocument/2006/relationships/hyperlink" Target="https://podminky.urs.cz/item/CS_URS_2022_01/997013601" TargetMode="External"/><Relationship Id="rId14" Type="http://schemas.openxmlformats.org/officeDocument/2006/relationships/hyperlink" Target="https://podminky.urs.cz/item/CS_URS_2022_01/112151016" TargetMode="External"/><Relationship Id="rId56" Type="http://schemas.openxmlformats.org/officeDocument/2006/relationships/hyperlink" Target="https://podminky.urs.cz/item/CS_URS_2022_01/132112621" TargetMode="External"/><Relationship Id="rId317" Type="http://schemas.openxmlformats.org/officeDocument/2006/relationships/hyperlink" Target="https://podminky.urs.cz/item/CS_URS_2022_01/946211131" TargetMode="External"/><Relationship Id="rId359" Type="http://schemas.openxmlformats.org/officeDocument/2006/relationships/hyperlink" Target="https://podminky.urs.cz/item/CS_URS_2022_01/963021112" TargetMode="External"/><Relationship Id="rId524" Type="http://schemas.openxmlformats.org/officeDocument/2006/relationships/hyperlink" Target="https://podminky.urs.cz/item/CS_URS_2022_01/997221559" TargetMode="External"/><Relationship Id="rId566" Type="http://schemas.openxmlformats.org/officeDocument/2006/relationships/hyperlink" Target="https://podminky.urs.cz/item/CS_URS_2022_01/998767101" TargetMode="External"/><Relationship Id="rId98" Type="http://schemas.openxmlformats.org/officeDocument/2006/relationships/hyperlink" Target="https://podminky.urs.cz/item/CS_URS_2022_01/174211101" TargetMode="External"/><Relationship Id="rId121" Type="http://schemas.openxmlformats.org/officeDocument/2006/relationships/hyperlink" Target="https://podminky.urs.cz/item/CS_URS_2022_01/274354111" TargetMode="External"/><Relationship Id="rId163" Type="http://schemas.openxmlformats.org/officeDocument/2006/relationships/hyperlink" Target="https://podminky.urs.cz/item/CS_URS_2022_01/421941512" TargetMode="External"/><Relationship Id="rId219" Type="http://schemas.openxmlformats.org/officeDocument/2006/relationships/hyperlink" Target="https://podminky.urs.cz/item/CS_URS_2022_01/624631211" TargetMode="External"/><Relationship Id="rId370" Type="http://schemas.openxmlformats.org/officeDocument/2006/relationships/hyperlink" Target="https://podminky.urs.cz/item/CS_URS_2022_01/966075211" TargetMode="External"/><Relationship Id="rId426" Type="http://schemas.openxmlformats.org/officeDocument/2006/relationships/hyperlink" Target="https://podminky.urs.cz/item/CS_URS_2022_01/985142211" TargetMode="External"/><Relationship Id="rId633" Type="http://schemas.openxmlformats.org/officeDocument/2006/relationships/hyperlink" Target="https://podminky.urs.cz/item/CS_URS_2022_01/784111031" TargetMode="External"/><Relationship Id="rId230" Type="http://schemas.openxmlformats.org/officeDocument/2006/relationships/hyperlink" Target="https://podminky.urs.cz/item/CS_URS_2022_01/629991112" TargetMode="External"/><Relationship Id="rId468" Type="http://schemas.openxmlformats.org/officeDocument/2006/relationships/hyperlink" Target="https://podminky.urs.cz/item/CS_URS_2022_01/985311213" TargetMode="External"/><Relationship Id="rId25" Type="http://schemas.openxmlformats.org/officeDocument/2006/relationships/hyperlink" Target="https://podminky.urs.cz/item/CS_URS_2022_01/115101201" TargetMode="External"/><Relationship Id="rId67" Type="http://schemas.openxmlformats.org/officeDocument/2006/relationships/hyperlink" Target="https://podminky.urs.cz/item/CS_URS_2022_01/151103111" TargetMode="External"/><Relationship Id="rId272" Type="http://schemas.openxmlformats.org/officeDocument/2006/relationships/hyperlink" Target="https://podminky.urs.cz/item/CS_URS_2022_01/936171151" TargetMode="External"/><Relationship Id="rId328" Type="http://schemas.openxmlformats.org/officeDocument/2006/relationships/hyperlink" Target="https://podminky.urs.cz/item/CS_URS_2022_01/953312123" TargetMode="External"/><Relationship Id="rId535" Type="http://schemas.openxmlformats.org/officeDocument/2006/relationships/hyperlink" Target="https://podminky.urs.cz/item/CS_URS_2022_01/998229121" TargetMode="External"/><Relationship Id="rId577" Type="http://schemas.openxmlformats.org/officeDocument/2006/relationships/hyperlink" Target="https://podminky.urs.cz/item/CS_URS_2022_01/771591184" TargetMode="External"/><Relationship Id="rId132" Type="http://schemas.openxmlformats.org/officeDocument/2006/relationships/hyperlink" Target="https://podminky.urs.cz/item/CS_URS_2022_01/275351122" TargetMode="External"/><Relationship Id="rId174" Type="http://schemas.openxmlformats.org/officeDocument/2006/relationships/hyperlink" Target="https://podminky.urs.cz/item/CS_URS_2022_01/429173112" TargetMode="External"/><Relationship Id="rId381" Type="http://schemas.openxmlformats.org/officeDocument/2006/relationships/hyperlink" Target="https://podminky.urs.cz/item/CS_URS_2022_01/975024221" TargetMode="External"/><Relationship Id="rId602" Type="http://schemas.openxmlformats.org/officeDocument/2006/relationships/hyperlink" Target="https://podminky.urs.cz/item/CS_URS_2022_01/781491813" TargetMode="External"/><Relationship Id="rId241" Type="http://schemas.openxmlformats.org/officeDocument/2006/relationships/hyperlink" Target="https://podminky.urs.cz/item/CS_URS_2022_01/634911111" TargetMode="External"/><Relationship Id="rId437" Type="http://schemas.openxmlformats.org/officeDocument/2006/relationships/hyperlink" Target="https://podminky.urs.cz/item/CS_URS_2022_01/985222111" TargetMode="External"/><Relationship Id="rId479" Type="http://schemas.openxmlformats.org/officeDocument/2006/relationships/hyperlink" Target="https://podminky.urs.cz/item/CS_URS_2022_01/985312111" TargetMode="External"/><Relationship Id="rId644" Type="http://schemas.openxmlformats.org/officeDocument/2006/relationships/hyperlink" Target="https://podminky.urs.cz/item/CS_URS_2022_01/789112142" TargetMode="External"/><Relationship Id="rId36" Type="http://schemas.openxmlformats.org/officeDocument/2006/relationships/hyperlink" Target="https://podminky.urs.cz/item/CS_URS_2022_01/131113702" TargetMode="External"/><Relationship Id="rId283" Type="http://schemas.openxmlformats.org/officeDocument/2006/relationships/hyperlink" Target="https://podminky.urs.cz/item/CS_URS_2022_01/938111111" TargetMode="External"/><Relationship Id="rId339" Type="http://schemas.openxmlformats.org/officeDocument/2006/relationships/hyperlink" Target="https://podminky.urs.cz/item/CS_URS_2022_01/953961115" TargetMode="External"/><Relationship Id="rId490" Type="http://schemas.openxmlformats.org/officeDocument/2006/relationships/hyperlink" Target="https://podminky.urs.cz/item/CS_URS_2022_01/985331112" TargetMode="External"/><Relationship Id="rId504" Type="http://schemas.openxmlformats.org/officeDocument/2006/relationships/hyperlink" Target="https://podminky.urs.cz/item/CS_URS_2022_01/997013631" TargetMode="External"/><Relationship Id="rId546" Type="http://schemas.openxmlformats.org/officeDocument/2006/relationships/hyperlink" Target="https://podminky.urs.cz/item/CS_URS_2022_01/711491177" TargetMode="External"/><Relationship Id="rId78" Type="http://schemas.openxmlformats.org/officeDocument/2006/relationships/hyperlink" Target="https://podminky.urs.cz/item/CS_URS_2022_01/162351103" TargetMode="External"/><Relationship Id="rId101" Type="http://schemas.openxmlformats.org/officeDocument/2006/relationships/hyperlink" Target="https://podminky.urs.cz/item/CS_URS_2022_01/181351003" TargetMode="External"/><Relationship Id="rId143" Type="http://schemas.openxmlformats.org/officeDocument/2006/relationships/hyperlink" Target="https://podminky.urs.cz/item/CS_URS_2022_01/311361821" TargetMode="External"/><Relationship Id="rId185" Type="http://schemas.openxmlformats.org/officeDocument/2006/relationships/hyperlink" Target="https://podminky.urs.cz/item/CS_URS_2022_01/457451134" TargetMode="External"/><Relationship Id="rId350" Type="http://schemas.openxmlformats.org/officeDocument/2006/relationships/hyperlink" Target="https://podminky.urs.cz/item/CS_URS_2022_01/962022390" TargetMode="External"/><Relationship Id="rId406" Type="http://schemas.openxmlformats.org/officeDocument/2006/relationships/hyperlink" Target="https://podminky.urs.cz/item/CS_URS_2022_01/985112113" TargetMode="External"/><Relationship Id="rId588" Type="http://schemas.openxmlformats.org/officeDocument/2006/relationships/hyperlink" Target="https://podminky.urs.cz/item/CS_URS_2022_01/777313113" TargetMode="External"/><Relationship Id="rId9" Type="http://schemas.openxmlformats.org/officeDocument/2006/relationships/hyperlink" Target="https://podminky.urs.cz/item/CS_URS_2022_01/112151011" TargetMode="External"/><Relationship Id="rId210" Type="http://schemas.openxmlformats.org/officeDocument/2006/relationships/hyperlink" Target="https://podminky.urs.cz/item/CS_URS_2022_01/619991021" TargetMode="External"/><Relationship Id="rId392" Type="http://schemas.openxmlformats.org/officeDocument/2006/relationships/hyperlink" Target="https://podminky.urs.cz/item/CS_URS_2022_01/977151111" TargetMode="External"/><Relationship Id="rId448" Type="http://schemas.openxmlformats.org/officeDocument/2006/relationships/hyperlink" Target="https://podminky.urs.cz/item/CS_URS_2022_01/985232191" TargetMode="External"/><Relationship Id="rId613" Type="http://schemas.openxmlformats.org/officeDocument/2006/relationships/hyperlink" Target="https://podminky.urs.cz/item/CS_URS_2022_01/998781101" TargetMode="External"/><Relationship Id="rId252" Type="http://schemas.openxmlformats.org/officeDocument/2006/relationships/hyperlink" Target="https://podminky.urs.cz/item/CS_URS_2022_01/913111212" TargetMode="External"/><Relationship Id="rId294" Type="http://schemas.openxmlformats.org/officeDocument/2006/relationships/hyperlink" Target="https://podminky.urs.cz/item/CS_URS_2022_01/938905108" TargetMode="External"/><Relationship Id="rId308" Type="http://schemas.openxmlformats.org/officeDocument/2006/relationships/hyperlink" Target="https://podminky.urs.cz/item/CS_URS_2022_01/941121111" TargetMode="External"/><Relationship Id="rId515" Type="http://schemas.openxmlformats.org/officeDocument/2006/relationships/hyperlink" Target="https://podminky.urs.cz/item/CS_URS_2022_01/997211519" TargetMode="External"/><Relationship Id="rId47" Type="http://schemas.openxmlformats.org/officeDocument/2006/relationships/hyperlink" Target="https://podminky.urs.cz/item/CS_URS_2022_01/122151103" TargetMode="External"/><Relationship Id="rId89" Type="http://schemas.openxmlformats.org/officeDocument/2006/relationships/hyperlink" Target="https://podminky.urs.cz/item/CS_URS_2022_01/167151121" TargetMode="External"/><Relationship Id="rId112" Type="http://schemas.openxmlformats.org/officeDocument/2006/relationships/hyperlink" Target="https://podminky.urs.cz/item/CS_URS_2022_01/273351121" TargetMode="External"/><Relationship Id="rId154" Type="http://schemas.openxmlformats.org/officeDocument/2006/relationships/hyperlink" Target="https://podminky.urs.cz/item/CS_URS_2022_01/320101112" TargetMode="External"/><Relationship Id="rId361" Type="http://schemas.openxmlformats.org/officeDocument/2006/relationships/hyperlink" Target="https://podminky.urs.cz/item/CS_URS_2022_01/963051111" TargetMode="External"/><Relationship Id="rId557" Type="http://schemas.openxmlformats.org/officeDocument/2006/relationships/hyperlink" Target="https://podminky.urs.cz/item/CS_URS_2022_01/764051415" TargetMode="External"/><Relationship Id="rId599" Type="http://schemas.openxmlformats.org/officeDocument/2006/relationships/hyperlink" Target="https://podminky.urs.cz/item/CS_URS_2022_01/781473810" TargetMode="External"/><Relationship Id="rId196" Type="http://schemas.openxmlformats.org/officeDocument/2006/relationships/hyperlink" Target="https://podminky.urs.cz/item/CS_URS_2022_01/521273123" TargetMode="External"/><Relationship Id="rId417" Type="http://schemas.openxmlformats.org/officeDocument/2006/relationships/hyperlink" Target="https://podminky.urs.cz/item/CS_URS_2022_01/985131411" TargetMode="External"/><Relationship Id="rId459" Type="http://schemas.openxmlformats.org/officeDocument/2006/relationships/hyperlink" Target="https://podminky.urs.cz/item/CS_URS_2022_01/985311114" TargetMode="External"/><Relationship Id="rId624" Type="http://schemas.openxmlformats.org/officeDocument/2006/relationships/hyperlink" Target="https://podminky.urs.cz/item/CS_URS_2022_01/783826615" TargetMode="External"/><Relationship Id="rId16" Type="http://schemas.openxmlformats.org/officeDocument/2006/relationships/hyperlink" Target="https://podminky.urs.cz/item/CS_URS_2022_01/112155311" TargetMode="External"/><Relationship Id="rId221" Type="http://schemas.openxmlformats.org/officeDocument/2006/relationships/hyperlink" Target="https://podminky.urs.cz/item/CS_URS_2022_01/628195011" TargetMode="External"/><Relationship Id="rId263" Type="http://schemas.openxmlformats.org/officeDocument/2006/relationships/hyperlink" Target="https://podminky.urs.cz/item/CS_URS_2022_01/931977111" TargetMode="External"/><Relationship Id="rId319" Type="http://schemas.openxmlformats.org/officeDocument/2006/relationships/hyperlink" Target="https://podminky.urs.cz/item/CS_URS_2022_01/946211831" TargetMode="External"/><Relationship Id="rId470" Type="http://schemas.openxmlformats.org/officeDocument/2006/relationships/hyperlink" Target="https://podminky.urs.cz/item/CS_URS_2022_01/985311216" TargetMode="External"/><Relationship Id="rId526" Type="http://schemas.openxmlformats.org/officeDocument/2006/relationships/hyperlink" Target="https://podminky.urs.cz/item/CS_URS_2022_01/997221579" TargetMode="External"/><Relationship Id="rId58" Type="http://schemas.openxmlformats.org/officeDocument/2006/relationships/hyperlink" Target="https://podminky.urs.cz/item/CS_URS_2022_01/132151101" TargetMode="External"/><Relationship Id="rId123" Type="http://schemas.openxmlformats.org/officeDocument/2006/relationships/hyperlink" Target="https://podminky.urs.cz/item/CS_URS_2022_01/274361821" TargetMode="External"/><Relationship Id="rId330" Type="http://schemas.openxmlformats.org/officeDocument/2006/relationships/hyperlink" Target="https://podminky.urs.cz/item/CS_URS_2022_01/953312125" TargetMode="External"/><Relationship Id="rId568" Type="http://schemas.openxmlformats.org/officeDocument/2006/relationships/hyperlink" Target="https://podminky.urs.cz/item/CS_URS_2022_01/771121011" TargetMode="External"/><Relationship Id="rId165" Type="http://schemas.openxmlformats.org/officeDocument/2006/relationships/hyperlink" Target="https://podminky.urs.cz/item/CS_URS_2022_01/421953011" TargetMode="External"/><Relationship Id="rId372" Type="http://schemas.openxmlformats.org/officeDocument/2006/relationships/hyperlink" Target="https://podminky.urs.cz/item/CS_URS_2022_01/967041111" TargetMode="External"/><Relationship Id="rId428" Type="http://schemas.openxmlformats.org/officeDocument/2006/relationships/hyperlink" Target="https://podminky.urs.cz/item/CS_URS_2022_01/985142912" TargetMode="External"/><Relationship Id="rId635" Type="http://schemas.openxmlformats.org/officeDocument/2006/relationships/hyperlink" Target="https://podminky.urs.cz/item/CS_URS_2022_01/784121001" TargetMode="External"/><Relationship Id="rId232" Type="http://schemas.openxmlformats.org/officeDocument/2006/relationships/hyperlink" Target="https://podminky.urs.cz/item/CS_URS_2022_01/629992112" TargetMode="External"/><Relationship Id="rId274" Type="http://schemas.openxmlformats.org/officeDocument/2006/relationships/hyperlink" Target="https://podminky.urs.cz/item/CS_URS_2022_01/936171211" TargetMode="External"/><Relationship Id="rId481" Type="http://schemas.openxmlformats.org/officeDocument/2006/relationships/hyperlink" Target="https://podminky.urs.cz/item/CS_URS_2022_01/985312192" TargetMode="External"/><Relationship Id="rId27" Type="http://schemas.openxmlformats.org/officeDocument/2006/relationships/hyperlink" Target="https://podminky.urs.cz/item/CS_URS_2022_01/115101301" TargetMode="External"/><Relationship Id="rId69" Type="http://schemas.openxmlformats.org/officeDocument/2006/relationships/hyperlink" Target="https://podminky.urs.cz/item/CS_URS_2022_01/153271111" TargetMode="External"/><Relationship Id="rId134" Type="http://schemas.openxmlformats.org/officeDocument/2006/relationships/hyperlink" Target="https://podminky.urs.cz/item/CS_URS_2022_01/275361412" TargetMode="External"/><Relationship Id="rId537" Type="http://schemas.openxmlformats.org/officeDocument/2006/relationships/hyperlink" Target="https://podminky.urs.cz/item/CS_URS_2022_01/998241025" TargetMode="External"/><Relationship Id="rId579" Type="http://schemas.openxmlformats.org/officeDocument/2006/relationships/hyperlink" Target="https://podminky.urs.cz/item/CS_URS_2022_01/998771181" TargetMode="External"/><Relationship Id="rId80" Type="http://schemas.openxmlformats.org/officeDocument/2006/relationships/hyperlink" Target="https://podminky.urs.cz/item/CS_URS_2022_01/162451106" TargetMode="External"/><Relationship Id="rId176" Type="http://schemas.openxmlformats.org/officeDocument/2006/relationships/hyperlink" Target="https://podminky.urs.cz/item/CS_URS_2022_01/429173114" TargetMode="External"/><Relationship Id="rId341" Type="http://schemas.openxmlformats.org/officeDocument/2006/relationships/hyperlink" Target="https://podminky.urs.cz/item/CS_URS_2022_01/953965131" TargetMode="External"/><Relationship Id="rId383" Type="http://schemas.openxmlformats.org/officeDocument/2006/relationships/hyperlink" Target="https://podminky.urs.cz/item/CS_URS_2022_01/975024241" TargetMode="External"/><Relationship Id="rId439" Type="http://schemas.openxmlformats.org/officeDocument/2006/relationships/hyperlink" Target="https://podminky.urs.cz/item/CS_URS_2022_01/985223210" TargetMode="External"/><Relationship Id="rId590" Type="http://schemas.openxmlformats.org/officeDocument/2006/relationships/hyperlink" Target="https://podminky.urs.cz/item/CS_URS_2022_01/777313153" TargetMode="External"/><Relationship Id="rId604" Type="http://schemas.openxmlformats.org/officeDocument/2006/relationships/hyperlink" Target="https://podminky.urs.cz/item/CS_URS_2022_01/781494311" TargetMode="External"/><Relationship Id="rId646" Type="http://schemas.openxmlformats.org/officeDocument/2006/relationships/hyperlink" Target="https://podminky.urs.cz/item/CS_URS_2022_01/789212132" TargetMode="External"/><Relationship Id="rId201" Type="http://schemas.openxmlformats.org/officeDocument/2006/relationships/hyperlink" Target="https://podminky.urs.cz/item/CS_URS_2022_01/521281111" TargetMode="External"/><Relationship Id="rId243" Type="http://schemas.openxmlformats.org/officeDocument/2006/relationships/hyperlink" Target="https://podminky.urs.cz/item/CS_URS_2022_01/911121211" TargetMode="External"/><Relationship Id="rId285" Type="http://schemas.openxmlformats.org/officeDocument/2006/relationships/hyperlink" Target="https://podminky.urs.cz/item/CS_URS_2022_01/938122111" TargetMode="External"/><Relationship Id="rId450" Type="http://schemas.openxmlformats.org/officeDocument/2006/relationships/hyperlink" Target="https://podminky.urs.cz/item/CS_URS_2022_01/985233111" TargetMode="External"/><Relationship Id="rId506" Type="http://schemas.openxmlformats.org/officeDocument/2006/relationships/hyperlink" Target="https://podminky.urs.cz/item/CS_URS_2022_01/997013655" TargetMode="External"/><Relationship Id="rId38" Type="http://schemas.openxmlformats.org/officeDocument/2006/relationships/hyperlink" Target="https://podminky.urs.cz/item/CS_URS_2022_01/132112122" TargetMode="External"/><Relationship Id="rId103" Type="http://schemas.openxmlformats.org/officeDocument/2006/relationships/hyperlink" Target="https://podminky.urs.cz/item/CS_URS_2022_01/182111121" TargetMode="External"/><Relationship Id="rId310" Type="http://schemas.openxmlformats.org/officeDocument/2006/relationships/hyperlink" Target="https://podminky.urs.cz/item/CS_URS_2022_01/941121811" TargetMode="External"/><Relationship Id="rId492" Type="http://schemas.openxmlformats.org/officeDocument/2006/relationships/hyperlink" Target="https://podminky.urs.cz/item/CS_URS_2022_01/985562111" TargetMode="External"/><Relationship Id="rId548" Type="http://schemas.openxmlformats.org/officeDocument/2006/relationships/hyperlink" Target="https://podminky.urs.cz/item/CS_URS_2022_01/998711101" TargetMode="External"/><Relationship Id="rId91" Type="http://schemas.openxmlformats.org/officeDocument/2006/relationships/hyperlink" Target="https://podminky.urs.cz/item/CS_URS_2022_01/171151103" TargetMode="External"/><Relationship Id="rId145" Type="http://schemas.openxmlformats.org/officeDocument/2006/relationships/hyperlink" Target="https://podminky.urs.cz/item/CS_URS_2022_01/317321118" TargetMode="External"/><Relationship Id="rId187" Type="http://schemas.openxmlformats.org/officeDocument/2006/relationships/hyperlink" Target="https://podminky.urs.cz/item/CS_URS_2022_01/465513256" TargetMode="External"/><Relationship Id="rId352" Type="http://schemas.openxmlformats.org/officeDocument/2006/relationships/hyperlink" Target="https://podminky.urs.cz/item/CS_URS_2022_01/962022490" TargetMode="External"/><Relationship Id="rId394" Type="http://schemas.openxmlformats.org/officeDocument/2006/relationships/hyperlink" Target="https://podminky.urs.cz/item/CS_URS_2022_01/977151124" TargetMode="External"/><Relationship Id="rId408" Type="http://schemas.openxmlformats.org/officeDocument/2006/relationships/hyperlink" Target="https://podminky.urs.cz/item/CS_URS_2022_01/985112122" TargetMode="External"/><Relationship Id="rId615" Type="http://schemas.openxmlformats.org/officeDocument/2006/relationships/hyperlink" Target="https://podminky.urs.cz/item/CS_URS_2022_01/783009401" TargetMode="External"/><Relationship Id="rId212" Type="http://schemas.openxmlformats.org/officeDocument/2006/relationships/hyperlink" Target="https://podminky.urs.cz/item/CS_URS_2022_01/622131121" TargetMode="External"/><Relationship Id="rId254" Type="http://schemas.openxmlformats.org/officeDocument/2006/relationships/hyperlink" Target="https://podminky.urs.cz/item/CS_URS_2022_01/913121112" TargetMode="External"/><Relationship Id="rId28" Type="http://schemas.openxmlformats.org/officeDocument/2006/relationships/hyperlink" Target="https://podminky.urs.cz/item/CS_URS_2022_01/119001421" TargetMode="External"/><Relationship Id="rId49" Type="http://schemas.openxmlformats.org/officeDocument/2006/relationships/hyperlink" Target="https://podminky.urs.cz/item/CS_URS_2022_01/122151101" TargetMode="External"/><Relationship Id="rId114" Type="http://schemas.openxmlformats.org/officeDocument/2006/relationships/hyperlink" Target="https://podminky.urs.cz/item/CS_URS_2022_01/273361116" TargetMode="External"/><Relationship Id="rId275" Type="http://schemas.openxmlformats.org/officeDocument/2006/relationships/hyperlink" Target="https://podminky.urs.cz/item/CS_URS_2022_01/936171212" TargetMode="External"/><Relationship Id="rId296" Type="http://schemas.openxmlformats.org/officeDocument/2006/relationships/hyperlink" Target="https://podminky.urs.cz/item/CS_URS_2022_01/938905111" TargetMode="External"/><Relationship Id="rId300" Type="http://schemas.openxmlformats.org/officeDocument/2006/relationships/hyperlink" Target="https://podminky.urs.cz/item/CS_URS_2022_01/938905311" TargetMode="External"/><Relationship Id="rId461" Type="http://schemas.openxmlformats.org/officeDocument/2006/relationships/hyperlink" Target="https://podminky.urs.cz/item/CS_URS_2022_01/985311116" TargetMode="External"/><Relationship Id="rId482" Type="http://schemas.openxmlformats.org/officeDocument/2006/relationships/hyperlink" Target="https://podminky.urs.cz/item/CS_URS_2022_01/985321111" TargetMode="External"/><Relationship Id="rId517" Type="http://schemas.openxmlformats.org/officeDocument/2006/relationships/hyperlink" Target="https://podminky.urs.cz/item/CS_URS_2022_01/997211612" TargetMode="External"/><Relationship Id="rId538" Type="http://schemas.openxmlformats.org/officeDocument/2006/relationships/hyperlink" Target="https://podminky.urs.cz/item/CS_URS_2022_01/711111001" TargetMode="External"/><Relationship Id="rId559" Type="http://schemas.openxmlformats.org/officeDocument/2006/relationships/hyperlink" Target="https://podminky.urs.cz/item/CS_URS_2022_01/764212635" TargetMode="External"/><Relationship Id="rId60" Type="http://schemas.openxmlformats.org/officeDocument/2006/relationships/hyperlink" Target="https://podminky.urs.cz/item/CS_URS_2022_01/132152501" TargetMode="External"/><Relationship Id="rId81" Type="http://schemas.openxmlformats.org/officeDocument/2006/relationships/hyperlink" Target="https://podminky.urs.cz/item/CS_URS_2022_01/162551108" TargetMode="External"/><Relationship Id="rId135" Type="http://schemas.openxmlformats.org/officeDocument/2006/relationships/hyperlink" Target="https://podminky.urs.cz/item/CS_URS_2022_01/278311051" TargetMode="External"/><Relationship Id="rId156" Type="http://schemas.openxmlformats.org/officeDocument/2006/relationships/hyperlink" Target="https://podminky.urs.cz/item/CS_URS_2022_01/359901212" TargetMode="External"/><Relationship Id="rId177" Type="http://schemas.openxmlformats.org/officeDocument/2006/relationships/hyperlink" Target="https://podminky.urs.cz/item/CS_URS_2022_01/451312111" TargetMode="External"/><Relationship Id="rId198" Type="http://schemas.openxmlformats.org/officeDocument/2006/relationships/hyperlink" Target="https://podminky.urs.cz/item/CS_URS_2022_01/521273221" TargetMode="External"/><Relationship Id="rId321" Type="http://schemas.openxmlformats.org/officeDocument/2006/relationships/hyperlink" Target="https://podminky.urs.cz/item/CS_URS_2022_01/952904121" TargetMode="External"/><Relationship Id="rId342" Type="http://schemas.openxmlformats.org/officeDocument/2006/relationships/hyperlink" Target="https://podminky.urs.cz/item/CS_URS_2022_01/953965141" TargetMode="External"/><Relationship Id="rId363" Type="http://schemas.openxmlformats.org/officeDocument/2006/relationships/hyperlink" Target="https://podminky.urs.cz/item/CS_URS_2022_01/963071112" TargetMode="External"/><Relationship Id="rId384" Type="http://schemas.openxmlformats.org/officeDocument/2006/relationships/hyperlink" Target="https://podminky.urs.cz/item/CS_URS_2022_01/977131110" TargetMode="External"/><Relationship Id="rId419" Type="http://schemas.openxmlformats.org/officeDocument/2006/relationships/hyperlink" Target="https://podminky.urs.cz/item/CS_URS_2022_01/985132311" TargetMode="External"/><Relationship Id="rId570" Type="http://schemas.openxmlformats.org/officeDocument/2006/relationships/hyperlink" Target="https://podminky.urs.cz/item/CS_URS_2022_01/771571810" TargetMode="External"/><Relationship Id="rId591" Type="http://schemas.openxmlformats.org/officeDocument/2006/relationships/hyperlink" Target="https://podminky.urs.cz/item/CS_URS_2022_01/777313163" TargetMode="External"/><Relationship Id="rId605" Type="http://schemas.openxmlformats.org/officeDocument/2006/relationships/hyperlink" Target="https://podminky.urs.cz/item/CS_URS_2022_01/781494511" TargetMode="External"/><Relationship Id="rId626" Type="http://schemas.openxmlformats.org/officeDocument/2006/relationships/hyperlink" Target="https://podminky.urs.cz/item/CS_URS_2022_01/783827121" TargetMode="External"/><Relationship Id="rId202" Type="http://schemas.openxmlformats.org/officeDocument/2006/relationships/hyperlink" Target="https://podminky.urs.cz/item/CS_URS_2022_01/521281211" TargetMode="External"/><Relationship Id="rId223" Type="http://schemas.openxmlformats.org/officeDocument/2006/relationships/hyperlink" Target="https://podminky.urs.cz/item/CS_URS_2022_01/628611131" TargetMode="External"/><Relationship Id="rId244" Type="http://schemas.openxmlformats.org/officeDocument/2006/relationships/hyperlink" Target="https://podminky.urs.cz/item/CS_URS_2022_01/911121311" TargetMode="External"/><Relationship Id="rId430" Type="http://schemas.openxmlformats.org/officeDocument/2006/relationships/hyperlink" Target="https://podminky.urs.cz/item/CS_URS_2022_01/985211112" TargetMode="External"/><Relationship Id="rId647" Type="http://schemas.openxmlformats.org/officeDocument/2006/relationships/hyperlink" Target="https://podminky.urs.cz/item/CS_URS_2022_01/789323211" TargetMode="External"/><Relationship Id="rId18" Type="http://schemas.openxmlformats.org/officeDocument/2006/relationships/hyperlink" Target="https://podminky.urs.cz/item/CS_URS_2022_01/113105112" TargetMode="External"/><Relationship Id="rId39" Type="http://schemas.openxmlformats.org/officeDocument/2006/relationships/hyperlink" Target="https://podminky.urs.cz/item/CS_URS_2022_01/132112222" TargetMode="External"/><Relationship Id="rId265" Type="http://schemas.openxmlformats.org/officeDocument/2006/relationships/hyperlink" Target="https://podminky.urs.cz/item/CS_URS_2022_01/935112112" TargetMode="External"/><Relationship Id="rId286" Type="http://schemas.openxmlformats.org/officeDocument/2006/relationships/hyperlink" Target="https://podminky.urs.cz/item/CS_URS_2022_01/938122112" TargetMode="External"/><Relationship Id="rId451" Type="http://schemas.openxmlformats.org/officeDocument/2006/relationships/hyperlink" Target="https://podminky.urs.cz/item/CS_URS_2022_01/985233121" TargetMode="External"/><Relationship Id="rId472" Type="http://schemas.openxmlformats.org/officeDocument/2006/relationships/hyperlink" Target="https://podminky.urs.cz/item/CS_URS_2022_01/985311219" TargetMode="External"/><Relationship Id="rId493" Type="http://schemas.openxmlformats.org/officeDocument/2006/relationships/hyperlink" Target="https://podminky.urs.cz/item/CS_URS_2022_01/985562121" TargetMode="External"/><Relationship Id="rId507" Type="http://schemas.openxmlformats.org/officeDocument/2006/relationships/hyperlink" Target="https://podminky.urs.cz/item/CS_URS_2022_01/997013811" TargetMode="External"/><Relationship Id="rId528" Type="http://schemas.openxmlformats.org/officeDocument/2006/relationships/hyperlink" Target="https://podminky.urs.cz/item/CS_URS_2022_01/997221612" TargetMode="External"/><Relationship Id="rId549" Type="http://schemas.openxmlformats.org/officeDocument/2006/relationships/hyperlink" Target="https://podminky.urs.cz/item/CS_URS_2022_01/998711181" TargetMode="External"/><Relationship Id="rId50" Type="http://schemas.openxmlformats.org/officeDocument/2006/relationships/hyperlink" Target="https://podminky.urs.cz/item/CS_URS_2022_01/131151100" TargetMode="External"/><Relationship Id="rId104" Type="http://schemas.openxmlformats.org/officeDocument/2006/relationships/hyperlink" Target="https://podminky.urs.cz/item/CS_URS_2022_01/182151111" TargetMode="External"/><Relationship Id="rId125" Type="http://schemas.openxmlformats.org/officeDocument/2006/relationships/hyperlink" Target="https://podminky.urs.cz/item/CS_URS_2022_01/275181121" TargetMode="External"/><Relationship Id="rId146" Type="http://schemas.openxmlformats.org/officeDocument/2006/relationships/hyperlink" Target="https://podminky.urs.cz/item/CS_URS_2022_01/317321191" TargetMode="External"/><Relationship Id="rId167" Type="http://schemas.openxmlformats.org/officeDocument/2006/relationships/hyperlink" Target="https://podminky.urs.cz/item/CS_URS_2022_01/421953211" TargetMode="External"/><Relationship Id="rId188" Type="http://schemas.openxmlformats.org/officeDocument/2006/relationships/hyperlink" Target="https://podminky.urs.cz/item/CS_URS_2022_01/465513257" TargetMode="External"/><Relationship Id="rId311" Type="http://schemas.openxmlformats.org/officeDocument/2006/relationships/hyperlink" Target="https://podminky.urs.cz/item/CS_URS_2022_01/943211111" TargetMode="External"/><Relationship Id="rId332" Type="http://schemas.openxmlformats.org/officeDocument/2006/relationships/hyperlink" Target="https://podminky.urs.cz/item/CS_URS_2022_01/953334212" TargetMode="External"/><Relationship Id="rId353" Type="http://schemas.openxmlformats.org/officeDocument/2006/relationships/hyperlink" Target="https://podminky.urs.cz/item/CS_URS_2022_01/962022491" TargetMode="External"/><Relationship Id="rId374" Type="http://schemas.openxmlformats.org/officeDocument/2006/relationships/hyperlink" Target="https://podminky.urs.cz/item/CS_URS_2022_01/975024111" TargetMode="External"/><Relationship Id="rId395" Type="http://schemas.openxmlformats.org/officeDocument/2006/relationships/hyperlink" Target="https://podminky.urs.cz/item/CS_URS_2022_01/977211111" TargetMode="External"/><Relationship Id="rId409" Type="http://schemas.openxmlformats.org/officeDocument/2006/relationships/hyperlink" Target="https://podminky.urs.cz/item/CS_URS_2022_01/985112123" TargetMode="External"/><Relationship Id="rId560" Type="http://schemas.openxmlformats.org/officeDocument/2006/relationships/hyperlink" Target="https://podminky.urs.cz/item/CS_URS_2022_01/998764101" TargetMode="External"/><Relationship Id="rId581" Type="http://schemas.openxmlformats.org/officeDocument/2006/relationships/hyperlink" Target="https://podminky.urs.cz/item/CS_URS_2022_01/777131205" TargetMode="External"/><Relationship Id="rId71" Type="http://schemas.openxmlformats.org/officeDocument/2006/relationships/hyperlink" Target="https://podminky.urs.cz/item/CS_URS_2022_01/161111502" TargetMode="External"/><Relationship Id="rId92" Type="http://schemas.openxmlformats.org/officeDocument/2006/relationships/hyperlink" Target="https://podminky.urs.cz/item/CS_URS_2022_01/171153101" TargetMode="External"/><Relationship Id="rId213" Type="http://schemas.openxmlformats.org/officeDocument/2006/relationships/hyperlink" Target="https://podminky.urs.cz/item/CS_URS_2022_01/622142001" TargetMode="External"/><Relationship Id="rId234" Type="http://schemas.openxmlformats.org/officeDocument/2006/relationships/hyperlink" Target="https://podminky.urs.cz/item/CS_URS_2022_01/629992114" TargetMode="External"/><Relationship Id="rId420" Type="http://schemas.openxmlformats.org/officeDocument/2006/relationships/hyperlink" Target="https://podminky.urs.cz/item/CS_URS_2022_01/985132411" TargetMode="External"/><Relationship Id="rId616" Type="http://schemas.openxmlformats.org/officeDocument/2006/relationships/hyperlink" Target="https://podminky.urs.cz/item/CS_URS_2022_01/783009421" TargetMode="External"/><Relationship Id="rId637" Type="http://schemas.openxmlformats.org/officeDocument/2006/relationships/hyperlink" Target="https://podminky.urs.cz/item/CS_URS_2022_01/784191009" TargetMode="External"/><Relationship Id="rId2" Type="http://schemas.openxmlformats.org/officeDocument/2006/relationships/hyperlink" Target="https://podminky.urs.cz/item/CS_URS_2022_01/111251101" TargetMode="External"/><Relationship Id="rId29" Type="http://schemas.openxmlformats.org/officeDocument/2006/relationships/hyperlink" Target="https://podminky.urs.cz/item/CS_URS_2022_01/119001422" TargetMode="External"/><Relationship Id="rId255" Type="http://schemas.openxmlformats.org/officeDocument/2006/relationships/hyperlink" Target="https://podminky.urs.cz/item/CS_URS_2022_01/913121211" TargetMode="External"/><Relationship Id="rId276" Type="http://schemas.openxmlformats.org/officeDocument/2006/relationships/hyperlink" Target="https://podminky.urs.cz/item/CS_URS_2022_01/936171311" TargetMode="External"/><Relationship Id="rId297" Type="http://schemas.openxmlformats.org/officeDocument/2006/relationships/hyperlink" Target="https://podminky.urs.cz/item/CS_URS_2022_01/938905135" TargetMode="External"/><Relationship Id="rId441" Type="http://schemas.openxmlformats.org/officeDocument/2006/relationships/hyperlink" Target="https://podminky.urs.cz/item/CS_URS_2022_01/985223212" TargetMode="External"/><Relationship Id="rId462" Type="http://schemas.openxmlformats.org/officeDocument/2006/relationships/hyperlink" Target="https://podminky.urs.cz/item/CS_URS_2022_01/985311117" TargetMode="External"/><Relationship Id="rId483" Type="http://schemas.openxmlformats.org/officeDocument/2006/relationships/hyperlink" Target="https://podminky.urs.cz/item/CS_URS_2022_01/985321112" TargetMode="External"/><Relationship Id="rId518" Type="http://schemas.openxmlformats.org/officeDocument/2006/relationships/hyperlink" Target="https://podminky.urs.cz/item/CS_URS_2022_01/997211621" TargetMode="External"/><Relationship Id="rId539" Type="http://schemas.openxmlformats.org/officeDocument/2006/relationships/hyperlink" Target="https://podminky.urs.cz/item/CS_URS_2022_01/711112001" TargetMode="External"/><Relationship Id="rId40" Type="http://schemas.openxmlformats.org/officeDocument/2006/relationships/hyperlink" Target="https://podminky.urs.cz/item/CS_URS_2022_01/132112332" TargetMode="External"/><Relationship Id="rId115" Type="http://schemas.openxmlformats.org/officeDocument/2006/relationships/hyperlink" Target="https://podminky.urs.cz/item/CS_URS_2022_01/273361412" TargetMode="External"/><Relationship Id="rId136" Type="http://schemas.openxmlformats.org/officeDocument/2006/relationships/hyperlink" Target="https://podminky.urs.cz/item/CS_URS_2022_01/291111111" TargetMode="External"/><Relationship Id="rId157" Type="http://schemas.openxmlformats.org/officeDocument/2006/relationships/hyperlink" Target="https://podminky.urs.cz/item/CS_URS_2022_01/421941111" TargetMode="External"/><Relationship Id="rId178" Type="http://schemas.openxmlformats.org/officeDocument/2006/relationships/hyperlink" Target="https://podminky.urs.cz/item/CS_URS_2022_01/451315111" TargetMode="External"/><Relationship Id="rId301" Type="http://schemas.openxmlformats.org/officeDocument/2006/relationships/hyperlink" Target="https://podminky.urs.cz/item/CS_URS_2022_01/938905312" TargetMode="External"/><Relationship Id="rId322" Type="http://schemas.openxmlformats.org/officeDocument/2006/relationships/hyperlink" Target="https://podminky.urs.cz/item/CS_URS_2022_01/952904122" TargetMode="External"/><Relationship Id="rId343" Type="http://schemas.openxmlformats.org/officeDocument/2006/relationships/hyperlink" Target="https://podminky.urs.cz/item/CS_URS_2022_01/953991221" TargetMode="External"/><Relationship Id="rId364" Type="http://schemas.openxmlformats.org/officeDocument/2006/relationships/hyperlink" Target="https://podminky.urs.cz/item/CS_URS_2022_01/965081601" TargetMode="External"/><Relationship Id="rId550" Type="http://schemas.openxmlformats.org/officeDocument/2006/relationships/hyperlink" Target="https://podminky.urs.cz/item/CS_URS_2022_01/764001121" TargetMode="External"/><Relationship Id="rId61" Type="http://schemas.openxmlformats.org/officeDocument/2006/relationships/hyperlink" Target="https://podminky.urs.cz/item/CS_URS_2022_01/132154101" TargetMode="External"/><Relationship Id="rId82" Type="http://schemas.openxmlformats.org/officeDocument/2006/relationships/hyperlink" Target="https://podminky.urs.cz/item/CS_URS_2022_01/162651112" TargetMode="External"/><Relationship Id="rId199" Type="http://schemas.openxmlformats.org/officeDocument/2006/relationships/hyperlink" Target="https://podminky.urs.cz/item/CS_URS_2022_01/521273222" TargetMode="External"/><Relationship Id="rId203" Type="http://schemas.openxmlformats.org/officeDocument/2006/relationships/hyperlink" Target="https://podminky.urs.cz/item/CS_URS_2022_01/521283221" TargetMode="External"/><Relationship Id="rId385" Type="http://schemas.openxmlformats.org/officeDocument/2006/relationships/hyperlink" Target="https://podminky.urs.cz/item/CS_URS_2022_01/977131116" TargetMode="External"/><Relationship Id="rId571" Type="http://schemas.openxmlformats.org/officeDocument/2006/relationships/hyperlink" Target="https://podminky.urs.cz/item/CS_URS_2022_01/771571912" TargetMode="External"/><Relationship Id="rId592" Type="http://schemas.openxmlformats.org/officeDocument/2006/relationships/hyperlink" Target="https://podminky.urs.cz/item/CS_URS_2022_01/777511107" TargetMode="External"/><Relationship Id="rId606" Type="http://schemas.openxmlformats.org/officeDocument/2006/relationships/hyperlink" Target="https://podminky.urs.cz/item/CS_URS_2022_01/781495115" TargetMode="External"/><Relationship Id="rId627" Type="http://schemas.openxmlformats.org/officeDocument/2006/relationships/hyperlink" Target="https://podminky.urs.cz/item/CS_URS_2022_01/783846503" TargetMode="External"/><Relationship Id="rId648" Type="http://schemas.openxmlformats.org/officeDocument/2006/relationships/hyperlink" Target="https://podminky.urs.cz/item/CS_URS_2022_01/789323216" TargetMode="External"/><Relationship Id="rId19" Type="http://schemas.openxmlformats.org/officeDocument/2006/relationships/hyperlink" Target="https://podminky.urs.cz/item/CS_URS_2022_01/113106123" TargetMode="External"/><Relationship Id="rId224" Type="http://schemas.openxmlformats.org/officeDocument/2006/relationships/hyperlink" Target="https://podminky.urs.cz/item/CS_URS_2022_01/628613111" TargetMode="External"/><Relationship Id="rId245" Type="http://schemas.openxmlformats.org/officeDocument/2006/relationships/hyperlink" Target="https://podminky.urs.cz/item/CS_URS_2022_01/911122111" TargetMode="External"/><Relationship Id="rId266" Type="http://schemas.openxmlformats.org/officeDocument/2006/relationships/hyperlink" Target="https://podminky.urs.cz/item/CS_URS_2022_01/935112211" TargetMode="External"/><Relationship Id="rId287" Type="http://schemas.openxmlformats.org/officeDocument/2006/relationships/hyperlink" Target="https://podminky.urs.cz/item/CS_URS_2022_01/938122211" TargetMode="External"/><Relationship Id="rId410" Type="http://schemas.openxmlformats.org/officeDocument/2006/relationships/hyperlink" Target="https://podminky.urs.cz/item/CS_URS_2022_01/985112193" TargetMode="External"/><Relationship Id="rId431" Type="http://schemas.openxmlformats.org/officeDocument/2006/relationships/hyperlink" Target="https://podminky.urs.cz/item/CS_URS_2022_01/985221011" TargetMode="External"/><Relationship Id="rId452" Type="http://schemas.openxmlformats.org/officeDocument/2006/relationships/hyperlink" Target="https://podminky.urs.cz/item/CS_URS_2022_01/985241110" TargetMode="External"/><Relationship Id="rId473" Type="http://schemas.openxmlformats.org/officeDocument/2006/relationships/hyperlink" Target="https://podminky.urs.cz/item/CS_URS_2022_01/985311220" TargetMode="External"/><Relationship Id="rId494" Type="http://schemas.openxmlformats.org/officeDocument/2006/relationships/hyperlink" Target="https://podminky.urs.cz/item/CS_URS_2022_01/985564111" TargetMode="External"/><Relationship Id="rId508" Type="http://schemas.openxmlformats.org/officeDocument/2006/relationships/hyperlink" Target="https://podminky.urs.cz/item/CS_URS_2022_01/997013813" TargetMode="External"/><Relationship Id="rId529" Type="http://schemas.openxmlformats.org/officeDocument/2006/relationships/hyperlink" Target="https://podminky.urs.cz/item/CS_URS_2022_01/998153211" TargetMode="External"/><Relationship Id="rId30" Type="http://schemas.openxmlformats.org/officeDocument/2006/relationships/hyperlink" Target="https://podminky.urs.cz/item/CS_URS_2022_01/119002311" TargetMode="External"/><Relationship Id="rId105" Type="http://schemas.openxmlformats.org/officeDocument/2006/relationships/hyperlink" Target="https://podminky.urs.cz/item/CS_URS_2022_01/182211121" TargetMode="External"/><Relationship Id="rId126" Type="http://schemas.openxmlformats.org/officeDocument/2006/relationships/hyperlink" Target="https://podminky.urs.cz/item/CS_URS_2022_01/275181122" TargetMode="External"/><Relationship Id="rId147" Type="http://schemas.openxmlformats.org/officeDocument/2006/relationships/hyperlink" Target="https://podminky.urs.cz/item/CS_URS_2022_01/317353121" TargetMode="External"/><Relationship Id="rId168" Type="http://schemas.openxmlformats.org/officeDocument/2006/relationships/hyperlink" Target="https://podminky.urs.cz/item/CS_URS_2022_01/421953411" TargetMode="External"/><Relationship Id="rId312" Type="http://schemas.openxmlformats.org/officeDocument/2006/relationships/hyperlink" Target="https://podminky.urs.cz/item/CS_URS_2022_01/943211211" TargetMode="External"/><Relationship Id="rId333" Type="http://schemas.openxmlformats.org/officeDocument/2006/relationships/hyperlink" Target="https://podminky.urs.cz/item/CS_URS_2022_01/953945133" TargetMode="External"/><Relationship Id="rId354" Type="http://schemas.openxmlformats.org/officeDocument/2006/relationships/hyperlink" Target="https://podminky.urs.cz/item/CS_URS_2022_01/962032230" TargetMode="External"/><Relationship Id="rId540" Type="http://schemas.openxmlformats.org/officeDocument/2006/relationships/hyperlink" Target="https://podminky.urs.cz/item/CS_URS_2022_01/711131811" TargetMode="External"/><Relationship Id="rId51" Type="http://schemas.openxmlformats.org/officeDocument/2006/relationships/hyperlink" Target="https://podminky.urs.cz/item/CS_URS_2022_01/131151102" TargetMode="External"/><Relationship Id="rId72" Type="http://schemas.openxmlformats.org/officeDocument/2006/relationships/hyperlink" Target="https://podminky.urs.cz/item/CS_URS_2022_01/162211201" TargetMode="External"/><Relationship Id="rId93" Type="http://schemas.openxmlformats.org/officeDocument/2006/relationships/hyperlink" Target="https://podminky.urs.cz/item/CS_URS_2022_01/171203111" TargetMode="External"/><Relationship Id="rId189" Type="http://schemas.openxmlformats.org/officeDocument/2006/relationships/hyperlink" Target="https://podminky.urs.cz/item/CS_URS_2022_01/511501111" TargetMode="External"/><Relationship Id="rId375" Type="http://schemas.openxmlformats.org/officeDocument/2006/relationships/hyperlink" Target="https://podminky.urs.cz/item/CS_URS_2022_01/975024121" TargetMode="External"/><Relationship Id="rId396" Type="http://schemas.openxmlformats.org/officeDocument/2006/relationships/hyperlink" Target="https://podminky.urs.cz/item/CS_URS_2022_01/978035113" TargetMode="External"/><Relationship Id="rId561" Type="http://schemas.openxmlformats.org/officeDocument/2006/relationships/hyperlink" Target="https://podminky.urs.cz/item/CS_URS_2022_01/767590110" TargetMode="External"/><Relationship Id="rId582" Type="http://schemas.openxmlformats.org/officeDocument/2006/relationships/hyperlink" Target="https://podminky.urs.cz/item/CS_URS_2022_01/777131221" TargetMode="External"/><Relationship Id="rId617" Type="http://schemas.openxmlformats.org/officeDocument/2006/relationships/hyperlink" Target="https://podminky.urs.cz/item/CS_URS_2022_01/783223121" TargetMode="External"/><Relationship Id="rId638" Type="http://schemas.openxmlformats.org/officeDocument/2006/relationships/hyperlink" Target="https://podminky.urs.cz/item/CS_URS_2022_01/784321031" TargetMode="External"/><Relationship Id="rId3" Type="http://schemas.openxmlformats.org/officeDocument/2006/relationships/hyperlink" Target="https://podminky.urs.cz/item/CS_URS_2022_01/111251102" TargetMode="External"/><Relationship Id="rId214" Type="http://schemas.openxmlformats.org/officeDocument/2006/relationships/hyperlink" Target="https://podminky.urs.cz/item/CS_URS_2022_01/622151001" TargetMode="External"/><Relationship Id="rId235" Type="http://schemas.openxmlformats.org/officeDocument/2006/relationships/hyperlink" Target="https://podminky.urs.cz/item/CS_URS_2022_01/629992115" TargetMode="External"/><Relationship Id="rId256" Type="http://schemas.openxmlformats.org/officeDocument/2006/relationships/hyperlink" Target="https://podminky.urs.cz/item/CS_URS_2022_01/913121212" TargetMode="External"/><Relationship Id="rId277" Type="http://schemas.openxmlformats.org/officeDocument/2006/relationships/hyperlink" Target="https://podminky.urs.cz/item/CS_URS_2022_01/936171312" TargetMode="External"/><Relationship Id="rId298" Type="http://schemas.openxmlformats.org/officeDocument/2006/relationships/hyperlink" Target="https://podminky.urs.cz/item/CS_URS_2022_01/938905211" TargetMode="External"/><Relationship Id="rId400" Type="http://schemas.openxmlformats.org/officeDocument/2006/relationships/hyperlink" Target="https://podminky.urs.cz/item/CS_URS_2022_01/979071121" TargetMode="External"/><Relationship Id="rId421" Type="http://schemas.openxmlformats.org/officeDocument/2006/relationships/hyperlink" Target="https://podminky.urs.cz/item/CS_URS_2022_01/985139111" TargetMode="External"/><Relationship Id="rId442" Type="http://schemas.openxmlformats.org/officeDocument/2006/relationships/hyperlink" Target="https://podminky.urs.cz/item/CS_URS_2022_01/985231111" TargetMode="External"/><Relationship Id="rId463" Type="http://schemas.openxmlformats.org/officeDocument/2006/relationships/hyperlink" Target="https://podminky.urs.cz/item/CS_URS_2022_01/985311118" TargetMode="External"/><Relationship Id="rId484" Type="http://schemas.openxmlformats.org/officeDocument/2006/relationships/hyperlink" Target="https://podminky.urs.cz/item/CS_URS_2022_01/985321912" TargetMode="External"/><Relationship Id="rId519" Type="http://schemas.openxmlformats.org/officeDocument/2006/relationships/hyperlink" Target="https://podminky.urs.cz/item/CS_URS_2022_01/997221111" TargetMode="External"/><Relationship Id="rId116" Type="http://schemas.openxmlformats.org/officeDocument/2006/relationships/hyperlink" Target="https://podminky.urs.cz/item/CS_URS_2022_01/274321118" TargetMode="External"/><Relationship Id="rId137" Type="http://schemas.openxmlformats.org/officeDocument/2006/relationships/hyperlink" Target="https://podminky.urs.cz/item/CS_URS_2022_01/291211111" TargetMode="External"/><Relationship Id="rId158" Type="http://schemas.openxmlformats.org/officeDocument/2006/relationships/hyperlink" Target="https://podminky.urs.cz/item/CS_URS_2022_01/421941211" TargetMode="External"/><Relationship Id="rId302" Type="http://schemas.openxmlformats.org/officeDocument/2006/relationships/hyperlink" Target="https://podminky.urs.cz/item/CS_URS_2022_01/941111111" TargetMode="External"/><Relationship Id="rId323" Type="http://schemas.openxmlformats.org/officeDocument/2006/relationships/hyperlink" Target="https://podminky.urs.cz/item/CS_URS_2022_01/952904131" TargetMode="External"/><Relationship Id="rId344" Type="http://schemas.openxmlformats.org/officeDocument/2006/relationships/hyperlink" Target="https://podminky.urs.cz/item/CS_URS_2022_01/953991321" TargetMode="External"/><Relationship Id="rId530" Type="http://schemas.openxmlformats.org/officeDocument/2006/relationships/hyperlink" Target="https://podminky.urs.cz/item/CS_URS_2022_01/998153221" TargetMode="External"/><Relationship Id="rId20" Type="http://schemas.openxmlformats.org/officeDocument/2006/relationships/hyperlink" Target="https://podminky.urs.cz/item/CS_URS_2022_01/113151111" TargetMode="External"/><Relationship Id="rId41" Type="http://schemas.openxmlformats.org/officeDocument/2006/relationships/hyperlink" Target="https://podminky.urs.cz/item/CS_URS_2022_01/132152521" TargetMode="External"/><Relationship Id="rId62" Type="http://schemas.openxmlformats.org/officeDocument/2006/relationships/hyperlink" Target="https://podminky.urs.cz/item/CS_URS_2022_01/132154102" TargetMode="External"/><Relationship Id="rId83" Type="http://schemas.openxmlformats.org/officeDocument/2006/relationships/hyperlink" Target="https://podminky.urs.cz/item/CS_URS_2022_01/162751114" TargetMode="External"/><Relationship Id="rId179" Type="http://schemas.openxmlformats.org/officeDocument/2006/relationships/hyperlink" Target="https://podminky.urs.cz/item/CS_URS_2022_01/451476111" TargetMode="External"/><Relationship Id="rId365" Type="http://schemas.openxmlformats.org/officeDocument/2006/relationships/hyperlink" Target="https://podminky.urs.cz/item/CS_URS_2022_01/965081611" TargetMode="External"/><Relationship Id="rId386" Type="http://schemas.openxmlformats.org/officeDocument/2006/relationships/hyperlink" Target="https://podminky.urs.cz/item/CS_URS_2022_01/977131117" TargetMode="External"/><Relationship Id="rId551" Type="http://schemas.openxmlformats.org/officeDocument/2006/relationships/hyperlink" Target="https://podminky.urs.cz/item/CS_URS_2022_01/764001801" TargetMode="External"/><Relationship Id="rId572" Type="http://schemas.openxmlformats.org/officeDocument/2006/relationships/hyperlink" Target="https://podminky.urs.cz/item/CS_URS_2022_01/771573112" TargetMode="External"/><Relationship Id="rId593" Type="http://schemas.openxmlformats.org/officeDocument/2006/relationships/hyperlink" Target="https://podminky.urs.cz/item/CS_URS_2022_01/777521105" TargetMode="External"/><Relationship Id="rId607" Type="http://schemas.openxmlformats.org/officeDocument/2006/relationships/hyperlink" Target="https://podminky.urs.cz/item/CS_URS_2022_01/781495116" TargetMode="External"/><Relationship Id="rId628" Type="http://schemas.openxmlformats.org/officeDocument/2006/relationships/hyperlink" Target="https://podminky.urs.cz/item/CS_URS_2022_01/783846523" TargetMode="External"/><Relationship Id="rId649" Type="http://schemas.openxmlformats.org/officeDocument/2006/relationships/hyperlink" Target="https://podminky.urs.cz/item/CS_URS_2022_01/789323221" TargetMode="External"/><Relationship Id="rId190" Type="http://schemas.openxmlformats.org/officeDocument/2006/relationships/hyperlink" Target="https://podminky.urs.cz/item/CS_URS_2022_01/521271911" TargetMode="External"/><Relationship Id="rId204" Type="http://schemas.openxmlformats.org/officeDocument/2006/relationships/hyperlink" Target="https://podminky.urs.cz/item/CS_URS_2022_01/564751111" TargetMode="External"/><Relationship Id="rId225" Type="http://schemas.openxmlformats.org/officeDocument/2006/relationships/hyperlink" Target="https://podminky.urs.cz/item/CS_URS_2022_01/628613112" TargetMode="External"/><Relationship Id="rId246" Type="http://schemas.openxmlformats.org/officeDocument/2006/relationships/hyperlink" Target="https://podminky.urs.cz/item/CS_URS_2022_01/911122112" TargetMode="External"/><Relationship Id="rId267" Type="http://schemas.openxmlformats.org/officeDocument/2006/relationships/hyperlink" Target="https://podminky.urs.cz/item/CS_URS_2022_01/935112311" TargetMode="External"/><Relationship Id="rId288" Type="http://schemas.openxmlformats.org/officeDocument/2006/relationships/hyperlink" Target="https://podminky.urs.cz/item/CS_URS_2022_01/938131111" TargetMode="External"/><Relationship Id="rId411" Type="http://schemas.openxmlformats.org/officeDocument/2006/relationships/hyperlink" Target="https://podminky.urs.cz/item/CS_URS_2022_01/985121121" TargetMode="External"/><Relationship Id="rId432" Type="http://schemas.openxmlformats.org/officeDocument/2006/relationships/hyperlink" Target="https://podminky.urs.cz/item/CS_URS_2022_01/985221012" TargetMode="External"/><Relationship Id="rId453" Type="http://schemas.openxmlformats.org/officeDocument/2006/relationships/hyperlink" Target="https://podminky.urs.cz/item/CS_URS_2022_01/985241111" TargetMode="External"/><Relationship Id="rId474" Type="http://schemas.openxmlformats.org/officeDocument/2006/relationships/hyperlink" Target="https://podminky.urs.cz/item/CS_URS_2022_01/985311311" TargetMode="External"/><Relationship Id="rId509" Type="http://schemas.openxmlformats.org/officeDocument/2006/relationships/hyperlink" Target="https://podminky.urs.cz/item/CS_URS_2022_01/997013814" TargetMode="External"/><Relationship Id="rId106" Type="http://schemas.openxmlformats.org/officeDocument/2006/relationships/hyperlink" Target="https://podminky.urs.cz/item/CS_URS_2022_01/182251101" TargetMode="External"/><Relationship Id="rId127" Type="http://schemas.openxmlformats.org/officeDocument/2006/relationships/hyperlink" Target="https://podminky.urs.cz/item/CS_URS_2022_01/275181221" TargetMode="External"/><Relationship Id="rId313" Type="http://schemas.openxmlformats.org/officeDocument/2006/relationships/hyperlink" Target="https://podminky.urs.cz/item/CS_URS_2022_01/943211811" TargetMode="External"/><Relationship Id="rId495" Type="http://schemas.openxmlformats.org/officeDocument/2006/relationships/hyperlink" Target="https://podminky.urs.cz/item/CS_URS_2022_01/985564211" TargetMode="External"/><Relationship Id="rId10" Type="http://schemas.openxmlformats.org/officeDocument/2006/relationships/hyperlink" Target="https://podminky.urs.cz/item/CS_URS_2022_01/112151012" TargetMode="External"/><Relationship Id="rId31" Type="http://schemas.openxmlformats.org/officeDocument/2006/relationships/hyperlink" Target="https://podminky.urs.cz/item/CS_URS_2022_01/119002312" TargetMode="External"/><Relationship Id="rId52" Type="http://schemas.openxmlformats.org/officeDocument/2006/relationships/hyperlink" Target="https://podminky.urs.cz/item/CS_URS_2022_01/131151103" TargetMode="External"/><Relationship Id="rId73" Type="http://schemas.openxmlformats.org/officeDocument/2006/relationships/hyperlink" Target="https://podminky.urs.cz/item/CS_URS_2022_01/162211209" TargetMode="External"/><Relationship Id="rId94" Type="http://schemas.openxmlformats.org/officeDocument/2006/relationships/hyperlink" Target="https://podminky.urs.cz/item/CS_URS_2022_01/171251201" TargetMode="External"/><Relationship Id="rId148" Type="http://schemas.openxmlformats.org/officeDocument/2006/relationships/hyperlink" Target="https://podminky.urs.cz/item/CS_URS_2022_01/317353221" TargetMode="External"/><Relationship Id="rId169" Type="http://schemas.openxmlformats.org/officeDocument/2006/relationships/hyperlink" Target="https://podminky.urs.cz/item/CS_URS_2022_01/429172111" TargetMode="External"/><Relationship Id="rId334" Type="http://schemas.openxmlformats.org/officeDocument/2006/relationships/hyperlink" Target="https://podminky.urs.cz/item/CS_URS_2022_01/953945136" TargetMode="External"/><Relationship Id="rId355" Type="http://schemas.openxmlformats.org/officeDocument/2006/relationships/hyperlink" Target="https://podminky.urs.cz/item/CS_URS_2022_01/962032231" TargetMode="External"/><Relationship Id="rId376" Type="http://schemas.openxmlformats.org/officeDocument/2006/relationships/hyperlink" Target="https://podminky.urs.cz/item/CS_URS_2022_01/975024131" TargetMode="External"/><Relationship Id="rId397" Type="http://schemas.openxmlformats.org/officeDocument/2006/relationships/hyperlink" Target="https://podminky.urs.cz/item/CS_URS_2022_01/978035115" TargetMode="External"/><Relationship Id="rId520" Type="http://schemas.openxmlformats.org/officeDocument/2006/relationships/hyperlink" Target="https://podminky.urs.cz/item/CS_URS_2022_01/997221119" TargetMode="External"/><Relationship Id="rId541" Type="http://schemas.openxmlformats.org/officeDocument/2006/relationships/hyperlink" Target="https://podminky.urs.cz/item/CS_URS_2022_01/711131821" TargetMode="External"/><Relationship Id="rId562" Type="http://schemas.openxmlformats.org/officeDocument/2006/relationships/hyperlink" Target="https://podminky.urs.cz/item/CS_URS_2022_01/767590190" TargetMode="External"/><Relationship Id="rId583" Type="http://schemas.openxmlformats.org/officeDocument/2006/relationships/hyperlink" Target="https://podminky.urs.cz/item/CS_URS_2022_01/777211212" TargetMode="External"/><Relationship Id="rId618" Type="http://schemas.openxmlformats.org/officeDocument/2006/relationships/hyperlink" Target="https://podminky.urs.cz/item/CS_URS_2022_01/783301311" TargetMode="External"/><Relationship Id="rId639" Type="http://schemas.openxmlformats.org/officeDocument/2006/relationships/hyperlink" Target="https://podminky.urs.cz/item/CS_URS_2022_01/784321037" TargetMode="External"/><Relationship Id="rId4" Type="http://schemas.openxmlformats.org/officeDocument/2006/relationships/hyperlink" Target="https://podminky.urs.cz/item/CS_URS_2022_01/111251103" TargetMode="External"/><Relationship Id="rId180" Type="http://schemas.openxmlformats.org/officeDocument/2006/relationships/hyperlink" Target="https://podminky.urs.cz/item/CS_URS_2022_01/451476112" TargetMode="External"/><Relationship Id="rId215" Type="http://schemas.openxmlformats.org/officeDocument/2006/relationships/hyperlink" Target="https://podminky.urs.cz/item/CS_URS_2022_01/622511002" TargetMode="External"/><Relationship Id="rId236" Type="http://schemas.openxmlformats.org/officeDocument/2006/relationships/hyperlink" Target="https://podminky.urs.cz/item/CS_URS_2022_01/631362021" TargetMode="External"/><Relationship Id="rId257" Type="http://schemas.openxmlformats.org/officeDocument/2006/relationships/hyperlink" Target="https://podminky.urs.cz/item/CS_URS_2022_01/919726122" TargetMode="External"/><Relationship Id="rId278" Type="http://schemas.openxmlformats.org/officeDocument/2006/relationships/hyperlink" Target="https://podminky.urs.cz/item/CS_URS_2022_01/936171321" TargetMode="External"/><Relationship Id="rId401" Type="http://schemas.openxmlformats.org/officeDocument/2006/relationships/hyperlink" Target="https://podminky.urs.cz/item/CS_URS_2022_01/985111211" TargetMode="External"/><Relationship Id="rId422" Type="http://schemas.openxmlformats.org/officeDocument/2006/relationships/hyperlink" Target="https://podminky.urs.cz/item/CS_URS_2022_01/985139112" TargetMode="External"/><Relationship Id="rId443" Type="http://schemas.openxmlformats.org/officeDocument/2006/relationships/hyperlink" Target="https://podminky.urs.cz/item/CS_URS_2022_01/985231112" TargetMode="External"/><Relationship Id="rId464" Type="http://schemas.openxmlformats.org/officeDocument/2006/relationships/hyperlink" Target="https://podminky.urs.cz/item/CS_URS_2022_01/985311119" TargetMode="External"/><Relationship Id="rId650" Type="http://schemas.openxmlformats.org/officeDocument/2006/relationships/hyperlink" Target="https://podminky.urs.cz/item/CS_URS_2022_01/789351240" TargetMode="External"/><Relationship Id="rId303" Type="http://schemas.openxmlformats.org/officeDocument/2006/relationships/hyperlink" Target="https://podminky.urs.cz/item/CS_URS_2022_01/941111121" TargetMode="External"/><Relationship Id="rId485" Type="http://schemas.openxmlformats.org/officeDocument/2006/relationships/hyperlink" Target="https://podminky.urs.cz/item/CS_URS_2022_01/985323111" TargetMode="External"/><Relationship Id="rId42" Type="http://schemas.openxmlformats.org/officeDocument/2006/relationships/hyperlink" Target="https://podminky.urs.cz/item/CS_URS_2022_01/132212132" TargetMode="External"/><Relationship Id="rId84" Type="http://schemas.openxmlformats.org/officeDocument/2006/relationships/hyperlink" Target="https://podminky.urs.cz/item/CS_URS_2022_01/162751117" TargetMode="External"/><Relationship Id="rId138" Type="http://schemas.openxmlformats.org/officeDocument/2006/relationships/hyperlink" Target="https://podminky.urs.cz/item/CS_URS_2022_01/311321611" TargetMode="External"/><Relationship Id="rId345" Type="http://schemas.openxmlformats.org/officeDocument/2006/relationships/hyperlink" Target="https://podminky.urs.cz/item/CS_URS_2022_01/953993321" TargetMode="External"/><Relationship Id="rId387" Type="http://schemas.openxmlformats.org/officeDocument/2006/relationships/hyperlink" Target="https://podminky.urs.cz/item/CS_URS_2022_01/977131210" TargetMode="External"/><Relationship Id="rId510" Type="http://schemas.openxmlformats.org/officeDocument/2006/relationships/hyperlink" Target="https://podminky.urs.cz/item/CS_URS_2022_01/997013841" TargetMode="External"/><Relationship Id="rId552" Type="http://schemas.openxmlformats.org/officeDocument/2006/relationships/hyperlink" Target="https://podminky.urs.cz/item/CS_URS_2022_01/764001811" TargetMode="External"/><Relationship Id="rId594" Type="http://schemas.openxmlformats.org/officeDocument/2006/relationships/hyperlink" Target="https://podminky.urs.cz/item/CS_URS_2022_01/998777101" TargetMode="External"/><Relationship Id="rId608" Type="http://schemas.openxmlformats.org/officeDocument/2006/relationships/hyperlink" Target="https://podminky.urs.cz/item/CS_URS_2022_01/781774112" TargetMode="External"/><Relationship Id="rId191" Type="http://schemas.openxmlformats.org/officeDocument/2006/relationships/hyperlink" Target="https://podminky.urs.cz/item/CS_URS_2022_01/521271921" TargetMode="External"/><Relationship Id="rId205" Type="http://schemas.openxmlformats.org/officeDocument/2006/relationships/hyperlink" Target="https://podminky.urs.cz/item/CS_URS_2022_01/564821111" TargetMode="External"/><Relationship Id="rId247" Type="http://schemas.openxmlformats.org/officeDocument/2006/relationships/hyperlink" Target="https://podminky.urs.cz/item/CS_URS_2022_01/911122211" TargetMode="External"/><Relationship Id="rId412" Type="http://schemas.openxmlformats.org/officeDocument/2006/relationships/hyperlink" Target="https://podminky.urs.cz/item/CS_URS_2022_01/985121122" TargetMode="External"/><Relationship Id="rId107" Type="http://schemas.openxmlformats.org/officeDocument/2006/relationships/hyperlink" Target="https://podminky.urs.cz/item/CS_URS_2022_01/182311123" TargetMode="External"/><Relationship Id="rId289" Type="http://schemas.openxmlformats.org/officeDocument/2006/relationships/hyperlink" Target="https://podminky.urs.cz/item/CS_URS_2022_01/938132111" TargetMode="External"/><Relationship Id="rId454" Type="http://schemas.openxmlformats.org/officeDocument/2006/relationships/hyperlink" Target="https://podminky.urs.cz/item/CS_URS_2022_01/985241210" TargetMode="External"/><Relationship Id="rId496" Type="http://schemas.openxmlformats.org/officeDocument/2006/relationships/hyperlink" Target="https://podminky.urs.cz/item/CS_URS_2022_01/997013501" TargetMode="External"/><Relationship Id="rId11" Type="http://schemas.openxmlformats.org/officeDocument/2006/relationships/hyperlink" Target="https://podminky.urs.cz/item/CS_URS_2022_01/112151013" TargetMode="External"/><Relationship Id="rId53" Type="http://schemas.openxmlformats.org/officeDocument/2006/relationships/hyperlink" Target="https://podminky.urs.cz/item/CS_URS_2022_01/131212502" TargetMode="External"/><Relationship Id="rId149" Type="http://schemas.openxmlformats.org/officeDocument/2006/relationships/hyperlink" Target="https://podminky.urs.cz/item/CS_URS_2022_01/317353311" TargetMode="External"/><Relationship Id="rId314" Type="http://schemas.openxmlformats.org/officeDocument/2006/relationships/hyperlink" Target="https://podminky.urs.cz/item/CS_URS_2022_01/944611111" TargetMode="External"/><Relationship Id="rId356" Type="http://schemas.openxmlformats.org/officeDocument/2006/relationships/hyperlink" Target="https://podminky.urs.cz/item/CS_URS_2022_01/962042320" TargetMode="External"/><Relationship Id="rId398" Type="http://schemas.openxmlformats.org/officeDocument/2006/relationships/hyperlink" Target="https://podminky.urs.cz/item/CS_URS_2022_01/978059511" TargetMode="External"/><Relationship Id="rId521" Type="http://schemas.openxmlformats.org/officeDocument/2006/relationships/hyperlink" Target="https://podminky.urs.cz/item/CS_URS_2022_01/997221141" TargetMode="External"/><Relationship Id="rId563" Type="http://schemas.openxmlformats.org/officeDocument/2006/relationships/hyperlink" Target="https://podminky.urs.cz/item/CS_URS_2022_01/767590192" TargetMode="External"/><Relationship Id="rId619" Type="http://schemas.openxmlformats.org/officeDocument/2006/relationships/hyperlink" Target="https://podminky.urs.cz/item/CS_URS_2022_01/783301313" TargetMode="External"/><Relationship Id="rId95" Type="http://schemas.openxmlformats.org/officeDocument/2006/relationships/hyperlink" Target="https://podminky.urs.cz/item/CS_URS_2022_01/174111211" TargetMode="External"/><Relationship Id="rId160" Type="http://schemas.openxmlformats.org/officeDocument/2006/relationships/hyperlink" Target="https://podminky.urs.cz/item/CS_URS_2022_01/421941311" TargetMode="External"/><Relationship Id="rId216" Type="http://schemas.openxmlformats.org/officeDocument/2006/relationships/hyperlink" Target="https://podminky.urs.cz/item/CS_URS_2022_01/622511012" TargetMode="External"/><Relationship Id="rId423" Type="http://schemas.openxmlformats.org/officeDocument/2006/relationships/hyperlink" Target="https://podminky.urs.cz/item/CS_URS_2022_01/985141111" TargetMode="External"/><Relationship Id="rId258" Type="http://schemas.openxmlformats.org/officeDocument/2006/relationships/hyperlink" Target="https://podminky.urs.cz/item/CS_URS_2022_01/919726123" TargetMode="External"/><Relationship Id="rId465" Type="http://schemas.openxmlformats.org/officeDocument/2006/relationships/hyperlink" Target="https://podminky.urs.cz/item/CS_URS_2022_01/985311120" TargetMode="External"/><Relationship Id="rId630" Type="http://schemas.openxmlformats.org/officeDocument/2006/relationships/hyperlink" Target="https://podminky.urs.cz/item/CS_URS_2022_01/784111007" TargetMode="External"/><Relationship Id="rId22" Type="http://schemas.openxmlformats.org/officeDocument/2006/relationships/hyperlink" Target="https://podminky.urs.cz/item/CS_URS_2022_01/113311171" TargetMode="External"/><Relationship Id="rId64" Type="http://schemas.openxmlformats.org/officeDocument/2006/relationships/hyperlink" Target="https://podminky.urs.cz/item/CS_URS_2022_01/132154202" TargetMode="External"/><Relationship Id="rId118" Type="http://schemas.openxmlformats.org/officeDocument/2006/relationships/hyperlink" Target="https://podminky.urs.cz/item/CS_URS_2022_01/274322611" TargetMode="External"/><Relationship Id="rId325" Type="http://schemas.openxmlformats.org/officeDocument/2006/relationships/hyperlink" Target="https://podminky.urs.cz/item/CS_URS_2022_01/952904151" TargetMode="External"/><Relationship Id="rId367" Type="http://schemas.openxmlformats.org/officeDocument/2006/relationships/hyperlink" Target="https://podminky.urs.cz/item/CS_URS_2022_01/966008221" TargetMode="External"/><Relationship Id="rId532" Type="http://schemas.openxmlformats.org/officeDocument/2006/relationships/hyperlink" Target="https://podminky.urs.cz/item/CS_URS_2022_01/998212191" TargetMode="External"/><Relationship Id="rId574" Type="http://schemas.openxmlformats.org/officeDocument/2006/relationships/hyperlink" Target="https://podminky.urs.cz/item/CS_URS_2022_01/771573912" TargetMode="External"/><Relationship Id="rId171" Type="http://schemas.openxmlformats.org/officeDocument/2006/relationships/hyperlink" Target="https://podminky.urs.cz/item/CS_URS_2022_01/429172211" TargetMode="External"/><Relationship Id="rId227" Type="http://schemas.openxmlformats.org/officeDocument/2006/relationships/hyperlink" Target="https://podminky.urs.cz/item/CS_URS_2022_01/628613511" TargetMode="External"/><Relationship Id="rId269" Type="http://schemas.openxmlformats.org/officeDocument/2006/relationships/hyperlink" Target="https://podminky.urs.cz/item/CS_URS_2022_01/935113111" TargetMode="External"/><Relationship Id="rId434" Type="http://schemas.openxmlformats.org/officeDocument/2006/relationships/hyperlink" Target="https://podminky.urs.cz/item/CS_URS_2022_01/985221101" TargetMode="External"/><Relationship Id="rId476" Type="http://schemas.openxmlformats.org/officeDocument/2006/relationships/hyperlink" Target="https://podminky.urs.cz/item/CS_URS_2022_01/985311313" TargetMode="External"/><Relationship Id="rId641" Type="http://schemas.openxmlformats.org/officeDocument/2006/relationships/hyperlink" Target="https://podminky.urs.cz/item/CS_URS_2022_01/787100801" TargetMode="External"/><Relationship Id="rId33" Type="http://schemas.openxmlformats.org/officeDocument/2006/relationships/hyperlink" Target="https://podminky.urs.cz/item/CS_URS_2022_01/119003212" TargetMode="External"/><Relationship Id="rId129" Type="http://schemas.openxmlformats.org/officeDocument/2006/relationships/hyperlink" Target="https://podminky.urs.cz/item/CS_URS_2022_01/275311128" TargetMode="External"/><Relationship Id="rId280" Type="http://schemas.openxmlformats.org/officeDocument/2006/relationships/hyperlink" Target="https://podminky.urs.cz/item/CS_URS_2022_01/936943924" TargetMode="External"/><Relationship Id="rId336" Type="http://schemas.openxmlformats.org/officeDocument/2006/relationships/hyperlink" Target="https://podminky.urs.cz/item/CS_URS_2022_01/953945152" TargetMode="External"/><Relationship Id="rId501" Type="http://schemas.openxmlformats.org/officeDocument/2006/relationships/hyperlink" Target="https://podminky.urs.cz/item/CS_URS_2022_01/997013603" TargetMode="External"/><Relationship Id="rId543" Type="http://schemas.openxmlformats.org/officeDocument/2006/relationships/hyperlink" Target="https://podminky.urs.cz/item/CS_URS_2022_01/711142559" TargetMode="External"/><Relationship Id="rId75" Type="http://schemas.openxmlformats.org/officeDocument/2006/relationships/hyperlink" Target="https://podminky.urs.cz/item/CS_URS_2022_01/162211319" TargetMode="External"/><Relationship Id="rId140" Type="http://schemas.openxmlformats.org/officeDocument/2006/relationships/hyperlink" Target="https://podminky.urs.cz/item/CS_URS_2022_01/311351122" TargetMode="External"/><Relationship Id="rId182" Type="http://schemas.openxmlformats.org/officeDocument/2006/relationships/hyperlink" Target="https://podminky.urs.cz/item/CS_URS_2022_01/451571211" TargetMode="External"/><Relationship Id="rId378" Type="http://schemas.openxmlformats.org/officeDocument/2006/relationships/hyperlink" Target="https://podminky.urs.cz/item/CS_URS_2022_01/975024151" TargetMode="External"/><Relationship Id="rId403" Type="http://schemas.openxmlformats.org/officeDocument/2006/relationships/hyperlink" Target="https://podminky.urs.cz/item/CS_URS_2022_01/985111292" TargetMode="External"/><Relationship Id="rId585" Type="http://schemas.openxmlformats.org/officeDocument/2006/relationships/hyperlink" Target="https://podminky.urs.cz/item/CS_URS_2022_01/777211713" TargetMode="External"/><Relationship Id="rId6" Type="http://schemas.openxmlformats.org/officeDocument/2006/relationships/hyperlink" Target="https://podminky.urs.cz/item/CS_URS_2022_01/112101102" TargetMode="External"/><Relationship Id="rId238" Type="http://schemas.openxmlformats.org/officeDocument/2006/relationships/hyperlink" Target="https://podminky.urs.cz/item/CS_URS_2022_01/634662114" TargetMode="External"/><Relationship Id="rId445" Type="http://schemas.openxmlformats.org/officeDocument/2006/relationships/hyperlink" Target="https://podminky.urs.cz/item/CS_URS_2022_01/985231192" TargetMode="External"/><Relationship Id="rId487" Type="http://schemas.openxmlformats.org/officeDocument/2006/relationships/hyperlink" Target="https://podminky.urs.cz/item/CS_URS_2022_01/985323912" TargetMode="External"/><Relationship Id="rId610" Type="http://schemas.openxmlformats.org/officeDocument/2006/relationships/hyperlink" Target="https://podminky.urs.cz/item/CS_URS_2022_01/781779191" TargetMode="External"/><Relationship Id="rId652" Type="http://schemas.openxmlformats.org/officeDocument/2006/relationships/hyperlink" Target="https://podminky.urs.cz/item/CS_URS_2022_01/HZS1451" TargetMode="External"/><Relationship Id="rId291" Type="http://schemas.openxmlformats.org/officeDocument/2006/relationships/hyperlink" Target="https://podminky.urs.cz/item/CS_URS_2022_01/938902201" TargetMode="External"/><Relationship Id="rId305" Type="http://schemas.openxmlformats.org/officeDocument/2006/relationships/hyperlink" Target="https://podminky.urs.cz/item/CS_URS_2022_01/941111221" TargetMode="External"/><Relationship Id="rId347" Type="http://schemas.openxmlformats.org/officeDocument/2006/relationships/hyperlink" Target="https://podminky.urs.cz/item/CS_URS_2022_01/961041211" TargetMode="External"/><Relationship Id="rId512" Type="http://schemas.openxmlformats.org/officeDocument/2006/relationships/hyperlink" Target="https://podminky.urs.cz/item/CS_URS_2022_01/997211111" TargetMode="External"/><Relationship Id="rId44" Type="http://schemas.openxmlformats.org/officeDocument/2006/relationships/hyperlink" Target="https://podminky.urs.cz/item/CS_URS_2022_01/121151103" TargetMode="External"/><Relationship Id="rId86" Type="http://schemas.openxmlformats.org/officeDocument/2006/relationships/hyperlink" Target="https://podminky.urs.cz/item/CS_URS_2022_01/167111101" TargetMode="External"/><Relationship Id="rId151" Type="http://schemas.openxmlformats.org/officeDocument/2006/relationships/hyperlink" Target="https://podminky.urs.cz/item/CS_URS_2022_01/317361411" TargetMode="External"/><Relationship Id="rId389" Type="http://schemas.openxmlformats.org/officeDocument/2006/relationships/hyperlink" Target="https://podminky.urs.cz/item/CS_URS_2022_01/977141114" TargetMode="External"/><Relationship Id="rId554" Type="http://schemas.openxmlformats.org/officeDocument/2006/relationships/hyperlink" Target="https://podminky.urs.cz/item/CS_URS_2022_01/764011421" TargetMode="External"/><Relationship Id="rId596" Type="http://schemas.openxmlformats.org/officeDocument/2006/relationships/hyperlink" Target="https://podminky.urs.cz/item/CS_URS_2022_01/781471112" TargetMode="External"/><Relationship Id="rId193" Type="http://schemas.openxmlformats.org/officeDocument/2006/relationships/hyperlink" Target="https://podminky.urs.cz/item/CS_URS_2022_01/521273111" TargetMode="External"/><Relationship Id="rId207" Type="http://schemas.openxmlformats.org/officeDocument/2006/relationships/hyperlink" Target="https://podminky.urs.cz/item/CS_URS_2022_01/581121115" TargetMode="External"/><Relationship Id="rId249" Type="http://schemas.openxmlformats.org/officeDocument/2006/relationships/hyperlink" Target="https://podminky.urs.cz/item/CS_URS_2022_01/913111111" TargetMode="External"/><Relationship Id="rId414" Type="http://schemas.openxmlformats.org/officeDocument/2006/relationships/hyperlink" Target="https://podminky.urs.cz/item/CS_URS_2022_01/985121222" TargetMode="External"/><Relationship Id="rId456" Type="http://schemas.openxmlformats.org/officeDocument/2006/relationships/hyperlink" Target="https://podminky.urs.cz/item/CS_URS_2022_01/985311111" TargetMode="External"/><Relationship Id="rId498" Type="http://schemas.openxmlformats.org/officeDocument/2006/relationships/hyperlink" Target="https://podminky.urs.cz/item/CS_URS_2022_01/997013511" TargetMode="External"/><Relationship Id="rId621" Type="http://schemas.openxmlformats.org/officeDocument/2006/relationships/hyperlink" Target="https://podminky.urs.cz/item/CS_URS_2022_01/783801611" TargetMode="External"/><Relationship Id="rId13" Type="http://schemas.openxmlformats.org/officeDocument/2006/relationships/hyperlink" Target="https://podminky.urs.cz/item/CS_URS_2022_01/112151015" TargetMode="External"/><Relationship Id="rId109" Type="http://schemas.openxmlformats.org/officeDocument/2006/relationships/hyperlink" Target="https://podminky.urs.cz/item/CS_URS_2022_01/212795111" TargetMode="External"/><Relationship Id="rId260" Type="http://schemas.openxmlformats.org/officeDocument/2006/relationships/hyperlink" Target="https://podminky.urs.cz/item/CS_URS_2022_01/919726125" TargetMode="External"/><Relationship Id="rId316" Type="http://schemas.openxmlformats.org/officeDocument/2006/relationships/hyperlink" Target="https://podminky.urs.cz/item/CS_URS_2022_01/944611811" TargetMode="External"/><Relationship Id="rId523" Type="http://schemas.openxmlformats.org/officeDocument/2006/relationships/hyperlink" Target="https://podminky.urs.cz/item/CS_URS_2022_01/997221551" TargetMode="External"/><Relationship Id="rId55" Type="http://schemas.openxmlformats.org/officeDocument/2006/relationships/hyperlink" Target="https://podminky.urs.cz/item/CS_URS_2022_01/132112511" TargetMode="External"/><Relationship Id="rId97" Type="http://schemas.openxmlformats.org/officeDocument/2006/relationships/hyperlink" Target="https://podminky.urs.cz/item/CS_URS_2022_01/174151101" TargetMode="External"/><Relationship Id="rId120" Type="http://schemas.openxmlformats.org/officeDocument/2006/relationships/hyperlink" Target="https://podminky.urs.cz/item/CS_URS_2022_01/274351122" TargetMode="External"/><Relationship Id="rId358" Type="http://schemas.openxmlformats.org/officeDocument/2006/relationships/hyperlink" Target="https://podminky.urs.cz/item/CS_URS_2022_01/962051111" TargetMode="External"/><Relationship Id="rId565" Type="http://schemas.openxmlformats.org/officeDocument/2006/relationships/hyperlink" Target="https://podminky.urs.cz/item/CS_URS_2022_01/767991912" TargetMode="External"/><Relationship Id="rId162" Type="http://schemas.openxmlformats.org/officeDocument/2006/relationships/hyperlink" Target="https://podminky.urs.cz/item/CS_URS_2022_01/421941411" TargetMode="External"/><Relationship Id="rId218" Type="http://schemas.openxmlformats.org/officeDocument/2006/relationships/hyperlink" Target="https://podminky.urs.cz/item/CS_URS_2022_01/622511112.WBR.001" TargetMode="External"/><Relationship Id="rId425" Type="http://schemas.openxmlformats.org/officeDocument/2006/relationships/hyperlink" Target="https://podminky.urs.cz/item/CS_URS_2022_01/985142112" TargetMode="External"/><Relationship Id="rId467" Type="http://schemas.openxmlformats.org/officeDocument/2006/relationships/hyperlink" Target="https://podminky.urs.cz/item/CS_URS_2022_01/985311212" TargetMode="External"/><Relationship Id="rId632" Type="http://schemas.openxmlformats.org/officeDocument/2006/relationships/hyperlink" Target="https://podminky.urs.cz/item/CS_URS_2022_01/784111017" TargetMode="External"/><Relationship Id="rId271" Type="http://schemas.openxmlformats.org/officeDocument/2006/relationships/hyperlink" Target="https://podminky.urs.cz/item/CS_URS_2022_01/936171150" TargetMode="External"/><Relationship Id="rId24" Type="http://schemas.openxmlformats.org/officeDocument/2006/relationships/hyperlink" Target="https://podminky.urs.cz/item/CS_URS_2022_01/115001105" TargetMode="External"/><Relationship Id="rId66" Type="http://schemas.openxmlformats.org/officeDocument/2006/relationships/hyperlink" Target="https://podminky.urs.cz/item/CS_URS_2022_01/151103102" TargetMode="External"/><Relationship Id="rId131" Type="http://schemas.openxmlformats.org/officeDocument/2006/relationships/hyperlink" Target="https://podminky.urs.cz/item/CS_URS_2022_01/275351121" TargetMode="External"/><Relationship Id="rId327" Type="http://schemas.openxmlformats.org/officeDocument/2006/relationships/hyperlink" Target="https://podminky.urs.cz/item/CS_URS_2022_01/953312122" TargetMode="External"/><Relationship Id="rId369" Type="http://schemas.openxmlformats.org/officeDocument/2006/relationships/hyperlink" Target="https://podminky.urs.cz/item/CS_URS_2022_01/966075141" TargetMode="External"/><Relationship Id="rId534" Type="http://schemas.openxmlformats.org/officeDocument/2006/relationships/hyperlink" Target="https://podminky.urs.cz/item/CS_URS_2022_01/998229112" TargetMode="External"/><Relationship Id="rId576" Type="http://schemas.openxmlformats.org/officeDocument/2006/relationships/hyperlink" Target="https://podminky.urs.cz/item/CS_URS_2022_01/771577154" TargetMode="External"/><Relationship Id="rId173" Type="http://schemas.openxmlformats.org/officeDocument/2006/relationships/hyperlink" Target="https://podminky.urs.cz/item/CS_URS_2022_01/429173111" TargetMode="External"/><Relationship Id="rId229" Type="http://schemas.openxmlformats.org/officeDocument/2006/relationships/hyperlink" Target="https://podminky.urs.cz/item/CS_URS_2022_01/629991111" TargetMode="External"/><Relationship Id="rId380" Type="http://schemas.openxmlformats.org/officeDocument/2006/relationships/hyperlink" Target="https://podminky.urs.cz/item/CS_URS_2022_01/975024211" TargetMode="External"/><Relationship Id="rId436" Type="http://schemas.openxmlformats.org/officeDocument/2006/relationships/hyperlink" Target="https://podminky.urs.cz/item/CS_URS_2022_01/985221112" TargetMode="External"/><Relationship Id="rId601" Type="http://schemas.openxmlformats.org/officeDocument/2006/relationships/hyperlink" Target="https://podminky.urs.cz/item/CS_URS_2022_01/781474111" TargetMode="External"/><Relationship Id="rId643" Type="http://schemas.openxmlformats.org/officeDocument/2006/relationships/hyperlink" Target="https://podminky.urs.cz/item/CS_URS_2022_01/789111152" TargetMode="External"/><Relationship Id="rId240" Type="http://schemas.openxmlformats.org/officeDocument/2006/relationships/hyperlink" Target="https://podminky.urs.cz/item/CS_URS_2022_01/634663112" TargetMode="External"/><Relationship Id="rId478" Type="http://schemas.openxmlformats.org/officeDocument/2006/relationships/hyperlink" Target="https://podminky.urs.cz/item/CS_URS_2022_01/985311912" TargetMode="External"/><Relationship Id="rId35" Type="http://schemas.openxmlformats.org/officeDocument/2006/relationships/hyperlink" Target="https://podminky.urs.cz/item/CS_URS_2022_01/119003228" TargetMode="External"/><Relationship Id="rId77" Type="http://schemas.openxmlformats.org/officeDocument/2006/relationships/hyperlink" Target="https://podminky.urs.cz/item/CS_URS_2022_01/162251102" TargetMode="External"/><Relationship Id="rId100" Type="http://schemas.openxmlformats.org/officeDocument/2006/relationships/hyperlink" Target="https://podminky.urs.cz/item/CS_URS_2022_01/181111121" TargetMode="External"/><Relationship Id="rId282" Type="http://schemas.openxmlformats.org/officeDocument/2006/relationships/hyperlink" Target="https://podminky.urs.cz/item/CS_URS_2022_01/936992121" TargetMode="External"/><Relationship Id="rId338" Type="http://schemas.openxmlformats.org/officeDocument/2006/relationships/hyperlink" Target="https://podminky.urs.cz/item/CS_URS_2022_01/953961114" TargetMode="External"/><Relationship Id="rId503" Type="http://schemas.openxmlformats.org/officeDocument/2006/relationships/hyperlink" Target="https://podminky.urs.cz/item/CS_URS_2022_01/997013609" TargetMode="External"/><Relationship Id="rId545" Type="http://schemas.openxmlformats.org/officeDocument/2006/relationships/hyperlink" Target="https://podminky.urs.cz/item/CS_URS_2022_01/711491172" TargetMode="External"/><Relationship Id="rId587" Type="http://schemas.openxmlformats.org/officeDocument/2006/relationships/hyperlink" Target="https://podminky.urs.cz/item/CS_URS_2022_01/777312023" TargetMode="External"/><Relationship Id="rId8" Type="http://schemas.openxmlformats.org/officeDocument/2006/relationships/hyperlink" Target="https://podminky.urs.cz/item/CS_URS_2022_01/112101104" TargetMode="External"/><Relationship Id="rId142" Type="http://schemas.openxmlformats.org/officeDocument/2006/relationships/hyperlink" Target="https://podminky.urs.cz/item/CS_URS_2022_01/311351312" TargetMode="External"/><Relationship Id="rId184" Type="http://schemas.openxmlformats.org/officeDocument/2006/relationships/hyperlink" Target="https://podminky.urs.cz/item/CS_URS_2022_01/457311116" TargetMode="External"/><Relationship Id="rId391" Type="http://schemas.openxmlformats.org/officeDocument/2006/relationships/hyperlink" Target="https://podminky.urs.cz/item/CS_URS_2022_01/977141125" TargetMode="External"/><Relationship Id="rId405" Type="http://schemas.openxmlformats.org/officeDocument/2006/relationships/hyperlink" Target="https://podminky.urs.cz/item/CS_URS_2022_01/985112112" TargetMode="External"/><Relationship Id="rId447" Type="http://schemas.openxmlformats.org/officeDocument/2006/relationships/hyperlink" Target="https://podminky.urs.cz/item/CS_URS_2022_01/985232112" TargetMode="External"/><Relationship Id="rId612" Type="http://schemas.openxmlformats.org/officeDocument/2006/relationships/hyperlink" Target="https://podminky.urs.cz/item/CS_URS_2022_01/781789194" TargetMode="External"/><Relationship Id="rId251" Type="http://schemas.openxmlformats.org/officeDocument/2006/relationships/hyperlink" Target="https://podminky.urs.cz/item/CS_URS_2022_01/913111211" TargetMode="External"/><Relationship Id="rId489" Type="http://schemas.openxmlformats.org/officeDocument/2006/relationships/hyperlink" Target="https://podminky.urs.cz/item/CS_URS_2022_01/985324221" TargetMode="External"/><Relationship Id="rId654" Type="http://schemas.openxmlformats.org/officeDocument/2006/relationships/drawing" Target="../drawings/drawing2.xml"/><Relationship Id="rId46" Type="http://schemas.openxmlformats.org/officeDocument/2006/relationships/hyperlink" Target="https://podminky.urs.cz/item/CS_URS_2022_01/122151102" TargetMode="External"/><Relationship Id="rId293" Type="http://schemas.openxmlformats.org/officeDocument/2006/relationships/hyperlink" Target="https://podminky.urs.cz/item/CS_URS_2022_01/938905107" TargetMode="External"/><Relationship Id="rId307" Type="http://schemas.openxmlformats.org/officeDocument/2006/relationships/hyperlink" Target="https://podminky.urs.cz/item/CS_URS_2022_01/941111821" TargetMode="External"/><Relationship Id="rId349" Type="http://schemas.openxmlformats.org/officeDocument/2006/relationships/hyperlink" Target="https://podminky.urs.cz/item/CS_URS_2022_01/962021112" TargetMode="External"/><Relationship Id="rId514" Type="http://schemas.openxmlformats.org/officeDocument/2006/relationships/hyperlink" Target="https://podminky.urs.cz/item/CS_URS_2022_01/997211511" TargetMode="External"/><Relationship Id="rId556" Type="http://schemas.openxmlformats.org/officeDocument/2006/relationships/hyperlink" Target="https://podminky.urs.cz/item/CS_URS_2022_01/764051414" TargetMode="External"/><Relationship Id="rId88" Type="http://schemas.openxmlformats.org/officeDocument/2006/relationships/hyperlink" Target="https://podminky.urs.cz/item/CS_URS_2022_01/167151101" TargetMode="External"/><Relationship Id="rId111" Type="http://schemas.openxmlformats.org/officeDocument/2006/relationships/hyperlink" Target="https://podminky.urs.cz/item/CS_URS_2022_01/273321191" TargetMode="External"/><Relationship Id="rId153" Type="http://schemas.openxmlformats.org/officeDocument/2006/relationships/hyperlink" Target="https://podminky.urs.cz/item/CS_URS_2022_01/317661142" TargetMode="External"/><Relationship Id="rId195" Type="http://schemas.openxmlformats.org/officeDocument/2006/relationships/hyperlink" Target="https://podminky.urs.cz/item/CS_URS_2022_01/521273122" TargetMode="External"/><Relationship Id="rId209" Type="http://schemas.openxmlformats.org/officeDocument/2006/relationships/hyperlink" Target="https://podminky.urs.cz/item/CS_URS_2022_01/619991001" TargetMode="External"/><Relationship Id="rId360" Type="http://schemas.openxmlformats.org/officeDocument/2006/relationships/hyperlink" Target="https://podminky.urs.cz/item/CS_URS_2022_01/963041211" TargetMode="External"/><Relationship Id="rId416" Type="http://schemas.openxmlformats.org/officeDocument/2006/relationships/hyperlink" Target="https://podminky.urs.cz/item/CS_URS_2022_01/985131311" TargetMode="External"/><Relationship Id="rId598" Type="http://schemas.openxmlformats.org/officeDocument/2006/relationships/hyperlink" Target="https://podminky.urs.cz/item/CS_URS_2022_01/781473111" TargetMode="External"/><Relationship Id="rId220" Type="http://schemas.openxmlformats.org/officeDocument/2006/relationships/hyperlink" Target="https://podminky.urs.cz/item/CS_URS_2022_01/628195001" TargetMode="External"/><Relationship Id="rId458" Type="http://schemas.openxmlformats.org/officeDocument/2006/relationships/hyperlink" Target="https://podminky.urs.cz/item/CS_URS_2022_01/985311113" TargetMode="External"/><Relationship Id="rId623" Type="http://schemas.openxmlformats.org/officeDocument/2006/relationships/hyperlink" Target="https://podminky.urs.cz/item/CS_URS_2022_01/783801671" TargetMode="External"/><Relationship Id="rId15" Type="http://schemas.openxmlformats.org/officeDocument/2006/relationships/hyperlink" Target="https://podminky.urs.cz/item/CS_URS_2022_01/112151017" TargetMode="External"/><Relationship Id="rId57" Type="http://schemas.openxmlformats.org/officeDocument/2006/relationships/hyperlink" Target="https://podminky.urs.cz/item/CS_URS_2022_01/132112631" TargetMode="External"/><Relationship Id="rId262" Type="http://schemas.openxmlformats.org/officeDocument/2006/relationships/hyperlink" Target="https://podminky.urs.cz/item/CS_URS_2022_01/919735112" TargetMode="External"/><Relationship Id="rId318" Type="http://schemas.openxmlformats.org/officeDocument/2006/relationships/hyperlink" Target="https://podminky.urs.cz/item/CS_URS_2022_01/946211231" TargetMode="External"/><Relationship Id="rId525" Type="http://schemas.openxmlformats.org/officeDocument/2006/relationships/hyperlink" Target="https://podminky.urs.cz/item/CS_URS_2022_01/997221571" TargetMode="External"/><Relationship Id="rId567" Type="http://schemas.openxmlformats.org/officeDocument/2006/relationships/hyperlink" Target="https://podminky.urs.cz/item/CS_URS_2022_01/998767181" TargetMode="External"/><Relationship Id="rId99" Type="http://schemas.openxmlformats.org/officeDocument/2006/relationships/hyperlink" Target="https://podminky.urs.cz/item/CS_URS_2022_01/181111111" TargetMode="External"/><Relationship Id="rId122" Type="http://schemas.openxmlformats.org/officeDocument/2006/relationships/hyperlink" Target="https://podminky.urs.cz/item/CS_URS_2022_01/274354211" TargetMode="External"/><Relationship Id="rId164" Type="http://schemas.openxmlformats.org/officeDocument/2006/relationships/hyperlink" Target="https://podminky.urs.cz/item/CS_URS_2022_01/421941521" TargetMode="External"/><Relationship Id="rId371" Type="http://schemas.openxmlformats.org/officeDocument/2006/relationships/hyperlink" Target="https://podminky.urs.cz/item/CS_URS_2022_01/966075212" TargetMode="External"/><Relationship Id="rId427" Type="http://schemas.openxmlformats.org/officeDocument/2006/relationships/hyperlink" Target="https://podminky.urs.cz/item/CS_URS_2022_01/985142212" TargetMode="External"/><Relationship Id="rId469" Type="http://schemas.openxmlformats.org/officeDocument/2006/relationships/hyperlink" Target="https://podminky.urs.cz/item/CS_URS_2022_01/985311215" TargetMode="External"/><Relationship Id="rId634" Type="http://schemas.openxmlformats.org/officeDocument/2006/relationships/hyperlink" Target="https://podminky.urs.cz/item/CS_URS_2022_01/784111037" TargetMode="External"/><Relationship Id="rId26" Type="http://schemas.openxmlformats.org/officeDocument/2006/relationships/hyperlink" Target="https://podminky.urs.cz/item/CS_URS_2022_01/115101209" TargetMode="External"/><Relationship Id="rId231" Type="http://schemas.openxmlformats.org/officeDocument/2006/relationships/hyperlink" Target="https://podminky.urs.cz/item/CS_URS_2022_01/629992111" TargetMode="External"/><Relationship Id="rId273" Type="http://schemas.openxmlformats.org/officeDocument/2006/relationships/hyperlink" Target="https://podminky.urs.cz/item/CS_URS_2022_01/936171152" TargetMode="External"/><Relationship Id="rId329" Type="http://schemas.openxmlformats.org/officeDocument/2006/relationships/hyperlink" Target="https://podminky.urs.cz/item/CS_URS_2022_01/953312124" TargetMode="External"/><Relationship Id="rId480" Type="http://schemas.openxmlformats.org/officeDocument/2006/relationships/hyperlink" Target="https://podminky.urs.cz/item/CS_URS_2022_01/985312121" TargetMode="External"/><Relationship Id="rId536" Type="http://schemas.openxmlformats.org/officeDocument/2006/relationships/hyperlink" Target="https://podminky.urs.cz/item/CS_URS_2022_01/998241021" TargetMode="External"/><Relationship Id="rId68" Type="http://schemas.openxmlformats.org/officeDocument/2006/relationships/hyperlink" Target="https://podminky.urs.cz/item/CS_URS_2022_01/151103112" TargetMode="External"/><Relationship Id="rId133" Type="http://schemas.openxmlformats.org/officeDocument/2006/relationships/hyperlink" Target="https://podminky.urs.cz/item/CS_URS_2022_01/275361116" TargetMode="External"/><Relationship Id="rId175" Type="http://schemas.openxmlformats.org/officeDocument/2006/relationships/hyperlink" Target="https://podminky.urs.cz/item/CS_URS_2022_01/429173113" TargetMode="External"/><Relationship Id="rId340" Type="http://schemas.openxmlformats.org/officeDocument/2006/relationships/hyperlink" Target="https://podminky.urs.cz/item/CS_URS_2022_01/953965121" TargetMode="External"/><Relationship Id="rId578" Type="http://schemas.openxmlformats.org/officeDocument/2006/relationships/hyperlink" Target="https://podminky.urs.cz/item/CS_URS_2022_01/998771101" TargetMode="External"/><Relationship Id="rId200" Type="http://schemas.openxmlformats.org/officeDocument/2006/relationships/hyperlink" Target="https://podminky.urs.cz/item/CS_URS_2022_01/521273223" TargetMode="External"/><Relationship Id="rId382" Type="http://schemas.openxmlformats.org/officeDocument/2006/relationships/hyperlink" Target="https://podminky.urs.cz/item/CS_URS_2022_01/975024231" TargetMode="External"/><Relationship Id="rId438" Type="http://schemas.openxmlformats.org/officeDocument/2006/relationships/hyperlink" Target="https://podminky.urs.cz/item/CS_URS_2022_01/985223111" TargetMode="External"/><Relationship Id="rId603" Type="http://schemas.openxmlformats.org/officeDocument/2006/relationships/hyperlink" Target="https://podminky.urs.cz/item/CS_URS_2022_01/781491815" TargetMode="External"/><Relationship Id="rId645" Type="http://schemas.openxmlformats.org/officeDocument/2006/relationships/hyperlink" Target="https://podminky.urs.cz/item/CS_URS_2022_01/789212122" TargetMode="External"/><Relationship Id="rId242" Type="http://schemas.openxmlformats.org/officeDocument/2006/relationships/hyperlink" Target="https://podminky.urs.cz/item/CS_URS_2022_01/634911112" TargetMode="External"/><Relationship Id="rId284" Type="http://schemas.openxmlformats.org/officeDocument/2006/relationships/hyperlink" Target="https://podminky.urs.cz/item/CS_URS_2022_01/938121111" TargetMode="External"/><Relationship Id="rId491" Type="http://schemas.openxmlformats.org/officeDocument/2006/relationships/hyperlink" Target="https://podminky.urs.cz/item/CS_URS_2022_01/985331212" TargetMode="External"/><Relationship Id="rId505" Type="http://schemas.openxmlformats.org/officeDocument/2006/relationships/hyperlink" Target="https://podminky.urs.cz/item/CS_URS_2022_01/997013645" TargetMode="External"/><Relationship Id="rId37" Type="http://schemas.openxmlformats.org/officeDocument/2006/relationships/hyperlink" Target="https://podminky.urs.cz/item/CS_URS_2022_01/131113712" TargetMode="External"/><Relationship Id="rId79" Type="http://schemas.openxmlformats.org/officeDocument/2006/relationships/hyperlink" Target="https://podminky.urs.cz/item/CS_URS_2022_01/162351104" TargetMode="External"/><Relationship Id="rId102" Type="http://schemas.openxmlformats.org/officeDocument/2006/relationships/hyperlink" Target="https://podminky.urs.cz/item/CS_URS_2022_01/181411123" TargetMode="External"/><Relationship Id="rId144" Type="http://schemas.openxmlformats.org/officeDocument/2006/relationships/hyperlink" Target="https://podminky.urs.cz/item/CS_URS_2022_01/311362021" TargetMode="External"/><Relationship Id="rId547" Type="http://schemas.openxmlformats.org/officeDocument/2006/relationships/hyperlink" Target="https://podminky.urs.cz/item/CS_URS_2022_01/711491877" TargetMode="External"/><Relationship Id="rId589" Type="http://schemas.openxmlformats.org/officeDocument/2006/relationships/hyperlink" Target="https://podminky.urs.cz/item/CS_URS_2022_01/777313123" TargetMode="External"/><Relationship Id="rId90" Type="http://schemas.openxmlformats.org/officeDocument/2006/relationships/hyperlink" Target="https://podminky.urs.cz/item/CS_URS_2022_01/171111111" TargetMode="External"/><Relationship Id="rId186" Type="http://schemas.openxmlformats.org/officeDocument/2006/relationships/hyperlink" Target="https://podminky.urs.cz/item/CS_URS_2022_01/462512161" TargetMode="External"/><Relationship Id="rId351" Type="http://schemas.openxmlformats.org/officeDocument/2006/relationships/hyperlink" Target="https://podminky.urs.cz/item/CS_URS_2022_01/962022391" TargetMode="External"/><Relationship Id="rId393" Type="http://schemas.openxmlformats.org/officeDocument/2006/relationships/hyperlink" Target="https://podminky.urs.cz/item/CS_URS_2022_01/977151121" TargetMode="External"/><Relationship Id="rId407" Type="http://schemas.openxmlformats.org/officeDocument/2006/relationships/hyperlink" Target="https://podminky.urs.cz/item/CS_URS_2022_01/985112121" TargetMode="External"/><Relationship Id="rId449" Type="http://schemas.openxmlformats.org/officeDocument/2006/relationships/hyperlink" Target="https://podminky.urs.cz/item/CS_URS_2022_01/985232192" TargetMode="External"/><Relationship Id="rId614" Type="http://schemas.openxmlformats.org/officeDocument/2006/relationships/hyperlink" Target="https://podminky.urs.cz/item/CS_URS_2022_01/998781181" TargetMode="External"/><Relationship Id="rId211" Type="http://schemas.openxmlformats.org/officeDocument/2006/relationships/hyperlink" Target="https://podminky.urs.cz/item/CS_URS_2022_01/621131121" TargetMode="External"/><Relationship Id="rId253" Type="http://schemas.openxmlformats.org/officeDocument/2006/relationships/hyperlink" Target="https://podminky.urs.cz/item/CS_URS_2022_01/913121111" TargetMode="External"/><Relationship Id="rId295" Type="http://schemas.openxmlformats.org/officeDocument/2006/relationships/hyperlink" Target="https://podminky.urs.cz/item/CS_URS_2022_01/938905109" TargetMode="External"/><Relationship Id="rId309" Type="http://schemas.openxmlformats.org/officeDocument/2006/relationships/hyperlink" Target="https://podminky.urs.cz/item/CS_URS_2022_01/941121211" TargetMode="External"/><Relationship Id="rId460" Type="http://schemas.openxmlformats.org/officeDocument/2006/relationships/hyperlink" Target="https://podminky.urs.cz/item/CS_URS_2022_01/985311115" TargetMode="External"/><Relationship Id="rId516" Type="http://schemas.openxmlformats.org/officeDocument/2006/relationships/hyperlink" Target="https://podminky.urs.cz/item/CS_URS_2022_01/997211611" TargetMode="External"/><Relationship Id="rId48" Type="http://schemas.openxmlformats.org/officeDocument/2006/relationships/hyperlink" Target="https://podminky.urs.cz/item/CS_URS_2022_01/122212511" TargetMode="External"/><Relationship Id="rId113" Type="http://schemas.openxmlformats.org/officeDocument/2006/relationships/hyperlink" Target="https://podminky.urs.cz/item/CS_URS_2022_01/273351122" TargetMode="External"/><Relationship Id="rId320" Type="http://schemas.openxmlformats.org/officeDocument/2006/relationships/hyperlink" Target="https://podminky.urs.cz/item/CS_URS_2022_01/952904111" TargetMode="External"/><Relationship Id="rId558" Type="http://schemas.openxmlformats.org/officeDocument/2006/relationships/hyperlink" Target="https://podminky.urs.cz/item/CS_URS_2022_01/764101143" TargetMode="External"/><Relationship Id="rId155" Type="http://schemas.openxmlformats.org/officeDocument/2006/relationships/hyperlink" Target="https://podminky.urs.cz/item/CS_URS_2022_01/326214121" TargetMode="External"/><Relationship Id="rId197" Type="http://schemas.openxmlformats.org/officeDocument/2006/relationships/hyperlink" Target="https://podminky.urs.cz/item/CS_URS_2022_01/521273211" TargetMode="External"/><Relationship Id="rId362" Type="http://schemas.openxmlformats.org/officeDocument/2006/relationships/hyperlink" Target="https://podminky.urs.cz/item/CS_URS_2022_01/963071111" TargetMode="External"/><Relationship Id="rId418" Type="http://schemas.openxmlformats.org/officeDocument/2006/relationships/hyperlink" Target="https://podminky.urs.cz/item/CS_URS_2022_01/985132111" TargetMode="External"/><Relationship Id="rId625" Type="http://schemas.openxmlformats.org/officeDocument/2006/relationships/hyperlink" Target="https://podminky.urs.cz/item/CS_URS_2022_01/783827101" TargetMode="External"/><Relationship Id="rId222" Type="http://schemas.openxmlformats.org/officeDocument/2006/relationships/hyperlink" Target="https://podminky.urs.cz/item/CS_URS_2022_01/628611102" TargetMode="External"/><Relationship Id="rId264" Type="http://schemas.openxmlformats.org/officeDocument/2006/relationships/hyperlink" Target="https://podminky.urs.cz/item/CS_URS_2022_01/931977119" TargetMode="External"/><Relationship Id="rId471" Type="http://schemas.openxmlformats.org/officeDocument/2006/relationships/hyperlink" Target="https://podminky.urs.cz/item/CS_URS_2022_01/985311217" TargetMode="External"/><Relationship Id="rId17" Type="http://schemas.openxmlformats.org/officeDocument/2006/relationships/hyperlink" Target="https://podminky.urs.cz/item/CS_URS_2022_01/112155315" TargetMode="External"/><Relationship Id="rId59" Type="http://schemas.openxmlformats.org/officeDocument/2006/relationships/hyperlink" Target="https://podminky.urs.cz/item/CS_URS_2022_01/132151102" TargetMode="External"/><Relationship Id="rId124" Type="http://schemas.openxmlformats.org/officeDocument/2006/relationships/hyperlink" Target="https://podminky.urs.cz/item/CS_URS_2022_01/274362021" TargetMode="External"/><Relationship Id="rId527" Type="http://schemas.openxmlformats.org/officeDocument/2006/relationships/hyperlink" Target="https://podminky.urs.cz/item/CS_URS_2022_01/997221611" TargetMode="External"/><Relationship Id="rId569" Type="http://schemas.openxmlformats.org/officeDocument/2006/relationships/hyperlink" Target="https://podminky.urs.cz/item/CS_URS_2022_01/771571112" TargetMode="External"/><Relationship Id="rId70" Type="http://schemas.openxmlformats.org/officeDocument/2006/relationships/hyperlink" Target="https://podminky.urs.cz/item/CS_URS_2022_01/153311212" TargetMode="External"/><Relationship Id="rId166" Type="http://schemas.openxmlformats.org/officeDocument/2006/relationships/hyperlink" Target="https://podminky.urs.cz/item/CS_URS_2022_01/421953112" TargetMode="External"/><Relationship Id="rId331" Type="http://schemas.openxmlformats.org/officeDocument/2006/relationships/hyperlink" Target="https://podminky.urs.cz/item/CS_URS_2022_01/953334112" TargetMode="External"/><Relationship Id="rId373" Type="http://schemas.openxmlformats.org/officeDocument/2006/relationships/hyperlink" Target="https://podminky.urs.cz/item/CS_URS_2022_01/967043111" TargetMode="External"/><Relationship Id="rId429" Type="http://schemas.openxmlformats.org/officeDocument/2006/relationships/hyperlink" Target="https://podminky.urs.cz/item/CS_URS_2022_01/985211111" TargetMode="External"/><Relationship Id="rId580" Type="http://schemas.openxmlformats.org/officeDocument/2006/relationships/hyperlink" Target="https://podminky.urs.cz/item/CS_URS_2022_01/777111111" TargetMode="External"/><Relationship Id="rId636" Type="http://schemas.openxmlformats.org/officeDocument/2006/relationships/hyperlink" Target="https://podminky.urs.cz/item/CS_URS_2022_01/784121007" TargetMode="External"/><Relationship Id="rId1" Type="http://schemas.openxmlformats.org/officeDocument/2006/relationships/hyperlink" Target="https://podminky.urs.cz/item/CS_URS_2022_01/111209111" TargetMode="External"/><Relationship Id="rId233" Type="http://schemas.openxmlformats.org/officeDocument/2006/relationships/hyperlink" Target="https://podminky.urs.cz/item/CS_URS_2022_01/629992113" TargetMode="External"/><Relationship Id="rId440" Type="http://schemas.openxmlformats.org/officeDocument/2006/relationships/hyperlink" Target="https://podminky.urs.cz/item/CS_URS_2022_01/9852232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013244000.3" TargetMode="External"/><Relationship Id="rId13" Type="http://schemas.openxmlformats.org/officeDocument/2006/relationships/hyperlink" Target="https://podminky.urs.cz/item/CS_URS_2022_01/043194000.1" TargetMode="External"/><Relationship Id="rId18" Type="http://schemas.openxmlformats.org/officeDocument/2006/relationships/hyperlink" Target="https://podminky.urs.cz/item/CS_URS_2022_01/081002000" TargetMode="External"/><Relationship Id="rId3" Type="http://schemas.openxmlformats.org/officeDocument/2006/relationships/hyperlink" Target="https://podminky.urs.cz/item/CS_URS_2022_01/012203000" TargetMode="External"/><Relationship Id="rId7" Type="http://schemas.openxmlformats.org/officeDocument/2006/relationships/hyperlink" Target="https://podminky.urs.cz/item/CS_URS_2022_01/013244000.2" TargetMode="External"/><Relationship Id="rId12" Type="http://schemas.openxmlformats.org/officeDocument/2006/relationships/hyperlink" Target="https://podminky.urs.cz/item/CS_URS_2022_01/043194000" TargetMode="External"/><Relationship Id="rId17" Type="http://schemas.openxmlformats.org/officeDocument/2006/relationships/hyperlink" Target="https://podminky.urs.cz/item/CS_URS_2022_01/074002000" TargetMode="External"/><Relationship Id="rId2" Type="http://schemas.openxmlformats.org/officeDocument/2006/relationships/hyperlink" Target="https://podminky.urs.cz/item/CS_URS_2022_01/012103000.1" TargetMode="External"/><Relationship Id="rId16" Type="http://schemas.openxmlformats.org/officeDocument/2006/relationships/hyperlink" Target="https://podminky.urs.cz/item/CS_URS_2022_01/072002000" TargetMode="External"/><Relationship Id="rId20" Type="http://schemas.openxmlformats.org/officeDocument/2006/relationships/drawing" Target="../drawings/drawing3.xml"/><Relationship Id="rId1" Type="http://schemas.openxmlformats.org/officeDocument/2006/relationships/hyperlink" Target="https://podminky.urs.cz/item/CS_URS_2022_01/012103000" TargetMode="External"/><Relationship Id="rId6" Type="http://schemas.openxmlformats.org/officeDocument/2006/relationships/hyperlink" Target="https://podminky.urs.cz/item/CS_URS_2022_01/013244000.1" TargetMode="External"/><Relationship Id="rId11" Type="http://schemas.openxmlformats.org/officeDocument/2006/relationships/hyperlink" Target="https://podminky.urs.cz/item/CS_URS_2022_01/034603000" TargetMode="External"/><Relationship Id="rId5" Type="http://schemas.openxmlformats.org/officeDocument/2006/relationships/hyperlink" Target="https://podminky.urs.cz/item/CS_URS_2022_01/013244000" TargetMode="External"/><Relationship Id="rId15" Type="http://schemas.openxmlformats.org/officeDocument/2006/relationships/hyperlink" Target="https://podminky.urs.cz/item/CS_URS_2022_01/065002000" TargetMode="External"/><Relationship Id="rId10" Type="http://schemas.openxmlformats.org/officeDocument/2006/relationships/hyperlink" Target="https://podminky.urs.cz/item/CS_URS_2022_01/032103000" TargetMode="External"/><Relationship Id="rId19" Type="http://schemas.openxmlformats.org/officeDocument/2006/relationships/hyperlink" Target="https://podminky.urs.cz/item/CS_URS_2022_01/081002000a" TargetMode="External"/><Relationship Id="rId4" Type="http://schemas.openxmlformats.org/officeDocument/2006/relationships/hyperlink" Target="https://podminky.urs.cz/item/CS_URS_2022_01/012303000" TargetMode="External"/><Relationship Id="rId9" Type="http://schemas.openxmlformats.org/officeDocument/2006/relationships/hyperlink" Target="https://podminky.urs.cz/item/CS_URS_2022_01/013254000" TargetMode="External"/><Relationship Id="rId14" Type="http://schemas.openxmlformats.org/officeDocument/2006/relationships/hyperlink" Target="https://podminky.urs.cz/item/CS_URS_2022_01/049203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opLeftCell="A43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27"/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91" t="s">
        <v>14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P5" s="20"/>
      <c r="AQ5" s="20"/>
      <c r="AR5" s="18"/>
      <c r="BE5" s="288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93" t="s">
        <v>17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P6" s="20"/>
      <c r="AQ6" s="20"/>
      <c r="AR6" s="18"/>
      <c r="BE6" s="289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19</v>
      </c>
      <c r="AO7" s="20"/>
      <c r="AP7" s="20"/>
      <c r="AQ7" s="20"/>
      <c r="AR7" s="18"/>
      <c r="BE7" s="289"/>
      <c r="BS7" s="15" t="s">
        <v>6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 t="s">
        <v>24</v>
      </c>
      <c r="AO8" s="20"/>
      <c r="AP8" s="20"/>
      <c r="AQ8" s="20"/>
      <c r="AR8" s="18"/>
      <c r="BE8" s="289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89"/>
      <c r="BS9" s="15" t="s">
        <v>6</v>
      </c>
    </row>
    <row r="10" spans="1:74" s="1" customFormat="1" ht="12" customHeight="1">
      <c r="B10" s="19"/>
      <c r="C10" s="20"/>
      <c r="D10" s="27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89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89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89"/>
      <c r="BS12" s="15" t="s">
        <v>6</v>
      </c>
    </row>
    <row r="13" spans="1:74" s="1" customFormat="1" ht="12" customHeight="1">
      <c r="B13" s="19"/>
      <c r="C13" s="20"/>
      <c r="D13" s="27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26</v>
      </c>
      <c r="AL13" s="20"/>
      <c r="AM13" s="20"/>
      <c r="AN13" s="29" t="s">
        <v>32</v>
      </c>
      <c r="AO13" s="20"/>
      <c r="AP13" s="20"/>
      <c r="AQ13" s="20"/>
      <c r="AR13" s="18"/>
      <c r="BE13" s="289"/>
      <c r="BS13" s="15" t="s">
        <v>6</v>
      </c>
    </row>
    <row r="14" spans="1:74">
      <c r="B14" s="19"/>
      <c r="C14" s="20"/>
      <c r="D14" s="20"/>
      <c r="E14" s="294" t="s">
        <v>32</v>
      </c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7" t="s">
        <v>29</v>
      </c>
      <c r="AL14" s="20"/>
      <c r="AM14" s="20"/>
      <c r="AN14" s="29" t="s">
        <v>32</v>
      </c>
      <c r="AO14" s="20"/>
      <c r="AP14" s="20"/>
      <c r="AQ14" s="20"/>
      <c r="AR14" s="18"/>
      <c r="BE14" s="289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89"/>
      <c r="BS15" s="15" t="s">
        <v>4</v>
      </c>
    </row>
    <row r="16" spans="1:74" s="1" customFormat="1" ht="12" customHeight="1">
      <c r="B16" s="19"/>
      <c r="C16" s="20"/>
      <c r="D16" s="27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89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89"/>
      <c r="BS17" s="15" t="s">
        <v>35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89"/>
      <c r="BS18" s="15" t="s">
        <v>6</v>
      </c>
    </row>
    <row r="19" spans="1:71" s="1" customFormat="1" ht="12" customHeight="1">
      <c r="B19" s="19"/>
      <c r="C19" s="20"/>
      <c r="D19" s="27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89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89"/>
      <c r="BS20" s="15" t="s">
        <v>35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89"/>
    </row>
    <row r="22" spans="1:71" s="1" customFormat="1" ht="12" customHeight="1">
      <c r="B22" s="19"/>
      <c r="C22" s="20"/>
      <c r="D22" s="27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89"/>
    </row>
    <row r="23" spans="1:71" s="1" customFormat="1" ht="47.25" customHeight="1">
      <c r="B23" s="19"/>
      <c r="C23" s="20"/>
      <c r="D23" s="20"/>
      <c r="E23" s="296" t="s">
        <v>38</v>
      </c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296"/>
      <c r="AO23" s="20"/>
      <c r="AP23" s="20"/>
      <c r="AQ23" s="20"/>
      <c r="AR23" s="18"/>
      <c r="BE23" s="289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89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89"/>
    </row>
    <row r="26" spans="1:71" s="2" customFormat="1" ht="25.9" customHeight="1">
      <c r="A26" s="32"/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97">
        <f>ROUND(AG54,2)</f>
        <v>0</v>
      </c>
      <c r="AL26" s="298"/>
      <c r="AM26" s="298"/>
      <c r="AN26" s="298"/>
      <c r="AO26" s="298"/>
      <c r="AP26" s="34"/>
      <c r="AQ26" s="34"/>
      <c r="AR26" s="37"/>
      <c r="BE26" s="289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89"/>
    </row>
    <row r="28" spans="1:71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99" t="s">
        <v>40</v>
      </c>
      <c r="M28" s="299"/>
      <c r="N28" s="299"/>
      <c r="O28" s="299"/>
      <c r="P28" s="299"/>
      <c r="Q28" s="34"/>
      <c r="R28" s="34"/>
      <c r="S28" s="34"/>
      <c r="T28" s="34"/>
      <c r="U28" s="34"/>
      <c r="V28" s="34"/>
      <c r="W28" s="299" t="s">
        <v>41</v>
      </c>
      <c r="X28" s="299"/>
      <c r="Y28" s="299"/>
      <c r="Z28" s="299"/>
      <c r="AA28" s="299"/>
      <c r="AB28" s="299"/>
      <c r="AC28" s="299"/>
      <c r="AD28" s="299"/>
      <c r="AE28" s="299"/>
      <c r="AF28" s="34"/>
      <c r="AG28" s="34"/>
      <c r="AH28" s="34"/>
      <c r="AI28" s="34"/>
      <c r="AJ28" s="34"/>
      <c r="AK28" s="299" t="s">
        <v>42</v>
      </c>
      <c r="AL28" s="299"/>
      <c r="AM28" s="299"/>
      <c r="AN28" s="299"/>
      <c r="AO28" s="299"/>
      <c r="AP28" s="34"/>
      <c r="AQ28" s="34"/>
      <c r="AR28" s="37"/>
      <c r="BE28" s="289"/>
    </row>
    <row r="29" spans="1:71" s="3" customFormat="1" ht="14.45" customHeight="1">
      <c r="B29" s="38"/>
      <c r="C29" s="39"/>
      <c r="D29" s="27" t="s">
        <v>43</v>
      </c>
      <c r="E29" s="39"/>
      <c r="F29" s="27" t="s">
        <v>44</v>
      </c>
      <c r="G29" s="39"/>
      <c r="H29" s="39"/>
      <c r="I29" s="39"/>
      <c r="J29" s="39"/>
      <c r="K29" s="39"/>
      <c r="L29" s="302">
        <v>0.21</v>
      </c>
      <c r="M29" s="301"/>
      <c r="N29" s="301"/>
      <c r="O29" s="301"/>
      <c r="P29" s="301"/>
      <c r="Q29" s="39"/>
      <c r="R29" s="39"/>
      <c r="S29" s="39"/>
      <c r="T29" s="39"/>
      <c r="U29" s="39"/>
      <c r="V29" s="39"/>
      <c r="W29" s="300">
        <f>ROUND(AZ54, 2)</f>
        <v>0</v>
      </c>
      <c r="X29" s="301"/>
      <c r="Y29" s="301"/>
      <c r="Z29" s="301"/>
      <c r="AA29" s="301"/>
      <c r="AB29" s="301"/>
      <c r="AC29" s="301"/>
      <c r="AD29" s="301"/>
      <c r="AE29" s="301"/>
      <c r="AF29" s="39"/>
      <c r="AG29" s="39"/>
      <c r="AH29" s="39"/>
      <c r="AI29" s="39"/>
      <c r="AJ29" s="39"/>
      <c r="AK29" s="300">
        <f>ROUND(AV54, 2)</f>
        <v>0</v>
      </c>
      <c r="AL29" s="301"/>
      <c r="AM29" s="301"/>
      <c r="AN29" s="301"/>
      <c r="AO29" s="301"/>
      <c r="AP29" s="39"/>
      <c r="AQ29" s="39"/>
      <c r="AR29" s="40"/>
      <c r="BE29" s="290"/>
    </row>
    <row r="30" spans="1:71" s="3" customFormat="1" ht="14.45" customHeight="1">
      <c r="B30" s="38"/>
      <c r="C30" s="39"/>
      <c r="D30" s="39"/>
      <c r="E30" s="39"/>
      <c r="F30" s="27" t="s">
        <v>45</v>
      </c>
      <c r="G30" s="39"/>
      <c r="H30" s="39"/>
      <c r="I30" s="39"/>
      <c r="J30" s="39"/>
      <c r="K30" s="39"/>
      <c r="L30" s="302">
        <v>0.15</v>
      </c>
      <c r="M30" s="301"/>
      <c r="N30" s="301"/>
      <c r="O30" s="301"/>
      <c r="P30" s="301"/>
      <c r="Q30" s="39"/>
      <c r="R30" s="39"/>
      <c r="S30" s="39"/>
      <c r="T30" s="39"/>
      <c r="U30" s="39"/>
      <c r="V30" s="39"/>
      <c r="W30" s="300">
        <f>ROUND(BA54, 2)</f>
        <v>0</v>
      </c>
      <c r="X30" s="301"/>
      <c r="Y30" s="301"/>
      <c r="Z30" s="301"/>
      <c r="AA30" s="301"/>
      <c r="AB30" s="301"/>
      <c r="AC30" s="301"/>
      <c r="AD30" s="301"/>
      <c r="AE30" s="301"/>
      <c r="AF30" s="39"/>
      <c r="AG30" s="39"/>
      <c r="AH30" s="39"/>
      <c r="AI30" s="39"/>
      <c r="AJ30" s="39"/>
      <c r="AK30" s="300">
        <f>ROUND(AW54, 2)</f>
        <v>0</v>
      </c>
      <c r="AL30" s="301"/>
      <c r="AM30" s="301"/>
      <c r="AN30" s="301"/>
      <c r="AO30" s="301"/>
      <c r="AP30" s="39"/>
      <c r="AQ30" s="39"/>
      <c r="AR30" s="40"/>
      <c r="BE30" s="290"/>
    </row>
    <row r="31" spans="1:71" s="3" customFormat="1" ht="14.45" hidden="1" customHeight="1">
      <c r="B31" s="38"/>
      <c r="C31" s="39"/>
      <c r="D31" s="39"/>
      <c r="E31" s="39"/>
      <c r="F31" s="27" t="s">
        <v>46</v>
      </c>
      <c r="G31" s="39"/>
      <c r="H31" s="39"/>
      <c r="I31" s="39"/>
      <c r="J31" s="39"/>
      <c r="K31" s="39"/>
      <c r="L31" s="302">
        <v>0.21</v>
      </c>
      <c r="M31" s="301"/>
      <c r="N31" s="301"/>
      <c r="O31" s="301"/>
      <c r="P31" s="301"/>
      <c r="Q31" s="39"/>
      <c r="R31" s="39"/>
      <c r="S31" s="39"/>
      <c r="T31" s="39"/>
      <c r="U31" s="39"/>
      <c r="V31" s="39"/>
      <c r="W31" s="300">
        <f>ROUND(BB54, 2)</f>
        <v>0</v>
      </c>
      <c r="X31" s="301"/>
      <c r="Y31" s="301"/>
      <c r="Z31" s="301"/>
      <c r="AA31" s="301"/>
      <c r="AB31" s="301"/>
      <c r="AC31" s="301"/>
      <c r="AD31" s="301"/>
      <c r="AE31" s="301"/>
      <c r="AF31" s="39"/>
      <c r="AG31" s="39"/>
      <c r="AH31" s="39"/>
      <c r="AI31" s="39"/>
      <c r="AJ31" s="39"/>
      <c r="AK31" s="300">
        <v>0</v>
      </c>
      <c r="AL31" s="301"/>
      <c r="AM31" s="301"/>
      <c r="AN31" s="301"/>
      <c r="AO31" s="301"/>
      <c r="AP31" s="39"/>
      <c r="AQ31" s="39"/>
      <c r="AR31" s="40"/>
      <c r="BE31" s="290"/>
    </row>
    <row r="32" spans="1:71" s="3" customFormat="1" ht="14.45" hidden="1" customHeight="1">
      <c r="B32" s="38"/>
      <c r="C32" s="39"/>
      <c r="D32" s="39"/>
      <c r="E32" s="39"/>
      <c r="F32" s="27" t="s">
        <v>47</v>
      </c>
      <c r="G32" s="39"/>
      <c r="H32" s="39"/>
      <c r="I32" s="39"/>
      <c r="J32" s="39"/>
      <c r="K32" s="39"/>
      <c r="L32" s="302">
        <v>0.15</v>
      </c>
      <c r="M32" s="301"/>
      <c r="N32" s="301"/>
      <c r="O32" s="301"/>
      <c r="P32" s="301"/>
      <c r="Q32" s="39"/>
      <c r="R32" s="39"/>
      <c r="S32" s="39"/>
      <c r="T32" s="39"/>
      <c r="U32" s="39"/>
      <c r="V32" s="39"/>
      <c r="W32" s="300">
        <f>ROUND(BC54, 2)</f>
        <v>0</v>
      </c>
      <c r="X32" s="301"/>
      <c r="Y32" s="301"/>
      <c r="Z32" s="301"/>
      <c r="AA32" s="301"/>
      <c r="AB32" s="301"/>
      <c r="AC32" s="301"/>
      <c r="AD32" s="301"/>
      <c r="AE32" s="301"/>
      <c r="AF32" s="39"/>
      <c r="AG32" s="39"/>
      <c r="AH32" s="39"/>
      <c r="AI32" s="39"/>
      <c r="AJ32" s="39"/>
      <c r="AK32" s="300">
        <v>0</v>
      </c>
      <c r="AL32" s="301"/>
      <c r="AM32" s="301"/>
      <c r="AN32" s="301"/>
      <c r="AO32" s="301"/>
      <c r="AP32" s="39"/>
      <c r="AQ32" s="39"/>
      <c r="AR32" s="40"/>
      <c r="BE32" s="290"/>
    </row>
    <row r="33" spans="1:57" s="3" customFormat="1" ht="14.45" hidden="1" customHeight="1">
      <c r="B33" s="38"/>
      <c r="C33" s="39"/>
      <c r="D33" s="39"/>
      <c r="E33" s="39"/>
      <c r="F33" s="27" t="s">
        <v>48</v>
      </c>
      <c r="G33" s="39"/>
      <c r="H33" s="39"/>
      <c r="I33" s="39"/>
      <c r="J33" s="39"/>
      <c r="K33" s="39"/>
      <c r="L33" s="302">
        <v>0</v>
      </c>
      <c r="M33" s="301"/>
      <c r="N33" s="301"/>
      <c r="O33" s="301"/>
      <c r="P33" s="301"/>
      <c r="Q33" s="39"/>
      <c r="R33" s="39"/>
      <c r="S33" s="39"/>
      <c r="T33" s="39"/>
      <c r="U33" s="39"/>
      <c r="V33" s="39"/>
      <c r="W33" s="300">
        <f>ROUND(BD54, 2)</f>
        <v>0</v>
      </c>
      <c r="X33" s="301"/>
      <c r="Y33" s="301"/>
      <c r="Z33" s="301"/>
      <c r="AA33" s="301"/>
      <c r="AB33" s="301"/>
      <c r="AC33" s="301"/>
      <c r="AD33" s="301"/>
      <c r="AE33" s="301"/>
      <c r="AF33" s="39"/>
      <c r="AG33" s="39"/>
      <c r="AH33" s="39"/>
      <c r="AI33" s="39"/>
      <c r="AJ33" s="39"/>
      <c r="AK33" s="300">
        <v>0</v>
      </c>
      <c r="AL33" s="301"/>
      <c r="AM33" s="301"/>
      <c r="AN33" s="301"/>
      <c r="AO33" s="301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49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50</v>
      </c>
      <c r="U35" s="43"/>
      <c r="V35" s="43"/>
      <c r="W35" s="43"/>
      <c r="X35" s="303" t="s">
        <v>51</v>
      </c>
      <c r="Y35" s="304"/>
      <c r="Z35" s="304"/>
      <c r="AA35" s="304"/>
      <c r="AB35" s="304"/>
      <c r="AC35" s="43"/>
      <c r="AD35" s="43"/>
      <c r="AE35" s="43"/>
      <c r="AF35" s="43"/>
      <c r="AG35" s="43"/>
      <c r="AH35" s="43"/>
      <c r="AI35" s="43"/>
      <c r="AJ35" s="43"/>
      <c r="AK35" s="305">
        <f>SUM(AK26:AK33)</f>
        <v>0</v>
      </c>
      <c r="AL35" s="304"/>
      <c r="AM35" s="304"/>
      <c r="AN35" s="304"/>
      <c r="AO35" s="306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52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2022/2023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307" t="str">
        <f>K6</f>
        <v>Údržba, opravy a odstranění závad u SMT 2022</v>
      </c>
      <c r="M45" s="308"/>
      <c r="N45" s="308"/>
      <c r="O45" s="308"/>
      <c r="P45" s="308"/>
      <c r="Q45" s="308"/>
      <c r="R45" s="308"/>
      <c r="S45" s="308"/>
      <c r="T45" s="308"/>
      <c r="U45" s="308"/>
      <c r="V45" s="308"/>
      <c r="W45" s="308"/>
      <c r="X45" s="308"/>
      <c r="Y45" s="308"/>
      <c r="Z45" s="308"/>
      <c r="AA45" s="308"/>
      <c r="AB45" s="308"/>
      <c r="AC45" s="308"/>
      <c r="AD45" s="308"/>
      <c r="AE45" s="308"/>
      <c r="AF45" s="308"/>
      <c r="AG45" s="308"/>
      <c r="AH45" s="308"/>
      <c r="AI45" s="308"/>
      <c r="AJ45" s="308"/>
      <c r="AK45" s="308"/>
      <c r="AL45" s="308"/>
      <c r="AM45" s="308"/>
      <c r="AN45" s="308"/>
      <c r="AO45" s="308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21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>SMT obvod I - provozní pracoviště Ostrava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23</v>
      </c>
      <c r="AJ47" s="34"/>
      <c r="AK47" s="34"/>
      <c r="AL47" s="34"/>
      <c r="AM47" s="309" t="str">
        <f>IF(AN8= "","",AN8)</f>
        <v>27. 1. 2022</v>
      </c>
      <c r="AN47" s="309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2" customHeight="1">
      <c r="A49" s="32"/>
      <c r="B49" s="33"/>
      <c r="C49" s="27" t="s">
        <v>25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Správa železnic s.o. OŘ Ostrava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33</v>
      </c>
      <c r="AJ49" s="34"/>
      <c r="AK49" s="34"/>
      <c r="AL49" s="34"/>
      <c r="AM49" s="310" t="str">
        <f>IF(E17="","",E17)</f>
        <v xml:space="preserve"> </v>
      </c>
      <c r="AN49" s="311"/>
      <c r="AO49" s="311"/>
      <c r="AP49" s="311"/>
      <c r="AQ49" s="34"/>
      <c r="AR49" s="37"/>
      <c r="AS49" s="312" t="s">
        <v>53</v>
      </c>
      <c r="AT49" s="313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31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36</v>
      </c>
      <c r="AJ50" s="34"/>
      <c r="AK50" s="34"/>
      <c r="AL50" s="34"/>
      <c r="AM50" s="310" t="str">
        <f>IF(E20="","",E20)</f>
        <v xml:space="preserve"> </v>
      </c>
      <c r="AN50" s="311"/>
      <c r="AO50" s="311"/>
      <c r="AP50" s="311"/>
      <c r="AQ50" s="34"/>
      <c r="AR50" s="37"/>
      <c r="AS50" s="314"/>
      <c r="AT50" s="315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16"/>
      <c r="AT51" s="317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318" t="s">
        <v>54</v>
      </c>
      <c r="D52" s="319"/>
      <c r="E52" s="319"/>
      <c r="F52" s="319"/>
      <c r="G52" s="319"/>
      <c r="H52" s="64"/>
      <c r="I52" s="320" t="s">
        <v>55</v>
      </c>
      <c r="J52" s="319"/>
      <c r="K52" s="319"/>
      <c r="L52" s="319"/>
      <c r="M52" s="319"/>
      <c r="N52" s="319"/>
      <c r="O52" s="319"/>
      <c r="P52" s="319"/>
      <c r="Q52" s="319"/>
      <c r="R52" s="319"/>
      <c r="S52" s="319"/>
      <c r="T52" s="319"/>
      <c r="U52" s="319"/>
      <c r="V52" s="319"/>
      <c r="W52" s="319"/>
      <c r="X52" s="319"/>
      <c r="Y52" s="319"/>
      <c r="Z52" s="319"/>
      <c r="AA52" s="319"/>
      <c r="AB52" s="319"/>
      <c r="AC52" s="319"/>
      <c r="AD52" s="319"/>
      <c r="AE52" s="319"/>
      <c r="AF52" s="319"/>
      <c r="AG52" s="321" t="s">
        <v>56</v>
      </c>
      <c r="AH52" s="319"/>
      <c r="AI52" s="319"/>
      <c r="AJ52" s="319"/>
      <c r="AK52" s="319"/>
      <c r="AL52" s="319"/>
      <c r="AM52" s="319"/>
      <c r="AN52" s="320" t="s">
        <v>57</v>
      </c>
      <c r="AO52" s="319"/>
      <c r="AP52" s="319"/>
      <c r="AQ52" s="65" t="s">
        <v>58</v>
      </c>
      <c r="AR52" s="37"/>
      <c r="AS52" s="66" t="s">
        <v>59</v>
      </c>
      <c r="AT52" s="67" t="s">
        <v>60</v>
      </c>
      <c r="AU52" s="67" t="s">
        <v>61</v>
      </c>
      <c r="AV52" s="67" t="s">
        <v>62</v>
      </c>
      <c r="AW52" s="67" t="s">
        <v>63</v>
      </c>
      <c r="AX52" s="67" t="s">
        <v>64</v>
      </c>
      <c r="AY52" s="67" t="s">
        <v>65</v>
      </c>
      <c r="AZ52" s="67" t="s">
        <v>66</v>
      </c>
      <c r="BA52" s="67" t="s">
        <v>67</v>
      </c>
      <c r="BB52" s="67" t="s">
        <v>68</v>
      </c>
      <c r="BC52" s="67" t="s">
        <v>69</v>
      </c>
      <c r="BD52" s="68" t="s">
        <v>70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71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25">
        <f>ROUND(SUM(AG55:AG57),2)</f>
        <v>0</v>
      </c>
      <c r="AH54" s="325"/>
      <c r="AI54" s="325"/>
      <c r="AJ54" s="325"/>
      <c r="AK54" s="325"/>
      <c r="AL54" s="325"/>
      <c r="AM54" s="325"/>
      <c r="AN54" s="326">
        <f>SUM(AG54,AT54)</f>
        <v>0</v>
      </c>
      <c r="AO54" s="326"/>
      <c r="AP54" s="326"/>
      <c r="AQ54" s="76" t="s">
        <v>19</v>
      </c>
      <c r="AR54" s="77"/>
      <c r="AS54" s="78">
        <f>ROUND(SUM(AS55:AS57),2)</f>
        <v>0</v>
      </c>
      <c r="AT54" s="79">
        <f>ROUND(SUM(AV54:AW54),2)</f>
        <v>0</v>
      </c>
      <c r="AU54" s="80">
        <f>ROUND(SUM(AU55:AU57),5)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ROUND(SUM(AZ55:AZ57),2)</f>
        <v>0</v>
      </c>
      <c r="BA54" s="79">
        <f>ROUND(SUM(BA55:BA57),2)</f>
        <v>0</v>
      </c>
      <c r="BB54" s="79">
        <f>ROUND(SUM(BB55:BB57),2)</f>
        <v>0</v>
      </c>
      <c r="BC54" s="79">
        <f>ROUND(SUM(BC55:BC57),2)</f>
        <v>0</v>
      </c>
      <c r="BD54" s="81">
        <f>ROUND(SUM(BD55:BD57),2)</f>
        <v>0</v>
      </c>
      <c r="BS54" s="82" t="s">
        <v>72</v>
      </c>
      <c r="BT54" s="82" t="s">
        <v>73</v>
      </c>
      <c r="BU54" s="83" t="s">
        <v>74</v>
      </c>
      <c r="BV54" s="82" t="s">
        <v>75</v>
      </c>
      <c r="BW54" s="82" t="s">
        <v>5</v>
      </c>
      <c r="BX54" s="82" t="s">
        <v>76</v>
      </c>
      <c r="CL54" s="82" t="s">
        <v>19</v>
      </c>
    </row>
    <row r="55" spans="1:91" s="7" customFormat="1" ht="24.75" customHeight="1">
      <c r="A55" s="84" t="s">
        <v>77</v>
      </c>
      <c r="B55" s="85"/>
      <c r="C55" s="86"/>
      <c r="D55" s="324" t="s">
        <v>78</v>
      </c>
      <c r="E55" s="324"/>
      <c r="F55" s="324"/>
      <c r="G55" s="324"/>
      <c r="H55" s="324"/>
      <c r="I55" s="87"/>
      <c r="J55" s="324" t="s">
        <v>79</v>
      </c>
      <c r="K55" s="324"/>
      <c r="L55" s="324"/>
      <c r="M55" s="324"/>
      <c r="N55" s="324"/>
      <c r="O55" s="324"/>
      <c r="P55" s="324"/>
      <c r="Q55" s="324"/>
      <c r="R55" s="324"/>
      <c r="S55" s="324"/>
      <c r="T55" s="324"/>
      <c r="U55" s="324"/>
      <c r="V55" s="324"/>
      <c r="W55" s="324"/>
      <c r="X55" s="324"/>
      <c r="Y55" s="324"/>
      <c r="Z55" s="324"/>
      <c r="AA55" s="324"/>
      <c r="AB55" s="324"/>
      <c r="AC55" s="324"/>
      <c r="AD55" s="324"/>
      <c r="AE55" s="324"/>
      <c r="AF55" s="324"/>
      <c r="AG55" s="322">
        <f>'SO - 01 - Práce na mostní...'!J30</f>
        <v>0</v>
      </c>
      <c r="AH55" s="323"/>
      <c r="AI55" s="323"/>
      <c r="AJ55" s="323"/>
      <c r="AK55" s="323"/>
      <c r="AL55" s="323"/>
      <c r="AM55" s="323"/>
      <c r="AN55" s="322">
        <f>SUM(AG55,AT55)</f>
        <v>0</v>
      </c>
      <c r="AO55" s="323"/>
      <c r="AP55" s="323"/>
      <c r="AQ55" s="88" t="s">
        <v>80</v>
      </c>
      <c r="AR55" s="89"/>
      <c r="AS55" s="90">
        <v>0</v>
      </c>
      <c r="AT55" s="91">
        <f>ROUND(SUM(AV55:AW55),2)</f>
        <v>0</v>
      </c>
      <c r="AU55" s="92">
        <f>'SO - 01 - Práce na mostní...'!P103</f>
        <v>0</v>
      </c>
      <c r="AV55" s="91">
        <f>'SO - 01 - Práce na mostní...'!J33</f>
        <v>0</v>
      </c>
      <c r="AW55" s="91">
        <f>'SO - 01 - Práce na mostní...'!J34</f>
        <v>0</v>
      </c>
      <c r="AX55" s="91">
        <f>'SO - 01 - Práce na mostní...'!J35</f>
        <v>0</v>
      </c>
      <c r="AY55" s="91">
        <f>'SO - 01 - Práce na mostní...'!J36</f>
        <v>0</v>
      </c>
      <c r="AZ55" s="91">
        <f>'SO - 01 - Práce na mostní...'!F33</f>
        <v>0</v>
      </c>
      <c r="BA55" s="91">
        <f>'SO - 01 - Práce na mostní...'!F34</f>
        <v>0</v>
      </c>
      <c r="BB55" s="91">
        <f>'SO - 01 - Práce na mostní...'!F35</f>
        <v>0</v>
      </c>
      <c r="BC55" s="91">
        <f>'SO - 01 - Práce na mostní...'!F36</f>
        <v>0</v>
      </c>
      <c r="BD55" s="93">
        <f>'SO - 01 - Práce na mostní...'!F37</f>
        <v>0</v>
      </c>
      <c r="BT55" s="94" t="s">
        <v>81</v>
      </c>
      <c r="BV55" s="94" t="s">
        <v>75</v>
      </c>
      <c r="BW55" s="94" t="s">
        <v>82</v>
      </c>
      <c r="BX55" s="94" t="s">
        <v>5</v>
      </c>
      <c r="CL55" s="94" t="s">
        <v>19</v>
      </c>
      <c r="CM55" s="94" t="s">
        <v>83</v>
      </c>
    </row>
    <row r="56" spans="1:91" s="7" customFormat="1" ht="24.75" customHeight="1">
      <c r="A56" s="84" t="s">
        <v>77</v>
      </c>
      <c r="B56" s="85"/>
      <c r="C56" s="86"/>
      <c r="D56" s="324" t="s">
        <v>84</v>
      </c>
      <c r="E56" s="324"/>
      <c r="F56" s="324"/>
      <c r="G56" s="324"/>
      <c r="H56" s="324"/>
      <c r="I56" s="87"/>
      <c r="J56" s="324" t="s">
        <v>85</v>
      </c>
      <c r="K56" s="324"/>
      <c r="L56" s="324"/>
      <c r="M56" s="324"/>
      <c r="N56" s="324"/>
      <c r="O56" s="324"/>
      <c r="P56" s="324"/>
      <c r="Q56" s="324"/>
      <c r="R56" s="324"/>
      <c r="S56" s="324"/>
      <c r="T56" s="324"/>
      <c r="U56" s="324"/>
      <c r="V56" s="324"/>
      <c r="W56" s="324"/>
      <c r="X56" s="324"/>
      <c r="Y56" s="324"/>
      <c r="Z56" s="324"/>
      <c r="AA56" s="324"/>
      <c r="AB56" s="324"/>
      <c r="AC56" s="324"/>
      <c r="AD56" s="324"/>
      <c r="AE56" s="324"/>
      <c r="AF56" s="324"/>
      <c r="AG56" s="322">
        <f>'SO - 01.1 - Vedlejší rozp...'!J30</f>
        <v>0</v>
      </c>
      <c r="AH56" s="323"/>
      <c r="AI56" s="323"/>
      <c r="AJ56" s="323"/>
      <c r="AK56" s="323"/>
      <c r="AL56" s="323"/>
      <c r="AM56" s="323"/>
      <c r="AN56" s="322">
        <f>SUM(AG56,AT56)</f>
        <v>0</v>
      </c>
      <c r="AO56" s="323"/>
      <c r="AP56" s="323"/>
      <c r="AQ56" s="88" t="s">
        <v>80</v>
      </c>
      <c r="AR56" s="89"/>
      <c r="AS56" s="90">
        <v>0</v>
      </c>
      <c r="AT56" s="91">
        <f>ROUND(SUM(AV56:AW56),2)</f>
        <v>0</v>
      </c>
      <c r="AU56" s="92">
        <f>'SO - 01.1 - Vedlejší rozp...'!P86</f>
        <v>0</v>
      </c>
      <c r="AV56" s="91">
        <f>'SO - 01.1 - Vedlejší rozp...'!J33</f>
        <v>0</v>
      </c>
      <c r="AW56" s="91">
        <f>'SO - 01.1 - Vedlejší rozp...'!J34</f>
        <v>0</v>
      </c>
      <c r="AX56" s="91">
        <f>'SO - 01.1 - Vedlejší rozp...'!J35</f>
        <v>0</v>
      </c>
      <c r="AY56" s="91">
        <f>'SO - 01.1 - Vedlejší rozp...'!J36</f>
        <v>0</v>
      </c>
      <c r="AZ56" s="91">
        <f>'SO - 01.1 - Vedlejší rozp...'!F33</f>
        <v>0</v>
      </c>
      <c r="BA56" s="91">
        <f>'SO - 01.1 - Vedlejší rozp...'!F34</f>
        <v>0</v>
      </c>
      <c r="BB56" s="91">
        <f>'SO - 01.1 - Vedlejší rozp...'!F35</f>
        <v>0</v>
      </c>
      <c r="BC56" s="91">
        <f>'SO - 01.1 - Vedlejší rozp...'!F36</f>
        <v>0</v>
      </c>
      <c r="BD56" s="93">
        <f>'SO - 01.1 - Vedlejší rozp...'!F37</f>
        <v>0</v>
      </c>
      <c r="BT56" s="94" t="s">
        <v>81</v>
      </c>
      <c r="BV56" s="94" t="s">
        <v>75</v>
      </c>
      <c r="BW56" s="94" t="s">
        <v>86</v>
      </c>
      <c r="BX56" s="94" t="s">
        <v>5</v>
      </c>
      <c r="CL56" s="94" t="s">
        <v>19</v>
      </c>
      <c r="CM56" s="94" t="s">
        <v>83</v>
      </c>
    </row>
    <row r="57" spans="1:91" s="7" customFormat="1" ht="24.75" customHeight="1">
      <c r="A57" s="84" t="s">
        <v>77</v>
      </c>
      <c r="B57" s="85"/>
      <c r="C57" s="86"/>
      <c r="D57" s="324" t="s">
        <v>87</v>
      </c>
      <c r="E57" s="324"/>
      <c r="F57" s="324"/>
      <c r="G57" s="324"/>
      <c r="H57" s="324"/>
      <c r="I57" s="87"/>
      <c r="J57" s="324" t="s">
        <v>88</v>
      </c>
      <c r="K57" s="324"/>
      <c r="L57" s="324"/>
      <c r="M57" s="324"/>
      <c r="N57" s="324"/>
      <c r="O57" s="324"/>
      <c r="P57" s="324"/>
      <c r="Q57" s="324"/>
      <c r="R57" s="324"/>
      <c r="S57" s="324"/>
      <c r="T57" s="324"/>
      <c r="U57" s="324"/>
      <c r="V57" s="324"/>
      <c r="W57" s="324"/>
      <c r="X57" s="324"/>
      <c r="Y57" s="324"/>
      <c r="Z57" s="324"/>
      <c r="AA57" s="324"/>
      <c r="AB57" s="324"/>
      <c r="AC57" s="324"/>
      <c r="AD57" s="324"/>
      <c r="AE57" s="324"/>
      <c r="AF57" s="324"/>
      <c r="AG57" s="322">
        <f>'SO - 02 - Práce na železn...'!J30</f>
        <v>0</v>
      </c>
      <c r="AH57" s="323"/>
      <c r="AI57" s="323"/>
      <c r="AJ57" s="323"/>
      <c r="AK57" s="323"/>
      <c r="AL57" s="323"/>
      <c r="AM57" s="323"/>
      <c r="AN57" s="322">
        <f>SUM(AG57,AT57)</f>
        <v>0</v>
      </c>
      <c r="AO57" s="323"/>
      <c r="AP57" s="323"/>
      <c r="AQ57" s="88" t="s">
        <v>80</v>
      </c>
      <c r="AR57" s="89"/>
      <c r="AS57" s="95">
        <v>0</v>
      </c>
      <c r="AT57" s="96">
        <f>ROUND(SUM(AV57:AW57),2)</f>
        <v>0</v>
      </c>
      <c r="AU57" s="97">
        <f>'SO - 02 - Práce na železn...'!P82</f>
        <v>0</v>
      </c>
      <c r="AV57" s="96">
        <f>'SO - 02 - Práce na železn...'!J33</f>
        <v>0</v>
      </c>
      <c r="AW57" s="96">
        <f>'SO - 02 - Práce na železn...'!J34</f>
        <v>0</v>
      </c>
      <c r="AX57" s="96">
        <f>'SO - 02 - Práce na železn...'!J35</f>
        <v>0</v>
      </c>
      <c r="AY57" s="96">
        <f>'SO - 02 - Práce na železn...'!J36</f>
        <v>0</v>
      </c>
      <c r="AZ57" s="96">
        <f>'SO - 02 - Práce na železn...'!F33</f>
        <v>0</v>
      </c>
      <c r="BA57" s="96">
        <f>'SO - 02 - Práce na železn...'!F34</f>
        <v>0</v>
      </c>
      <c r="BB57" s="96">
        <f>'SO - 02 - Práce na železn...'!F35</f>
        <v>0</v>
      </c>
      <c r="BC57" s="96">
        <f>'SO - 02 - Práce na železn...'!F36</f>
        <v>0</v>
      </c>
      <c r="BD57" s="98">
        <f>'SO - 02 - Práce na železn...'!F37</f>
        <v>0</v>
      </c>
      <c r="BT57" s="94" t="s">
        <v>81</v>
      </c>
      <c r="BV57" s="94" t="s">
        <v>75</v>
      </c>
      <c r="BW57" s="94" t="s">
        <v>89</v>
      </c>
      <c r="BX57" s="94" t="s">
        <v>5</v>
      </c>
      <c r="CL57" s="94" t="s">
        <v>19</v>
      </c>
      <c r="CM57" s="94" t="s">
        <v>83</v>
      </c>
    </row>
    <row r="58" spans="1:91" s="2" customFormat="1" ht="30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7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</row>
    <row r="59" spans="1:91" s="2" customFormat="1" ht="6.95" customHeight="1">
      <c r="A59" s="32"/>
      <c r="B59" s="45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37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</sheetData>
  <sheetProtection algorithmName="SHA-512" hashValue="Umzehhq/5kn9ZrGEHZ0ba5Zj7Inmu+1JTvsA7eRGvCS7vFBxJ6BnDMB38EABedKmzuHTohSlHvpAgwd4Qe5+3A==" saltValue="nZBiu04Ic9yyZtCUHXg7znbjVJUteFqwWTXsBU1zWR6jjiFwvU4eO+i2O6qPtnNGLbF1qTjDvOkNSR/oLgGZZg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- 01 - Práce na mostní...'!C2" display="/"/>
    <hyperlink ref="A56" location="'SO - 01.1 - Vedlejší rozp...'!C2" display="/"/>
    <hyperlink ref="A57" location="'SO - 02 - Práce na želez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45"/>
  <sheetViews>
    <sheetView showGridLines="0" topLeftCell="A231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15" t="s">
        <v>82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83</v>
      </c>
    </row>
    <row r="4" spans="1:46" s="1" customFormat="1" ht="24.95" customHeight="1">
      <c r="B4" s="18"/>
      <c r="D4" s="101" t="s">
        <v>90</v>
      </c>
      <c r="L4" s="18"/>
      <c r="M4" s="102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3" t="s">
        <v>16</v>
      </c>
      <c r="L6" s="18"/>
    </row>
    <row r="7" spans="1:46" s="1" customFormat="1" ht="16.5" customHeight="1">
      <c r="B7" s="18"/>
      <c r="E7" s="328" t="str">
        <f>'Rekapitulace stavby'!K6</f>
        <v>Údržba, opravy a odstranění závad u SMT 2022</v>
      </c>
      <c r="F7" s="329"/>
      <c r="G7" s="329"/>
      <c r="H7" s="329"/>
      <c r="L7" s="18"/>
    </row>
    <row r="8" spans="1:46" s="2" customFormat="1" ht="12" customHeight="1">
      <c r="A8" s="32"/>
      <c r="B8" s="37"/>
      <c r="C8" s="32"/>
      <c r="D8" s="103" t="s">
        <v>91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0" t="s">
        <v>92</v>
      </c>
      <c r="F9" s="331"/>
      <c r="G9" s="331"/>
      <c r="H9" s="331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3" t="s">
        <v>21</v>
      </c>
      <c r="E12" s="32"/>
      <c r="F12" s="105" t="s">
        <v>22</v>
      </c>
      <c r="G12" s="32"/>
      <c r="H12" s="32"/>
      <c r="I12" s="103" t="s">
        <v>23</v>
      </c>
      <c r="J12" s="106" t="str">
        <f>'Rekapitulace stavby'!AN8</f>
        <v>27. 1. 2022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">
        <v>27</v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5" t="s">
        <v>28</v>
      </c>
      <c r="F15" s="32"/>
      <c r="G15" s="32"/>
      <c r="H15" s="32"/>
      <c r="I15" s="103" t="s">
        <v>29</v>
      </c>
      <c r="J15" s="105" t="s">
        <v>30</v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3" t="s">
        <v>31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2" t="str">
        <f>'Rekapitulace stavby'!E14</f>
        <v>Vyplň údaj</v>
      </c>
      <c r="F18" s="333"/>
      <c r="G18" s="333"/>
      <c r="H18" s="333"/>
      <c r="I18" s="103" t="s">
        <v>29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3" t="s">
        <v>33</v>
      </c>
      <c r="E20" s="32"/>
      <c r="F20" s="32"/>
      <c r="G20" s="32"/>
      <c r="H20" s="32"/>
      <c r="I20" s="103" t="s">
        <v>26</v>
      </c>
      <c r="J20" s="105" t="str">
        <f>IF('Rekapitulace stavby'!AN16="","",'Rekapitulace stavby'!AN16)</f>
        <v/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5" t="str">
        <f>IF('Rekapitulace stavby'!E17="","",'Rekapitulace stavby'!E17)</f>
        <v xml:space="preserve"> </v>
      </c>
      <c r="F21" s="32"/>
      <c r="G21" s="32"/>
      <c r="H21" s="32"/>
      <c r="I21" s="103" t="s">
        <v>29</v>
      </c>
      <c r="J21" s="105" t="str">
        <f>IF('Rekapitulace stavby'!AN17="","",'Rekapitulace stavby'!AN17)</f>
        <v/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3" t="s">
        <v>36</v>
      </c>
      <c r="E23" s="32"/>
      <c r="F23" s="32"/>
      <c r="G23" s="32"/>
      <c r="H23" s="32"/>
      <c r="I23" s="103" t="s">
        <v>26</v>
      </c>
      <c r="J23" s="105" t="str">
        <f>IF('Rekapitulace stavby'!AN19="","",'Rekapitulace stavby'!AN19)</f>
        <v/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5" t="str">
        <f>IF('Rekapitulace stavby'!E20="","",'Rekapitulace stavby'!E20)</f>
        <v xml:space="preserve"> </v>
      </c>
      <c r="F24" s="32"/>
      <c r="G24" s="32"/>
      <c r="H24" s="32"/>
      <c r="I24" s="103" t="s">
        <v>29</v>
      </c>
      <c r="J24" s="105" t="str">
        <f>IF('Rekapitulace stavby'!AN20="","",'Rekapitulace stavby'!AN20)</f>
        <v/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3" t="s">
        <v>37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7"/>
      <c r="B27" s="108"/>
      <c r="C27" s="107"/>
      <c r="D27" s="107"/>
      <c r="E27" s="334" t="s">
        <v>19</v>
      </c>
      <c r="F27" s="334"/>
      <c r="G27" s="334"/>
      <c r="H27" s="334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1" t="s">
        <v>39</v>
      </c>
      <c r="E30" s="32"/>
      <c r="F30" s="32"/>
      <c r="G30" s="32"/>
      <c r="H30" s="32"/>
      <c r="I30" s="32"/>
      <c r="J30" s="112">
        <f>ROUND(J103,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3" t="s">
        <v>41</v>
      </c>
      <c r="G32" s="32"/>
      <c r="H32" s="32"/>
      <c r="I32" s="113" t="s">
        <v>40</v>
      </c>
      <c r="J32" s="113" t="s">
        <v>42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14" t="s">
        <v>43</v>
      </c>
      <c r="E33" s="103" t="s">
        <v>44</v>
      </c>
      <c r="F33" s="115">
        <f>ROUND((SUM(BE103:BE2344)),  2)</f>
        <v>0</v>
      </c>
      <c r="G33" s="32"/>
      <c r="H33" s="32"/>
      <c r="I33" s="116">
        <v>0.21</v>
      </c>
      <c r="J33" s="115">
        <f>ROUND(((SUM(BE103:BE2344))*I33),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3" t="s">
        <v>45</v>
      </c>
      <c r="F34" s="115">
        <f>ROUND((SUM(BF103:BF2344)),  2)</f>
        <v>0</v>
      </c>
      <c r="G34" s="32"/>
      <c r="H34" s="32"/>
      <c r="I34" s="116">
        <v>0.15</v>
      </c>
      <c r="J34" s="115">
        <f>ROUND(((SUM(BF103:BF2344))*I34),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3" t="s">
        <v>46</v>
      </c>
      <c r="F35" s="115">
        <f>ROUND((SUM(BG103:BG2344)),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3" t="s">
        <v>47</v>
      </c>
      <c r="F36" s="115">
        <f>ROUND((SUM(BH103:BH2344)),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3" t="s">
        <v>48</v>
      </c>
      <c r="F37" s="115">
        <f>ROUND((SUM(BI103:BI2344)),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17"/>
      <c r="D39" s="118" t="s">
        <v>49</v>
      </c>
      <c r="E39" s="119"/>
      <c r="F39" s="119"/>
      <c r="G39" s="120" t="s">
        <v>50</v>
      </c>
      <c r="H39" s="121" t="s">
        <v>51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93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35" t="str">
        <f>E7</f>
        <v>Údržba, opravy a odstranění závad u SMT 2022</v>
      </c>
      <c r="F48" s="336"/>
      <c r="G48" s="336"/>
      <c r="H48" s="336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91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7" t="str">
        <f>E9</f>
        <v>SO - 01 - Práce na mostních objektech</v>
      </c>
      <c r="F50" s="337"/>
      <c r="G50" s="337"/>
      <c r="H50" s="337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SMT obvod I - provozní pracoviště Ostrava</v>
      </c>
      <c r="G52" s="34"/>
      <c r="H52" s="34"/>
      <c r="I52" s="27" t="s">
        <v>23</v>
      </c>
      <c r="J52" s="57" t="str">
        <f>IF(J12="","",J12)</f>
        <v>27. 1. 2022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>Správa železnic s.o. OŘ Ostrava</v>
      </c>
      <c r="G54" s="34"/>
      <c r="H54" s="34"/>
      <c r="I54" s="27" t="s">
        <v>33</v>
      </c>
      <c r="J54" s="30" t="str">
        <f>E21</f>
        <v xml:space="preserve"> 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27" t="s">
        <v>36</v>
      </c>
      <c r="J55" s="30" t="str">
        <f>E24</f>
        <v xml:space="preserve"> 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28" t="s">
        <v>94</v>
      </c>
      <c r="D57" s="129"/>
      <c r="E57" s="129"/>
      <c r="F57" s="129"/>
      <c r="G57" s="129"/>
      <c r="H57" s="129"/>
      <c r="I57" s="129"/>
      <c r="J57" s="130" t="s">
        <v>95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1" t="s">
        <v>71</v>
      </c>
      <c r="D59" s="34"/>
      <c r="E59" s="34"/>
      <c r="F59" s="34"/>
      <c r="G59" s="34"/>
      <c r="H59" s="34"/>
      <c r="I59" s="34"/>
      <c r="J59" s="75">
        <f>J103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96</v>
      </c>
    </row>
    <row r="60" spans="1:47" s="9" customFormat="1" ht="24.95" customHeight="1">
      <c r="B60" s="132"/>
      <c r="C60" s="133"/>
      <c r="D60" s="134" t="s">
        <v>97</v>
      </c>
      <c r="E60" s="135"/>
      <c r="F60" s="135"/>
      <c r="G60" s="135"/>
      <c r="H60" s="135"/>
      <c r="I60" s="135"/>
      <c r="J60" s="136">
        <f>J104</f>
        <v>0</v>
      </c>
      <c r="K60" s="133"/>
      <c r="L60" s="137"/>
    </row>
    <row r="61" spans="1:47" s="10" customFormat="1" ht="19.899999999999999" customHeight="1">
      <c r="B61" s="138"/>
      <c r="C61" s="139"/>
      <c r="D61" s="140" t="s">
        <v>98</v>
      </c>
      <c r="E61" s="141"/>
      <c r="F61" s="141"/>
      <c r="G61" s="141"/>
      <c r="H61" s="141"/>
      <c r="I61" s="141"/>
      <c r="J61" s="142">
        <f>J105</f>
        <v>0</v>
      </c>
      <c r="K61" s="139"/>
      <c r="L61" s="143"/>
    </row>
    <row r="62" spans="1:47" s="10" customFormat="1" ht="19.899999999999999" customHeight="1">
      <c r="B62" s="138"/>
      <c r="C62" s="139"/>
      <c r="D62" s="140" t="s">
        <v>99</v>
      </c>
      <c r="E62" s="141"/>
      <c r="F62" s="141"/>
      <c r="G62" s="141"/>
      <c r="H62" s="141"/>
      <c r="I62" s="141"/>
      <c r="J62" s="142">
        <f>J439</f>
        <v>0</v>
      </c>
      <c r="K62" s="139"/>
      <c r="L62" s="143"/>
    </row>
    <row r="63" spans="1:47" s="10" customFormat="1" ht="19.899999999999999" customHeight="1">
      <c r="B63" s="138"/>
      <c r="C63" s="139"/>
      <c r="D63" s="140" t="s">
        <v>100</v>
      </c>
      <c r="E63" s="141"/>
      <c r="F63" s="141"/>
      <c r="G63" s="141"/>
      <c r="H63" s="141"/>
      <c r="I63" s="141"/>
      <c r="J63" s="142">
        <f>J538</f>
        <v>0</v>
      </c>
      <c r="K63" s="139"/>
      <c r="L63" s="143"/>
    </row>
    <row r="64" spans="1:47" s="10" customFormat="1" ht="19.899999999999999" customHeight="1">
      <c r="B64" s="138"/>
      <c r="C64" s="139"/>
      <c r="D64" s="140" t="s">
        <v>101</v>
      </c>
      <c r="E64" s="141"/>
      <c r="F64" s="141"/>
      <c r="G64" s="141"/>
      <c r="H64" s="141"/>
      <c r="I64" s="141"/>
      <c r="J64" s="142">
        <f>J600</f>
        <v>0</v>
      </c>
      <c r="K64" s="139"/>
      <c r="L64" s="143"/>
    </row>
    <row r="65" spans="2:12" s="10" customFormat="1" ht="19.899999999999999" customHeight="1">
      <c r="B65" s="138"/>
      <c r="C65" s="139"/>
      <c r="D65" s="140" t="s">
        <v>102</v>
      </c>
      <c r="E65" s="141"/>
      <c r="F65" s="141"/>
      <c r="G65" s="141"/>
      <c r="H65" s="141"/>
      <c r="I65" s="141"/>
      <c r="J65" s="142">
        <f>J725</f>
        <v>0</v>
      </c>
      <c r="K65" s="139"/>
      <c r="L65" s="143"/>
    </row>
    <row r="66" spans="2:12" s="10" customFormat="1" ht="19.899999999999999" customHeight="1">
      <c r="B66" s="138"/>
      <c r="C66" s="139"/>
      <c r="D66" s="140" t="s">
        <v>103</v>
      </c>
      <c r="E66" s="141"/>
      <c r="F66" s="141"/>
      <c r="G66" s="141"/>
      <c r="H66" s="141"/>
      <c r="I66" s="141"/>
      <c r="J66" s="142">
        <f>J812</f>
        <v>0</v>
      </c>
      <c r="K66" s="139"/>
      <c r="L66" s="143"/>
    </row>
    <row r="67" spans="2:12" s="10" customFormat="1" ht="19.899999999999999" customHeight="1">
      <c r="B67" s="138"/>
      <c r="C67" s="139"/>
      <c r="D67" s="140" t="s">
        <v>104</v>
      </c>
      <c r="E67" s="141"/>
      <c r="F67" s="141"/>
      <c r="G67" s="141"/>
      <c r="H67" s="141"/>
      <c r="I67" s="141"/>
      <c r="J67" s="142">
        <f>J917</f>
        <v>0</v>
      </c>
      <c r="K67" s="139"/>
      <c r="L67" s="143"/>
    </row>
    <row r="68" spans="2:12" s="10" customFormat="1" ht="19.899999999999999" customHeight="1">
      <c r="B68" s="138"/>
      <c r="C68" s="139"/>
      <c r="D68" s="140" t="s">
        <v>105</v>
      </c>
      <c r="E68" s="141"/>
      <c r="F68" s="141"/>
      <c r="G68" s="141"/>
      <c r="H68" s="141"/>
      <c r="I68" s="141"/>
      <c r="J68" s="142">
        <f>J1751</f>
        <v>0</v>
      </c>
      <c r="K68" s="139"/>
      <c r="L68" s="143"/>
    </row>
    <row r="69" spans="2:12" s="10" customFormat="1" ht="19.899999999999999" customHeight="1">
      <c r="B69" s="138"/>
      <c r="C69" s="139"/>
      <c r="D69" s="140" t="s">
        <v>106</v>
      </c>
      <c r="E69" s="141"/>
      <c r="F69" s="141"/>
      <c r="G69" s="141"/>
      <c r="H69" s="141"/>
      <c r="I69" s="141"/>
      <c r="J69" s="142">
        <f>J1851</f>
        <v>0</v>
      </c>
      <c r="K69" s="139"/>
      <c r="L69" s="143"/>
    </row>
    <row r="70" spans="2:12" s="9" customFormat="1" ht="24.95" customHeight="1">
      <c r="B70" s="132"/>
      <c r="C70" s="133"/>
      <c r="D70" s="134" t="s">
        <v>107</v>
      </c>
      <c r="E70" s="135"/>
      <c r="F70" s="135"/>
      <c r="G70" s="135"/>
      <c r="H70" s="135"/>
      <c r="I70" s="135"/>
      <c r="J70" s="136">
        <f>J1879</f>
        <v>0</v>
      </c>
      <c r="K70" s="133"/>
      <c r="L70" s="137"/>
    </row>
    <row r="71" spans="2:12" s="10" customFormat="1" ht="19.899999999999999" customHeight="1">
      <c r="B71" s="138"/>
      <c r="C71" s="139"/>
      <c r="D71" s="140" t="s">
        <v>108</v>
      </c>
      <c r="E71" s="141"/>
      <c r="F71" s="141"/>
      <c r="G71" s="141"/>
      <c r="H71" s="141"/>
      <c r="I71" s="141"/>
      <c r="J71" s="142">
        <f>J1880</f>
        <v>0</v>
      </c>
      <c r="K71" s="139"/>
      <c r="L71" s="143"/>
    </row>
    <row r="72" spans="2:12" s="10" customFormat="1" ht="19.899999999999999" customHeight="1">
      <c r="B72" s="138"/>
      <c r="C72" s="139"/>
      <c r="D72" s="140" t="s">
        <v>109</v>
      </c>
      <c r="E72" s="141"/>
      <c r="F72" s="141"/>
      <c r="G72" s="141"/>
      <c r="H72" s="141"/>
      <c r="I72" s="141"/>
      <c r="J72" s="142">
        <f>J1929</f>
        <v>0</v>
      </c>
      <c r="K72" s="139"/>
      <c r="L72" s="143"/>
    </row>
    <row r="73" spans="2:12" s="10" customFormat="1" ht="19.899999999999999" customHeight="1">
      <c r="B73" s="138"/>
      <c r="C73" s="139"/>
      <c r="D73" s="140" t="s">
        <v>110</v>
      </c>
      <c r="E73" s="141"/>
      <c r="F73" s="141"/>
      <c r="G73" s="141"/>
      <c r="H73" s="141"/>
      <c r="I73" s="141"/>
      <c r="J73" s="142">
        <f>J1969</f>
        <v>0</v>
      </c>
      <c r="K73" s="139"/>
      <c r="L73" s="143"/>
    </row>
    <row r="74" spans="2:12" s="10" customFormat="1" ht="19.899999999999999" customHeight="1">
      <c r="B74" s="138"/>
      <c r="C74" s="139"/>
      <c r="D74" s="140" t="s">
        <v>111</v>
      </c>
      <c r="E74" s="141"/>
      <c r="F74" s="141"/>
      <c r="G74" s="141"/>
      <c r="H74" s="141"/>
      <c r="I74" s="141"/>
      <c r="J74" s="142">
        <f>J1993</f>
        <v>0</v>
      </c>
      <c r="K74" s="139"/>
      <c r="L74" s="143"/>
    </row>
    <row r="75" spans="2:12" s="10" customFormat="1" ht="19.899999999999999" customHeight="1">
      <c r="B75" s="138"/>
      <c r="C75" s="139"/>
      <c r="D75" s="140" t="s">
        <v>112</v>
      </c>
      <c r="E75" s="141"/>
      <c r="F75" s="141"/>
      <c r="G75" s="141"/>
      <c r="H75" s="141"/>
      <c r="I75" s="141"/>
      <c r="J75" s="142">
        <f>J2032</f>
        <v>0</v>
      </c>
      <c r="K75" s="139"/>
      <c r="L75" s="143"/>
    </row>
    <row r="76" spans="2:12" s="10" customFormat="1" ht="19.899999999999999" customHeight="1">
      <c r="B76" s="138"/>
      <c r="C76" s="139"/>
      <c r="D76" s="140" t="s">
        <v>113</v>
      </c>
      <c r="E76" s="141"/>
      <c r="F76" s="141"/>
      <c r="G76" s="141"/>
      <c r="H76" s="141"/>
      <c r="I76" s="141"/>
      <c r="J76" s="142">
        <f>J2085</f>
        <v>0</v>
      </c>
      <c r="K76" s="139"/>
      <c r="L76" s="143"/>
    </row>
    <row r="77" spans="2:12" s="10" customFormat="1" ht="19.899999999999999" customHeight="1">
      <c r="B77" s="138"/>
      <c r="C77" s="139"/>
      <c r="D77" s="140" t="s">
        <v>114</v>
      </c>
      <c r="E77" s="141"/>
      <c r="F77" s="141"/>
      <c r="G77" s="141"/>
      <c r="H77" s="141"/>
      <c r="I77" s="141"/>
      <c r="J77" s="142">
        <f>J2145</f>
        <v>0</v>
      </c>
      <c r="K77" s="139"/>
      <c r="L77" s="143"/>
    </row>
    <row r="78" spans="2:12" s="10" customFormat="1" ht="19.899999999999999" customHeight="1">
      <c r="B78" s="138"/>
      <c r="C78" s="139"/>
      <c r="D78" s="140" t="s">
        <v>115</v>
      </c>
      <c r="E78" s="141"/>
      <c r="F78" s="141"/>
      <c r="G78" s="141"/>
      <c r="H78" s="141"/>
      <c r="I78" s="141"/>
      <c r="J78" s="142">
        <f>J2188</f>
        <v>0</v>
      </c>
      <c r="K78" s="139"/>
      <c r="L78" s="143"/>
    </row>
    <row r="79" spans="2:12" s="10" customFormat="1" ht="19.899999999999999" customHeight="1">
      <c r="B79" s="138"/>
      <c r="C79" s="139"/>
      <c r="D79" s="140" t="s">
        <v>116</v>
      </c>
      <c r="E79" s="141"/>
      <c r="F79" s="141"/>
      <c r="G79" s="141"/>
      <c r="H79" s="141"/>
      <c r="I79" s="141"/>
      <c r="J79" s="142">
        <f>J2225</f>
        <v>0</v>
      </c>
      <c r="K79" s="139"/>
      <c r="L79" s="143"/>
    </row>
    <row r="80" spans="2:12" s="10" customFormat="1" ht="19.899999999999999" customHeight="1">
      <c r="B80" s="138"/>
      <c r="C80" s="139"/>
      <c r="D80" s="140" t="s">
        <v>117</v>
      </c>
      <c r="E80" s="141"/>
      <c r="F80" s="141"/>
      <c r="G80" s="141"/>
      <c r="H80" s="141"/>
      <c r="I80" s="141"/>
      <c r="J80" s="142">
        <f>J2263</f>
        <v>0</v>
      </c>
      <c r="K80" s="139"/>
      <c r="L80" s="143"/>
    </row>
    <row r="81" spans="1:31" s="9" customFormat="1" ht="24.95" customHeight="1">
      <c r="B81" s="132"/>
      <c r="C81" s="133"/>
      <c r="D81" s="134" t="s">
        <v>118</v>
      </c>
      <c r="E81" s="135"/>
      <c r="F81" s="135"/>
      <c r="G81" s="135"/>
      <c r="H81" s="135"/>
      <c r="I81" s="135"/>
      <c r="J81" s="136">
        <f>J2296</f>
        <v>0</v>
      </c>
      <c r="K81" s="133"/>
      <c r="L81" s="137"/>
    </row>
    <row r="82" spans="1:31" s="9" customFormat="1" ht="24.95" customHeight="1">
      <c r="B82" s="132"/>
      <c r="C82" s="133"/>
      <c r="D82" s="134" t="s">
        <v>119</v>
      </c>
      <c r="E82" s="135"/>
      <c r="F82" s="135"/>
      <c r="G82" s="135"/>
      <c r="H82" s="135"/>
      <c r="I82" s="135"/>
      <c r="J82" s="136">
        <f>J2306</f>
        <v>0</v>
      </c>
      <c r="K82" s="133"/>
      <c r="L82" s="137"/>
    </row>
    <row r="83" spans="1:31" s="10" customFormat="1" ht="19.899999999999999" customHeight="1">
      <c r="B83" s="138"/>
      <c r="C83" s="139"/>
      <c r="D83" s="140" t="s">
        <v>120</v>
      </c>
      <c r="E83" s="141"/>
      <c r="F83" s="141"/>
      <c r="G83" s="141"/>
      <c r="H83" s="141"/>
      <c r="I83" s="141"/>
      <c r="J83" s="142">
        <f>J2316</f>
        <v>0</v>
      </c>
      <c r="K83" s="139"/>
      <c r="L83" s="143"/>
    </row>
    <row r="84" spans="1:31" s="2" customFormat="1" ht="21.75" customHeight="1">
      <c r="A84" s="32"/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10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6.95" customHeight="1">
      <c r="A85" s="32"/>
      <c r="B85" s="45"/>
      <c r="C85" s="46"/>
      <c r="D85" s="46"/>
      <c r="E85" s="46"/>
      <c r="F85" s="46"/>
      <c r="G85" s="46"/>
      <c r="H85" s="46"/>
      <c r="I85" s="46"/>
      <c r="J85" s="46"/>
      <c r="K85" s="46"/>
      <c r="L85" s="104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9" spans="1:31" s="2" customFormat="1" ht="6.95" customHeight="1">
      <c r="A89" s="32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104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24.95" customHeight="1">
      <c r="A90" s="32"/>
      <c r="B90" s="33"/>
      <c r="C90" s="21" t="s">
        <v>121</v>
      </c>
      <c r="D90" s="34"/>
      <c r="E90" s="34"/>
      <c r="F90" s="34"/>
      <c r="G90" s="34"/>
      <c r="H90" s="34"/>
      <c r="I90" s="34"/>
      <c r="J90" s="34"/>
      <c r="K90" s="34"/>
      <c r="L90" s="104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6.95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104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12" customHeight="1">
      <c r="A92" s="32"/>
      <c r="B92" s="33"/>
      <c r="C92" s="27" t="s">
        <v>16</v>
      </c>
      <c r="D92" s="34"/>
      <c r="E92" s="34"/>
      <c r="F92" s="34"/>
      <c r="G92" s="34"/>
      <c r="H92" s="34"/>
      <c r="I92" s="34"/>
      <c r="J92" s="34"/>
      <c r="K92" s="34"/>
      <c r="L92" s="104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6.5" customHeight="1">
      <c r="A93" s="32"/>
      <c r="B93" s="33"/>
      <c r="C93" s="34"/>
      <c r="D93" s="34"/>
      <c r="E93" s="335" t="str">
        <f>E7</f>
        <v>Údržba, opravy a odstranění závad u SMT 2022</v>
      </c>
      <c r="F93" s="336"/>
      <c r="G93" s="336"/>
      <c r="H93" s="336"/>
      <c r="I93" s="34"/>
      <c r="J93" s="34"/>
      <c r="K93" s="34"/>
      <c r="L93" s="104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2" customHeight="1">
      <c r="A94" s="32"/>
      <c r="B94" s="33"/>
      <c r="C94" s="27" t="s">
        <v>91</v>
      </c>
      <c r="D94" s="34"/>
      <c r="E94" s="34"/>
      <c r="F94" s="34"/>
      <c r="G94" s="34"/>
      <c r="H94" s="34"/>
      <c r="I94" s="34"/>
      <c r="J94" s="34"/>
      <c r="K94" s="34"/>
      <c r="L94" s="104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6.5" customHeight="1">
      <c r="A95" s="32"/>
      <c r="B95" s="33"/>
      <c r="C95" s="34"/>
      <c r="D95" s="34"/>
      <c r="E95" s="307" t="str">
        <f>E9</f>
        <v>SO - 01 - Práce na mostních objektech</v>
      </c>
      <c r="F95" s="337"/>
      <c r="G95" s="337"/>
      <c r="H95" s="337"/>
      <c r="I95" s="34"/>
      <c r="J95" s="34"/>
      <c r="K95" s="34"/>
      <c r="L95" s="104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6.95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104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65" s="2" customFormat="1" ht="12" customHeight="1">
      <c r="A97" s="32"/>
      <c r="B97" s="33"/>
      <c r="C97" s="27" t="s">
        <v>21</v>
      </c>
      <c r="D97" s="34"/>
      <c r="E97" s="34"/>
      <c r="F97" s="25" t="str">
        <f>F12</f>
        <v>SMT obvod I - provozní pracoviště Ostrava</v>
      </c>
      <c r="G97" s="34"/>
      <c r="H97" s="34"/>
      <c r="I97" s="27" t="s">
        <v>23</v>
      </c>
      <c r="J97" s="57" t="str">
        <f>IF(J12="","",J12)</f>
        <v>27. 1. 2022</v>
      </c>
      <c r="K97" s="34"/>
      <c r="L97" s="104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65" s="2" customFormat="1" ht="6.95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104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65" s="2" customFormat="1" ht="15.2" customHeight="1">
      <c r="A99" s="32"/>
      <c r="B99" s="33"/>
      <c r="C99" s="27" t="s">
        <v>25</v>
      </c>
      <c r="D99" s="34"/>
      <c r="E99" s="34"/>
      <c r="F99" s="25" t="str">
        <f>E15</f>
        <v>Správa železnic s.o. OŘ Ostrava</v>
      </c>
      <c r="G99" s="34"/>
      <c r="H99" s="34"/>
      <c r="I99" s="27" t="s">
        <v>33</v>
      </c>
      <c r="J99" s="30" t="str">
        <f>E21</f>
        <v xml:space="preserve"> </v>
      </c>
      <c r="K99" s="34"/>
      <c r="L99" s="104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65" s="2" customFormat="1" ht="15.2" customHeight="1">
      <c r="A100" s="32"/>
      <c r="B100" s="33"/>
      <c r="C100" s="27" t="s">
        <v>31</v>
      </c>
      <c r="D100" s="34"/>
      <c r="E100" s="34"/>
      <c r="F100" s="25" t="str">
        <f>IF(E18="","",E18)</f>
        <v>Vyplň údaj</v>
      </c>
      <c r="G100" s="34"/>
      <c r="H100" s="34"/>
      <c r="I100" s="27" t="s">
        <v>36</v>
      </c>
      <c r="J100" s="30" t="str">
        <f>E24</f>
        <v xml:space="preserve"> </v>
      </c>
      <c r="K100" s="34"/>
      <c r="L100" s="104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65" s="2" customFormat="1" ht="10.35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104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65" s="11" customFormat="1" ht="29.25" customHeight="1">
      <c r="A102" s="144"/>
      <c r="B102" s="145"/>
      <c r="C102" s="146" t="s">
        <v>122</v>
      </c>
      <c r="D102" s="147" t="s">
        <v>58</v>
      </c>
      <c r="E102" s="147" t="s">
        <v>54</v>
      </c>
      <c r="F102" s="147" t="s">
        <v>55</v>
      </c>
      <c r="G102" s="147" t="s">
        <v>123</v>
      </c>
      <c r="H102" s="147" t="s">
        <v>124</v>
      </c>
      <c r="I102" s="147" t="s">
        <v>125</v>
      </c>
      <c r="J102" s="147" t="s">
        <v>95</v>
      </c>
      <c r="K102" s="148" t="s">
        <v>126</v>
      </c>
      <c r="L102" s="149"/>
      <c r="M102" s="66" t="s">
        <v>19</v>
      </c>
      <c r="N102" s="67" t="s">
        <v>43</v>
      </c>
      <c r="O102" s="67" t="s">
        <v>127</v>
      </c>
      <c r="P102" s="67" t="s">
        <v>128</v>
      </c>
      <c r="Q102" s="67" t="s">
        <v>129</v>
      </c>
      <c r="R102" s="67" t="s">
        <v>130</v>
      </c>
      <c r="S102" s="67" t="s">
        <v>131</v>
      </c>
      <c r="T102" s="68" t="s">
        <v>132</v>
      </c>
      <c r="U102" s="144"/>
      <c r="V102" s="144"/>
      <c r="W102" s="144"/>
      <c r="X102" s="144"/>
      <c r="Y102" s="144"/>
      <c r="Z102" s="144"/>
      <c r="AA102" s="144"/>
      <c r="AB102" s="144"/>
      <c r="AC102" s="144"/>
      <c r="AD102" s="144"/>
      <c r="AE102" s="144"/>
    </row>
    <row r="103" spans="1:65" s="2" customFormat="1" ht="22.9" customHeight="1">
      <c r="A103" s="32"/>
      <c r="B103" s="33"/>
      <c r="C103" s="73" t="s">
        <v>133</v>
      </c>
      <c r="D103" s="34"/>
      <c r="E103" s="34"/>
      <c r="F103" s="34"/>
      <c r="G103" s="34"/>
      <c r="H103" s="34"/>
      <c r="I103" s="34"/>
      <c r="J103" s="150">
        <f>BK103</f>
        <v>0</v>
      </c>
      <c r="K103" s="34"/>
      <c r="L103" s="37"/>
      <c r="M103" s="69"/>
      <c r="N103" s="151"/>
      <c r="O103" s="70"/>
      <c r="P103" s="152">
        <f>P104+P1879+P2296+P2306</f>
        <v>0</v>
      </c>
      <c r="Q103" s="70"/>
      <c r="R103" s="152">
        <f>R104+R1879+R2296+R2306</f>
        <v>671.27022899999997</v>
      </c>
      <c r="S103" s="70"/>
      <c r="T103" s="153">
        <f>T104+T1879+T2296+T2306</f>
        <v>410.36721000000006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5" t="s">
        <v>72</v>
      </c>
      <c r="AU103" s="15" t="s">
        <v>96</v>
      </c>
      <c r="BK103" s="154">
        <f>BK104+BK1879+BK2296+BK2306</f>
        <v>0</v>
      </c>
    </row>
    <row r="104" spans="1:65" s="12" customFormat="1" ht="25.9" customHeight="1">
      <c r="B104" s="155"/>
      <c r="C104" s="156"/>
      <c r="D104" s="157" t="s">
        <v>72</v>
      </c>
      <c r="E104" s="158" t="s">
        <v>134</v>
      </c>
      <c r="F104" s="158" t="s">
        <v>135</v>
      </c>
      <c r="G104" s="156"/>
      <c r="H104" s="156"/>
      <c r="I104" s="159"/>
      <c r="J104" s="160">
        <f>BK104</f>
        <v>0</v>
      </c>
      <c r="K104" s="156"/>
      <c r="L104" s="161"/>
      <c r="M104" s="162"/>
      <c r="N104" s="163"/>
      <c r="O104" s="163"/>
      <c r="P104" s="164">
        <f>P105+P439+P538+P600+P725+P812+P917+P1751+P1851</f>
        <v>0</v>
      </c>
      <c r="Q104" s="163"/>
      <c r="R104" s="164">
        <f>R105+R439+R538+R600+R725+R812+R917+R1751+R1851</f>
        <v>661.724019</v>
      </c>
      <c r="S104" s="163"/>
      <c r="T104" s="165">
        <f>T105+T439+T538+T600+T725+T812+T917+T1751+T1851</f>
        <v>401.39490000000006</v>
      </c>
      <c r="AR104" s="166" t="s">
        <v>81</v>
      </c>
      <c r="AT104" s="167" t="s">
        <v>72</v>
      </c>
      <c r="AU104" s="167" t="s">
        <v>73</v>
      </c>
      <c r="AY104" s="166" t="s">
        <v>136</v>
      </c>
      <c r="BK104" s="168">
        <f>BK105+BK439+BK538+BK600+BK725+BK812+BK917+BK1751+BK1851</f>
        <v>0</v>
      </c>
    </row>
    <row r="105" spans="1:65" s="12" customFormat="1" ht="22.9" customHeight="1">
      <c r="B105" s="155"/>
      <c r="C105" s="156"/>
      <c r="D105" s="157" t="s">
        <v>72</v>
      </c>
      <c r="E105" s="169" t="s">
        <v>81</v>
      </c>
      <c r="F105" s="169" t="s">
        <v>137</v>
      </c>
      <c r="G105" s="156"/>
      <c r="H105" s="156"/>
      <c r="I105" s="159"/>
      <c r="J105" s="170">
        <f>BK105</f>
        <v>0</v>
      </c>
      <c r="K105" s="156"/>
      <c r="L105" s="161"/>
      <c r="M105" s="162"/>
      <c r="N105" s="163"/>
      <c r="O105" s="163"/>
      <c r="P105" s="164">
        <f>SUM(P106:P438)</f>
        <v>0</v>
      </c>
      <c r="Q105" s="163"/>
      <c r="R105" s="164">
        <f>SUM(R106:R438)</f>
        <v>150.14268000000001</v>
      </c>
      <c r="S105" s="163"/>
      <c r="T105" s="165">
        <f>SUM(T106:T438)</f>
        <v>19.966000000000001</v>
      </c>
      <c r="AR105" s="166" t="s">
        <v>81</v>
      </c>
      <c r="AT105" s="167" t="s">
        <v>72</v>
      </c>
      <c r="AU105" s="167" t="s">
        <v>81</v>
      </c>
      <c r="AY105" s="166" t="s">
        <v>136</v>
      </c>
      <c r="BK105" s="168">
        <f>SUM(BK106:BK438)</f>
        <v>0</v>
      </c>
    </row>
    <row r="106" spans="1:65" s="2" customFormat="1" ht="16.5" customHeight="1">
      <c r="A106" s="32"/>
      <c r="B106" s="33"/>
      <c r="C106" s="171" t="s">
        <v>81</v>
      </c>
      <c r="D106" s="171" t="s">
        <v>138</v>
      </c>
      <c r="E106" s="172" t="s">
        <v>139</v>
      </c>
      <c r="F106" s="173" t="s">
        <v>140</v>
      </c>
      <c r="G106" s="174" t="s">
        <v>141</v>
      </c>
      <c r="H106" s="175">
        <v>800</v>
      </c>
      <c r="I106" s="176"/>
      <c r="J106" s="177">
        <f>ROUND(I106*H106,2)</f>
        <v>0</v>
      </c>
      <c r="K106" s="173" t="s">
        <v>142</v>
      </c>
      <c r="L106" s="37"/>
      <c r="M106" s="178" t="s">
        <v>19</v>
      </c>
      <c r="N106" s="179" t="s">
        <v>44</v>
      </c>
      <c r="O106" s="62"/>
      <c r="P106" s="180">
        <f>O106*H106</f>
        <v>0</v>
      </c>
      <c r="Q106" s="180">
        <v>3.0000000000000001E-5</v>
      </c>
      <c r="R106" s="180">
        <f>Q106*H106</f>
        <v>2.4E-2</v>
      </c>
      <c r="S106" s="180">
        <v>0</v>
      </c>
      <c r="T106" s="181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82" t="s">
        <v>143</v>
      </c>
      <c r="AT106" s="182" t="s">
        <v>138</v>
      </c>
      <c r="AU106" s="182" t="s">
        <v>83</v>
      </c>
      <c r="AY106" s="15" t="s">
        <v>136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15" t="s">
        <v>81</v>
      </c>
      <c r="BK106" s="183">
        <f>ROUND(I106*H106,2)</f>
        <v>0</v>
      </c>
      <c r="BL106" s="15" t="s">
        <v>143</v>
      </c>
      <c r="BM106" s="182" t="s">
        <v>144</v>
      </c>
    </row>
    <row r="107" spans="1:65" s="2" customFormat="1" ht="11.25">
      <c r="A107" s="32"/>
      <c r="B107" s="33"/>
      <c r="C107" s="34"/>
      <c r="D107" s="184" t="s">
        <v>145</v>
      </c>
      <c r="E107" s="34"/>
      <c r="F107" s="185" t="s">
        <v>146</v>
      </c>
      <c r="G107" s="34"/>
      <c r="H107" s="34"/>
      <c r="I107" s="186"/>
      <c r="J107" s="34"/>
      <c r="K107" s="34"/>
      <c r="L107" s="37"/>
      <c r="M107" s="187"/>
      <c r="N107" s="188"/>
      <c r="O107" s="62"/>
      <c r="P107" s="62"/>
      <c r="Q107" s="62"/>
      <c r="R107" s="62"/>
      <c r="S107" s="62"/>
      <c r="T107" s="63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5" t="s">
        <v>145</v>
      </c>
      <c r="AU107" s="15" t="s">
        <v>83</v>
      </c>
    </row>
    <row r="108" spans="1:65" s="2" customFormat="1" ht="11.25">
      <c r="A108" s="32"/>
      <c r="B108" s="33"/>
      <c r="C108" s="34"/>
      <c r="D108" s="189" t="s">
        <v>147</v>
      </c>
      <c r="E108" s="34"/>
      <c r="F108" s="190" t="s">
        <v>148</v>
      </c>
      <c r="G108" s="34"/>
      <c r="H108" s="34"/>
      <c r="I108" s="186"/>
      <c r="J108" s="34"/>
      <c r="K108" s="34"/>
      <c r="L108" s="37"/>
      <c r="M108" s="187"/>
      <c r="N108" s="188"/>
      <c r="O108" s="62"/>
      <c r="P108" s="62"/>
      <c r="Q108" s="62"/>
      <c r="R108" s="62"/>
      <c r="S108" s="62"/>
      <c r="T108" s="63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5" t="s">
        <v>147</v>
      </c>
      <c r="AU108" s="15" t="s">
        <v>83</v>
      </c>
    </row>
    <row r="109" spans="1:65" s="2" customFormat="1" ht="24.2" customHeight="1">
      <c r="A109" s="32"/>
      <c r="B109" s="33"/>
      <c r="C109" s="171" t="s">
        <v>83</v>
      </c>
      <c r="D109" s="171" t="s">
        <v>138</v>
      </c>
      <c r="E109" s="172" t="s">
        <v>149</v>
      </c>
      <c r="F109" s="173" t="s">
        <v>150</v>
      </c>
      <c r="G109" s="174" t="s">
        <v>141</v>
      </c>
      <c r="H109" s="175">
        <v>100</v>
      </c>
      <c r="I109" s="176"/>
      <c r="J109" s="177">
        <f>ROUND(I109*H109,2)</f>
        <v>0</v>
      </c>
      <c r="K109" s="173" t="s">
        <v>142</v>
      </c>
      <c r="L109" s="37"/>
      <c r="M109" s="178" t="s">
        <v>19</v>
      </c>
      <c r="N109" s="179" t="s">
        <v>44</v>
      </c>
      <c r="O109" s="62"/>
      <c r="P109" s="180">
        <f>O109*H109</f>
        <v>0</v>
      </c>
      <c r="Q109" s="180">
        <v>0</v>
      </c>
      <c r="R109" s="180">
        <f>Q109*H109</f>
        <v>0</v>
      </c>
      <c r="S109" s="180">
        <v>0</v>
      </c>
      <c r="T109" s="181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2" t="s">
        <v>143</v>
      </c>
      <c r="AT109" s="182" t="s">
        <v>138</v>
      </c>
      <c r="AU109" s="182" t="s">
        <v>83</v>
      </c>
      <c r="AY109" s="15" t="s">
        <v>136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5" t="s">
        <v>81</v>
      </c>
      <c r="BK109" s="183">
        <f>ROUND(I109*H109,2)</f>
        <v>0</v>
      </c>
      <c r="BL109" s="15" t="s">
        <v>143</v>
      </c>
      <c r="BM109" s="182" t="s">
        <v>151</v>
      </c>
    </row>
    <row r="110" spans="1:65" s="2" customFormat="1" ht="19.5">
      <c r="A110" s="32"/>
      <c r="B110" s="33"/>
      <c r="C110" s="34"/>
      <c r="D110" s="184" t="s">
        <v>145</v>
      </c>
      <c r="E110" s="34"/>
      <c r="F110" s="185" t="s">
        <v>152</v>
      </c>
      <c r="G110" s="34"/>
      <c r="H110" s="34"/>
      <c r="I110" s="186"/>
      <c r="J110" s="34"/>
      <c r="K110" s="34"/>
      <c r="L110" s="37"/>
      <c r="M110" s="187"/>
      <c r="N110" s="188"/>
      <c r="O110" s="62"/>
      <c r="P110" s="62"/>
      <c r="Q110" s="62"/>
      <c r="R110" s="62"/>
      <c r="S110" s="62"/>
      <c r="T110" s="63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5" t="s">
        <v>145</v>
      </c>
      <c r="AU110" s="15" t="s">
        <v>83</v>
      </c>
    </row>
    <row r="111" spans="1:65" s="2" customFormat="1" ht="11.25">
      <c r="A111" s="32"/>
      <c r="B111" s="33"/>
      <c r="C111" s="34"/>
      <c r="D111" s="189" t="s">
        <v>147</v>
      </c>
      <c r="E111" s="34"/>
      <c r="F111" s="190" t="s">
        <v>153</v>
      </c>
      <c r="G111" s="34"/>
      <c r="H111" s="34"/>
      <c r="I111" s="186"/>
      <c r="J111" s="34"/>
      <c r="K111" s="34"/>
      <c r="L111" s="37"/>
      <c r="M111" s="187"/>
      <c r="N111" s="188"/>
      <c r="O111" s="62"/>
      <c r="P111" s="62"/>
      <c r="Q111" s="62"/>
      <c r="R111" s="62"/>
      <c r="S111" s="62"/>
      <c r="T111" s="63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5" t="s">
        <v>147</v>
      </c>
      <c r="AU111" s="15" t="s">
        <v>83</v>
      </c>
    </row>
    <row r="112" spans="1:65" s="2" customFormat="1" ht="24.2" customHeight="1">
      <c r="A112" s="32"/>
      <c r="B112" s="33"/>
      <c r="C112" s="171" t="s">
        <v>154</v>
      </c>
      <c r="D112" s="171" t="s">
        <v>138</v>
      </c>
      <c r="E112" s="172" t="s">
        <v>155</v>
      </c>
      <c r="F112" s="173" t="s">
        <v>156</v>
      </c>
      <c r="G112" s="174" t="s">
        <v>141</v>
      </c>
      <c r="H112" s="175">
        <v>500</v>
      </c>
      <c r="I112" s="176"/>
      <c r="J112" s="177">
        <f>ROUND(I112*H112,2)</f>
        <v>0</v>
      </c>
      <c r="K112" s="173" t="s">
        <v>142</v>
      </c>
      <c r="L112" s="37"/>
      <c r="M112" s="178" t="s">
        <v>19</v>
      </c>
      <c r="N112" s="179" t="s">
        <v>44</v>
      </c>
      <c r="O112" s="62"/>
      <c r="P112" s="180">
        <f>O112*H112</f>
        <v>0</v>
      </c>
      <c r="Q112" s="180">
        <v>0</v>
      </c>
      <c r="R112" s="180">
        <f>Q112*H112</f>
        <v>0</v>
      </c>
      <c r="S112" s="180">
        <v>0</v>
      </c>
      <c r="T112" s="181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2" t="s">
        <v>143</v>
      </c>
      <c r="AT112" s="182" t="s">
        <v>138</v>
      </c>
      <c r="AU112" s="182" t="s">
        <v>83</v>
      </c>
      <c r="AY112" s="15" t="s">
        <v>136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5" t="s">
        <v>81</v>
      </c>
      <c r="BK112" s="183">
        <f>ROUND(I112*H112,2)</f>
        <v>0</v>
      </c>
      <c r="BL112" s="15" t="s">
        <v>143</v>
      </c>
      <c r="BM112" s="182" t="s">
        <v>157</v>
      </c>
    </row>
    <row r="113" spans="1:65" s="2" customFormat="1" ht="19.5">
      <c r="A113" s="32"/>
      <c r="B113" s="33"/>
      <c r="C113" s="34"/>
      <c r="D113" s="184" t="s">
        <v>145</v>
      </c>
      <c r="E113" s="34"/>
      <c r="F113" s="185" t="s">
        <v>158</v>
      </c>
      <c r="G113" s="34"/>
      <c r="H113" s="34"/>
      <c r="I113" s="186"/>
      <c r="J113" s="34"/>
      <c r="K113" s="34"/>
      <c r="L113" s="37"/>
      <c r="M113" s="187"/>
      <c r="N113" s="188"/>
      <c r="O113" s="62"/>
      <c r="P113" s="62"/>
      <c r="Q113" s="62"/>
      <c r="R113" s="62"/>
      <c r="S113" s="62"/>
      <c r="T113" s="63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5" t="s">
        <v>145</v>
      </c>
      <c r="AU113" s="15" t="s">
        <v>83</v>
      </c>
    </row>
    <row r="114" spans="1:65" s="2" customFormat="1" ht="11.25">
      <c r="A114" s="32"/>
      <c r="B114" s="33"/>
      <c r="C114" s="34"/>
      <c r="D114" s="189" t="s">
        <v>147</v>
      </c>
      <c r="E114" s="34"/>
      <c r="F114" s="190" t="s">
        <v>159</v>
      </c>
      <c r="G114" s="34"/>
      <c r="H114" s="34"/>
      <c r="I114" s="186"/>
      <c r="J114" s="34"/>
      <c r="K114" s="34"/>
      <c r="L114" s="37"/>
      <c r="M114" s="187"/>
      <c r="N114" s="188"/>
      <c r="O114" s="62"/>
      <c r="P114" s="62"/>
      <c r="Q114" s="62"/>
      <c r="R114" s="62"/>
      <c r="S114" s="62"/>
      <c r="T114" s="63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5" t="s">
        <v>147</v>
      </c>
      <c r="AU114" s="15" t="s">
        <v>83</v>
      </c>
    </row>
    <row r="115" spans="1:65" s="2" customFormat="1" ht="24.2" customHeight="1">
      <c r="A115" s="32"/>
      <c r="B115" s="33"/>
      <c r="C115" s="171" t="s">
        <v>143</v>
      </c>
      <c r="D115" s="171" t="s">
        <v>138</v>
      </c>
      <c r="E115" s="172" t="s">
        <v>160</v>
      </c>
      <c r="F115" s="173" t="s">
        <v>161</v>
      </c>
      <c r="G115" s="174" t="s">
        <v>141</v>
      </c>
      <c r="H115" s="175">
        <v>600</v>
      </c>
      <c r="I115" s="176"/>
      <c r="J115" s="177">
        <f>ROUND(I115*H115,2)</f>
        <v>0</v>
      </c>
      <c r="K115" s="173" t="s">
        <v>142</v>
      </c>
      <c r="L115" s="37"/>
      <c r="M115" s="178" t="s">
        <v>19</v>
      </c>
      <c r="N115" s="179" t="s">
        <v>44</v>
      </c>
      <c r="O115" s="62"/>
      <c r="P115" s="180">
        <f>O115*H115</f>
        <v>0</v>
      </c>
      <c r="Q115" s="180">
        <v>0</v>
      </c>
      <c r="R115" s="180">
        <f>Q115*H115</f>
        <v>0</v>
      </c>
      <c r="S115" s="180">
        <v>0</v>
      </c>
      <c r="T115" s="181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2" t="s">
        <v>143</v>
      </c>
      <c r="AT115" s="182" t="s">
        <v>138</v>
      </c>
      <c r="AU115" s="182" t="s">
        <v>83</v>
      </c>
      <c r="AY115" s="15" t="s">
        <v>136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5" t="s">
        <v>81</v>
      </c>
      <c r="BK115" s="183">
        <f>ROUND(I115*H115,2)</f>
        <v>0</v>
      </c>
      <c r="BL115" s="15" t="s">
        <v>143</v>
      </c>
      <c r="BM115" s="182" t="s">
        <v>162</v>
      </c>
    </row>
    <row r="116" spans="1:65" s="2" customFormat="1" ht="19.5">
      <c r="A116" s="32"/>
      <c r="B116" s="33"/>
      <c r="C116" s="34"/>
      <c r="D116" s="184" t="s">
        <v>145</v>
      </c>
      <c r="E116" s="34"/>
      <c r="F116" s="185" t="s">
        <v>163</v>
      </c>
      <c r="G116" s="34"/>
      <c r="H116" s="34"/>
      <c r="I116" s="186"/>
      <c r="J116" s="34"/>
      <c r="K116" s="34"/>
      <c r="L116" s="37"/>
      <c r="M116" s="187"/>
      <c r="N116" s="188"/>
      <c r="O116" s="62"/>
      <c r="P116" s="62"/>
      <c r="Q116" s="62"/>
      <c r="R116" s="62"/>
      <c r="S116" s="62"/>
      <c r="T116" s="63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145</v>
      </c>
      <c r="AU116" s="15" t="s">
        <v>83</v>
      </c>
    </row>
    <row r="117" spans="1:65" s="2" customFormat="1" ht="11.25">
      <c r="A117" s="32"/>
      <c r="B117" s="33"/>
      <c r="C117" s="34"/>
      <c r="D117" s="189" t="s">
        <v>147</v>
      </c>
      <c r="E117" s="34"/>
      <c r="F117" s="190" t="s">
        <v>164</v>
      </c>
      <c r="G117" s="34"/>
      <c r="H117" s="34"/>
      <c r="I117" s="186"/>
      <c r="J117" s="34"/>
      <c r="K117" s="34"/>
      <c r="L117" s="37"/>
      <c r="M117" s="187"/>
      <c r="N117" s="188"/>
      <c r="O117" s="62"/>
      <c r="P117" s="62"/>
      <c r="Q117" s="62"/>
      <c r="R117" s="62"/>
      <c r="S117" s="62"/>
      <c r="T117" s="63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5" t="s">
        <v>147</v>
      </c>
      <c r="AU117" s="15" t="s">
        <v>83</v>
      </c>
    </row>
    <row r="118" spans="1:65" s="2" customFormat="1" ht="16.5" customHeight="1">
      <c r="A118" s="32"/>
      <c r="B118" s="33"/>
      <c r="C118" s="171" t="s">
        <v>165</v>
      </c>
      <c r="D118" s="171" t="s">
        <v>138</v>
      </c>
      <c r="E118" s="172" t="s">
        <v>166</v>
      </c>
      <c r="F118" s="173" t="s">
        <v>167</v>
      </c>
      <c r="G118" s="174" t="s">
        <v>168</v>
      </c>
      <c r="H118" s="175">
        <v>20</v>
      </c>
      <c r="I118" s="176"/>
      <c r="J118" s="177">
        <f>ROUND(I118*H118,2)</f>
        <v>0</v>
      </c>
      <c r="K118" s="173" t="s">
        <v>142</v>
      </c>
      <c r="L118" s="37"/>
      <c r="M118" s="178" t="s">
        <v>19</v>
      </c>
      <c r="N118" s="179" t="s">
        <v>44</v>
      </c>
      <c r="O118" s="62"/>
      <c r="P118" s="180">
        <f>O118*H118</f>
        <v>0</v>
      </c>
      <c r="Q118" s="180">
        <v>0</v>
      </c>
      <c r="R118" s="180">
        <f>Q118*H118</f>
        <v>0</v>
      </c>
      <c r="S118" s="180">
        <v>0</v>
      </c>
      <c r="T118" s="181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2" t="s">
        <v>143</v>
      </c>
      <c r="AT118" s="182" t="s">
        <v>138</v>
      </c>
      <c r="AU118" s="182" t="s">
        <v>83</v>
      </c>
      <c r="AY118" s="15" t="s">
        <v>136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5" t="s">
        <v>81</v>
      </c>
      <c r="BK118" s="183">
        <f>ROUND(I118*H118,2)</f>
        <v>0</v>
      </c>
      <c r="BL118" s="15" t="s">
        <v>143</v>
      </c>
      <c r="BM118" s="182" t="s">
        <v>169</v>
      </c>
    </row>
    <row r="119" spans="1:65" s="2" customFormat="1" ht="11.25">
      <c r="A119" s="32"/>
      <c r="B119" s="33"/>
      <c r="C119" s="34"/>
      <c r="D119" s="184" t="s">
        <v>145</v>
      </c>
      <c r="E119" s="34"/>
      <c r="F119" s="185" t="s">
        <v>170</v>
      </c>
      <c r="G119" s="34"/>
      <c r="H119" s="34"/>
      <c r="I119" s="186"/>
      <c r="J119" s="34"/>
      <c r="K119" s="34"/>
      <c r="L119" s="37"/>
      <c r="M119" s="187"/>
      <c r="N119" s="188"/>
      <c r="O119" s="62"/>
      <c r="P119" s="62"/>
      <c r="Q119" s="62"/>
      <c r="R119" s="62"/>
      <c r="S119" s="62"/>
      <c r="T119" s="63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145</v>
      </c>
      <c r="AU119" s="15" t="s">
        <v>83</v>
      </c>
    </row>
    <row r="120" spans="1:65" s="2" customFormat="1" ht="11.25">
      <c r="A120" s="32"/>
      <c r="B120" s="33"/>
      <c r="C120" s="34"/>
      <c r="D120" s="189" t="s">
        <v>147</v>
      </c>
      <c r="E120" s="34"/>
      <c r="F120" s="190" t="s">
        <v>171</v>
      </c>
      <c r="G120" s="34"/>
      <c r="H120" s="34"/>
      <c r="I120" s="186"/>
      <c r="J120" s="34"/>
      <c r="K120" s="34"/>
      <c r="L120" s="37"/>
      <c r="M120" s="187"/>
      <c r="N120" s="188"/>
      <c r="O120" s="62"/>
      <c r="P120" s="62"/>
      <c r="Q120" s="62"/>
      <c r="R120" s="62"/>
      <c r="S120" s="62"/>
      <c r="T120" s="63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147</v>
      </c>
      <c r="AU120" s="15" t="s">
        <v>83</v>
      </c>
    </row>
    <row r="121" spans="1:65" s="2" customFormat="1" ht="16.5" customHeight="1">
      <c r="A121" s="32"/>
      <c r="B121" s="33"/>
      <c r="C121" s="171" t="s">
        <v>172</v>
      </c>
      <c r="D121" s="171" t="s">
        <v>138</v>
      </c>
      <c r="E121" s="172" t="s">
        <v>173</v>
      </c>
      <c r="F121" s="173" t="s">
        <v>174</v>
      </c>
      <c r="G121" s="174" t="s">
        <v>168</v>
      </c>
      <c r="H121" s="175">
        <v>10</v>
      </c>
      <c r="I121" s="176"/>
      <c r="J121" s="177">
        <f>ROUND(I121*H121,2)</f>
        <v>0</v>
      </c>
      <c r="K121" s="173" t="s">
        <v>142</v>
      </c>
      <c r="L121" s="37"/>
      <c r="M121" s="178" t="s">
        <v>19</v>
      </c>
      <c r="N121" s="179" t="s">
        <v>44</v>
      </c>
      <c r="O121" s="62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2" t="s">
        <v>143</v>
      </c>
      <c r="AT121" s="182" t="s">
        <v>138</v>
      </c>
      <c r="AU121" s="182" t="s">
        <v>83</v>
      </c>
      <c r="AY121" s="15" t="s">
        <v>136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5" t="s">
        <v>81</v>
      </c>
      <c r="BK121" s="183">
        <f>ROUND(I121*H121,2)</f>
        <v>0</v>
      </c>
      <c r="BL121" s="15" t="s">
        <v>143</v>
      </c>
      <c r="BM121" s="182" t="s">
        <v>175</v>
      </c>
    </row>
    <row r="122" spans="1:65" s="2" customFormat="1" ht="11.25">
      <c r="A122" s="32"/>
      <c r="B122" s="33"/>
      <c r="C122" s="34"/>
      <c r="D122" s="184" t="s">
        <v>145</v>
      </c>
      <c r="E122" s="34"/>
      <c r="F122" s="185" t="s">
        <v>176</v>
      </c>
      <c r="G122" s="34"/>
      <c r="H122" s="34"/>
      <c r="I122" s="186"/>
      <c r="J122" s="34"/>
      <c r="K122" s="34"/>
      <c r="L122" s="37"/>
      <c r="M122" s="187"/>
      <c r="N122" s="188"/>
      <c r="O122" s="62"/>
      <c r="P122" s="62"/>
      <c r="Q122" s="62"/>
      <c r="R122" s="62"/>
      <c r="S122" s="62"/>
      <c r="T122" s="63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145</v>
      </c>
      <c r="AU122" s="15" t="s">
        <v>83</v>
      </c>
    </row>
    <row r="123" spans="1:65" s="2" customFormat="1" ht="11.25">
      <c r="A123" s="32"/>
      <c r="B123" s="33"/>
      <c r="C123" s="34"/>
      <c r="D123" s="189" t="s">
        <v>147</v>
      </c>
      <c r="E123" s="34"/>
      <c r="F123" s="190" t="s">
        <v>177</v>
      </c>
      <c r="G123" s="34"/>
      <c r="H123" s="34"/>
      <c r="I123" s="186"/>
      <c r="J123" s="34"/>
      <c r="K123" s="34"/>
      <c r="L123" s="37"/>
      <c r="M123" s="187"/>
      <c r="N123" s="188"/>
      <c r="O123" s="62"/>
      <c r="P123" s="62"/>
      <c r="Q123" s="62"/>
      <c r="R123" s="62"/>
      <c r="S123" s="62"/>
      <c r="T123" s="63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147</v>
      </c>
      <c r="AU123" s="15" t="s">
        <v>83</v>
      </c>
    </row>
    <row r="124" spans="1:65" s="2" customFormat="1" ht="16.5" customHeight="1">
      <c r="A124" s="32"/>
      <c r="B124" s="33"/>
      <c r="C124" s="171" t="s">
        <v>178</v>
      </c>
      <c r="D124" s="171" t="s">
        <v>138</v>
      </c>
      <c r="E124" s="172" t="s">
        <v>179</v>
      </c>
      <c r="F124" s="173" t="s">
        <v>180</v>
      </c>
      <c r="G124" s="174" t="s">
        <v>168</v>
      </c>
      <c r="H124" s="175">
        <v>4</v>
      </c>
      <c r="I124" s="176"/>
      <c r="J124" s="177">
        <f>ROUND(I124*H124,2)</f>
        <v>0</v>
      </c>
      <c r="K124" s="173" t="s">
        <v>142</v>
      </c>
      <c r="L124" s="37"/>
      <c r="M124" s="178" t="s">
        <v>19</v>
      </c>
      <c r="N124" s="179" t="s">
        <v>44</v>
      </c>
      <c r="O124" s="62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2" t="s">
        <v>143</v>
      </c>
      <c r="AT124" s="182" t="s">
        <v>138</v>
      </c>
      <c r="AU124" s="182" t="s">
        <v>83</v>
      </c>
      <c r="AY124" s="15" t="s">
        <v>136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5" t="s">
        <v>81</v>
      </c>
      <c r="BK124" s="183">
        <f>ROUND(I124*H124,2)</f>
        <v>0</v>
      </c>
      <c r="BL124" s="15" t="s">
        <v>143</v>
      </c>
      <c r="BM124" s="182" t="s">
        <v>181</v>
      </c>
    </row>
    <row r="125" spans="1:65" s="2" customFormat="1" ht="11.25">
      <c r="A125" s="32"/>
      <c r="B125" s="33"/>
      <c r="C125" s="34"/>
      <c r="D125" s="184" t="s">
        <v>145</v>
      </c>
      <c r="E125" s="34"/>
      <c r="F125" s="185" t="s">
        <v>182</v>
      </c>
      <c r="G125" s="34"/>
      <c r="H125" s="34"/>
      <c r="I125" s="186"/>
      <c r="J125" s="34"/>
      <c r="K125" s="34"/>
      <c r="L125" s="37"/>
      <c r="M125" s="187"/>
      <c r="N125" s="188"/>
      <c r="O125" s="62"/>
      <c r="P125" s="62"/>
      <c r="Q125" s="62"/>
      <c r="R125" s="62"/>
      <c r="S125" s="62"/>
      <c r="T125" s="63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145</v>
      </c>
      <c r="AU125" s="15" t="s">
        <v>83</v>
      </c>
    </row>
    <row r="126" spans="1:65" s="2" customFormat="1" ht="11.25">
      <c r="A126" s="32"/>
      <c r="B126" s="33"/>
      <c r="C126" s="34"/>
      <c r="D126" s="189" t="s">
        <v>147</v>
      </c>
      <c r="E126" s="34"/>
      <c r="F126" s="190" t="s">
        <v>183</v>
      </c>
      <c r="G126" s="34"/>
      <c r="H126" s="34"/>
      <c r="I126" s="186"/>
      <c r="J126" s="34"/>
      <c r="K126" s="34"/>
      <c r="L126" s="37"/>
      <c r="M126" s="187"/>
      <c r="N126" s="188"/>
      <c r="O126" s="62"/>
      <c r="P126" s="62"/>
      <c r="Q126" s="62"/>
      <c r="R126" s="62"/>
      <c r="S126" s="62"/>
      <c r="T126" s="63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147</v>
      </c>
      <c r="AU126" s="15" t="s">
        <v>83</v>
      </c>
    </row>
    <row r="127" spans="1:65" s="2" customFormat="1" ht="16.5" customHeight="1">
      <c r="A127" s="32"/>
      <c r="B127" s="33"/>
      <c r="C127" s="171" t="s">
        <v>184</v>
      </c>
      <c r="D127" s="171" t="s">
        <v>138</v>
      </c>
      <c r="E127" s="172" t="s">
        <v>185</v>
      </c>
      <c r="F127" s="173" t="s">
        <v>186</v>
      </c>
      <c r="G127" s="174" t="s">
        <v>168</v>
      </c>
      <c r="H127" s="175">
        <v>2</v>
      </c>
      <c r="I127" s="176"/>
      <c r="J127" s="177">
        <f>ROUND(I127*H127,2)</f>
        <v>0</v>
      </c>
      <c r="K127" s="173" t="s">
        <v>142</v>
      </c>
      <c r="L127" s="37"/>
      <c r="M127" s="178" t="s">
        <v>19</v>
      </c>
      <c r="N127" s="179" t="s">
        <v>44</v>
      </c>
      <c r="O127" s="62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2" t="s">
        <v>143</v>
      </c>
      <c r="AT127" s="182" t="s">
        <v>138</v>
      </c>
      <c r="AU127" s="182" t="s">
        <v>83</v>
      </c>
      <c r="AY127" s="15" t="s">
        <v>136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5" t="s">
        <v>81</v>
      </c>
      <c r="BK127" s="183">
        <f>ROUND(I127*H127,2)</f>
        <v>0</v>
      </c>
      <c r="BL127" s="15" t="s">
        <v>143</v>
      </c>
      <c r="BM127" s="182" t="s">
        <v>187</v>
      </c>
    </row>
    <row r="128" spans="1:65" s="2" customFormat="1" ht="11.25">
      <c r="A128" s="32"/>
      <c r="B128" s="33"/>
      <c r="C128" s="34"/>
      <c r="D128" s="184" t="s">
        <v>145</v>
      </c>
      <c r="E128" s="34"/>
      <c r="F128" s="185" t="s">
        <v>188</v>
      </c>
      <c r="G128" s="34"/>
      <c r="H128" s="34"/>
      <c r="I128" s="186"/>
      <c r="J128" s="34"/>
      <c r="K128" s="34"/>
      <c r="L128" s="37"/>
      <c r="M128" s="187"/>
      <c r="N128" s="188"/>
      <c r="O128" s="62"/>
      <c r="P128" s="62"/>
      <c r="Q128" s="62"/>
      <c r="R128" s="62"/>
      <c r="S128" s="62"/>
      <c r="T128" s="63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145</v>
      </c>
      <c r="AU128" s="15" t="s">
        <v>83</v>
      </c>
    </row>
    <row r="129" spans="1:65" s="2" customFormat="1" ht="11.25">
      <c r="A129" s="32"/>
      <c r="B129" s="33"/>
      <c r="C129" s="34"/>
      <c r="D129" s="189" t="s">
        <v>147</v>
      </c>
      <c r="E129" s="34"/>
      <c r="F129" s="190" t="s">
        <v>189</v>
      </c>
      <c r="G129" s="34"/>
      <c r="H129" s="34"/>
      <c r="I129" s="186"/>
      <c r="J129" s="34"/>
      <c r="K129" s="34"/>
      <c r="L129" s="37"/>
      <c r="M129" s="187"/>
      <c r="N129" s="188"/>
      <c r="O129" s="62"/>
      <c r="P129" s="62"/>
      <c r="Q129" s="62"/>
      <c r="R129" s="62"/>
      <c r="S129" s="62"/>
      <c r="T129" s="63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147</v>
      </c>
      <c r="AU129" s="15" t="s">
        <v>83</v>
      </c>
    </row>
    <row r="130" spans="1:65" s="2" customFormat="1" ht="16.5" customHeight="1">
      <c r="A130" s="32"/>
      <c r="B130" s="33"/>
      <c r="C130" s="171" t="s">
        <v>190</v>
      </c>
      <c r="D130" s="171" t="s">
        <v>138</v>
      </c>
      <c r="E130" s="172" t="s">
        <v>191</v>
      </c>
      <c r="F130" s="173" t="s">
        <v>192</v>
      </c>
      <c r="G130" s="174" t="s">
        <v>168</v>
      </c>
      <c r="H130" s="175">
        <v>10</v>
      </c>
      <c r="I130" s="176"/>
      <c r="J130" s="177">
        <f>ROUND(I130*H130,2)</f>
        <v>0</v>
      </c>
      <c r="K130" s="173" t="s">
        <v>142</v>
      </c>
      <c r="L130" s="37"/>
      <c r="M130" s="178" t="s">
        <v>19</v>
      </c>
      <c r="N130" s="179" t="s">
        <v>44</v>
      </c>
      <c r="O130" s="62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2" t="s">
        <v>143</v>
      </c>
      <c r="AT130" s="182" t="s">
        <v>138</v>
      </c>
      <c r="AU130" s="182" t="s">
        <v>83</v>
      </c>
      <c r="AY130" s="15" t="s">
        <v>136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5" t="s">
        <v>81</v>
      </c>
      <c r="BK130" s="183">
        <f>ROUND(I130*H130,2)</f>
        <v>0</v>
      </c>
      <c r="BL130" s="15" t="s">
        <v>143</v>
      </c>
      <c r="BM130" s="182" t="s">
        <v>193</v>
      </c>
    </row>
    <row r="131" spans="1:65" s="2" customFormat="1" ht="11.25">
      <c r="A131" s="32"/>
      <c r="B131" s="33"/>
      <c r="C131" s="34"/>
      <c r="D131" s="184" t="s">
        <v>145</v>
      </c>
      <c r="E131" s="34"/>
      <c r="F131" s="185" t="s">
        <v>194</v>
      </c>
      <c r="G131" s="34"/>
      <c r="H131" s="34"/>
      <c r="I131" s="186"/>
      <c r="J131" s="34"/>
      <c r="K131" s="34"/>
      <c r="L131" s="37"/>
      <c r="M131" s="187"/>
      <c r="N131" s="188"/>
      <c r="O131" s="62"/>
      <c r="P131" s="62"/>
      <c r="Q131" s="62"/>
      <c r="R131" s="62"/>
      <c r="S131" s="62"/>
      <c r="T131" s="63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145</v>
      </c>
      <c r="AU131" s="15" t="s">
        <v>83</v>
      </c>
    </row>
    <row r="132" spans="1:65" s="2" customFormat="1" ht="11.25">
      <c r="A132" s="32"/>
      <c r="B132" s="33"/>
      <c r="C132" s="34"/>
      <c r="D132" s="189" t="s">
        <v>147</v>
      </c>
      <c r="E132" s="34"/>
      <c r="F132" s="190" t="s">
        <v>195</v>
      </c>
      <c r="G132" s="34"/>
      <c r="H132" s="34"/>
      <c r="I132" s="186"/>
      <c r="J132" s="34"/>
      <c r="K132" s="34"/>
      <c r="L132" s="37"/>
      <c r="M132" s="187"/>
      <c r="N132" s="188"/>
      <c r="O132" s="62"/>
      <c r="P132" s="62"/>
      <c r="Q132" s="62"/>
      <c r="R132" s="62"/>
      <c r="S132" s="62"/>
      <c r="T132" s="63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147</v>
      </c>
      <c r="AU132" s="15" t="s">
        <v>83</v>
      </c>
    </row>
    <row r="133" spans="1:65" s="2" customFormat="1" ht="16.5" customHeight="1">
      <c r="A133" s="32"/>
      <c r="B133" s="33"/>
      <c r="C133" s="171" t="s">
        <v>196</v>
      </c>
      <c r="D133" s="171" t="s">
        <v>138</v>
      </c>
      <c r="E133" s="172" t="s">
        <v>197</v>
      </c>
      <c r="F133" s="173" t="s">
        <v>198</v>
      </c>
      <c r="G133" s="174" t="s">
        <v>168</v>
      </c>
      <c r="H133" s="175">
        <v>10</v>
      </c>
      <c r="I133" s="176"/>
      <c r="J133" s="177">
        <f>ROUND(I133*H133,2)</f>
        <v>0</v>
      </c>
      <c r="K133" s="173" t="s">
        <v>142</v>
      </c>
      <c r="L133" s="37"/>
      <c r="M133" s="178" t="s">
        <v>19</v>
      </c>
      <c r="N133" s="179" t="s">
        <v>44</v>
      </c>
      <c r="O133" s="62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2" t="s">
        <v>143</v>
      </c>
      <c r="AT133" s="182" t="s">
        <v>138</v>
      </c>
      <c r="AU133" s="182" t="s">
        <v>83</v>
      </c>
      <c r="AY133" s="15" t="s">
        <v>136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5" t="s">
        <v>81</v>
      </c>
      <c r="BK133" s="183">
        <f>ROUND(I133*H133,2)</f>
        <v>0</v>
      </c>
      <c r="BL133" s="15" t="s">
        <v>143</v>
      </c>
      <c r="BM133" s="182" t="s">
        <v>199</v>
      </c>
    </row>
    <row r="134" spans="1:65" s="2" customFormat="1" ht="11.25">
      <c r="A134" s="32"/>
      <c r="B134" s="33"/>
      <c r="C134" s="34"/>
      <c r="D134" s="184" t="s">
        <v>145</v>
      </c>
      <c r="E134" s="34"/>
      <c r="F134" s="185" t="s">
        <v>200</v>
      </c>
      <c r="G134" s="34"/>
      <c r="H134" s="34"/>
      <c r="I134" s="186"/>
      <c r="J134" s="34"/>
      <c r="K134" s="34"/>
      <c r="L134" s="37"/>
      <c r="M134" s="187"/>
      <c r="N134" s="188"/>
      <c r="O134" s="62"/>
      <c r="P134" s="62"/>
      <c r="Q134" s="62"/>
      <c r="R134" s="62"/>
      <c r="S134" s="62"/>
      <c r="T134" s="63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145</v>
      </c>
      <c r="AU134" s="15" t="s">
        <v>83</v>
      </c>
    </row>
    <row r="135" spans="1:65" s="2" customFormat="1" ht="11.25">
      <c r="A135" s="32"/>
      <c r="B135" s="33"/>
      <c r="C135" s="34"/>
      <c r="D135" s="189" t="s">
        <v>147</v>
      </c>
      <c r="E135" s="34"/>
      <c r="F135" s="190" t="s">
        <v>201</v>
      </c>
      <c r="G135" s="34"/>
      <c r="H135" s="34"/>
      <c r="I135" s="186"/>
      <c r="J135" s="34"/>
      <c r="K135" s="34"/>
      <c r="L135" s="37"/>
      <c r="M135" s="187"/>
      <c r="N135" s="188"/>
      <c r="O135" s="62"/>
      <c r="P135" s="62"/>
      <c r="Q135" s="62"/>
      <c r="R135" s="62"/>
      <c r="S135" s="62"/>
      <c r="T135" s="63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147</v>
      </c>
      <c r="AU135" s="15" t="s">
        <v>83</v>
      </c>
    </row>
    <row r="136" spans="1:65" s="2" customFormat="1" ht="16.5" customHeight="1">
      <c r="A136" s="32"/>
      <c r="B136" s="33"/>
      <c r="C136" s="171" t="s">
        <v>202</v>
      </c>
      <c r="D136" s="171" t="s">
        <v>138</v>
      </c>
      <c r="E136" s="172" t="s">
        <v>203</v>
      </c>
      <c r="F136" s="173" t="s">
        <v>204</v>
      </c>
      <c r="G136" s="174" t="s">
        <v>168</v>
      </c>
      <c r="H136" s="175">
        <v>8</v>
      </c>
      <c r="I136" s="176"/>
      <c r="J136" s="177">
        <f>ROUND(I136*H136,2)</f>
        <v>0</v>
      </c>
      <c r="K136" s="173" t="s">
        <v>142</v>
      </c>
      <c r="L136" s="37"/>
      <c r="M136" s="178" t="s">
        <v>19</v>
      </c>
      <c r="N136" s="179" t="s">
        <v>44</v>
      </c>
      <c r="O136" s="62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2" t="s">
        <v>143</v>
      </c>
      <c r="AT136" s="182" t="s">
        <v>138</v>
      </c>
      <c r="AU136" s="182" t="s">
        <v>83</v>
      </c>
      <c r="AY136" s="15" t="s">
        <v>136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5" t="s">
        <v>81</v>
      </c>
      <c r="BK136" s="183">
        <f>ROUND(I136*H136,2)</f>
        <v>0</v>
      </c>
      <c r="BL136" s="15" t="s">
        <v>143</v>
      </c>
      <c r="BM136" s="182" t="s">
        <v>205</v>
      </c>
    </row>
    <row r="137" spans="1:65" s="2" customFormat="1" ht="11.25">
      <c r="A137" s="32"/>
      <c r="B137" s="33"/>
      <c r="C137" s="34"/>
      <c r="D137" s="184" t="s">
        <v>145</v>
      </c>
      <c r="E137" s="34"/>
      <c r="F137" s="185" t="s">
        <v>206</v>
      </c>
      <c r="G137" s="34"/>
      <c r="H137" s="34"/>
      <c r="I137" s="186"/>
      <c r="J137" s="34"/>
      <c r="K137" s="34"/>
      <c r="L137" s="37"/>
      <c r="M137" s="187"/>
      <c r="N137" s="188"/>
      <c r="O137" s="62"/>
      <c r="P137" s="62"/>
      <c r="Q137" s="62"/>
      <c r="R137" s="62"/>
      <c r="S137" s="62"/>
      <c r="T137" s="63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145</v>
      </c>
      <c r="AU137" s="15" t="s">
        <v>83</v>
      </c>
    </row>
    <row r="138" spans="1:65" s="2" customFormat="1" ht="11.25">
      <c r="A138" s="32"/>
      <c r="B138" s="33"/>
      <c r="C138" s="34"/>
      <c r="D138" s="189" t="s">
        <v>147</v>
      </c>
      <c r="E138" s="34"/>
      <c r="F138" s="190" t="s">
        <v>207</v>
      </c>
      <c r="G138" s="34"/>
      <c r="H138" s="34"/>
      <c r="I138" s="186"/>
      <c r="J138" s="34"/>
      <c r="K138" s="34"/>
      <c r="L138" s="37"/>
      <c r="M138" s="187"/>
      <c r="N138" s="188"/>
      <c r="O138" s="62"/>
      <c r="P138" s="62"/>
      <c r="Q138" s="62"/>
      <c r="R138" s="62"/>
      <c r="S138" s="62"/>
      <c r="T138" s="63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5" t="s">
        <v>147</v>
      </c>
      <c r="AU138" s="15" t="s">
        <v>83</v>
      </c>
    </row>
    <row r="139" spans="1:65" s="2" customFormat="1" ht="16.5" customHeight="1">
      <c r="A139" s="32"/>
      <c r="B139" s="33"/>
      <c r="C139" s="171" t="s">
        <v>208</v>
      </c>
      <c r="D139" s="171" t="s">
        <v>138</v>
      </c>
      <c r="E139" s="172" t="s">
        <v>209</v>
      </c>
      <c r="F139" s="173" t="s">
        <v>210</v>
      </c>
      <c r="G139" s="174" t="s">
        <v>168</v>
      </c>
      <c r="H139" s="175">
        <v>5</v>
      </c>
      <c r="I139" s="176"/>
      <c r="J139" s="177">
        <f>ROUND(I139*H139,2)</f>
        <v>0</v>
      </c>
      <c r="K139" s="173" t="s">
        <v>142</v>
      </c>
      <c r="L139" s="37"/>
      <c r="M139" s="178" t="s">
        <v>19</v>
      </c>
      <c r="N139" s="179" t="s">
        <v>44</v>
      </c>
      <c r="O139" s="62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2" t="s">
        <v>143</v>
      </c>
      <c r="AT139" s="182" t="s">
        <v>138</v>
      </c>
      <c r="AU139" s="182" t="s">
        <v>83</v>
      </c>
      <c r="AY139" s="15" t="s">
        <v>136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5" t="s">
        <v>81</v>
      </c>
      <c r="BK139" s="183">
        <f>ROUND(I139*H139,2)</f>
        <v>0</v>
      </c>
      <c r="BL139" s="15" t="s">
        <v>143</v>
      </c>
      <c r="BM139" s="182" t="s">
        <v>211</v>
      </c>
    </row>
    <row r="140" spans="1:65" s="2" customFormat="1" ht="11.25">
      <c r="A140" s="32"/>
      <c r="B140" s="33"/>
      <c r="C140" s="34"/>
      <c r="D140" s="184" t="s">
        <v>145</v>
      </c>
      <c r="E140" s="34"/>
      <c r="F140" s="185" t="s">
        <v>212</v>
      </c>
      <c r="G140" s="34"/>
      <c r="H140" s="34"/>
      <c r="I140" s="186"/>
      <c r="J140" s="34"/>
      <c r="K140" s="34"/>
      <c r="L140" s="37"/>
      <c r="M140" s="187"/>
      <c r="N140" s="188"/>
      <c r="O140" s="62"/>
      <c r="P140" s="62"/>
      <c r="Q140" s="62"/>
      <c r="R140" s="62"/>
      <c r="S140" s="62"/>
      <c r="T140" s="63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145</v>
      </c>
      <c r="AU140" s="15" t="s">
        <v>83</v>
      </c>
    </row>
    <row r="141" spans="1:65" s="2" customFormat="1" ht="11.25">
      <c r="A141" s="32"/>
      <c r="B141" s="33"/>
      <c r="C141" s="34"/>
      <c r="D141" s="189" t="s">
        <v>147</v>
      </c>
      <c r="E141" s="34"/>
      <c r="F141" s="190" t="s">
        <v>213</v>
      </c>
      <c r="G141" s="34"/>
      <c r="H141" s="34"/>
      <c r="I141" s="186"/>
      <c r="J141" s="34"/>
      <c r="K141" s="34"/>
      <c r="L141" s="37"/>
      <c r="M141" s="187"/>
      <c r="N141" s="188"/>
      <c r="O141" s="62"/>
      <c r="P141" s="62"/>
      <c r="Q141" s="62"/>
      <c r="R141" s="62"/>
      <c r="S141" s="62"/>
      <c r="T141" s="63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147</v>
      </c>
      <c r="AU141" s="15" t="s">
        <v>83</v>
      </c>
    </row>
    <row r="142" spans="1:65" s="2" customFormat="1" ht="16.5" customHeight="1">
      <c r="A142" s="32"/>
      <c r="B142" s="33"/>
      <c r="C142" s="171" t="s">
        <v>214</v>
      </c>
      <c r="D142" s="171" t="s">
        <v>138</v>
      </c>
      <c r="E142" s="172" t="s">
        <v>215</v>
      </c>
      <c r="F142" s="173" t="s">
        <v>216</v>
      </c>
      <c r="G142" s="174" t="s">
        <v>168</v>
      </c>
      <c r="H142" s="175">
        <v>2</v>
      </c>
      <c r="I142" s="176"/>
      <c r="J142" s="177">
        <f>ROUND(I142*H142,2)</f>
        <v>0</v>
      </c>
      <c r="K142" s="173" t="s">
        <v>142</v>
      </c>
      <c r="L142" s="37"/>
      <c r="M142" s="178" t="s">
        <v>19</v>
      </c>
      <c r="N142" s="179" t="s">
        <v>44</v>
      </c>
      <c r="O142" s="62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2" t="s">
        <v>143</v>
      </c>
      <c r="AT142" s="182" t="s">
        <v>138</v>
      </c>
      <c r="AU142" s="182" t="s">
        <v>83</v>
      </c>
      <c r="AY142" s="15" t="s">
        <v>136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5" t="s">
        <v>81</v>
      </c>
      <c r="BK142" s="183">
        <f>ROUND(I142*H142,2)</f>
        <v>0</v>
      </c>
      <c r="BL142" s="15" t="s">
        <v>143</v>
      </c>
      <c r="BM142" s="182" t="s">
        <v>217</v>
      </c>
    </row>
    <row r="143" spans="1:65" s="2" customFormat="1" ht="11.25">
      <c r="A143" s="32"/>
      <c r="B143" s="33"/>
      <c r="C143" s="34"/>
      <c r="D143" s="184" t="s">
        <v>145</v>
      </c>
      <c r="E143" s="34"/>
      <c r="F143" s="185" t="s">
        <v>218</v>
      </c>
      <c r="G143" s="34"/>
      <c r="H143" s="34"/>
      <c r="I143" s="186"/>
      <c r="J143" s="34"/>
      <c r="K143" s="34"/>
      <c r="L143" s="37"/>
      <c r="M143" s="187"/>
      <c r="N143" s="188"/>
      <c r="O143" s="62"/>
      <c r="P143" s="62"/>
      <c r="Q143" s="62"/>
      <c r="R143" s="62"/>
      <c r="S143" s="62"/>
      <c r="T143" s="63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145</v>
      </c>
      <c r="AU143" s="15" t="s">
        <v>83</v>
      </c>
    </row>
    <row r="144" spans="1:65" s="2" customFormat="1" ht="11.25">
      <c r="A144" s="32"/>
      <c r="B144" s="33"/>
      <c r="C144" s="34"/>
      <c r="D144" s="189" t="s">
        <v>147</v>
      </c>
      <c r="E144" s="34"/>
      <c r="F144" s="190" t="s">
        <v>219</v>
      </c>
      <c r="G144" s="34"/>
      <c r="H144" s="34"/>
      <c r="I144" s="186"/>
      <c r="J144" s="34"/>
      <c r="K144" s="34"/>
      <c r="L144" s="37"/>
      <c r="M144" s="187"/>
      <c r="N144" s="188"/>
      <c r="O144" s="62"/>
      <c r="P144" s="62"/>
      <c r="Q144" s="62"/>
      <c r="R144" s="62"/>
      <c r="S144" s="62"/>
      <c r="T144" s="63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147</v>
      </c>
      <c r="AU144" s="15" t="s">
        <v>83</v>
      </c>
    </row>
    <row r="145" spans="1:65" s="2" customFormat="1" ht="16.5" customHeight="1">
      <c r="A145" s="32"/>
      <c r="B145" s="33"/>
      <c r="C145" s="171" t="s">
        <v>220</v>
      </c>
      <c r="D145" s="171" t="s">
        <v>138</v>
      </c>
      <c r="E145" s="172" t="s">
        <v>221</v>
      </c>
      <c r="F145" s="173" t="s">
        <v>222</v>
      </c>
      <c r="G145" s="174" t="s">
        <v>168</v>
      </c>
      <c r="H145" s="175">
        <v>1</v>
      </c>
      <c r="I145" s="176"/>
      <c r="J145" s="177">
        <f>ROUND(I145*H145,2)</f>
        <v>0</v>
      </c>
      <c r="K145" s="173" t="s">
        <v>142</v>
      </c>
      <c r="L145" s="37"/>
      <c r="M145" s="178" t="s">
        <v>19</v>
      </c>
      <c r="N145" s="179" t="s">
        <v>44</v>
      </c>
      <c r="O145" s="62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2" t="s">
        <v>143</v>
      </c>
      <c r="AT145" s="182" t="s">
        <v>138</v>
      </c>
      <c r="AU145" s="182" t="s">
        <v>83</v>
      </c>
      <c r="AY145" s="15" t="s">
        <v>136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5" t="s">
        <v>81</v>
      </c>
      <c r="BK145" s="183">
        <f>ROUND(I145*H145,2)</f>
        <v>0</v>
      </c>
      <c r="BL145" s="15" t="s">
        <v>143</v>
      </c>
      <c r="BM145" s="182" t="s">
        <v>223</v>
      </c>
    </row>
    <row r="146" spans="1:65" s="2" customFormat="1" ht="11.25">
      <c r="A146" s="32"/>
      <c r="B146" s="33"/>
      <c r="C146" s="34"/>
      <c r="D146" s="184" t="s">
        <v>145</v>
      </c>
      <c r="E146" s="34"/>
      <c r="F146" s="185" t="s">
        <v>224</v>
      </c>
      <c r="G146" s="34"/>
      <c r="H146" s="34"/>
      <c r="I146" s="186"/>
      <c r="J146" s="34"/>
      <c r="K146" s="34"/>
      <c r="L146" s="37"/>
      <c r="M146" s="187"/>
      <c r="N146" s="188"/>
      <c r="O146" s="62"/>
      <c r="P146" s="62"/>
      <c r="Q146" s="62"/>
      <c r="R146" s="62"/>
      <c r="S146" s="62"/>
      <c r="T146" s="63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145</v>
      </c>
      <c r="AU146" s="15" t="s">
        <v>83</v>
      </c>
    </row>
    <row r="147" spans="1:65" s="2" customFormat="1" ht="11.25">
      <c r="A147" s="32"/>
      <c r="B147" s="33"/>
      <c r="C147" s="34"/>
      <c r="D147" s="189" t="s">
        <v>147</v>
      </c>
      <c r="E147" s="34"/>
      <c r="F147" s="190" t="s">
        <v>225</v>
      </c>
      <c r="G147" s="34"/>
      <c r="H147" s="34"/>
      <c r="I147" s="186"/>
      <c r="J147" s="34"/>
      <c r="K147" s="34"/>
      <c r="L147" s="37"/>
      <c r="M147" s="187"/>
      <c r="N147" s="188"/>
      <c r="O147" s="62"/>
      <c r="P147" s="62"/>
      <c r="Q147" s="62"/>
      <c r="R147" s="62"/>
      <c r="S147" s="62"/>
      <c r="T147" s="63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147</v>
      </c>
      <c r="AU147" s="15" t="s">
        <v>83</v>
      </c>
    </row>
    <row r="148" spans="1:65" s="2" customFormat="1" ht="16.5" customHeight="1">
      <c r="A148" s="32"/>
      <c r="B148" s="33"/>
      <c r="C148" s="171" t="s">
        <v>8</v>
      </c>
      <c r="D148" s="171" t="s">
        <v>138</v>
      </c>
      <c r="E148" s="172" t="s">
        <v>226</v>
      </c>
      <c r="F148" s="173" t="s">
        <v>227</v>
      </c>
      <c r="G148" s="174" t="s">
        <v>168</v>
      </c>
      <c r="H148" s="175">
        <v>1</v>
      </c>
      <c r="I148" s="176"/>
      <c r="J148" s="177">
        <f>ROUND(I148*H148,2)</f>
        <v>0</v>
      </c>
      <c r="K148" s="173" t="s">
        <v>142</v>
      </c>
      <c r="L148" s="37"/>
      <c r="M148" s="178" t="s">
        <v>19</v>
      </c>
      <c r="N148" s="179" t="s">
        <v>44</v>
      </c>
      <c r="O148" s="62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2" t="s">
        <v>143</v>
      </c>
      <c r="AT148" s="182" t="s">
        <v>138</v>
      </c>
      <c r="AU148" s="182" t="s">
        <v>83</v>
      </c>
      <c r="AY148" s="15" t="s">
        <v>136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5" t="s">
        <v>81</v>
      </c>
      <c r="BK148" s="183">
        <f>ROUND(I148*H148,2)</f>
        <v>0</v>
      </c>
      <c r="BL148" s="15" t="s">
        <v>143</v>
      </c>
      <c r="BM148" s="182" t="s">
        <v>228</v>
      </c>
    </row>
    <row r="149" spans="1:65" s="2" customFormat="1" ht="11.25">
      <c r="A149" s="32"/>
      <c r="B149" s="33"/>
      <c r="C149" s="34"/>
      <c r="D149" s="184" t="s">
        <v>145</v>
      </c>
      <c r="E149" s="34"/>
      <c r="F149" s="185" t="s">
        <v>229</v>
      </c>
      <c r="G149" s="34"/>
      <c r="H149" s="34"/>
      <c r="I149" s="186"/>
      <c r="J149" s="34"/>
      <c r="K149" s="34"/>
      <c r="L149" s="37"/>
      <c r="M149" s="187"/>
      <c r="N149" s="188"/>
      <c r="O149" s="62"/>
      <c r="P149" s="62"/>
      <c r="Q149" s="62"/>
      <c r="R149" s="62"/>
      <c r="S149" s="62"/>
      <c r="T149" s="63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145</v>
      </c>
      <c r="AU149" s="15" t="s">
        <v>83</v>
      </c>
    </row>
    <row r="150" spans="1:65" s="2" customFormat="1" ht="11.25">
      <c r="A150" s="32"/>
      <c r="B150" s="33"/>
      <c r="C150" s="34"/>
      <c r="D150" s="189" t="s">
        <v>147</v>
      </c>
      <c r="E150" s="34"/>
      <c r="F150" s="190" t="s">
        <v>230</v>
      </c>
      <c r="G150" s="34"/>
      <c r="H150" s="34"/>
      <c r="I150" s="186"/>
      <c r="J150" s="34"/>
      <c r="K150" s="34"/>
      <c r="L150" s="37"/>
      <c r="M150" s="187"/>
      <c r="N150" s="188"/>
      <c r="O150" s="62"/>
      <c r="P150" s="62"/>
      <c r="Q150" s="62"/>
      <c r="R150" s="62"/>
      <c r="S150" s="62"/>
      <c r="T150" s="63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5" t="s">
        <v>147</v>
      </c>
      <c r="AU150" s="15" t="s">
        <v>83</v>
      </c>
    </row>
    <row r="151" spans="1:65" s="2" customFormat="1" ht="16.5" customHeight="1">
      <c r="A151" s="32"/>
      <c r="B151" s="33"/>
      <c r="C151" s="171" t="s">
        <v>231</v>
      </c>
      <c r="D151" s="171" t="s">
        <v>138</v>
      </c>
      <c r="E151" s="172" t="s">
        <v>232</v>
      </c>
      <c r="F151" s="173" t="s">
        <v>233</v>
      </c>
      <c r="G151" s="174" t="s">
        <v>141</v>
      </c>
      <c r="H151" s="175">
        <v>150</v>
      </c>
      <c r="I151" s="176"/>
      <c r="J151" s="177">
        <f>ROUND(I151*H151,2)</f>
        <v>0</v>
      </c>
      <c r="K151" s="173" t="s">
        <v>142</v>
      </c>
      <c r="L151" s="37"/>
      <c r="M151" s="178" t="s">
        <v>19</v>
      </c>
      <c r="N151" s="179" t="s">
        <v>44</v>
      </c>
      <c r="O151" s="62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2" t="s">
        <v>143</v>
      </c>
      <c r="AT151" s="182" t="s">
        <v>138</v>
      </c>
      <c r="AU151" s="182" t="s">
        <v>83</v>
      </c>
      <c r="AY151" s="15" t="s">
        <v>136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5" t="s">
        <v>81</v>
      </c>
      <c r="BK151" s="183">
        <f>ROUND(I151*H151,2)</f>
        <v>0</v>
      </c>
      <c r="BL151" s="15" t="s">
        <v>143</v>
      </c>
      <c r="BM151" s="182" t="s">
        <v>234</v>
      </c>
    </row>
    <row r="152" spans="1:65" s="2" customFormat="1" ht="11.25">
      <c r="A152" s="32"/>
      <c r="B152" s="33"/>
      <c r="C152" s="34"/>
      <c r="D152" s="184" t="s">
        <v>145</v>
      </c>
      <c r="E152" s="34"/>
      <c r="F152" s="185" t="s">
        <v>235</v>
      </c>
      <c r="G152" s="34"/>
      <c r="H152" s="34"/>
      <c r="I152" s="186"/>
      <c r="J152" s="34"/>
      <c r="K152" s="34"/>
      <c r="L152" s="37"/>
      <c r="M152" s="187"/>
      <c r="N152" s="188"/>
      <c r="O152" s="62"/>
      <c r="P152" s="62"/>
      <c r="Q152" s="62"/>
      <c r="R152" s="62"/>
      <c r="S152" s="62"/>
      <c r="T152" s="63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145</v>
      </c>
      <c r="AU152" s="15" t="s">
        <v>83</v>
      </c>
    </row>
    <row r="153" spans="1:65" s="2" customFormat="1" ht="11.25">
      <c r="A153" s="32"/>
      <c r="B153" s="33"/>
      <c r="C153" s="34"/>
      <c r="D153" s="189" t="s">
        <v>147</v>
      </c>
      <c r="E153" s="34"/>
      <c r="F153" s="190" t="s">
        <v>236</v>
      </c>
      <c r="G153" s="34"/>
      <c r="H153" s="34"/>
      <c r="I153" s="186"/>
      <c r="J153" s="34"/>
      <c r="K153" s="34"/>
      <c r="L153" s="37"/>
      <c r="M153" s="187"/>
      <c r="N153" s="188"/>
      <c r="O153" s="62"/>
      <c r="P153" s="62"/>
      <c r="Q153" s="62"/>
      <c r="R153" s="62"/>
      <c r="S153" s="62"/>
      <c r="T153" s="63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147</v>
      </c>
      <c r="AU153" s="15" t="s">
        <v>83</v>
      </c>
    </row>
    <row r="154" spans="1:65" s="2" customFormat="1" ht="16.5" customHeight="1">
      <c r="A154" s="32"/>
      <c r="B154" s="33"/>
      <c r="C154" s="171" t="s">
        <v>237</v>
      </c>
      <c r="D154" s="171" t="s">
        <v>138</v>
      </c>
      <c r="E154" s="172" t="s">
        <v>238</v>
      </c>
      <c r="F154" s="173" t="s">
        <v>239</v>
      </c>
      <c r="G154" s="174" t="s">
        <v>141</v>
      </c>
      <c r="H154" s="175">
        <v>100</v>
      </c>
      <c r="I154" s="176"/>
      <c r="J154" s="177">
        <f>ROUND(I154*H154,2)</f>
        <v>0</v>
      </c>
      <c r="K154" s="173" t="s">
        <v>142</v>
      </c>
      <c r="L154" s="37"/>
      <c r="M154" s="178" t="s">
        <v>19</v>
      </c>
      <c r="N154" s="179" t="s">
        <v>44</v>
      </c>
      <c r="O154" s="62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2" t="s">
        <v>143</v>
      </c>
      <c r="AT154" s="182" t="s">
        <v>138</v>
      </c>
      <c r="AU154" s="182" t="s">
        <v>83</v>
      </c>
      <c r="AY154" s="15" t="s">
        <v>136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5" t="s">
        <v>81</v>
      </c>
      <c r="BK154" s="183">
        <f>ROUND(I154*H154,2)</f>
        <v>0</v>
      </c>
      <c r="BL154" s="15" t="s">
        <v>143</v>
      </c>
      <c r="BM154" s="182" t="s">
        <v>240</v>
      </c>
    </row>
    <row r="155" spans="1:65" s="2" customFormat="1" ht="11.25">
      <c r="A155" s="32"/>
      <c r="B155" s="33"/>
      <c r="C155" s="34"/>
      <c r="D155" s="184" t="s">
        <v>145</v>
      </c>
      <c r="E155" s="34"/>
      <c r="F155" s="185" t="s">
        <v>241</v>
      </c>
      <c r="G155" s="34"/>
      <c r="H155" s="34"/>
      <c r="I155" s="186"/>
      <c r="J155" s="34"/>
      <c r="K155" s="34"/>
      <c r="L155" s="37"/>
      <c r="M155" s="187"/>
      <c r="N155" s="188"/>
      <c r="O155" s="62"/>
      <c r="P155" s="62"/>
      <c r="Q155" s="62"/>
      <c r="R155" s="62"/>
      <c r="S155" s="62"/>
      <c r="T155" s="63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145</v>
      </c>
      <c r="AU155" s="15" t="s">
        <v>83</v>
      </c>
    </row>
    <row r="156" spans="1:65" s="2" customFormat="1" ht="11.25">
      <c r="A156" s="32"/>
      <c r="B156" s="33"/>
      <c r="C156" s="34"/>
      <c r="D156" s="189" t="s">
        <v>147</v>
      </c>
      <c r="E156" s="34"/>
      <c r="F156" s="190" t="s">
        <v>242</v>
      </c>
      <c r="G156" s="34"/>
      <c r="H156" s="34"/>
      <c r="I156" s="186"/>
      <c r="J156" s="34"/>
      <c r="K156" s="34"/>
      <c r="L156" s="37"/>
      <c r="M156" s="187"/>
      <c r="N156" s="188"/>
      <c r="O156" s="62"/>
      <c r="P156" s="62"/>
      <c r="Q156" s="62"/>
      <c r="R156" s="62"/>
      <c r="S156" s="62"/>
      <c r="T156" s="63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147</v>
      </c>
      <c r="AU156" s="15" t="s">
        <v>83</v>
      </c>
    </row>
    <row r="157" spans="1:65" s="2" customFormat="1" ht="16.5" customHeight="1">
      <c r="A157" s="32"/>
      <c r="B157" s="33"/>
      <c r="C157" s="171" t="s">
        <v>243</v>
      </c>
      <c r="D157" s="171" t="s">
        <v>138</v>
      </c>
      <c r="E157" s="172" t="s">
        <v>244</v>
      </c>
      <c r="F157" s="173" t="s">
        <v>245</v>
      </c>
      <c r="G157" s="174" t="s">
        <v>141</v>
      </c>
      <c r="H157" s="175">
        <v>10</v>
      </c>
      <c r="I157" s="176"/>
      <c r="J157" s="177">
        <f>ROUND(I157*H157,2)</f>
        <v>0</v>
      </c>
      <c r="K157" s="173" t="s">
        <v>142</v>
      </c>
      <c r="L157" s="37"/>
      <c r="M157" s="178" t="s">
        <v>19</v>
      </c>
      <c r="N157" s="179" t="s">
        <v>44</v>
      </c>
      <c r="O157" s="62"/>
      <c r="P157" s="180">
        <f>O157*H157</f>
        <v>0</v>
      </c>
      <c r="Q157" s="180">
        <v>0</v>
      </c>
      <c r="R157" s="180">
        <f>Q157*H157</f>
        <v>0</v>
      </c>
      <c r="S157" s="180">
        <v>0.48</v>
      </c>
      <c r="T157" s="181">
        <f>S157*H157</f>
        <v>4.8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82" t="s">
        <v>143</v>
      </c>
      <c r="AT157" s="182" t="s">
        <v>138</v>
      </c>
      <c r="AU157" s="182" t="s">
        <v>83</v>
      </c>
      <c r="AY157" s="15" t="s">
        <v>136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5" t="s">
        <v>81</v>
      </c>
      <c r="BK157" s="183">
        <f>ROUND(I157*H157,2)</f>
        <v>0</v>
      </c>
      <c r="BL157" s="15" t="s">
        <v>143</v>
      </c>
      <c r="BM157" s="182" t="s">
        <v>246</v>
      </c>
    </row>
    <row r="158" spans="1:65" s="2" customFormat="1" ht="19.5">
      <c r="A158" s="32"/>
      <c r="B158" s="33"/>
      <c r="C158" s="34"/>
      <c r="D158" s="184" t="s">
        <v>145</v>
      </c>
      <c r="E158" s="34"/>
      <c r="F158" s="185" t="s">
        <v>247</v>
      </c>
      <c r="G158" s="34"/>
      <c r="H158" s="34"/>
      <c r="I158" s="186"/>
      <c r="J158" s="34"/>
      <c r="K158" s="34"/>
      <c r="L158" s="37"/>
      <c r="M158" s="187"/>
      <c r="N158" s="188"/>
      <c r="O158" s="62"/>
      <c r="P158" s="62"/>
      <c r="Q158" s="62"/>
      <c r="R158" s="62"/>
      <c r="S158" s="62"/>
      <c r="T158" s="63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5" t="s">
        <v>145</v>
      </c>
      <c r="AU158" s="15" t="s">
        <v>83</v>
      </c>
    </row>
    <row r="159" spans="1:65" s="2" customFormat="1" ht="11.25">
      <c r="A159" s="32"/>
      <c r="B159" s="33"/>
      <c r="C159" s="34"/>
      <c r="D159" s="189" t="s">
        <v>147</v>
      </c>
      <c r="E159" s="34"/>
      <c r="F159" s="190" t="s">
        <v>248</v>
      </c>
      <c r="G159" s="34"/>
      <c r="H159" s="34"/>
      <c r="I159" s="186"/>
      <c r="J159" s="34"/>
      <c r="K159" s="34"/>
      <c r="L159" s="37"/>
      <c r="M159" s="187"/>
      <c r="N159" s="188"/>
      <c r="O159" s="62"/>
      <c r="P159" s="62"/>
      <c r="Q159" s="62"/>
      <c r="R159" s="62"/>
      <c r="S159" s="62"/>
      <c r="T159" s="63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147</v>
      </c>
      <c r="AU159" s="15" t="s">
        <v>83</v>
      </c>
    </row>
    <row r="160" spans="1:65" s="2" customFormat="1" ht="16.5" customHeight="1">
      <c r="A160" s="32"/>
      <c r="B160" s="33"/>
      <c r="C160" s="171" t="s">
        <v>249</v>
      </c>
      <c r="D160" s="171" t="s">
        <v>138</v>
      </c>
      <c r="E160" s="172" t="s">
        <v>250</v>
      </c>
      <c r="F160" s="173" t="s">
        <v>251</v>
      </c>
      <c r="G160" s="174" t="s">
        <v>141</v>
      </c>
      <c r="H160" s="175">
        <v>20</v>
      </c>
      <c r="I160" s="176"/>
      <c r="J160" s="177">
        <f>ROUND(I160*H160,2)</f>
        <v>0</v>
      </c>
      <c r="K160" s="173" t="s">
        <v>142</v>
      </c>
      <c r="L160" s="37"/>
      <c r="M160" s="178" t="s">
        <v>19</v>
      </c>
      <c r="N160" s="179" t="s">
        <v>44</v>
      </c>
      <c r="O160" s="62"/>
      <c r="P160" s="180">
        <f>O160*H160</f>
        <v>0</v>
      </c>
      <c r="Q160" s="180">
        <v>0</v>
      </c>
      <c r="R160" s="180">
        <f>Q160*H160</f>
        <v>0</v>
      </c>
      <c r="S160" s="180">
        <v>0.26</v>
      </c>
      <c r="T160" s="181">
        <f>S160*H160</f>
        <v>5.2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2" t="s">
        <v>143</v>
      </c>
      <c r="AT160" s="182" t="s">
        <v>138</v>
      </c>
      <c r="AU160" s="182" t="s">
        <v>83</v>
      </c>
      <c r="AY160" s="15" t="s">
        <v>136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5" t="s">
        <v>81</v>
      </c>
      <c r="BK160" s="183">
        <f>ROUND(I160*H160,2)</f>
        <v>0</v>
      </c>
      <c r="BL160" s="15" t="s">
        <v>143</v>
      </c>
      <c r="BM160" s="182" t="s">
        <v>252</v>
      </c>
    </row>
    <row r="161" spans="1:65" s="2" customFormat="1" ht="19.5">
      <c r="A161" s="32"/>
      <c r="B161" s="33"/>
      <c r="C161" s="34"/>
      <c r="D161" s="184" t="s">
        <v>145</v>
      </c>
      <c r="E161" s="34"/>
      <c r="F161" s="185" t="s">
        <v>253</v>
      </c>
      <c r="G161" s="34"/>
      <c r="H161" s="34"/>
      <c r="I161" s="186"/>
      <c r="J161" s="34"/>
      <c r="K161" s="34"/>
      <c r="L161" s="37"/>
      <c r="M161" s="187"/>
      <c r="N161" s="188"/>
      <c r="O161" s="62"/>
      <c r="P161" s="62"/>
      <c r="Q161" s="62"/>
      <c r="R161" s="62"/>
      <c r="S161" s="62"/>
      <c r="T161" s="63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145</v>
      </c>
      <c r="AU161" s="15" t="s">
        <v>83</v>
      </c>
    </row>
    <row r="162" spans="1:65" s="2" customFormat="1" ht="11.25">
      <c r="A162" s="32"/>
      <c r="B162" s="33"/>
      <c r="C162" s="34"/>
      <c r="D162" s="189" t="s">
        <v>147</v>
      </c>
      <c r="E162" s="34"/>
      <c r="F162" s="190" t="s">
        <v>254</v>
      </c>
      <c r="G162" s="34"/>
      <c r="H162" s="34"/>
      <c r="I162" s="186"/>
      <c r="J162" s="34"/>
      <c r="K162" s="34"/>
      <c r="L162" s="37"/>
      <c r="M162" s="187"/>
      <c r="N162" s="188"/>
      <c r="O162" s="62"/>
      <c r="P162" s="62"/>
      <c r="Q162" s="62"/>
      <c r="R162" s="62"/>
      <c r="S162" s="62"/>
      <c r="T162" s="63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5" t="s">
        <v>147</v>
      </c>
      <c r="AU162" s="15" t="s">
        <v>83</v>
      </c>
    </row>
    <row r="163" spans="1:65" s="2" customFormat="1" ht="16.5" customHeight="1">
      <c r="A163" s="32"/>
      <c r="B163" s="33"/>
      <c r="C163" s="171" t="s">
        <v>255</v>
      </c>
      <c r="D163" s="171" t="s">
        <v>138</v>
      </c>
      <c r="E163" s="172" t="s">
        <v>256</v>
      </c>
      <c r="F163" s="173" t="s">
        <v>257</v>
      </c>
      <c r="G163" s="174" t="s">
        <v>141</v>
      </c>
      <c r="H163" s="175">
        <v>10</v>
      </c>
      <c r="I163" s="176"/>
      <c r="J163" s="177">
        <f>ROUND(I163*H163,2)</f>
        <v>0</v>
      </c>
      <c r="K163" s="173" t="s">
        <v>142</v>
      </c>
      <c r="L163" s="37"/>
      <c r="M163" s="178" t="s">
        <v>19</v>
      </c>
      <c r="N163" s="179" t="s">
        <v>44</v>
      </c>
      <c r="O163" s="62"/>
      <c r="P163" s="180">
        <f>O163*H163</f>
        <v>0</v>
      </c>
      <c r="Q163" s="180">
        <v>0</v>
      </c>
      <c r="R163" s="180">
        <f>Q163*H163</f>
        <v>0</v>
      </c>
      <c r="S163" s="180">
        <v>0.35499999999999998</v>
      </c>
      <c r="T163" s="181">
        <f>S163*H163</f>
        <v>3.55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82" t="s">
        <v>143</v>
      </c>
      <c r="AT163" s="182" t="s">
        <v>138</v>
      </c>
      <c r="AU163" s="182" t="s">
        <v>83</v>
      </c>
      <c r="AY163" s="15" t="s">
        <v>136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5" t="s">
        <v>81</v>
      </c>
      <c r="BK163" s="183">
        <f>ROUND(I163*H163,2)</f>
        <v>0</v>
      </c>
      <c r="BL163" s="15" t="s">
        <v>143</v>
      </c>
      <c r="BM163" s="182" t="s">
        <v>258</v>
      </c>
    </row>
    <row r="164" spans="1:65" s="2" customFormat="1" ht="19.5">
      <c r="A164" s="32"/>
      <c r="B164" s="33"/>
      <c r="C164" s="34"/>
      <c r="D164" s="184" t="s">
        <v>145</v>
      </c>
      <c r="E164" s="34"/>
      <c r="F164" s="185" t="s">
        <v>259</v>
      </c>
      <c r="G164" s="34"/>
      <c r="H164" s="34"/>
      <c r="I164" s="186"/>
      <c r="J164" s="34"/>
      <c r="K164" s="34"/>
      <c r="L164" s="37"/>
      <c r="M164" s="187"/>
      <c r="N164" s="188"/>
      <c r="O164" s="62"/>
      <c r="P164" s="62"/>
      <c r="Q164" s="62"/>
      <c r="R164" s="62"/>
      <c r="S164" s="62"/>
      <c r="T164" s="63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5" t="s">
        <v>145</v>
      </c>
      <c r="AU164" s="15" t="s">
        <v>83</v>
      </c>
    </row>
    <row r="165" spans="1:65" s="2" customFormat="1" ht="11.25">
      <c r="A165" s="32"/>
      <c r="B165" s="33"/>
      <c r="C165" s="34"/>
      <c r="D165" s="189" t="s">
        <v>147</v>
      </c>
      <c r="E165" s="34"/>
      <c r="F165" s="190" t="s">
        <v>260</v>
      </c>
      <c r="G165" s="34"/>
      <c r="H165" s="34"/>
      <c r="I165" s="186"/>
      <c r="J165" s="34"/>
      <c r="K165" s="34"/>
      <c r="L165" s="37"/>
      <c r="M165" s="187"/>
      <c r="N165" s="188"/>
      <c r="O165" s="62"/>
      <c r="P165" s="62"/>
      <c r="Q165" s="62"/>
      <c r="R165" s="62"/>
      <c r="S165" s="62"/>
      <c r="T165" s="63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5" t="s">
        <v>147</v>
      </c>
      <c r="AU165" s="15" t="s">
        <v>83</v>
      </c>
    </row>
    <row r="166" spans="1:65" s="2" customFormat="1" ht="16.5" customHeight="1">
      <c r="A166" s="32"/>
      <c r="B166" s="33"/>
      <c r="C166" s="171" t="s">
        <v>7</v>
      </c>
      <c r="D166" s="171" t="s">
        <v>138</v>
      </c>
      <c r="E166" s="172" t="s">
        <v>261</v>
      </c>
      <c r="F166" s="173" t="s">
        <v>262</v>
      </c>
      <c r="G166" s="174" t="s">
        <v>263</v>
      </c>
      <c r="H166" s="175">
        <v>4</v>
      </c>
      <c r="I166" s="176"/>
      <c r="J166" s="177">
        <f>ROUND(I166*H166,2)</f>
        <v>0</v>
      </c>
      <c r="K166" s="173" t="s">
        <v>142</v>
      </c>
      <c r="L166" s="37"/>
      <c r="M166" s="178" t="s">
        <v>19</v>
      </c>
      <c r="N166" s="179" t="s">
        <v>44</v>
      </c>
      <c r="O166" s="62"/>
      <c r="P166" s="180">
        <f>O166*H166</f>
        <v>0</v>
      </c>
      <c r="Q166" s="180">
        <v>0</v>
      </c>
      <c r="R166" s="180">
        <f>Q166*H166</f>
        <v>0</v>
      </c>
      <c r="S166" s="180">
        <v>1.6</v>
      </c>
      <c r="T166" s="181">
        <f>S166*H166</f>
        <v>6.4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2" t="s">
        <v>143</v>
      </c>
      <c r="AT166" s="182" t="s">
        <v>138</v>
      </c>
      <c r="AU166" s="182" t="s">
        <v>83</v>
      </c>
      <c r="AY166" s="15" t="s">
        <v>136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5" t="s">
        <v>81</v>
      </c>
      <c r="BK166" s="183">
        <f>ROUND(I166*H166,2)</f>
        <v>0</v>
      </c>
      <c r="BL166" s="15" t="s">
        <v>143</v>
      </c>
      <c r="BM166" s="182" t="s">
        <v>264</v>
      </c>
    </row>
    <row r="167" spans="1:65" s="2" customFormat="1" ht="19.5">
      <c r="A167" s="32"/>
      <c r="B167" s="33"/>
      <c r="C167" s="34"/>
      <c r="D167" s="184" t="s">
        <v>145</v>
      </c>
      <c r="E167" s="34"/>
      <c r="F167" s="185" t="s">
        <v>265</v>
      </c>
      <c r="G167" s="34"/>
      <c r="H167" s="34"/>
      <c r="I167" s="186"/>
      <c r="J167" s="34"/>
      <c r="K167" s="34"/>
      <c r="L167" s="37"/>
      <c r="M167" s="187"/>
      <c r="N167" s="188"/>
      <c r="O167" s="62"/>
      <c r="P167" s="62"/>
      <c r="Q167" s="62"/>
      <c r="R167" s="62"/>
      <c r="S167" s="62"/>
      <c r="T167" s="63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145</v>
      </c>
      <c r="AU167" s="15" t="s">
        <v>83</v>
      </c>
    </row>
    <row r="168" spans="1:65" s="2" customFormat="1" ht="11.25">
      <c r="A168" s="32"/>
      <c r="B168" s="33"/>
      <c r="C168" s="34"/>
      <c r="D168" s="189" t="s">
        <v>147</v>
      </c>
      <c r="E168" s="34"/>
      <c r="F168" s="190" t="s">
        <v>266</v>
      </c>
      <c r="G168" s="34"/>
      <c r="H168" s="34"/>
      <c r="I168" s="186"/>
      <c r="J168" s="34"/>
      <c r="K168" s="34"/>
      <c r="L168" s="37"/>
      <c r="M168" s="187"/>
      <c r="N168" s="188"/>
      <c r="O168" s="62"/>
      <c r="P168" s="62"/>
      <c r="Q168" s="62"/>
      <c r="R168" s="62"/>
      <c r="S168" s="62"/>
      <c r="T168" s="63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5" t="s">
        <v>147</v>
      </c>
      <c r="AU168" s="15" t="s">
        <v>83</v>
      </c>
    </row>
    <row r="169" spans="1:65" s="2" customFormat="1" ht="16.5" customHeight="1">
      <c r="A169" s="32"/>
      <c r="B169" s="33"/>
      <c r="C169" s="171" t="s">
        <v>267</v>
      </c>
      <c r="D169" s="171" t="s">
        <v>138</v>
      </c>
      <c r="E169" s="172" t="s">
        <v>268</v>
      </c>
      <c r="F169" s="173" t="s">
        <v>269</v>
      </c>
      <c r="G169" s="174" t="s">
        <v>141</v>
      </c>
      <c r="H169" s="175">
        <v>20</v>
      </c>
      <c r="I169" s="176"/>
      <c r="J169" s="177">
        <f>ROUND(I169*H169,2)</f>
        <v>0</v>
      </c>
      <c r="K169" s="173" t="s">
        <v>142</v>
      </c>
      <c r="L169" s="37"/>
      <c r="M169" s="178" t="s">
        <v>19</v>
      </c>
      <c r="N169" s="179" t="s">
        <v>44</v>
      </c>
      <c r="O169" s="62"/>
      <c r="P169" s="180">
        <f>O169*H169</f>
        <v>0</v>
      </c>
      <c r="Q169" s="180">
        <v>0</v>
      </c>
      <c r="R169" s="180">
        <f>Q169*H169</f>
        <v>0</v>
      </c>
      <c r="S169" s="180">
        <v>8.0000000000000004E-4</v>
      </c>
      <c r="T169" s="181">
        <f>S169*H169</f>
        <v>1.6E-2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2" t="s">
        <v>143</v>
      </c>
      <c r="AT169" s="182" t="s">
        <v>138</v>
      </c>
      <c r="AU169" s="182" t="s">
        <v>83</v>
      </c>
      <c r="AY169" s="15" t="s">
        <v>136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5" t="s">
        <v>81</v>
      </c>
      <c r="BK169" s="183">
        <f>ROUND(I169*H169,2)</f>
        <v>0</v>
      </c>
      <c r="BL169" s="15" t="s">
        <v>143</v>
      </c>
      <c r="BM169" s="182" t="s">
        <v>270</v>
      </c>
    </row>
    <row r="170" spans="1:65" s="2" customFormat="1" ht="11.25">
      <c r="A170" s="32"/>
      <c r="B170" s="33"/>
      <c r="C170" s="34"/>
      <c r="D170" s="184" t="s">
        <v>145</v>
      </c>
      <c r="E170" s="34"/>
      <c r="F170" s="185" t="s">
        <v>271</v>
      </c>
      <c r="G170" s="34"/>
      <c r="H170" s="34"/>
      <c r="I170" s="186"/>
      <c r="J170" s="34"/>
      <c r="K170" s="34"/>
      <c r="L170" s="37"/>
      <c r="M170" s="187"/>
      <c r="N170" s="188"/>
      <c r="O170" s="62"/>
      <c r="P170" s="62"/>
      <c r="Q170" s="62"/>
      <c r="R170" s="62"/>
      <c r="S170" s="62"/>
      <c r="T170" s="63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5" t="s">
        <v>145</v>
      </c>
      <c r="AU170" s="15" t="s">
        <v>83</v>
      </c>
    </row>
    <row r="171" spans="1:65" s="2" customFormat="1" ht="11.25">
      <c r="A171" s="32"/>
      <c r="B171" s="33"/>
      <c r="C171" s="34"/>
      <c r="D171" s="189" t="s">
        <v>147</v>
      </c>
      <c r="E171" s="34"/>
      <c r="F171" s="190" t="s">
        <v>272</v>
      </c>
      <c r="G171" s="34"/>
      <c r="H171" s="34"/>
      <c r="I171" s="186"/>
      <c r="J171" s="34"/>
      <c r="K171" s="34"/>
      <c r="L171" s="37"/>
      <c r="M171" s="187"/>
      <c r="N171" s="188"/>
      <c r="O171" s="62"/>
      <c r="P171" s="62"/>
      <c r="Q171" s="62"/>
      <c r="R171" s="62"/>
      <c r="S171" s="62"/>
      <c r="T171" s="63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147</v>
      </c>
      <c r="AU171" s="15" t="s">
        <v>83</v>
      </c>
    </row>
    <row r="172" spans="1:65" s="2" customFormat="1" ht="16.5" customHeight="1">
      <c r="A172" s="32"/>
      <c r="B172" s="33"/>
      <c r="C172" s="171" t="s">
        <v>273</v>
      </c>
      <c r="D172" s="171" t="s">
        <v>138</v>
      </c>
      <c r="E172" s="172" t="s">
        <v>274</v>
      </c>
      <c r="F172" s="173" t="s">
        <v>275</v>
      </c>
      <c r="G172" s="174" t="s">
        <v>276</v>
      </c>
      <c r="H172" s="175">
        <v>10</v>
      </c>
      <c r="I172" s="176"/>
      <c r="J172" s="177">
        <f>ROUND(I172*H172,2)</f>
        <v>0</v>
      </c>
      <c r="K172" s="173" t="s">
        <v>142</v>
      </c>
      <c r="L172" s="37"/>
      <c r="M172" s="178" t="s">
        <v>19</v>
      </c>
      <c r="N172" s="179" t="s">
        <v>44</v>
      </c>
      <c r="O172" s="62"/>
      <c r="P172" s="180">
        <f>O172*H172</f>
        <v>0</v>
      </c>
      <c r="Q172" s="180">
        <v>1.7500000000000002E-2</v>
      </c>
      <c r="R172" s="180">
        <f>Q172*H172</f>
        <v>0.17500000000000002</v>
      </c>
      <c r="S172" s="180">
        <v>0</v>
      </c>
      <c r="T172" s="18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2" t="s">
        <v>143</v>
      </c>
      <c r="AT172" s="182" t="s">
        <v>138</v>
      </c>
      <c r="AU172" s="182" t="s">
        <v>83</v>
      </c>
      <c r="AY172" s="15" t="s">
        <v>136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5" t="s">
        <v>81</v>
      </c>
      <c r="BK172" s="183">
        <f>ROUND(I172*H172,2)</f>
        <v>0</v>
      </c>
      <c r="BL172" s="15" t="s">
        <v>143</v>
      </c>
      <c r="BM172" s="182" t="s">
        <v>277</v>
      </c>
    </row>
    <row r="173" spans="1:65" s="2" customFormat="1" ht="11.25">
      <c r="A173" s="32"/>
      <c r="B173" s="33"/>
      <c r="C173" s="34"/>
      <c r="D173" s="184" t="s">
        <v>145</v>
      </c>
      <c r="E173" s="34"/>
      <c r="F173" s="185" t="s">
        <v>278</v>
      </c>
      <c r="G173" s="34"/>
      <c r="H173" s="34"/>
      <c r="I173" s="186"/>
      <c r="J173" s="34"/>
      <c r="K173" s="34"/>
      <c r="L173" s="37"/>
      <c r="M173" s="187"/>
      <c r="N173" s="188"/>
      <c r="O173" s="62"/>
      <c r="P173" s="62"/>
      <c r="Q173" s="62"/>
      <c r="R173" s="62"/>
      <c r="S173" s="62"/>
      <c r="T173" s="63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5" t="s">
        <v>145</v>
      </c>
      <c r="AU173" s="15" t="s">
        <v>83</v>
      </c>
    </row>
    <row r="174" spans="1:65" s="2" customFormat="1" ht="11.25">
      <c r="A174" s="32"/>
      <c r="B174" s="33"/>
      <c r="C174" s="34"/>
      <c r="D174" s="189" t="s">
        <v>147</v>
      </c>
      <c r="E174" s="34"/>
      <c r="F174" s="190" t="s">
        <v>279</v>
      </c>
      <c r="G174" s="34"/>
      <c r="H174" s="34"/>
      <c r="I174" s="186"/>
      <c r="J174" s="34"/>
      <c r="K174" s="34"/>
      <c r="L174" s="37"/>
      <c r="M174" s="187"/>
      <c r="N174" s="188"/>
      <c r="O174" s="62"/>
      <c r="P174" s="62"/>
      <c r="Q174" s="62"/>
      <c r="R174" s="62"/>
      <c r="S174" s="62"/>
      <c r="T174" s="63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5" t="s">
        <v>147</v>
      </c>
      <c r="AU174" s="15" t="s">
        <v>83</v>
      </c>
    </row>
    <row r="175" spans="1:65" s="2" customFormat="1" ht="16.5" customHeight="1">
      <c r="A175" s="32"/>
      <c r="B175" s="33"/>
      <c r="C175" s="171" t="s">
        <v>280</v>
      </c>
      <c r="D175" s="171" t="s">
        <v>138</v>
      </c>
      <c r="E175" s="172" t="s">
        <v>281</v>
      </c>
      <c r="F175" s="173" t="s">
        <v>282</v>
      </c>
      <c r="G175" s="174" t="s">
        <v>276</v>
      </c>
      <c r="H175" s="175">
        <v>10</v>
      </c>
      <c r="I175" s="176"/>
      <c r="J175" s="177">
        <f>ROUND(I175*H175,2)</f>
        <v>0</v>
      </c>
      <c r="K175" s="173" t="s">
        <v>142</v>
      </c>
      <c r="L175" s="37"/>
      <c r="M175" s="178" t="s">
        <v>19</v>
      </c>
      <c r="N175" s="179" t="s">
        <v>44</v>
      </c>
      <c r="O175" s="62"/>
      <c r="P175" s="180">
        <f>O175*H175</f>
        <v>0</v>
      </c>
      <c r="Q175" s="180">
        <v>2.1930000000000002E-2</v>
      </c>
      <c r="R175" s="180">
        <f>Q175*H175</f>
        <v>0.21930000000000002</v>
      </c>
      <c r="S175" s="180">
        <v>0</v>
      </c>
      <c r="T175" s="181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82" t="s">
        <v>143</v>
      </c>
      <c r="AT175" s="182" t="s">
        <v>138</v>
      </c>
      <c r="AU175" s="182" t="s">
        <v>83</v>
      </c>
      <c r="AY175" s="15" t="s">
        <v>136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5" t="s">
        <v>81</v>
      </c>
      <c r="BK175" s="183">
        <f>ROUND(I175*H175,2)</f>
        <v>0</v>
      </c>
      <c r="BL175" s="15" t="s">
        <v>143</v>
      </c>
      <c r="BM175" s="182" t="s">
        <v>283</v>
      </c>
    </row>
    <row r="176" spans="1:65" s="2" customFormat="1" ht="11.25">
      <c r="A176" s="32"/>
      <c r="B176" s="33"/>
      <c r="C176" s="34"/>
      <c r="D176" s="184" t="s">
        <v>145</v>
      </c>
      <c r="E176" s="34"/>
      <c r="F176" s="185" t="s">
        <v>284</v>
      </c>
      <c r="G176" s="34"/>
      <c r="H176" s="34"/>
      <c r="I176" s="186"/>
      <c r="J176" s="34"/>
      <c r="K176" s="34"/>
      <c r="L176" s="37"/>
      <c r="M176" s="187"/>
      <c r="N176" s="188"/>
      <c r="O176" s="62"/>
      <c r="P176" s="62"/>
      <c r="Q176" s="62"/>
      <c r="R176" s="62"/>
      <c r="S176" s="62"/>
      <c r="T176" s="63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5" t="s">
        <v>145</v>
      </c>
      <c r="AU176" s="15" t="s">
        <v>83</v>
      </c>
    </row>
    <row r="177" spans="1:65" s="2" customFormat="1" ht="11.25">
      <c r="A177" s="32"/>
      <c r="B177" s="33"/>
      <c r="C177" s="34"/>
      <c r="D177" s="189" t="s">
        <v>147</v>
      </c>
      <c r="E177" s="34"/>
      <c r="F177" s="190" t="s">
        <v>285</v>
      </c>
      <c r="G177" s="34"/>
      <c r="H177" s="34"/>
      <c r="I177" s="186"/>
      <c r="J177" s="34"/>
      <c r="K177" s="34"/>
      <c r="L177" s="37"/>
      <c r="M177" s="187"/>
      <c r="N177" s="188"/>
      <c r="O177" s="62"/>
      <c r="P177" s="62"/>
      <c r="Q177" s="62"/>
      <c r="R177" s="62"/>
      <c r="S177" s="62"/>
      <c r="T177" s="63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5" t="s">
        <v>147</v>
      </c>
      <c r="AU177" s="15" t="s">
        <v>83</v>
      </c>
    </row>
    <row r="178" spans="1:65" s="2" customFormat="1" ht="16.5" customHeight="1">
      <c r="A178" s="32"/>
      <c r="B178" s="33"/>
      <c r="C178" s="171" t="s">
        <v>286</v>
      </c>
      <c r="D178" s="171" t="s">
        <v>138</v>
      </c>
      <c r="E178" s="172" t="s">
        <v>287</v>
      </c>
      <c r="F178" s="173" t="s">
        <v>288</v>
      </c>
      <c r="G178" s="174" t="s">
        <v>289</v>
      </c>
      <c r="H178" s="175">
        <v>50</v>
      </c>
      <c r="I178" s="176"/>
      <c r="J178" s="177">
        <f>ROUND(I178*H178,2)</f>
        <v>0</v>
      </c>
      <c r="K178" s="173" t="s">
        <v>142</v>
      </c>
      <c r="L178" s="37"/>
      <c r="M178" s="178" t="s">
        <v>19</v>
      </c>
      <c r="N178" s="179" t="s">
        <v>44</v>
      </c>
      <c r="O178" s="62"/>
      <c r="P178" s="180">
        <f>O178*H178</f>
        <v>0</v>
      </c>
      <c r="Q178" s="180">
        <v>3.0000000000000001E-5</v>
      </c>
      <c r="R178" s="180">
        <f>Q178*H178</f>
        <v>1.5E-3</v>
      </c>
      <c r="S178" s="180">
        <v>0</v>
      </c>
      <c r="T178" s="18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82" t="s">
        <v>143</v>
      </c>
      <c r="AT178" s="182" t="s">
        <v>138</v>
      </c>
      <c r="AU178" s="182" t="s">
        <v>83</v>
      </c>
      <c r="AY178" s="15" t="s">
        <v>136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5" t="s">
        <v>81</v>
      </c>
      <c r="BK178" s="183">
        <f>ROUND(I178*H178,2)</f>
        <v>0</v>
      </c>
      <c r="BL178" s="15" t="s">
        <v>143</v>
      </c>
      <c r="BM178" s="182" t="s">
        <v>290</v>
      </c>
    </row>
    <row r="179" spans="1:65" s="2" customFormat="1" ht="11.25">
      <c r="A179" s="32"/>
      <c r="B179" s="33"/>
      <c r="C179" s="34"/>
      <c r="D179" s="184" t="s">
        <v>145</v>
      </c>
      <c r="E179" s="34"/>
      <c r="F179" s="185" t="s">
        <v>291</v>
      </c>
      <c r="G179" s="34"/>
      <c r="H179" s="34"/>
      <c r="I179" s="186"/>
      <c r="J179" s="34"/>
      <c r="K179" s="34"/>
      <c r="L179" s="37"/>
      <c r="M179" s="187"/>
      <c r="N179" s="188"/>
      <c r="O179" s="62"/>
      <c r="P179" s="62"/>
      <c r="Q179" s="62"/>
      <c r="R179" s="62"/>
      <c r="S179" s="62"/>
      <c r="T179" s="63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145</v>
      </c>
      <c r="AU179" s="15" t="s">
        <v>83</v>
      </c>
    </row>
    <row r="180" spans="1:65" s="2" customFormat="1" ht="11.25">
      <c r="A180" s="32"/>
      <c r="B180" s="33"/>
      <c r="C180" s="34"/>
      <c r="D180" s="189" t="s">
        <v>147</v>
      </c>
      <c r="E180" s="34"/>
      <c r="F180" s="190" t="s">
        <v>292</v>
      </c>
      <c r="G180" s="34"/>
      <c r="H180" s="34"/>
      <c r="I180" s="186"/>
      <c r="J180" s="34"/>
      <c r="K180" s="34"/>
      <c r="L180" s="37"/>
      <c r="M180" s="187"/>
      <c r="N180" s="188"/>
      <c r="O180" s="62"/>
      <c r="P180" s="62"/>
      <c r="Q180" s="62"/>
      <c r="R180" s="62"/>
      <c r="S180" s="62"/>
      <c r="T180" s="63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5" t="s">
        <v>147</v>
      </c>
      <c r="AU180" s="15" t="s">
        <v>83</v>
      </c>
    </row>
    <row r="181" spans="1:65" s="2" customFormat="1" ht="16.5" customHeight="1">
      <c r="A181" s="32"/>
      <c r="B181" s="33"/>
      <c r="C181" s="171" t="s">
        <v>293</v>
      </c>
      <c r="D181" s="171" t="s">
        <v>138</v>
      </c>
      <c r="E181" s="172" t="s">
        <v>294</v>
      </c>
      <c r="F181" s="173" t="s">
        <v>295</v>
      </c>
      <c r="G181" s="174" t="s">
        <v>289</v>
      </c>
      <c r="H181" s="175">
        <v>10</v>
      </c>
      <c r="I181" s="176"/>
      <c r="J181" s="177">
        <f>ROUND(I181*H181,2)</f>
        <v>0</v>
      </c>
      <c r="K181" s="173" t="s">
        <v>142</v>
      </c>
      <c r="L181" s="37"/>
      <c r="M181" s="178" t="s">
        <v>19</v>
      </c>
      <c r="N181" s="179" t="s">
        <v>44</v>
      </c>
      <c r="O181" s="62"/>
      <c r="P181" s="180">
        <f>O181*H181</f>
        <v>0</v>
      </c>
      <c r="Q181" s="180">
        <v>8.0000000000000007E-5</v>
      </c>
      <c r="R181" s="180">
        <f>Q181*H181</f>
        <v>8.0000000000000004E-4</v>
      </c>
      <c r="S181" s="180">
        <v>0</v>
      </c>
      <c r="T181" s="181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82" t="s">
        <v>143</v>
      </c>
      <c r="AT181" s="182" t="s">
        <v>138</v>
      </c>
      <c r="AU181" s="182" t="s">
        <v>83</v>
      </c>
      <c r="AY181" s="15" t="s">
        <v>136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5" t="s">
        <v>81</v>
      </c>
      <c r="BK181" s="183">
        <f>ROUND(I181*H181,2)</f>
        <v>0</v>
      </c>
      <c r="BL181" s="15" t="s">
        <v>143</v>
      </c>
      <c r="BM181" s="182" t="s">
        <v>296</v>
      </c>
    </row>
    <row r="182" spans="1:65" s="2" customFormat="1" ht="11.25">
      <c r="A182" s="32"/>
      <c r="B182" s="33"/>
      <c r="C182" s="34"/>
      <c r="D182" s="184" t="s">
        <v>145</v>
      </c>
      <c r="E182" s="34"/>
      <c r="F182" s="185" t="s">
        <v>297</v>
      </c>
      <c r="G182" s="34"/>
      <c r="H182" s="34"/>
      <c r="I182" s="186"/>
      <c r="J182" s="34"/>
      <c r="K182" s="34"/>
      <c r="L182" s="37"/>
      <c r="M182" s="187"/>
      <c r="N182" s="188"/>
      <c r="O182" s="62"/>
      <c r="P182" s="62"/>
      <c r="Q182" s="62"/>
      <c r="R182" s="62"/>
      <c r="S182" s="62"/>
      <c r="T182" s="63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5" t="s">
        <v>145</v>
      </c>
      <c r="AU182" s="15" t="s">
        <v>83</v>
      </c>
    </row>
    <row r="183" spans="1:65" s="2" customFormat="1" ht="11.25">
      <c r="A183" s="32"/>
      <c r="B183" s="33"/>
      <c r="C183" s="34"/>
      <c r="D183" s="189" t="s">
        <v>147</v>
      </c>
      <c r="E183" s="34"/>
      <c r="F183" s="190" t="s">
        <v>298</v>
      </c>
      <c r="G183" s="34"/>
      <c r="H183" s="34"/>
      <c r="I183" s="186"/>
      <c r="J183" s="34"/>
      <c r="K183" s="34"/>
      <c r="L183" s="37"/>
      <c r="M183" s="187"/>
      <c r="N183" s="188"/>
      <c r="O183" s="62"/>
      <c r="P183" s="62"/>
      <c r="Q183" s="62"/>
      <c r="R183" s="62"/>
      <c r="S183" s="62"/>
      <c r="T183" s="63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147</v>
      </c>
      <c r="AU183" s="15" t="s">
        <v>83</v>
      </c>
    </row>
    <row r="184" spans="1:65" s="2" customFormat="1" ht="16.5" customHeight="1">
      <c r="A184" s="32"/>
      <c r="B184" s="33"/>
      <c r="C184" s="171" t="s">
        <v>299</v>
      </c>
      <c r="D184" s="171" t="s">
        <v>138</v>
      </c>
      <c r="E184" s="172" t="s">
        <v>300</v>
      </c>
      <c r="F184" s="173" t="s">
        <v>301</v>
      </c>
      <c r="G184" s="174" t="s">
        <v>302</v>
      </c>
      <c r="H184" s="175">
        <v>5</v>
      </c>
      <c r="I184" s="176"/>
      <c r="J184" s="177">
        <f>ROUND(I184*H184,2)</f>
        <v>0</v>
      </c>
      <c r="K184" s="173" t="s">
        <v>142</v>
      </c>
      <c r="L184" s="37"/>
      <c r="M184" s="178" t="s">
        <v>19</v>
      </c>
      <c r="N184" s="179" t="s">
        <v>44</v>
      </c>
      <c r="O184" s="62"/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82" t="s">
        <v>143</v>
      </c>
      <c r="AT184" s="182" t="s">
        <v>138</v>
      </c>
      <c r="AU184" s="182" t="s">
        <v>83</v>
      </c>
      <c r="AY184" s="15" t="s">
        <v>136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5" t="s">
        <v>81</v>
      </c>
      <c r="BK184" s="183">
        <f>ROUND(I184*H184,2)</f>
        <v>0</v>
      </c>
      <c r="BL184" s="15" t="s">
        <v>143</v>
      </c>
      <c r="BM184" s="182" t="s">
        <v>303</v>
      </c>
    </row>
    <row r="185" spans="1:65" s="2" customFormat="1" ht="11.25">
      <c r="A185" s="32"/>
      <c r="B185" s="33"/>
      <c r="C185" s="34"/>
      <c r="D185" s="184" t="s">
        <v>145</v>
      </c>
      <c r="E185" s="34"/>
      <c r="F185" s="185" t="s">
        <v>304</v>
      </c>
      <c r="G185" s="34"/>
      <c r="H185" s="34"/>
      <c r="I185" s="186"/>
      <c r="J185" s="34"/>
      <c r="K185" s="34"/>
      <c r="L185" s="37"/>
      <c r="M185" s="187"/>
      <c r="N185" s="188"/>
      <c r="O185" s="62"/>
      <c r="P185" s="62"/>
      <c r="Q185" s="62"/>
      <c r="R185" s="62"/>
      <c r="S185" s="62"/>
      <c r="T185" s="63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5" t="s">
        <v>145</v>
      </c>
      <c r="AU185" s="15" t="s">
        <v>83</v>
      </c>
    </row>
    <row r="186" spans="1:65" s="2" customFormat="1" ht="11.25">
      <c r="A186" s="32"/>
      <c r="B186" s="33"/>
      <c r="C186" s="34"/>
      <c r="D186" s="189" t="s">
        <v>147</v>
      </c>
      <c r="E186" s="34"/>
      <c r="F186" s="190" t="s">
        <v>305</v>
      </c>
      <c r="G186" s="34"/>
      <c r="H186" s="34"/>
      <c r="I186" s="186"/>
      <c r="J186" s="34"/>
      <c r="K186" s="34"/>
      <c r="L186" s="37"/>
      <c r="M186" s="187"/>
      <c r="N186" s="188"/>
      <c r="O186" s="62"/>
      <c r="P186" s="62"/>
      <c r="Q186" s="62"/>
      <c r="R186" s="62"/>
      <c r="S186" s="62"/>
      <c r="T186" s="63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5" t="s">
        <v>147</v>
      </c>
      <c r="AU186" s="15" t="s">
        <v>83</v>
      </c>
    </row>
    <row r="187" spans="1:65" s="2" customFormat="1" ht="16.5" customHeight="1">
      <c r="A187" s="32"/>
      <c r="B187" s="33"/>
      <c r="C187" s="171" t="s">
        <v>306</v>
      </c>
      <c r="D187" s="171" t="s">
        <v>138</v>
      </c>
      <c r="E187" s="172" t="s">
        <v>307</v>
      </c>
      <c r="F187" s="173" t="s">
        <v>308</v>
      </c>
      <c r="G187" s="174" t="s">
        <v>276</v>
      </c>
      <c r="H187" s="175">
        <v>30</v>
      </c>
      <c r="I187" s="176"/>
      <c r="J187" s="177">
        <f>ROUND(I187*H187,2)</f>
        <v>0</v>
      </c>
      <c r="K187" s="173" t="s">
        <v>142</v>
      </c>
      <c r="L187" s="37"/>
      <c r="M187" s="178" t="s">
        <v>19</v>
      </c>
      <c r="N187" s="179" t="s">
        <v>44</v>
      </c>
      <c r="O187" s="62"/>
      <c r="P187" s="180">
        <f>O187*H187</f>
        <v>0</v>
      </c>
      <c r="Q187" s="180">
        <v>3.6900000000000002E-2</v>
      </c>
      <c r="R187" s="180">
        <f>Q187*H187</f>
        <v>1.107</v>
      </c>
      <c r="S187" s="180">
        <v>0</v>
      </c>
      <c r="T187" s="181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82" t="s">
        <v>143</v>
      </c>
      <c r="AT187" s="182" t="s">
        <v>138</v>
      </c>
      <c r="AU187" s="182" t="s">
        <v>83</v>
      </c>
      <c r="AY187" s="15" t="s">
        <v>136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5" t="s">
        <v>81</v>
      </c>
      <c r="BK187" s="183">
        <f>ROUND(I187*H187,2)</f>
        <v>0</v>
      </c>
      <c r="BL187" s="15" t="s">
        <v>143</v>
      </c>
      <c r="BM187" s="182" t="s">
        <v>309</v>
      </c>
    </row>
    <row r="188" spans="1:65" s="2" customFormat="1" ht="29.25">
      <c r="A188" s="32"/>
      <c r="B188" s="33"/>
      <c r="C188" s="34"/>
      <c r="D188" s="184" t="s">
        <v>145</v>
      </c>
      <c r="E188" s="34"/>
      <c r="F188" s="185" t="s">
        <v>310</v>
      </c>
      <c r="G188" s="34"/>
      <c r="H188" s="34"/>
      <c r="I188" s="186"/>
      <c r="J188" s="34"/>
      <c r="K188" s="34"/>
      <c r="L188" s="37"/>
      <c r="M188" s="187"/>
      <c r="N188" s="188"/>
      <c r="O188" s="62"/>
      <c r="P188" s="62"/>
      <c r="Q188" s="62"/>
      <c r="R188" s="62"/>
      <c r="S188" s="62"/>
      <c r="T188" s="63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5" t="s">
        <v>145</v>
      </c>
      <c r="AU188" s="15" t="s">
        <v>83</v>
      </c>
    </row>
    <row r="189" spans="1:65" s="2" customFormat="1" ht="11.25">
      <c r="A189" s="32"/>
      <c r="B189" s="33"/>
      <c r="C189" s="34"/>
      <c r="D189" s="189" t="s">
        <v>147</v>
      </c>
      <c r="E189" s="34"/>
      <c r="F189" s="190" t="s">
        <v>311</v>
      </c>
      <c r="G189" s="34"/>
      <c r="H189" s="34"/>
      <c r="I189" s="186"/>
      <c r="J189" s="34"/>
      <c r="K189" s="34"/>
      <c r="L189" s="37"/>
      <c r="M189" s="187"/>
      <c r="N189" s="188"/>
      <c r="O189" s="62"/>
      <c r="P189" s="62"/>
      <c r="Q189" s="62"/>
      <c r="R189" s="62"/>
      <c r="S189" s="62"/>
      <c r="T189" s="63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5" t="s">
        <v>147</v>
      </c>
      <c r="AU189" s="15" t="s">
        <v>83</v>
      </c>
    </row>
    <row r="190" spans="1:65" s="2" customFormat="1" ht="16.5" customHeight="1">
      <c r="A190" s="32"/>
      <c r="B190" s="33"/>
      <c r="C190" s="171" t="s">
        <v>312</v>
      </c>
      <c r="D190" s="171" t="s">
        <v>138</v>
      </c>
      <c r="E190" s="172" t="s">
        <v>313</v>
      </c>
      <c r="F190" s="173" t="s">
        <v>314</v>
      </c>
      <c r="G190" s="174" t="s">
        <v>276</v>
      </c>
      <c r="H190" s="175">
        <v>20</v>
      </c>
      <c r="I190" s="176"/>
      <c r="J190" s="177">
        <f>ROUND(I190*H190,2)</f>
        <v>0</v>
      </c>
      <c r="K190" s="173" t="s">
        <v>142</v>
      </c>
      <c r="L190" s="37"/>
      <c r="M190" s="178" t="s">
        <v>19</v>
      </c>
      <c r="N190" s="179" t="s">
        <v>44</v>
      </c>
      <c r="O190" s="62"/>
      <c r="P190" s="180">
        <f>O190*H190</f>
        <v>0</v>
      </c>
      <c r="Q190" s="180">
        <v>6.053E-2</v>
      </c>
      <c r="R190" s="180">
        <f>Q190*H190</f>
        <v>1.2105999999999999</v>
      </c>
      <c r="S190" s="180">
        <v>0</v>
      </c>
      <c r="T190" s="181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82" t="s">
        <v>143</v>
      </c>
      <c r="AT190" s="182" t="s">
        <v>138</v>
      </c>
      <c r="AU190" s="182" t="s">
        <v>83</v>
      </c>
      <c r="AY190" s="15" t="s">
        <v>136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5" t="s">
        <v>81</v>
      </c>
      <c r="BK190" s="183">
        <f>ROUND(I190*H190,2)</f>
        <v>0</v>
      </c>
      <c r="BL190" s="15" t="s">
        <v>143</v>
      </c>
      <c r="BM190" s="182" t="s">
        <v>315</v>
      </c>
    </row>
    <row r="191" spans="1:65" s="2" customFormat="1" ht="29.25">
      <c r="A191" s="32"/>
      <c r="B191" s="33"/>
      <c r="C191" s="34"/>
      <c r="D191" s="184" t="s">
        <v>145</v>
      </c>
      <c r="E191" s="34"/>
      <c r="F191" s="185" t="s">
        <v>316</v>
      </c>
      <c r="G191" s="34"/>
      <c r="H191" s="34"/>
      <c r="I191" s="186"/>
      <c r="J191" s="34"/>
      <c r="K191" s="34"/>
      <c r="L191" s="37"/>
      <c r="M191" s="187"/>
      <c r="N191" s="188"/>
      <c r="O191" s="62"/>
      <c r="P191" s="62"/>
      <c r="Q191" s="62"/>
      <c r="R191" s="62"/>
      <c r="S191" s="62"/>
      <c r="T191" s="63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5" t="s">
        <v>145</v>
      </c>
      <c r="AU191" s="15" t="s">
        <v>83</v>
      </c>
    </row>
    <row r="192" spans="1:65" s="2" customFormat="1" ht="11.25">
      <c r="A192" s="32"/>
      <c r="B192" s="33"/>
      <c r="C192" s="34"/>
      <c r="D192" s="189" t="s">
        <v>147</v>
      </c>
      <c r="E192" s="34"/>
      <c r="F192" s="190" t="s">
        <v>317</v>
      </c>
      <c r="G192" s="34"/>
      <c r="H192" s="34"/>
      <c r="I192" s="186"/>
      <c r="J192" s="34"/>
      <c r="K192" s="34"/>
      <c r="L192" s="37"/>
      <c r="M192" s="187"/>
      <c r="N192" s="188"/>
      <c r="O192" s="62"/>
      <c r="P192" s="62"/>
      <c r="Q192" s="62"/>
      <c r="R192" s="62"/>
      <c r="S192" s="62"/>
      <c r="T192" s="63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5" t="s">
        <v>147</v>
      </c>
      <c r="AU192" s="15" t="s">
        <v>83</v>
      </c>
    </row>
    <row r="193" spans="1:65" s="2" customFormat="1" ht="16.5" customHeight="1">
      <c r="A193" s="32"/>
      <c r="B193" s="33"/>
      <c r="C193" s="171" t="s">
        <v>318</v>
      </c>
      <c r="D193" s="171" t="s">
        <v>138</v>
      </c>
      <c r="E193" s="172" t="s">
        <v>319</v>
      </c>
      <c r="F193" s="173" t="s">
        <v>320</v>
      </c>
      <c r="G193" s="174" t="s">
        <v>141</v>
      </c>
      <c r="H193" s="175">
        <v>5</v>
      </c>
      <c r="I193" s="176"/>
      <c r="J193" s="177">
        <f>ROUND(I193*H193,2)</f>
        <v>0</v>
      </c>
      <c r="K193" s="173" t="s">
        <v>142</v>
      </c>
      <c r="L193" s="37"/>
      <c r="M193" s="178" t="s">
        <v>19</v>
      </c>
      <c r="N193" s="179" t="s">
        <v>44</v>
      </c>
      <c r="O193" s="62"/>
      <c r="P193" s="180">
        <f>O193*H193</f>
        <v>0</v>
      </c>
      <c r="Q193" s="180">
        <v>1.7129999999999999E-2</v>
      </c>
      <c r="R193" s="180">
        <f>Q193*H193</f>
        <v>8.5650000000000004E-2</v>
      </c>
      <c r="S193" s="180">
        <v>0</v>
      </c>
      <c r="T193" s="181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82" t="s">
        <v>143</v>
      </c>
      <c r="AT193" s="182" t="s">
        <v>138</v>
      </c>
      <c r="AU193" s="182" t="s">
        <v>83</v>
      </c>
      <c r="AY193" s="15" t="s">
        <v>136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5" t="s">
        <v>81</v>
      </c>
      <c r="BK193" s="183">
        <f>ROUND(I193*H193,2)</f>
        <v>0</v>
      </c>
      <c r="BL193" s="15" t="s">
        <v>143</v>
      </c>
      <c r="BM193" s="182" t="s">
        <v>321</v>
      </c>
    </row>
    <row r="194" spans="1:65" s="2" customFormat="1" ht="11.25">
      <c r="A194" s="32"/>
      <c r="B194" s="33"/>
      <c r="C194" s="34"/>
      <c r="D194" s="184" t="s">
        <v>145</v>
      </c>
      <c r="E194" s="34"/>
      <c r="F194" s="185" t="s">
        <v>322</v>
      </c>
      <c r="G194" s="34"/>
      <c r="H194" s="34"/>
      <c r="I194" s="186"/>
      <c r="J194" s="34"/>
      <c r="K194" s="34"/>
      <c r="L194" s="37"/>
      <c r="M194" s="187"/>
      <c r="N194" s="188"/>
      <c r="O194" s="62"/>
      <c r="P194" s="62"/>
      <c r="Q194" s="62"/>
      <c r="R194" s="62"/>
      <c r="S194" s="62"/>
      <c r="T194" s="63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5" t="s">
        <v>145</v>
      </c>
      <c r="AU194" s="15" t="s">
        <v>83</v>
      </c>
    </row>
    <row r="195" spans="1:65" s="2" customFormat="1" ht="11.25">
      <c r="A195" s="32"/>
      <c r="B195" s="33"/>
      <c r="C195" s="34"/>
      <c r="D195" s="189" t="s">
        <v>147</v>
      </c>
      <c r="E195" s="34"/>
      <c r="F195" s="190" t="s">
        <v>323</v>
      </c>
      <c r="G195" s="34"/>
      <c r="H195" s="34"/>
      <c r="I195" s="186"/>
      <c r="J195" s="34"/>
      <c r="K195" s="34"/>
      <c r="L195" s="37"/>
      <c r="M195" s="187"/>
      <c r="N195" s="188"/>
      <c r="O195" s="62"/>
      <c r="P195" s="62"/>
      <c r="Q195" s="62"/>
      <c r="R195" s="62"/>
      <c r="S195" s="62"/>
      <c r="T195" s="63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5" t="s">
        <v>147</v>
      </c>
      <c r="AU195" s="15" t="s">
        <v>83</v>
      </c>
    </row>
    <row r="196" spans="1:65" s="2" customFormat="1" ht="16.5" customHeight="1">
      <c r="A196" s="32"/>
      <c r="B196" s="33"/>
      <c r="C196" s="171" t="s">
        <v>324</v>
      </c>
      <c r="D196" s="171" t="s">
        <v>138</v>
      </c>
      <c r="E196" s="172" t="s">
        <v>325</v>
      </c>
      <c r="F196" s="173" t="s">
        <v>326</v>
      </c>
      <c r="G196" s="174" t="s">
        <v>141</v>
      </c>
      <c r="H196" s="175">
        <v>5</v>
      </c>
      <c r="I196" s="176"/>
      <c r="J196" s="177">
        <f>ROUND(I196*H196,2)</f>
        <v>0</v>
      </c>
      <c r="K196" s="173" t="s">
        <v>142</v>
      </c>
      <c r="L196" s="37"/>
      <c r="M196" s="178" t="s">
        <v>19</v>
      </c>
      <c r="N196" s="179" t="s">
        <v>44</v>
      </c>
      <c r="O196" s="62"/>
      <c r="P196" s="180">
        <f>O196*H196</f>
        <v>0</v>
      </c>
      <c r="Q196" s="180">
        <v>0</v>
      </c>
      <c r="R196" s="180">
        <f>Q196*H196</f>
        <v>0</v>
      </c>
      <c r="S196" s="180">
        <v>0</v>
      </c>
      <c r="T196" s="181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82" t="s">
        <v>143</v>
      </c>
      <c r="AT196" s="182" t="s">
        <v>138</v>
      </c>
      <c r="AU196" s="182" t="s">
        <v>83</v>
      </c>
      <c r="AY196" s="15" t="s">
        <v>136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5" t="s">
        <v>81</v>
      </c>
      <c r="BK196" s="183">
        <f>ROUND(I196*H196,2)</f>
        <v>0</v>
      </c>
      <c r="BL196" s="15" t="s">
        <v>143</v>
      </c>
      <c r="BM196" s="182" t="s">
        <v>327</v>
      </c>
    </row>
    <row r="197" spans="1:65" s="2" customFormat="1" ht="11.25">
      <c r="A197" s="32"/>
      <c r="B197" s="33"/>
      <c r="C197" s="34"/>
      <c r="D197" s="184" t="s">
        <v>145</v>
      </c>
      <c r="E197" s="34"/>
      <c r="F197" s="185" t="s">
        <v>328</v>
      </c>
      <c r="G197" s="34"/>
      <c r="H197" s="34"/>
      <c r="I197" s="186"/>
      <c r="J197" s="34"/>
      <c r="K197" s="34"/>
      <c r="L197" s="37"/>
      <c r="M197" s="187"/>
      <c r="N197" s="188"/>
      <c r="O197" s="62"/>
      <c r="P197" s="62"/>
      <c r="Q197" s="62"/>
      <c r="R197" s="62"/>
      <c r="S197" s="62"/>
      <c r="T197" s="63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5" t="s">
        <v>145</v>
      </c>
      <c r="AU197" s="15" t="s">
        <v>83</v>
      </c>
    </row>
    <row r="198" spans="1:65" s="2" customFormat="1" ht="11.25">
      <c r="A198" s="32"/>
      <c r="B198" s="33"/>
      <c r="C198" s="34"/>
      <c r="D198" s="189" t="s">
        <v>147</v>
      </c>
      <c r="E198" s="34"/>
      <c r="F198" s="190" t="s">
        <v>329</v>
      </c>
      <c r="G198" s="34"/>
      <c r="H198" s="34"/>
      <c r="I198" s="186"/>
      <c r="J198" s="34"/>
      <c r="K198" s="34"/>
      <c r="L198" s="37"/>
      <c r="M198" s="187"/>
      <c r="N198" s="188"/>
      <c r="O198" s="62"/>
      <c r="P198" s="62"/>
      <c r="Q198" s="62"/>
      <c r="R198" s="62"/>
      <c r="S198" s="62"/>
      <c r="T198" s="63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5" t="s">
        <v>147</v>
      </c>
      <c r="AU198" s="15" t="s">
        <v>83</v>
      </c>
    </row>
    <row r="199" spans="1:65" s="2" customFormat="1" ht="16.5" customHeight="1">
      <c r="A199" s="32"/>
      <c r="B199" s="33"/>
      <c r="C199" s="171" t="s">
        <v>330</v>
      </c>
      <c r="D199" s="171" t="s">
        <v>138</v>
      </c>
      <c r="E199" s="172" t="s">
        <v>331</v>
      </c>
      <c r="F199" s="173" t="s">
        <v>332</v>
      </c>
      <c r="G199" s="174" t="s">
        <v>276</v>
      </c>
      <c r="H199" s="175">
        <v>20</v>
      </c>
      <c r="I199" s="176"/>
      <c r="J199" s="177">
        <f>ROUND(I199*H199,2)</f>
        <v>0</v>
      </c>
      <c r="K199" s="173" t="s">
        <v>142</v>
      </c>
      <c r="L199" s="37"/>
      <c r="M199" s="178" t="s">
        <v>19</v>
      </c>
      <c r="N199" s="179" t="s">
        <v>44</v>
      </c>
      <c r="O199" s="62"/>
      <c r="P199" s="180">
        <f>O199*H199</f>
        <v>0</v>
      </c>
      <c r="Q199" s="180">
        <v>1.3999999999999999E-4</v>
      </c>
      <c r="R199" s="180">
        <f>Q199*H199</f>
        <v>2.7999999999999995E-3</v>
      </c>
      <c r="S199" s="180">
        <v>0</v>
      </c>
      <c r="T199" s="181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82" t="s">
        <v>143</v>
      </c>
      <c r="AT199" s="182" t="s">
        <v>138</v>
      </c>
      <c r="AU199" s="182" t="s">
        <v>83</v>
      </c>
      <c r="AY199" s="15" t="s">
        <v>136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5" t="s">
        <v>81</v>
      </c>
      <c r="BK199" s="183">
        <f>ROUND(I199*H199,2)</f>
        <v>0</v>
      </c>
      <c r="BL199" s="15" t="s">
        <v>143</v>
      </c>
      <c r="BM199" s="182" t="s">
        <v>333</v>
      </c>
    </row>
    <row r="200" spans="1:65" s="2" customFormat="1" ht="19.5">
      <c r="A200" s="32"/>
      <c r="B200" s="33"/>
      <c r="C200" s="34"/>
      <c r="D200" s="184" t="s">
        <v>145</v>
      </c>
      <c r="E200" s="34"/>
      <c r="F200" s="185" t="s">
        <v>334</v>
      </c>
      <c r="G200" s="34"/>
      <c r="H200" s="34"/>
      <c r="I200" s="186"/>
      <c r="J200" s="34"/>
      <c r="K200" s="34"/>
      <c r="L200" s="37"/>
      <c r="M200" s="187"/>
      <c r="N200" s="188"/>
      <c r="O200" s="62"/>
      <c r="P200" s="62"/>
      <c r="Q200" s="62"/>
      <c r="R200" s="62"/>
      <c r="S200" s="62"/>
      <c r="T200" s="63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5" t="s">
        <v>145</v>
      </c>
      <c r="AU200" s="15" t="s">
        <v>83</v>
      </c>
    </row>
    <row r="201" spans="1:65" s="2" customFormat="1" ht="11.25">
      <c r="A201" s="32"/>
      <c r="B201" s="33"/>
      <c r="C201" s="34"/>
      <c r="D201" s="189" t="s">
        <v>147</v>
      </c>
      <c r="E201" s="34"/>
      <c r="F201" s="190" t="s">
        <v>335</v>
      </c>
      <c r="G201" s="34"/>
      <c r="H201" s="34"/>
      <c r="I201" s="186"/>
      <c r="J201" s="34"/>
      <c r="K201" s="34"/>
      <c r="L201" s="37"/>
      <c r="M201" s="187"/>
      <c r="N201" s="188"/>
      <c r="O201" s="62"/>
      <c r="P201" s="62"/>
      <c r="Q201" s="62"/>
      <c r="R201" s="62"/>
      <c r="S201" s="62"/>
      <c r="T201" s="63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5" t="s">
        <v>147</v>
      </c>
      <c r="AU201" s="15" t="s">
        <v>83</v>
      </c>
    </row>
    <row r="202" spans="1:65" s="2" customFormat="1" ht="16.5" customHeight="1">
      <c r="A202" s="32"/>
      <c r="B202" s="33"/>
      <c r="C202" s="171" t="s">
        <v>336</v>
      </c>
      <c r="D202" s="171" t="s">
        <v>138</v>
      </c>
      <c r="E202" s="172" t="s">
        <v>337</v>
      </c>
      <c r="F202" s="173" t="s">
        <v>338</v>
      </c>
      <c r="G202" s="174" t="s">
        <v>276</v>
      </c>
      <c r="H202" s="175">
        <v>20</v>
      </c>
      <c r="I202" s="176"/>
      <c r="J202" s="177">
        <f>ROUND(I202*H202,2)</f>
        <v>0</v>
      </c>
      <c r="K202" s="173" t="s">
        <v>142</v>
      </c>
      <c r="L202" s="37"/>
      <c r="M202" s="178" t="s">
        <v>19</v>
      </c>
      <c r="N202" s="179" t="s">
        <v>44</v>
      </c>
      <c r="O202" s="62"/>
      <c r="P202" s="180">
        <f>O202*H202</f>
        <v>0</v>
      </c>
      <c r="Q202" s="180">
        <v>0</v>
      </c>
      <c r="R202" s="180">
        <f>Q202*H202</f>
        <v>0</v>
      </c>
      <c r="S202" s="180">
        <v>0</v>
      </c>
      <c r="T202" s="181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82" t="s">
        <v>143</v>
      </c>
      <c r="AT202" s="182" t="s">
        <v>138</v>
      </c>
      <c r="AU202" s="182" t="s">
        <v>83</v>
      </c>
      <c r="AY202" s="15" t="s">
        <v>136</v>
      </c>
      <c r="BE202" s="183">
        <f>IF(N202="základní",J202,0)</f>
        <v>0</v>
      </c>
      <c r="BF202" s="183">
        <f>IF(N202="snížená",J202,0)</f>
        <v>0</v>
      </c>
      <c r="BG202" s="183">
        <f>IF(N202="zákl. přenesená",J202,0)</f>
        <v>0</v>
      </c>
      <c r="BH202" s="183">
        <f>IF(N202="sníž. přenesená",J202,0)</f>
        <v>0</v>
      </c>
      <c r="BI202" s="183">
        <f>IF(N202="nulová",J202,0)</f>
        <v>0</v>
      </c>
      <c r="BJ202" s="15" t="s">
        <v>81</v>
      </c>
      <c r="BK202" s="183">
        <f>ROUND(I202*H202,2)</f>
        <v>0</v>
      </c>
      <c r="BL202" s="15" t="s">
        <v>143</v>
      </c>
      <c r="BM202" s="182" t="s">
        <v>339</v>
      </c>
    </row>
    <row r="203" spans="1:65" s="2" customFormat="1" ht="19.5">
      <c r="A203" s="32"/>
      <c r="B203" s="33"/>
      <c r="C203" s="34"/>
      <c r="D203" s="184" t="s">
        <v>145</v>
      </c>
      <c r="E203" s="34"/>
      <c r="F203" s="185" t="s">
        <v>340</v>
      </c>
      <c r="G203" s="34"/>
      <c r="H203" s="34"/>
      <c r="I203" s="186"/>
      <c r="J203" s="34"/>
      <c r="K203" s="34"/>
      <c r="L203" s="37"/>
      <c r="M203" s="187"/>
      <c r="N203" s="188"/>
      <c r="O203" s="62"/>
      <c r="P203" s="62"/>
      <c r="Q203" s="62"/>
      <c r="R203" s="62"/>
      <c r="S203" s="62"/>
      <c r="T203" s="63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5" t="s">
        <v>145</v>
      </c>
      <c r="AU203" s="15" t="s">
        <v>83</v>
      </c>
    </row>
    <row r="204" spans="1:65" s="2" customFormat="1" ht="11.25">
      <c r="A204" s="32"/>
      <c r="B204" s="33"/>
      <c r="C204" s="34"/>
      <c r="D204" s="189" t="s">
        <v>147</v>
      </c>
      <c r="E204" s="34"/>
      <c r="F204" s="190" t="s">
        <v>341</v>
      </c>
      <c r="G204" s="34"/>
      <c r="H204" s="34"/>
      <c r="I204" s="186"/>
      <c r="J204" s="34"/>
      <c r="K204" s="34"/>
      <c r="L204" s="37"/>
      <c r="M204" s="187"/>
      <c r="N204" s="188"/>
      <c r="O204" s="62"/>
      <c r="P204" s="62"/>
      <c r="Q204" s="62"/>
      <c r="R204" s="62"/>
      <c r="S204" s="62"/>
      <c r="T204" s="63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5" t="s">
        <v>147</v>
      </c>
      <c r="AU204" s="15" t="s">
        <v>83</v>
      </c>
    </row>
    <row r="205" spans="1:65" s="2" customFormat="1" ht="16.5" customHeight="1">
      <c r="A205" s="32"/>
      <c r="B205" s="33"/>
      <c r="C205" s="171" t="s">
        <v>342</v>
      </c>
      <c r="D205" s="171" t="s">
        <v>138</v>
      </c>
      <c r="E205" s="172" t="s">
        <v>343</v>
      </c>
      <c r="F205" s="173" t="s">
        <v>344</v>
      </c>
      <c r="G205" s="174" t="s">
        <v>276</v>
      </c>
      <c r="H205" s="175">
        <v>30</v>
      </c>
      <c r="I205" s="176"/>
      <c r="J205" s="177">
        <f>ROUND(I205*H205,2)</f>
        <v>0</v>
      </c>
      <c r="K205" s="173" t="s">
        <v>142</v>
      </c>
      <c r="L205" s="37"/>
      <c r="M205" s="178" t="s">
        <v>19</v>
      </c>
      <c r="N205" s="179" t="s">
        <v>44</v>
      </c>
      <c r="O205" s="62"/>
      <c r="P205" s="180">
        <f>O205*H205</f>
        <v>0</v>
      </c>
      <c r="Q205" s="180">
        <v>1.4999999999999999E-4</v>
      </c>
      <c r="R205" s="180">
        <f>Q205*H205</f>
        <v>4.4999999999999997E-3</v>
      </c>
      <c r="S205" s="180">
        <v>0</v>
      </c>
      <c r="T205" s="181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82" t="s">
        <v>143</v>
      </c>
      <c r="AT205" s="182" t="s">
        <v>138</v>
      </c>
      <c r="AU205" s="182" t="s">
        <v>83</v>
      </c>
      <c r="AY205" s="15" t="s">
        <v>136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5" t="s">
        <v>81</v>
      </c>
      <c r="BK205" s="183">
        <f>ROUND(I205*H205,2)</f>
        <v>0</v>
      </c>
      <c r="BL205" s="15" t="s">
        <v>143</v>
      </c>
      <c r="BM205" s="182" t="s">
        <v>345</v>
      </c>
    </row>
    <row r="206" spans="1:65" s="2" customFormat="1" ht="11.25">
      <c r="A206" s="32"/>
      <c r="B206" s="33"/>
      <c r="C206" s="34"/>
      <c r="D206" s="184" t="s">
        <v>145</v>
      </c>
      <c r="E206" s="34"/>
      <c r="F206" s="185" t="s">
        <v>346</v>
      </c>
      <c r="G206" s="34"/>
      <c r="H206" s="34"/>
      <c r="I206" s="186"/>
      <c r="J206" s="34"/>
      <c r="K206" s="34"/>
      <c r="L206" s="37"/>
      <c r="M206" s="187"/>
      <c r="N206" s="188"/>
      <c r="O206" s="62"/>
      <c r="P206" s="62"/>
      <c r="Q206" s="62"/>
      <c r="R206" s="62"/>
      <c r="S206" s="62"/>
      <c r="T206" s="63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5" t="s">
        <v>145</v>
      </c>
      <c r="AU206" s="15" t="s">
        <v>83</v>
      </c>
    </row>
    <row r="207" spans="1:65" s="2" customFormat="1" ht="11.25">
      <c r="A207" s="32"/>
      <c r="B207" s="33"/>
      <c r="C207" s="34"/>
      <c r="D207" s="189" t="s">
        <v>147</v>
      </c>
      <c r="E207" s="34"/>
      <c r="F207" s="190" t="s">
        <v>347</v>
      </c>
      <c r="G207" s="34"/>
      <c r="H207" s="34"/>
      <c r="I207" s="186"/>
      <c r="J207" s="34"/>
      <c r="K207" s="34"/>
      <c r="L207" s="37"/>
      <c r="M207" s="187"/>
      <c r="N207" s="188"/>
      <c r="O207" s="62"/>
      <c r="P207" s="62"/>
      <c r="Q207" s="62"/>
      <c r="R207" s="62"/>
      <c r="S207" s="62"/>
      <c r="T207" s="63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5" t="s">
        <v>147</v>
      </c>
      <c r="AU207" s="15" t="s">
        <v>83</v>
      </c>
    </row>
    <row r="208" spans="1:65" s="2" customFormat="1" ht="21.75" customHeight="1">
      <c r="A208" s="32"/>
      <c r="B208" s="33"/>
      <c r="C208" s="171" t="s">
        <v>348</v>
      </c>
      <c r="D208" s="171" t="s">
        <v>138</v>
      </c>
      <c r="E208" s="172" t="s">
        <v>349</v>
      </c>
      <c r="F208" s="173" t="s">
        <v>350</v>
      </c>
      <c r="G208" s="174" t="s">
        <v>276</v>
      </c>
      <c r="H208" s="175">
        <v>30</v>
      </c>
      <c r="I208" s="176"/>
      <c r="J208" s="177">
        <f>ROUND(I208*H208,2)</f>
        <v>0</v>
      </c>
      <c r="K208" s="173" t="s">
        <v>142</v>
      </c>
      <c r="L208" s="37"/>
      <c r="M208" s="178" t="s">
        <v>19</v>
      </c>
      <c r="N208" s="179" t="s">
        <v>44</v>
      </c>
      <c r="O208" s="62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82" t="s">
        <v>143</v>
      </c>
      <c r="AT208" s="182" t="s">
        <v>138</v>
      </c>
      <c r="AU208" s="182" t="s">
        <v>83</v>
      </c>
      <c r="AY208" s="15" t="s">
        <v>136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5" t="s">
        <v>81</v>
      </c>
      <c r="BK208" s="183">
        <f>ROUND(I208*H208,2)</f>
        <v>0</v>
      </c>
      <c r="BL208" s="15" t="s">
        <v>143</v>
      </c>
      <c r="BM208" s="182" t="s">
        <v>351</v>
      </c>
    </row>
    <row r="209" spans="1:65" s="2" customFormat="1" ht="19.5">
      <c r="A209" s="32"/>
      <c r="B209" s="33"/>
      <c r="C209" s="34"/>
      <c r="D209" s="184" t="s">
        <v>145</v>
      </c>
      <c r="E209" s="34"/>
      <c r="F209" s="185" t="s">
        <v>352</v>
      </c>
      <c r="G209" s="34"/>
      <c r="H209" s="34"/>
      <c r="I209" s="186"/>
      <c r="J209" s="34"/>
      <c r="K209" s="34"/>
      <c r="L209" s="37"/>
      <c r="M209" s="187"/>
      <c r="N209" s="188"/>
      <c r="O209" s="62"/>
      <c r="P209" s="62"/>
      <c r="Q209" s="62"/>
      <c r="R209" s="62"/>
      <c r="S209" s="62"/>
      <c r="T209" s="63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5" t="s">
        <v>145</v>
      </c>
      <c r="AU209" s="15" t="s">
        <v>83</v>
      </c>
    </row>
    <row r="210" spans="1:65" s="2" customFormat="1" ht="11.25">
      <c r="A210" s="32"/>
      <c r="B210" s="33"/>
      <c r="C210" s="34"/>
      <c r="D210" s="189" t="s">
        <v>147</v>
      </c>
      <c r="E210" s="34"/>
      <c r="F210" s="190" t="s">
        <v>353</v>
      </c>
      <c r="G210" s="34"/>
      <c r="H210" s="34"/>
      <c r="I210" s="186"/>
      <c r="J210" s="34"/>
      <c r="K210" s="34"/>
      <c r="L210" s="37"/>
      <c r="M210" s="187"/>
      <c r="N210" s="188"/>
      <c r="O210" s="62"/>
      <c r="P210" s="62"/>
      <c r="Q210" s="62"/>
      <c r="R210" s="62"/>
      <c r="S210" s="62"/>
      <c r="T210" s="63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5" t="s">
        <v>147</v>
      </c>
      <c r="AU210" s="15" t="s">
        <v>83</v>
      </c>
    </row>
    <row r="211" spans="1:65" s="2" customFormat="1" ht="16.5" customHeight="1">
      <c r="A211" s="32"/>
      <c r="B211" s="33"/>
      <c r="C211" s="171" t="s">
        <v>354</v>
      </c>
      <c r="D211" s="171" t="s">
        <v>138</v>
      </c>
      <c r="E211" s="172" t="s">
        <v>355</v>
      </c>
      <c r="F211" s="173" t="s">
        <v>356</v>
      </c>
      <c r="G211" s="174" t="s">
        <v>263</v>
      </c>
      <c r="H211" s="175">
        <v>50</v>
      </c>
      <c r="I211" s="176"/>
      <c r="J211" s="177">
        <f>ROUND(I211*H211,2)</f>
        <v>0</v>
      </c>
      <c r="K211" s="173" t="s">
        <v>142</v>
      </c>
      <c r="L211" s="37"/>
      <c r="M211" s="178" t="s">
        <v>19</v>
      </c>
      <c r="N211" s="179" t="s">
        <v>44</v>
      </c>
      <c r="O211" s="62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82" t="s">
        <v>143</v>
      </c>
      <c r="AT211" s="182" t="s">
        <v>138</v>
      </c>
      <c r="AU211" s="182" t="s">
        <v>83</v>
      </c>
      <c r="AY211" s="15" t="s">
        <v>136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5" t="s">
        <v>81</v>
      </c>
      <c r="BK211" s="183">
        <f>ROUND(I211*H211,2)</f>
        <v>0</v>
      </c>
      <c r="BL211" s="15" t="s">
        <v>143</v>
      </c>
      <c r="BM211" s="182" t="s">
        <v>357</v>
      </c>
    </row>
    <row r="212" spans="1:65" s="2" customFormat="1" ht="19.5">
      <c r="A212" s="32"/>
      <c r="B212" s="33"/>
      <c r="C212" s="34"/>
      <c r="D212" s="184" t="s">
        <v>145</v>
      </c>
      <c r="E212" s="34"/>
      <c r="F212" s="185" t="s">
        <v>358</v>
      </c>
      <c r="G212" s="34"/>
      <c r="H212" s="34"/>
      <c r="I212" s="186"/>
      <c r="J212" s="34"/>
      <c r="K212" s="34"/>
      <c r="L212" s="37"/>
      <c r="M212" s="187"/>
      <c r="N212" s="188"/>
      <c r="O212" s="62"/>
      <c r="P212" s="62"/>
      <c r="Q212" s="62"/>
      <c r="R212" s="62"/>
      <c r="S212" s="62"/>
      <c r="T212" s="63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5" t="s">
        <v>145</v>
      </c>
      <c r="AU212" s="15" t="s">
        <v>83</v>
      </c>
    </row>
    <row r="213" spans="1:65" s="2" customFormat="1" ht="11.25">
      <c r="A213" s="32"/>
      <c r="B213" s="33"/>
      <c r="C213" s="34"/>
      <c r="D213" s="189" t="s">
        <v>147</v>
      </c>
      <c r="E213" s="34"/>
      <c r="F213" s="190" t="s">
        <v>359</v>
      </c>
      <c r="G213" s="34"/>
      <c r="H213" s="34"/>
      <c r="I213" s="186"/>
      <c r="J213" s="34"/>
      <c r="K213" s="34"/>
      <c r="L213" s="37"/>
      <c r="M213" s="187"/>
      <c r="N213" s="188"/>
      <c r="O213" s="62"/>
      <c r="P213" s="62"/>
      <c r="Q213" s="62"/>
      <c r="R213" s="62"/>
      <c r="S213" s="62"/>
      <c r="T213" s="63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5" t="s">
        <v>147</v>
      </c>
      <c r="AU213" s="15" t="s">
        <v>83</v>
      </c>
    </row>
    <row r="214" spans="1:65" s="2" customFormat="1" ht="16.5" customHeight="1">
      <c r="A214" s="32"/>
      <c r="B214" s="33"/>
      <c r="C214" s="171" t="s">
        <v>360</v>
      </c>
      <c r="D214" s="171" t="s">
        <v>138</v>
      </c>
      <c r="E214" s="172" t="s">
        <v>361</v>
      </c>
      <c r="F214" s="173" t="s">
        <v>362</v>
      </c>
      <c r="G214" s="174" t="s">
        <v>263</v>
      </c>
      <c r="H214" s="175">
        <v>8</v>
      </c>
      <c r="I214" s="176"/>
      <c r="J214" s="177">
        <f>ROUND(I214*H214,2)</f>
        <v>0</v>
      </c>
      <c r="K214" s="173" t="s">
        <v>142</v>
      </c>
      <c r="L214" s="37"/>
      <c r="M214" s="178" t="s">
        <v>19</v>
      </c>
      <c r="N214" s="179" t="s">
        <v>44</v>
      </c>
      <c r="O214" s="62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82" t="s">
        <v>143</v>
      </c>
      <c r="AT214" s="182" t="s">
        <v>138</v>
      </c>
      <c r="AU214" s="182" t="s">
        <v>83</v>
      </c>
      <c r="AY214" s="15" t="s">
        <v>136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5" t="s">
        <v>81</v>
      </c>
      <c r="BK214" s="183">
        <f>ROUND(I214*H214,2)</f>
        <v>0</v>
      </c>
      <c r="BL214" s="15" t="s">
        <v>143</v>
      </c>
      <c r="BM214" s="182" t="s">
        <v>363</v>
      </c>
    </row>
    <row r="215" spans="1:65" s="2" customFormat="1" ht="19.5">
      <c r="A215" s="32"/>
      <c r="B215" s="33"/>
      <c r="C215" s="34"/>
      <c r="D215" s="184" t="s">
        <v>145</v>
      </c>
      <c r="E215" s="34"/>
      <c r="F215" s="185" t="s">
        <v>364</v>
      </c>
      <c r="G215" s="34"/>
      <c r="H215" s="34"/>
      <c r="I215" s="186"/>
      <c r="J215" s="34"/>
      <c r="K215" s="34"/>
      <c r="L215" s="37"/>
      <c r="M215" s="187"/>
      <c r="N215" s="188"/>
      <c r="O215" s="62"/>
      <c r="P215" s="62"/>
      <c r="Q215" s="62"/>
      <c r="R215" s="62"/>
      <c r="S215" s="62"/>
      <c r="T215" s="63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5" t="s">
        <v>145</v>
      </c>
      <c r="AU215" s="15" t="s">
        <v>83</v>
      </c>
    </row>
    <row r="216" spans="1:65" s="2" customFormat="1" ht="11.25">
      <c r="A216" s="32"/>
      <c r="B216" s="33"/>
      <c r="C216" s="34"/>
      <c r="D216" s="189" t="s">
        <v>147</v>
      </c>
      <c r="E216" s="34"/>
      <c r="F216" s="190" t="s">
        <v>365</v>
      </c>
      <c r="G216" s="34"/>
      <c r="H216" s="34"/>
      <c r="I216" s="186"/>
      <c r="J216" s="34"/>
      <c r="K216" s="34"/>
      <c r="L216" s="37"/>
      <c r="M216" s="187"/>
      <c r="N216" s="188"/>
      <c r="O216" s="62"/>
      <c r="P216" s="62"/>
      <c r="Q216" s="62"/>
      <c r="R216" s="62"/>
      <c r="S216" s="62"/>
      <c r="T216" s="63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5" t="s">
        <v>147</v>
      </c>
      <c r="AU216" s="15" t="s">
        <v>83</v>
      </c>
    </row>
    <row r="217" spans="1:65" s="2" customFormat="1" ht="21.75" customHeight="1">
      <c r="A217" s="32"/>
      <c r="B217" s="33"/>
      <c r="C217" s="171" t="s">
        <v>366</v>
      </c>
      <c r="D217" s="171" t="s">
        <v>138</v>
      </c>
      <c r="E217" s="172" t="s">
        <v>367</v>
      </c>
      <c r="F217" s="173" t="s">
        <v>368</v>
      </c>
      <c r="G217" s="174" t="s">
        <v>263</v>
      </c>
      <c r="H217" s="175">
        <v>4</v>
      </c>
      <c r="I217" s="176"/>
      <c r="J217" s="177">
        <f>ROUND(I217*H217,2)</f>
        <v>0</v>
      </c>
      <c r="K217" s="173" t="s">
        <v>142</v>
      </c>
      <c r="L217" s="37"/>
      <c r="M217" s="178" t="s">
        <v>19</v>
      </c>
      <c r="N217" s="179" t="s">
        <v>44</v>
      </c>
      <c r="O217" s="62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82" t="s">
        <v>143</v>
      </c>
      <c r="AT217" s="182" t="s">
        <v>138</v>
      </c>
      <c r="AU217" s="182" t="s">
        <v>83</v>
      </c>
      <c r="AY217" s="15" t="s">
        <v>136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5" t="s">
        <v>81</v>
      </c>
      <c r="BK217" s="183">
        <f>ROUND(I217*H217,2)</f>
        <v>0</v>
      </c>
      <c r="BL217" s="15" t="s">
        <v>143</v>
      </c>
      <c r="BM217" s="182" t="s">
        <v>369</v>
      </c>
    </row>
    <row r="218" spans="1:65" s="2" customFormat="1" ht="19.5">
      <c r="A218" s="32"/>
      <c r="B218" s="33"/>
      <c r="C218" s="34"/>
      <c r="D218" s="184" t="s">
        <v>145</v>
      </c>
      <c r="E218" s="34"/>
      <c r="F218" s="185" t="s">
        <v>370</v>
      </c>
      <c r="G218" s="34"/>
      <c r="H218" s="34"/>
      <c r="I218" s="186"/>
      <c r="J218" s="34"/>
      <c r="K218" s="34"/>
      <c r="L218" s="37"/>
      <c r="M218" s="187"/>
      <c r="N218" s="188"/>
      <c r="O218" s="62"/>
      <c r="P218" s="62"/>
      <c r="Q218" s="62"/>
      <c r="R218" s="62"/>
      <c r="S218" s="62"/>
      <c r="T218" s="63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T218" s="15" t="s">
        <v>145</v>
      </c>
      <c r="AU218" s="15" t="s">
        <v>83</v>
      </c>
    </row>
    <row r="219" spans="1:65" s="2" customFormat="1" ht="11.25">
      <c r="A219" s="32"/>
      <c r="B219" s="33"/>
      <c r="C219" s="34"/>
      <c r="D219" s="189" t="s">
        <v>147</v>
      </c>
      <c r="E219" s="34"/>
      <c r="F219" s="190" t="s">
        <v>371</v>
      </c>
      <c r="G219" s="34"/>
      <c r="H219" s="34"/>
      <c r="I219" s="186"/>
      <c r="J219" s="34"/>
      <c r="K219" s="34"/>
      <c r="L219" s="37"/>
      <c r="M219" s="187"/>
      <c r="N219" s="188"/>
      <c r="O219" s="62"/>
      <c r="P219" s="62"/>
      <c r="Q219" s="62"/>
      <c r="R219" s="62"/>
      <c r="S219" s="62"/>
      <c r="T219" s="63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5" t="s">
        <v>147</v>
      </c>
      <c r="AU219" s="15" t="s">
        <v>83</v>
      </c>
    </row>
    <row r="220" spans="1:65" s="2" customFormat="1" ht="21.75" customHeight="1">
      <c r="A220" s="32"/>
      <c r="B220" s="33"/>
      <c r="C220" s="171" t="s">
        <v>372</v>
      </c>
      <c r="D220" s="171" t="s">
        <v>138</v>
      </c>
      <c r="E220" s="172" t="s">
        <v>373</v>
      </c>
      <c r="F220" s="173" t="s">
        <v>374</v>
      </c>
      <c r="G220" s="174" t="s">
        <v>263</v>
      </c>
      <c r="H220" s="175">
        <v>5</v>
      </c>
      <c r="I220" s="176"/>
      <c r="J220" s="177">
        <f>ROUND(I220*H220,2)</f>
        <v>0</v>
      </c>
      <c r="K220" s="173" t="s">
        <v>142</v>
      </c>
      <c r="L220" s="37"/>
      <c r="M220" s="178" t="s">
        <v>19</v>
      </c>
      <c r="N220" s="179" t="s">
        <v>44</v>
      </c>
      <c r="O220" s="62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82" t="s">
        <v>143</v>
      </c>
      <c r="AT220" s="182" t="s">
        <v>138</v>
      </c>
      <c r="AU220" s="182" t="s">
        <v>83</v>
      </c>
      <c r="AY220" s="15" t="s">
        <v>136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5" t="s">
        <v>81</v>
      </c>
      <c r="BK220" s="183">
        <f>ROUND(I220*H220,2)</f>
        <v>0</v>
      </c>
      <c r="BL220" s="15" t="s">
        <v>143</v>
      </c>
      <c r="BM220" s="182" t="s">
        <v>375</v>
      </c>
    </row>
    <row r="221" spans="1:65" s="2" customFormat="1" ht="19.5">
      <c r="A221" s="32"/>
      <c r="B221" s="33"/>
      <c r="C221" s="34"/>
      <c r="D221" s="184" t="s">
        <v>145</v>
      </c>
      <c r="E221" s="34"/>
      <c r="F221" s="185" t="s">
        <v>376</v>
      </c>
      <c r="G221" s="34"/>
      <c r="H221" s="34"/>
      <c r="I221" s="186"/>
      <c r="J221" s="34"/>
      <c r="K221" s="34"/>
      <c r="L221" s="37"/>
      <c r="M221" s="187"/>
      <c r="N221" s="188"/>
      <c r="O221" s="62"/>
      <c r="P221" s="62"/>
      <c r="Q221" s="62"/>
      <c r="R221" s="62"/>
      <c r="S221" s="62"/>
      <c r="T221" s="63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5" t="s">
        <v>145</v>
      </c>
      <c r="AU221" s="15" t="s">
        <v>83</v>
      </c>
    </row>
    <row r="222" spans="1:65" s="2" customFormat="1" ht="11.25">
      <c r="A222" s="32"/>
      <c r="B222" s="33"/>
      <c r="C222" s="34"/>
      <c r="D222" s="189" t="s">
        <v>147</v>
      </c>
      <c r="E222" s="34"/>
      <c r="F222" s="190" t="s">
        <v>377</v>
      </c>
      <c r="G222" s="34"/>
      <c r="H222" s="34"/>
      <c r="I222" s="186"/>
      <c r="J222" s="34"/>
      <c r="K222" s="34"/>
      <c r="L222" s="37"/>
      <c r="M222" s="187"/>
      <c r="N222" s="188"/>
      <c r="O222" s="62"/>
      <c r="P222" s="62"/>
      <c r="Q222" s="62"/>
      <c r="R222" s="62"/>
      <c r="S222" s="62"/>
      <c r="T222" s="63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5" t="s">
        <v>147</v>
      </c>
      <c r="AU222" s="15" t="s">
        <v>83</v>
      </c>
    </row>
    <row r="223" spans="1:65" s="2" customFormat="1" ht="21.75" customHeight="1">
      <c r="A223" s="32"/>
      <c r="B223" s="33"/>
      <c r="C223" s="171" t="s">
        <v>378</v>
      </c>
      <c r="D223" s="171" t="s">
        <v>138</v>
      </c>
      <c r="E223" s="172" t="s">
        <v>379</v>
      </c>
      <c r="F223" s="173" t="s">
        <v>380</v>
      </c>
      <c r="G223" s="174" t="s">
        <v>263</v>
      </c>
      <c r="H223" s="175">
        <v>3</v>
      </c>
      <c r="I223" s="176"/>
      <c r="J223" s="177">
        <f>ROUND(I223*H223,2)</f>
        <v>0</v>
      </c>
      <c r="K223" s="173" t="s">
        <v>142</v>
      </c>
      <c r="L223" s="37"/>
      <c r="M223" s="178" t="s">
        <v>19</v>
      </c>
      <c r="N223" s="179" t="s">
        <v>44</v>
      </c>
      <c r="O223" s="62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82" t="s">
        <v>143</v>
      </c>
      <c r="AT223" s="182" t="s">
        <v>138</v>
      </c>
      <c r="AU223" s="182" t="s">
        <v>83</v>
      </c>
      <c r="AY223" s="15" t="s">
        <v>136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5" t="s">
        <v>81</v>
      </c>
      <c r="BK223" s="183">
        <f>ROUND(I223*H223,2)</f>
        <v>0</v>
      </c>
      <c r="BL223" s="15" t="s">
        <v>143</v>
      </c>
      <c r="BM223" s="182" t="s">
        <v>381</v>
      </c>
    </row>
    <row r="224" spans="1:65" s="2" customFormat="1" ht="19.5">
      <c r="A224" s="32"/>
      <c r="B224" s="33"/>
      <c r="C224" s="34"/>
      <c r="D224" s="184" t="s">
        <v>145</v>
      </c>
      <c r="E224" s="34"/>
      <c r="F224" s="185" t="s">
        <v>382</v>
      </c>
      <c r="G224" s="34"/>
      <c r="H224" s="34"/>
      <c r="I224" s="186"/>
      <c r="J224" s="34"/>
      <c r="K224" s="34"/>
      <c r="L224" s="37"/>
      <c r="M224" s="187"/>
      <c r="N224" s="188"/>
      <c r="O224" s="62"/>
      <c r="P224" s="62"/>
      <c r="Q224" s="62"/>
      <c r="R224" s="62"/>
      <c r="S224" s="62"/>
      <c r="T224" s="63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5" t="s">
        <v>145</v>
      </c>
      <c r="AU224" s="15" t="s">
        <v>83</v>
      </c>
    </row>
    <row r="225" spans="1:65" s="2" customFormat="1" ht="11.25">
      <c r="A225" s="32"/>
      <c r="B225" s="33"/>
      <c r="C225" s="34"/>
      <c r="D225" s="189" t="s">
        <v>147</v>
      </c>
      <c r="E225" s="34"/>
      <c r="F225" s="190" t="s">
        <v>383</v>
      </c>
      <c r="G225" s="34"/>
      <c r="H225" s="34"/>
      <c r="I225" s="186"/>
      <c r="J225" s="34"/>
      <c r="K225" s="34"/>
      <c r="L225" s="37"/>
      <c r="M225" s="187"/>
      <c r="N225" s="188"/>
      <c r="O225" s="62"/>
      <c r="P225" s="62"/>
      <c r="Q225" s="62"/>
      <c r="R225" s="62"/>
      <c r="S225" s="62"/>
      <c r="T225" s="63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5" t="s">
        <v>147</v>
      </c>
      <c r="AU225" s="15" t="s">
        <v>83</v>
      </c>
    </row>
    <row r="226" spans="1:65" s="2" customFormat="1" ht="16.5" customHeight="1">
      <c r="A226" s="32"/>
      <c r="B226" s="33"/>
      <c r="C226" s="171" t="s">
        <v>384</v>
      </c>
      <c r="D226" s="171" t="s">
        <v>138</v>
      </c>
      <c r="E226" s="172" t="s">
        <v>385</v>
      </c>
      <c r="F226" s="173" t="s">
        <v>386</v>
      </c>
      <c r="G226" s="174" t="s">
        <v>263</v>
      </c>
      <c r="H226" s="175">
        <v>5</v>
      </c>
      <c r="I226" s="176"/>
      <c r="J226" s="177">
        <f>ROUND(I226*H226,2)</f>
        <v>0</v>
      </c>
      <c r="K226" s="173" t="s">
        <v>142</v>
      </c>
      <c r="L226" s="37"/>
      <c r="M226" s="178" t="s">
        <v>19</v>
      </c>
      <c r="N226" s="179" t="s">
        <v>44</v>
      </c>
      <c r="O226" s="62"/>
      <c r="P226" s="180">
        <f>O226*H226</f>
        <v>0</v>
      </c>
      <c r="Q226" s="180">
        <v>0</v>
      </c>
      <c r="R226" s="180">
        <f>Q226*H226</f>
        <v>0</v>
      </c>
      <c r="S226" s="180">
        <v>0</v>
      </c>
      <c r="T226" s="181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82" t="s">
        <v>143</v>
      </c>
      <c r="AT226" s="182" t="s">
        <v>138</v>
      </c>
      <c r="AU226" s="182" t="s">
        <v>83</v>
      </c>
      <c r="AY226" s="15" t="s">
        <v>136</v>
      </c>
      <c r="BE226" s="183">
        <f>IF(N226="základní",J226,0)</f>
        <v>0</v>
      </c>
      <c r="BF226" s="183">
        <f>IF(N226="snížená",J226,0)</f>
        <v>0</v>
      </c>
      <c r="BG226" s="183">
        <f>IF(N226="zákl. přenesená",J226,0)</f>
        <v>0</v>
      </c>
      <c r="BH226" s="183">
        <f>IF(N226="sníž. přenesená",J226,0)</f>
        <v>0</v>
      </c>
      <c r="BI226" s="183">
        <f>IF(N226="nulová",J226,0)</f>
        <v>0</v>
      </c>
      <c r="BJ226" s="15" t="s">
        <v>81</v>
      </c>
      <c r="BK226" s="183">
        <f>ROUND(I226*H226,2)</f>
        <v>0</v>
      </c>
      <c r="BL226" s="15" t="s">
        <v>143</v>
      </c>
      <c r="BM226" s="182" t="s">
        <v>387</v>
      </c>
    </row>
    <row r="227" spans="1:65" s="2" customFormat="1" ht="19.5">
      <c r="A227" s="32"/>
      <c r="B227" s="33"/>
      <c r="C227" s="34"/>
      <c r="D227" s="184" t="s">
        <v>145</v>
      </c>
      <c r="E227" s="34"/>
      <c r="F227" s="185" t="s">
        <v>388</v>
      </c>
      <c r="G227" s="34"/>
      <c r="H227" s="34"/>
      <c r="I227" s="186"/>
      <c r="J227" s="34"/>
      <c r="K227" s="34"/>
      <c r="L227" s="37"/>
      <c r="M227" s="187"/>
      <c r="N227" s="188"/>
      <c r="O227" s="62"/>
      <c r="P227" s="62"/>
      <c r="Q227" s="62"/>
      <c r="R227" s="62"/>
      <c r="S227" s="62"/>
      <c r="T227" s="63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5" t="s">
        <v>145</v>
      </c>
      <c r="AU227" s="15" t="s">
        <v>83</v>
      </c>
    </row>
    <row r="228" spans="1:65" s="2" customFormat="1" ht="11.25">
      <c r="A228" s="32"/>
      <c r="B228" s="33"/>
      <c r="C228" s="34"/>
      <c r="D228" s="189" t="s">
        <v>147</v>
      </c>
      <c r="E228" s="34"/>
      <c r="F228" s="190" t="s">
        <v>389</v>
      </c>
      <c r="G228" s="34"/>
      <c r="H228" s="34"/>
      <c r="I228" s="186"/>
      <c r="J228" s="34"/>
      <c r="K228" s="34"/>
      <c r="L228" s="37"/>
      <c r="M228" s="187"/>
      <c r="N228" s="188"/>
      <c r="O228" s="62"/>
      <c r="P228" s="62"/>
      <c r="Q228" s="62"/>
      <c r="R228" s="62"/>
      <c r="S228" s="62"/>
      <c r="T228" s="63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5" t="s">
        <v>147</v>
      </c>
      <c r="AU228" s="15" t="s">
        <v>83</v>
      </c>
    </row>
    <row r="229" spans="1:65" s="2" customFormat="1" ht="21.75" customHeight="1">
      <c r="A229" s="32"/>
      <c r="B229" s="33"/>
      <c r="C229" s="171" t="s">
        <v>390</v>
      </c>
      <c r="D229" s="171" t="s">
        <v>138</v>
      </c>
      <c r="E229" s="172" t="s">
        <v>391</v>
      </c>
      <c r="F229" s="173" t="s">
        <v>392</v>
      </c>
      <c r="G229" s="174" t="s">
        <v>263</v>
      </c>
      <c r="H229" s="175">
        <v>8</v>
      </c>
      <c r="I229" s="176"/>
      <c r="J229" s="177">
        <f>ROUND(I229*H229,2)</f>
        <v>0</v>
      </c>
      <c r="K229" s="173" t="s">
        <v>142</v>
      </c>
      <c r="L229" s="37"/>
      <c r="M229" s="178" t="s">
        <v>19</v>
      </c>
      <c r="N229" s="179" t="s">
        <v>44</v>
      </c>
      <c r="O229" s="62"/>
      <c r="P229" s="180">
        <f>O229*H229</f>
        <v>0</v>
      </c>
      <c r="Q229" s="180">
        <v>0</v>
      </c>
      <c r="R229" s="180">
        <f>Q229*H229</f>
        <v>0</v>
      </c>
      <c r="S229" s="180">
        <v>0</v>
      </c>
      <c r="T229" s="181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82" t="s">
        <v>143</v>
      </c>
      <c r="AT229" s="182" t="s">
        <v>138</v>
      </c>
      <c r="AU229" s="182" t="s">
        <v>83</v>
      </c>
      <c r="AY229" s="15" t="s">
        <v>136</v>
      </c>
      <c r="BE229" s="183">
        <f>IF(N229="základní",J229,0)</f>
        <v>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15" t="s">
        <v>81</v>
      </c>
      <c r="BK229" s="183">
        <f>ROUND(I229*H229,2)</f>
        <v>0</v>
      </c>
      <c r="BL229" s="15" t="s">
        <v>143</v>
      </c>
      <c r="BM229" s="182" t="s">
        <v>393</v>
      </c>
    </row>
    <row r="230" spans="1:65" s="2" customFormat="1" ht="19.5">
      <c r="A230" s="32"/>
      <c r="B230" s="33"/>
      <c r="C230" s="34"/>
      <c r="D230" s="184" t="s">
        <v>145</v>
      </c>
      <c r="E230" s="34"/>
      <c r="F230" s="185" t="s">
        <v>394</v>
      </c>
      <c r="G230" s="34"/>
      <c r="H230" s="34"/>
      <c r="I230" s="186"/>
      <c r="J230" s="34"/>
      <c r="K230" s="34"/>
      <c r="L230" s="37"/>
      <c r="M230" s="187"/>
      <c r="N230" s="188"/>
      <c r="O230" s="62"/>
      <c r="P230" s="62"/>
      <c r="Q230" s="62"/>
      <c r="R230" s="62"/>
      <c r="S230" s="62"/>
      <c r="T230" s="63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5" t="s">
        <v>145</v>
      </c>
      <c r="AU230" s="15" t="s">
        <v>83</v>
      </c>
    </row>
    <row r="231" spans="1:65" s="2" customFormat="1" ht="11.25">
      <c r="A231" s="32"/>
      <c r="B231" s="33"/>
      <c r="C231" s="34"/>
      <c r="D231" s="189" t="s">
        <v>147</v>
      </c>
      <c r="E231" s="34"/>
      <c r="F231" s="190" t="s">
        <v>395</v>
      </c>
      <c r="G231" s="34"/>
      <c r="H231" s="34"/>
      <c r="I231" s="186"/>
      <c r="J231" s="34"/>
      <c r="K231" s="34"/>
      <c r="L231" s="37"/>
      <c r="M231" s="187"/>
      <c r="N231" s="188"/>
      <c r="O231" s="62"/>
      <c r="P231" s="62"/>
      <c r="Q231" s="62"/>
      <c r="R231" s="62"/>
      <c r="S231" s="62"/>
      <c r="T231" s="63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5" t="s">
        <v>147</v>
      </c>
      <c r="AU231" s="15" t="s">
        <v>83</v>
      </c>
    </row>
    <row r="232" spans="1:65" s="2" customFormat="1" ht="16.5" customHeight="1">
      <c r="A232" s="32"/>
      <c r="B232" s="33"/>
      <c r="C232" s="171" t="s">
        <v>396</v>
      </c>
      <c r="D232" s="171" t="s">
        <v>138</v>
      </c>
      <c r="E232" s="172" t="s">
        <v>397</v>
      </c>
      <c r="F232" s="173" t="s">
        <v>398</v>
      </c>
      <c r="G232" s="174" t="s">
        <v>141</v>
      </c>
      <c r="H232" s="175">
        <v>10</v>
      </c>
      <c r="I232" s="176"/>
      <c r="J232" s="177">
        <f>ROUND(I232*H232,2)</f>
        <v>0</v>
      </c>
      <c r="K232" s="173" t="s">
        <v>142</v>
      </c>
      <c r="L232" s="37"/>
      <c r="M232" s="178" t="s">
        <v>19</v>
      </c>
      <c r="N232" s="179" t="s">
        <v>44</v>
      </c>
      <c r="O232" s="62"/>
      <c r="P232" s="180">
        <f>O232*H232</f>
        <v>0</v>
      </c>
      <c r="Q232" s="180">
        <v>0</v>
      </c>
      <c r="R232" s="180">
        <f>Q232*H232</f>
        <v>0</v>
      </c>
      <c r="S232" s="180">
        <v>0</v>
      </c>
      <c r="T232" s="181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82" t="s">
        <v>143</v>
      </c>
      <c r="AT232" s="182" t="s">
        <v>138</v>
      </c>
      <c r="AU232" s="182" t="s">
        <v>83</v>
      </c>
      <c r="AY232" s="15" t="s">
        <v>136</v>
      </c>
      <c r="BE232" s="183">
        <f>IF(N232="základní",J232,0)</f>
        <v>0</v>
      </c>
      <c r="BF232" s="183">
        <f>IF(N232="snížená",J232,0)</f>
        <v>0</v>
      </c>
      <c r="BG232" s="183">
        <f>IF(N232="zákl. přenesená",J232,0)</f>
        <v>0</v>
      </c>
      <c r="BH232" s="183">
        <f>IF(N232="sníž. přenesená",J232,0)</f>
        <v>0</v>
      </c>
      <c r="BI232" s="183">
        <f>IF(N232="nulová",J232,0)</f>
        <v>0</v>
      </c>
      <c r="BJ232" s="15" t="s">
        <v>81</v>
      </c>
      <c r="BK232" s="183">
        <f>ROUND(I232*H232,2)</f>
        <v>0</v>
      </c>
      <c r="BL232" s="15" t="s">
        <v>143</v>
      </c>
      <c r="BM232" s="182" t="s">
        <v>399</v>
      </c>
    </row>
    <row r="233" spans="1:65" s="2" customFormat="1" ht="11.25">
      <c r="A233" s="32"/>
      <c r="B233" s="33"/>
      <c r="C233" s="34"/>
      <c r="D233" s="184" t="s">
        <v>145</v>
      </c>
      <c r="E233" s="34"/>
      <c r="F233" s="185" t="s">
        <v>400</v>
      </c>
      <c r="G233" s="34"/>
      <c r="H233" s="34"/>
      <c r="I233" s="186"/>
      <c r="J233" s="34"/>
      <c r="K233" s="34"/>
      <c r="L233" s="37"/>
      <c r="M233" s="187"/>
      <c r="N233" s="188"/>
      <c r="O233" s="62"/>
      <c r="P233" s="62"/>
      <c r="Q233" s="62"/>
      <c r="R233" s="62"/>
      <c r="S233" s="62"/>
      <c r="T233" s="63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5" t="s">
        <v>145</v>
      </c>
      <c r="AU233" s="15" t="s">
        <v>83</v>
      </c>
    </row>
    <row r="234" spans="1:65" s="2" customFormat="1" ht="11.25">
      <c r="A234" s="32"/>
      <c r="B234" s="33"/>
      <c r="C234" s="34"/>
      <c r="D234" s="189" t="s">
        <v>147</v>
      </c>
      <c r="E234" s="34"/>
      <c r="F234" s="190" t="s">
        <v>401</v>
      </c>
      <c r="G234" s="34"/>
      <c r="H234" s="34"/>
      <c r="I234" s="186"/>
      <c r="J234" s="34"/>
      <c r="K234" s="34"/>
      <c r="L234" s="37"/>
      <c r="M234" s="187"/>
      <c r="N234" s="188"/>
      <c r="O234" s="62"/>
      <c r="P234" s="62"/>
      <c r="Q234" s="62"/>
      <c r="R234" s="62"/>
      <c r="S234" s="62"/>
      <c r="T234" s="63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5" t="s">
        <v>147</v>
      </c>
      <c r="AU234" s="15" t="s">
        <v>83</v>
      </c>
    </row>
    <row r="235" spans="1:65" s="2" customFormat="1" ht="16.5" customHeight="1">
      <c r="A235" s="32"/>
      <c r="B235" s="33"/>
      <c r="C235" s="171" t="s">
        <v>402</v>
      </c>
      <c r="D235" s="171" t="s">
        <v>138</v>
      </c>
      <c r="E235" s="172" t="s">
        <v>403</v>
      </c>
      <c r="F235" s="173" t="s">
        <v>404</v>
      </c>
      <c r="G235" s="174" t="s">
        <v>141</v>
      </c>
      <c r="H235" s="175">
        <v>50</v>
      </c>
      <c r="I235" s="176"/>
      <c r="J235" s="177">
        <f>ROUND(I235*H235,2)</f>
        <v>0</v>
      </c>
      <c r="K235" s="173" t="s">
        <v>142</v>
      </c>
      <c r="L235" s="37"/>
      <c r="M235" s="178" t="s">
        <v>19</v>
      </c>
      <c r="N235" s="179" t="s">
        <v>44</v>
      </c>
      <c r="O235" s="62"/>
      <c r="P235" s="180">
        <f>O235*H235</f>
        <v>0</v>
      </c>
      <c r="Q235" s="180">
        <v>0</v>
      </c>
      <c r="R235" s="180">
        <f>Q235*H235</f>
        <v>0</v>
      </c>
      <c r="S235" s="180">
        <v>0</v>
      </c>
      <c r="T235" s="181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82" t="s">
        <v>143</v>
      </c>
      <c r="AT235" s="182" t="s">
        <v>138</v>
      </c>
      <c r="AU235" s="182" t="s">
        <v>83</v>
      </c>
      <c r="AY235" s="15" t="s">
        <v>136</v>
      </c>
      <c r="BE235" s="183">
        <f>IF(N235="základní",J235,0)</f>
        <v>0</v>
      </c>
      <c r="BF235" s="183">
        <f>IF(N235="snížená",J235,0)</f>
        <v>0</v>
      </c>
      <c r="BG235" s="183">
        <f>IF(N235="zákl. přenesená",J235,0)</f>
        <v>0</v>
      </c>
      <c r="BH235" s="183">
        <f>IF(N235="sníž. přenesená",J235,0)</f>
        <v>0</v>
      </c>
      <c r="BI235" s="183">
        <f>IF(N235="nulová",J235,0)</f>
        <v>0</v>
      </c>
      <c r="BJ235" s="15" t="s">
        <v>81</v>
      </c>
      <c r="BK235" s="183">
        <f>ROUND(I235*H235,2)</f>
        <v>0</v>
      </c>
      <c r="BL235" s="15" t="s">
        <v>143</v>
      </c>
      <c r="BM235" s="182" t="s">
        <v>405</v>
      </c>
    </row>
    <row r="236" spans="1:65" s="2" customFormat="1" ht="11.25">
      <c r="A236" s="32"/>
      <c r="B236" s="33"/>
      <c r="C236" s="34"/>
      <c r="D236" s="184" t="s">
        <v>145</v>
      </c>
      <c r="E236" s="34"/>
      <c r="F236" s="185" t="s">
        <v>406</v>
      </c>
      <c r="G236" s="34"/>
      <c r="H236" s="34"/>
      <c r="I236" s="186"/>
      <c r="J236" s="34"/>
      <c r="K236" s="34"/>
      <c r="L236" s="37"/>
      <c r="M236" s="187"/>
      <c r="N236" s="188"/>
      <c r="O236" s="62"/>
      <c r="P236" s="62"/>
      <c r="Q236" s="62"/>
      <c r="R236" s="62"/>
      <c r="S236" s="62"/>
      <c r="T236" s="63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5" t="s">
        <v>145</v>
      </c>
      <c r="AU236" s="15" t="s">
        <v>83</v>
      </c>
    </row>
    <row r="237" spans="1:65" s="2" customFormat="1" ht="11.25">
      <c r="A237" s="32"/>
      <c r="B237" s="33"/>
      <c r="C237" s="34"/>
      <c r="D237" s="189" t="s">
        <v>147</v>
      </c>
      <c r="E237" s="34"/>
      <c r="F237" s="190" t="s">
        <v>407</v>
      </c>
      <c r="G237" s="34"/>
      <c r="H237" s="34"/>
      <c r="I237" s="186"/>
      <c r="J237" s="34"/>
      <c r="K237" s="34"/>
      <c r="L237" s="37"/>
      <c r="M237" s="187"/>
      <c r="N237" s="188"/>
      <c r="O237" s="62"/>
      <c r="P237" s="62"/>
      <c r="Q237" s="62"/>
      <c r="R237" s="62"/>
      <c r="S237" s="62"/>
      <c r="T237" s="63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5" t="s">
        <v>147</v>
      </c>
      <c r="AU237" s="15" t="s">
        <v>83</v>
      </c>
    </row>
    <row r="238" spans="1:65" s="2" customFormat="1" ht="16.5" customHeight="1">
      <c r="A238" s="32"/>
      <c r="B238" s="33"/>
      <c r="C238" s="191" t="s">
        <v>408</v>
      </c>
      <c r="D238" s="191" t="s">
        <v>409</v>
      </c>
      <c r="E238" s="192" t="s">
        <v>410</v>
      </c>
      <c r="F238" s="193" t="s">
        <v>411</v>
      </c>
      <c r="G238" s="194" t="s">
        <v>412</v>
      </c>
      <c r="H238" s="195">
        <v>4</v>
      </c>
      <c r="I238" s="196"/>
      <c r="J238" s="197">
        <f>ROUND(I238*H238,2)</f>
        <v>0</v>
      </c>
      <c r="K238" s="193" t="s">
        <v>142</v>
      </c>
      <c r="L238" s="198"/>
      <c r="M238" s="199" t="s">
        <v>19</v>
      </c>
      <c r="N238" s="200" t="s">
        <v>44</v>
      </c>
      <c r="O238" s="62"/>
      <c r="P238" s="180">
        <f>O238*H238</f>
        <v>0</v>
      </c>
      <c r="Q238" s="180">
        <v>1</v>
      </c>
      <c r="R238" s="180">
        <f>Q238*H238</f>
        <v>4</v>
      </c>
      <c r="S238" s="180">
        <v>0</v>
      </c>
      <c r="T238" s="181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82" t="s">
        <v>184</v>
      </c>
      <c r="AT238" s="182" t="s">
        <v>409</v>
      </c>
      <c r="AU238" s="182" t="s">
        <v>83</v>
      </c>
      <c r="AY238" s="15" t="s">
        <v>136</v>
      </c>
      <c r="BE238" s="183">
        <f>IF(N238="základní",J238,0)</f>
        <v>0</v>
      </c>
      <c r="BF238" s="183">
        <f>IF(N238="snížená",J238,0)</f>
        <v>0</v>
      </c>
      <c r="BG238" s="183">
        <f>IF(N238="zákl. přenesená",J238,0)</f>
        <v>0</v>
      </c>
      <c r="BH238" s="183">
        <f>IF(N238="sníž. přenesená",J238,0)</f>
        <v>0</v>
      </c>
      <c r="BI238" s="183">
        <f>IF(N238="nulová",J238,0)</f>
        <v>0</v>
      </c>
      <c r="BJ238" s="15" t="s">
        <v>81</v>
      </c>
      <c r="BK238" s="183">
        <f>ROUND(I238*H238,2)</f>
        <v>0</v>
      </c>
      <c r="BL238" s="15" t="s">
        <v>143</v>
      </c>
      <c r="BM238" s="182" t="s">
        <v>413</v>
      </c>
    </row>
    <row r="239" spans="1:65" s="2" customFormat="1" ht="11.25">
      <c r="A239" s="32"/>
      <c r="B239" s="33"/>
      <c r="C239" s="34"/>
      <c r="D239" s="184" t="s">
        <v>145</v>
      </c>
      <c r="E239" s="34"/>
      <c r="F239" s="185" t="s">
        <v>411</v>
      </c>
      <c r="G239" s="34"/>
      <c r="H239" s="34"/>
      <c r="I239" s="186"/>
      <c r="J239" s="34"/>
      <c r="K239" s="34"/>
      <c r="L239" s="37"/>
      <c r="M239" s="187"/>
      <c r="N239" s="188"/>
      <c r="O239" s="62"/>
      <c r="P239" s="62"/>
      <c r="Q239" s="62"/>
      <c r="R239" s="62"/>
      <c r="S239" s="62"/>
      <c r="T239" s="63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5" t="s">
        <v>145</v>
      </c>
      <c r="AU239" s="15" t="s">
        <v>83</v>
      </c>
    </row>
    <row r="240" spans="1:65" s="2" customFormat="1" ht="16.5" customHeight="1">
      <c r="A240" s="32"/>
      <c r="B240" s="33"/>
      <c r="C240" s="191" t="s">
        <v>414</v>
      </c>
      <c r="D240" s="191" t="s">
        <v>409</v>
      </c>
      <c r="E240" s="192" t="s">
        <v>415</v>
      </c>
      <c r="F240" s="193" t="s">
        <v>416</v>
      </c>
      <c r="G240" s="194" t="s">
        <v>412</v>
      </c>
      <c r="H240" s="195">
        <v>50</v>
      </c>
      <c r="I240" s="196"/>
      <c r="J240" s="197">
        <f>ROUND(I240*H240,2)</f>
        <v>0</v>
      </c>
      <c r="K240" s="193" t="s">
        <v>142</v>
      </c>
      <c r="L240" s="198"/>
      <c r="M240" s="199" t="s">
        <v>19</v>
      </c>
      <c r="N240" s="200" t="s">
        <v>44</v>
      </c>
      <c r="O240" s="62"/>
      <c r="P240" s="180">
        <f>O240*H240</f>
        <v>0</v>
      </c>
      <c r="Q240" s="180">
        <v>1</v>
      </c>
      <c r="R240" s="180">
        <f>Q240*H240</f>
        <v>50</v>
      </c>
      <c r="S240" s="180">
        <v>0</v>
      </c>
      <c r="T240" s="181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82" t="s">
        <v>184</v>
      </c>
      <c r="AT240" s="182" t="s">
        <v>409</v>
      </c>
      <c r="AU240" s="182" t="s">
        <v>83</v>
      </c>
      <c r="AY240" s="15" t="s">
        <v>136</v>
      </c>
      <c r="BE240" s="183">
        <f>IF(N240="základní",J240,0)</f>
        <v>0</v>
      </c>
      <c r="BF240" s="183">
        <f>IF(N240="snížená",J240,0)</f>
        <v>0</v>
      </c>
      <c r="BG240" s="183">
        <f>IF(N240="zákl. přenesená",J240,0)</f>
        <v>0</v>
      </c>
      <c r="BH240" s="183">
        <f>IF(N240="sníž. přenesená",J240,0)</f>
        <v>0</v>
      </c>
      <c r="BI240" s="183">
        <f>IF(N240="nulová",J240,0)</f>
        <v>0</v>
      </c>
      <c r="BJ240" s="15" t="s">
        <v>81</v>
      </c>
      <c r="BK240" s="183">
        <f>ROUND(I240*H240,2)</f>
        <v>0</v>
      </c>
      <c r="BL240" s="15" t="s">
        <v>143</v>
      </c>
      <c r="BM240" s="182" t="s">
        <v>417</v>
      </c>
    </row>
    <row r="241" spans="1:65" s="2" customFormat="1" ht="11.25">
      <c r="A241" s="32"/>
      <c r="B241" s="33"/>
      <c r="C241" s="34"/>
      <c r="D241" s="184" t="s">
        <v>145</v>
      </c>
      <c r="E241" s="34"/>
      <c r="F241" s="185" t="s">
        <v>416</v>
      </c>
      <c r="G241" s="34"/>
      <c r="H241" s="34"/>
      <c r="I241" s="186"/>
      <c r="J241" s="34"/>
      <c r="K241" s="34"/>
      <c r="L241" s="37"/>
      <c r="M241" s="187"/>
      <c r="N241" s="188"/>
      <c r="O241" s="62"/>
      <c r="P241" s="62"/>
      <c r="Q241" s="62"/>
      <c r="R241" s="62"/>
      <c r="S241" s="62"/>
      <c r="T241" s="63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5" t="s">
        <v>145</v>
      </c>
      <c r="AU241" s="15" t="s">
        <v>83</v>
      </c>
    </row>
    <row r="242" spans="1:65" s="2" customFormat="1" ht="16.5" customHeight="1">
      <c r="A242" s="32"/>
      <c r="B242" s="33"/>
      <c r="C242" s="191" t="s">
        <v>418</v>
      </c>
      <c r="D242" s="191" t="s">
        <v>409</v>
      </c>
      <c r="E242" s="192" t="s">
        <v>419</v>
      </c>
      <c r="F242" s="193" t="s">
        <v>420</v>
      </c>
      <c r="G242" s="194" t="s">
        <v>412</v>
      </c>
      <c r="H242" s="195">
        <v>50</v>
      </c>
      <c r="I242" s="196"/>
      <c r="J242" s="197">
        <f>ROUND(I242*H242,2)</f>
        <v>0</v>
      </c>
      <c r="K242" s="193" t="s">
        <v>142</v>
      </c>
      <c r="L242" s="198"/>
      <c r="M242" s="199" t="s">
        <v>19</v>
      </c>
      <c r="N242" s="200" t="s">
        <v>44</v>
      </c>
      <c r="O242" s="62"/>
      <c r="P242" s="180">
        <f>O242*H242</f>
        <v>0</v>
      </c>
      <c r="Q242" s="180">
        <v>1</v>
      </c>
      <c r="R242" s="180">
        <f>Q242*H242</f>
        <v>50</v>
      </c>
      <c r="S242" s="180">
        <v>0</v>
      </c>
      <c r="T242" s="181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82" t="s">
        <v>184</v>
      </c>
      <c r="AT242" s="182" t="s">
        <v>409</v>
      </c>
      <c r="AU242" s="182" t="s">
        <v>83</v>
      </c>
      <c r="AY242" s="15" t="s">
        <v>136</v>
      </c>
      <c r="BE242" s="183">
        <f>IF(N242="základní",J242,0)</f>
        <v>0</v>
      </c>
      <c r="BF242" s="183">
        <f>IF(N242="snížená",J242,0)</f>
        <v>0</v>
      </c>
      <c r="BG242" s="183">
        <f>IF(N242="zákl. přenesená",J242,0)</f>
        <v>0</v>
      </c>
      <c r="BH242" s="183">
        <f>IF(N242="sníž. přenesená",J242,0)</f>
        <v>0</v>
      </c>
      <c r="BI242" s="183">
        <f>IF(N242="nulová",J242,0)</f>
        <v>0</v>
      </c>
      <c r="BJ242" s="15" t="s">
        <v>81</v>
      </c>
      <c r="BK242" s="183">
        <f>ROUND(I242*H242,2)</f>
        <v>0</v>
      </c>
      <c r="BL242" s="15" t="s">
        <v>143</v>
      </c>
      <c r="BM242" s="182" t="s">
        <v>421</v>
      </c>
    </row>
    <row r="243" spans="1:65" s="2" customFormat="1" ht="11.25">
      <c r="A243" s="32"/>
      <c r="B243" s="33"/>
      <c r="C243" s="34"/>
      <c r="D243" s="184" t="s">
        <v>145</v>
      </c>
      <c r="E243" s="34"/>
      <c r="F243" s="185" t="s">
        <v>420</v>
      </c>
      <c r="G243" s="34"/>
      <c r="H243" s="34"/>
      <c r="I243" s="186"/>
      <c r="J243" s="34"/>
      <c r="K243" s="34"/>
      <c r="L243" s="37"/>
      <c r="M243" s="187"/>
      <c r="N243" s="188"/>
      <c r="O243" s="62"/>
      <c r="P243" s="62"/>
      <c r="Q243" s="62"/>
      <c r="R243" s="62"/>
      <c r="S243" s="62"/>
      <c r="T243" s="63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5" t="s">
        <v>145</v>
      </c>
      <c r="AU243" s="15" t="s">
        <v>83</v>
      </c>
    </row>
    <row r="244" spans="1:65" s="2" customFormat="1" ht="16.5" customHeight="1">
      <c r="A244" s="32"/>
      <c r="B244" s="33"/>
      <c r="C244" s="171" t="s">
        <v>422</v>
      </c>
      <c r="D244" s="171" t="s">
        <v>138</v>
      </c>
      <c r="E244" s="172" t="s">
        <v>423</v>
      </c>
      <c r="F244" s="173" t="s">
        <v>424</v>
      </c>
      <c r="G244" s="174" t="s">
        <v>263</v>
      </c>
      <c r="H244" s="175">
        <v>20</v>
      </c>
      <c r="I244" s="176"/>
      <c r="J244" s="177">
        <f>ROUND(I244*H244,2)</f>
        <v>0</v>
      </c>
      <c r="K244" s="173" t="s">
        <v>142</v>
      </c>
      <c r="L244" s="37"/>
      <c r="M244" s="178" t="s">
        <v>19</v>
      </c>
      <c r="N244" s="179" t="s">
        <v>44</v>
      </c>
      <c r="O244" s="62"/>
      <c r="P244" s="180">
        <f>O244*H244</f>
        <v>0</v>
      </c>
      <c r="Q244" s="180">
        <v>0</v>
      </c>
      <c r="R244" s="180">
        <f>Q244*H244</f>
        <v>0</v>
      </c>
      <c r="S244" s="180">
        <v>0</v>
      </c>
      <c r="T244" s="181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82" t="s">
        <v>143</v>
      </c>
      <c r="AT244" s="182" t="s">
        <v>138</v>
      </c>
      <c r="AU244" s="182" t="s">
        <v>83</v>
      </c>
      <c r="AY244" s="15" t="s">
        <v>136</v>
      </c>
      <c r="BE244" s="183">
        <f>IF(N244="základní",J244,0)</f>
        <v>0</v>
      </c>
      <c r="BF244" s="183">
        <f>IF(N244="snížená",J244,0)</f>
        <v>0</v>
      </c>
      <c r="BG244" s="183">
        <f>IF(N244="zákl. přenesená",J244,0)</f>
        <v>0</v>
      </c>
      <c r="BH244" s="183">
        <f>IF(N244="sníž. přenesená",J244,0)</f>
        <v>0</v>
      </c>
      <c r="BI244" s="183">
        <f>IF(N244="nulová",J244,0)</f>
        <v>0</v>
      </c>
      <c r="BJ244" s="15" t="s">
        <v>81</v>
      </c>
      <c r="BK244" s="183">
        <f>ROUND(I244*H244,2)</f>
        <v>0</v>
      </c>
      <c r="BL244" s="15" t="s">
        <v>143</v>
      </c>
      <c r="BM244" s="182" t="s">
        <v>425</v>
      </c>
    </row>
    <row r="245" spans="1:65" s="2" customFormat="1" ht="11.25">
      <c r="A245" s="32"/>
      <c r="B245" s="33"/>
      <c r="C245" s="34"/>
      <c r="D245" s="184" t="s">
        <v>145</v>
      </c>
      <c r="E245" s="34"/>
      <c r="F245" s="185" t="s">
        <v>426</v>
      </c>
      <c r="G245" s="34"/>
      <c r="H245" s="34"/>
      <c r="I245" s="186"/>
      <c r="J245" s="34"/>
      <c r="K245" s="34"/>
      <c r="L245" s="37"/>
      <c r="M245" s="187"/>
      <c r="N245" s="188"/>
      <c r="O245" s="62"/>
      <c r="P245" s="62"/>
      <c r="Q245" s="62"/>
      <c r="R245" s="62"/>
      <c r="S245" s="62"/>
      <c r="T245" s="63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5" t="s">
        <v>145</v>
      </c>
      <c r="AU245" s="15" t="s">
        <v>83</v>
      </c>
    </row>
    <row r="246" spans="1:65" s="2" customFormat="1" ht="11.25">
      <c r="A246" s="32"/>
      <c r="B246" s="33"/>
      <c r="C246" s="34"/>
      <c r="D246" s="189" t="s">
        <v>147</v>
      </c>
      <c r="E246" s="34"/>
      <c r="F246" s="190" t="s">
        <v>427</v>
      </c>
      <c r="G246" s="34"/>
      <c r="H246" s="34"/>
      <c r="I246" s="186"/>
      <c r="J246" s="34"/>
      <c r="K246" s="34"/>
      <c r="L246" s="37"/>
      <c r="M246" s="187"/>
      <c r="N246" s="188"/>
      <c r="O246" s="62"/>
      <c r="P246" s="62"/>
      <c r="Q246" s="62"/>
      <c r="R246" s="62"/>
      <c r="S246" s="62"/>
      <c r="T246" s="63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5" t="s">
        <v>147</v>
      </c>
      <c r="AU246" s="15" t="s">
        <v>83</v>
      </c>
    </row>
    <row r="247" spans="1:65" s="2" customFormat="1" ht="21.75" customHeight="1">
      <c r="A247" s="32"/>
      <c r="B247" s="33"/>
      <c r="C247" s="171" t="s">
        <v>428</v>
      </c>
      <c r="D247" s="171" t="s">
        <v>138</v>
      </c>
      <c r="E247" s="172" t="s">
        <v>429</v>
      </c>
      <c r="F247" s="173" t="s">
        <v>430</v>
      </c>
      <c r="G247" s="174" t="s">
        <v>263</v>
      </c>
      <c r="H247" s="175">
        <v>45</v>
      </c>
      <c r="I247" s="176"/>
      <c r="J247" s="177">
        <f>ROUND(I247*H247,2)</f>
        <v>0</v>
      </c>
      <c r="K247" s="173" t="s">
        <v>142</v>
      </c>
      <c r="L247" s="37"/>
      <c r="M247" s="178" t="s">
        <v>19</v>
      </c>
      <c r="N247" s="179" t="s">
        <v>44</v>
      </c>
      <c r="O247" s="62"/>
      <c r="P247" s="180">
        <f>O247*H247</f>
        <v>0</v>
      </c>
      <c r="Q247" s="180">
        <v>0</v>
      </c>
      <c r="R247" s="180">
        <f>Q247*H247</f>
        <v>0</v>
      </c>
      <c r="S247" s="180">
        <v>0</v>
      </c>
      <c r="T247" s="181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82" t="s">
        <v>143</v>
      </c>
      <c r="AT247" s="182" t="s">
        <v>138</v>
      </c>
      <c r="AU247" s="182" t="s">
        <v>83</v>
      </c>
      <c r="AY247" s="15" t="s">
        <v>136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5" t="s">
        <v>81</v>
      </c>
      <c r="BK247" s="183">
        <f>ROUND(I247*H247,2)</f>
        <v>0</v>
      </c>
      <c r="BL247" s="15" t="s">
        <v>143</v>
      </c>
      <c r="BM247" s="182" t="s">
        <v>431</v>
      </c>
    </row>
    <row r="248" spans="1:65" s="2" customFormat="1" ht="11.25">
      <c r="A248" s="32"/>
      <c r="B248" s="33"/>
      <c r="C248" s="34"/>
      <c r="D248" s="184" t="s">
        <v>145</v>
      </c>
      <c r="E248" s="34"/>
      <c r="F248" s="185" t="s">
        <v>432</v>
      </c>
      <c r="G248" s="34"/>
      <c r="H248" s="34"/>
      <c r="I248" s="186"/>
      <c r="J248" s="34"/>
      <c r="K248" s="34"/>
      <c r="L248" s="37"/>
      <c r="M248" s="187"/>
      <c r="N248" s="188"/>
      <c r="O248" s="62"/>
      <c r="P248" s="62"/>
      <c r="Q248" s="62"/>
      <c r="R248" s="62"/>
      <c r="S248" s="62"/>
      <c r="T248" s="63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5" t="s">
        <v>145</v>
      </c>
      <c r="AU248" s="15" t="s">
        <v>83</v>
      </c>
    </row>
    <row r="249" spans="1:65" s="2" customFormat="1" ht="11.25">
      <c r="A249" s="32"/>
      <c r="B249" s="33"/>
      <c r="C249" s="34"/>
      <c r="D249" s="189" t="s">
        <v>147</v>
      </c>
      <c r="E249" s="34"/>
      <c r="F249" s="190" t="s">
        <v>433</v>
      </c>
      <c r="G249" s="34"/>
      <c r="H249" s="34"/>
      <c r="I249" s="186"/>
      <c r="J249" s="34"/>
      <c r="K249" s="34"/>
      <c r="L249" s="37"/>
      <c r="M249" s="187"/>
      <c r="N249" s="188"/>
      <c r="O249" s="62"/>
      <c r="P249" s="62"/>
      <c r="Q249" s="62"/>
      <c r="R249" s="62"/>
      <c r="S249" s="62"/>
      <c r="T249" s="63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5" t="s">
        <v>147</v>
      </c>
      <c r="AU249" s="15" t="s">
        <v>83</v>
      </c>
    </row>
    <row r="250" spans="1:65" s="2" customFormat="1" ht="21.75" customHeight="1">
      <c r="A250" s="32"/>
      <c r="B250" s="33"/>
      <c r="C250" s="171" t="s">
        <v>434</v>
      </c>
      <c r="D250" s="171" t="s">
        <v>138</v>
      </c>
      <c r="E250" s="172" t="s">
        <v>435</v>
      </c>
      <c r="F250" s="173" t="s">
        <v>436</v>
      </c>
      <c r="G250" s="174" t="s">
        <v>263</v>
      </c>
      <c r="H250" s="175">
        <v>80</v>
      </c>
      <c r="I250" s="176"/>
      <c r="J250" s="177">
        <f>ROUND(I250*H250,2)</f>
        <v>0</v>
      </c>
      <c r="K250" s="173" t="s">
        <v>142</v>
      </c>
      <c r="L250" s="37"/>
      <c r="M250" s="178" t="s">
        <v>19</v>
      </c>
      <c r="N250" s="179" t="s">
        <v>44</v>
      </c>
      <c r="O250" s="62"/>
      <c r="P250" s="180">
        <f>O250*H250</f>
        <v>0</v>
      </c>
      <c r="Q250" s="180">
        <v>0</v>
      </c>
      <c r="R250" s="180">
        <f>Q250*H250</f>
        <v>0</v>
      </c>
      <c r="S250" s="180">
        <v>0</v>
      </c>
      <c r="T250" s="181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82" t="s">
        <v>143</v>
      </c>
      <c r="AT250" s="182" t="s">
        <v>138</v>
      </c>
      <c r="AU250" s="182" t="s">
        <v>83</v>
      </c>
      <c r="AY250" s="15" t="s">
        <v>136</v>
      </c>
      <c r="BE250" s="183">
        <f>IF(N250="základní",J250,0)</f>
        <v>0</v>
      </c>
      <c r="BF250" s="183">
        <f>IF(N250="snížená",J250,0)</f>
        <v>0</v>
      </c>
      <c r="BG250" s="183">
        <f>IF(N250="zákl. přenesená",J250,0)</f>
        <v>0</v>
      </c>
      <c r="BH250" s="183">
        <f>IF(N250="sníž. přenesená",J250,0)</f>
        <v>0</v>
      </c>
      <c r="BI250" s="183">
        <f>IF(N250="nulová",J250,0)</f>
        <v>0</v>
      </c>
      <c r="BJ250" s="15" t="s">
        <v>81</v>
      </c>
      <c r="BK250" s="183">
        <f>ROUND(I250*H250,2)</f>
        <v>0</v>
      </c>
      <c r="BL250" s="15" t="s">
        <v>143</v>
      </c>
      <c r="BM250" s="182" t="s">
        <v>437</v>
      </c>
    </row>
    <row r="251" spans="1:65" s="2" customFormat="1" ht="11.25">
      <c r="A251" s="32"/>
      <c r="B251" s="33"/>
      <c r="C251" s="34"/>
      <c r="D251" s="184" t="s">
        <v>145</v>
      </c>
      <c r="E251" s="34"/>
      <c r="F251" s="185" t="s">
        <v>438</v>
      </c>
      <c r="G251" s="34"/>
      <c r="H251" s="34"/>
      <c r="I251" s="186"/>
      <c r="J251" s="34"/>
      <c r="K251" s="34"/>
      <c r="L251" s="37"/>
      <c r="M251" s="187"/>
      <c r="N251" s="188"/>
      <c r="O251" s="62"/>
      <c r="P251" s="62"/>
      <c r="Q251" s="62"/>
      <c r="R251" s="62"/>
      <c r="S251" s="62"/>
      <c r="T251" s="63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5" t="s">
        <v>145</v>
      </c>
      <c r="AU251" s="15" t="s">
        <v>83</v>
      </c>
    </row>
    <row r="252" spans="1:65" s="2" customFormat="1" ht="11.25">
      <c r="A252" s="32"/>
      <c r="B252" s="33"/>
      <c r="C252" s="34"/>
      <c r="D252" s="189" t="s">
        <v>147</v>
      </c>
      <c r="E252" s="34"/>
      <c r="F252" s="190" t="s">
        <v>439</v>
      </c>
      <c r="G252" s="34"/>
      <c r="H252" s="34"/>
      <c r="I252" s="186"/>
      <c r="J252" s="34"/>
      <c r="K252" s="34"/>
      <c r="L252" s="37"/>
      <c r="M252" s="187"/>
      <c r="N252" s="188"/>
      <c r="O252" s="62"/>
      <c r="P252" s="62"/>
      <c r="Q252" s="62"/>
      <c r="R252" s="62"/>
      <c r="S252" s="62"/>
      <c r="T252" s="63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T252" s="15" t="s">
        <v>147</v>
      </c>
      <c r="AU252" s="15" t="s">
        <v>83</v>
      </c>
    </row>
    <row r="253" spans="1:65" s="2" customFormat="1" ht="24.2" customHeight="1">
      <c r="A253" s="32"/>
      <c r="B253" s="33"/>
      <c r="C253" s="171" t="s">
        <v>440</v>
      </c>
      <c r="D253" s="171" t="s">
        <v>138</v>
      </c>
      <c r="E253" s="172" t="s">
        <v>441</v>
      </c>
      <c r="F253" s="173" t="s">
        <v>442</v>
      </c>
      <c r="G253" s="174" t="s">
        <v>263</v>
      </c>
      <c r="H253" s="175">
        <v>10</v>
      </c>
      <c r="I253" s="176"/>
      <c r="J253" s="177">
        <f>ROUND(I253*H253,2)</f>
        <v>0</v>
      </c>
      <c r="K253" s="173" t="s">
        <v>142</v>
      </c>
      <c r="L253" s="37"/>
      <c r="M253" s="178" t="s">
        <v>19</v>
      </c>
      <c r="N253" s="179" t="s">
        <v>44</v>
      </c>
      <c r="O253" s="62"/>
      <c r="P253" s="180">
        <f>O253*H253</f>
        <v>0</v>
      </c>
      <c r="Q253" s="180">
        <v>0</v>
      </c>
      <c r="R253" s="180">
        <f>Q253*H253</f>
        <v>0</v>
      </c>
      <c r="S253" s="180">
        <v>0</v>
      </c>
      <c r="T253" s="181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82" t="s">
        <v>143</v>
      </c>
      <c r="AT253" s="182" t="s">
        <v>138</v>
      </c>
      <c r="AU253" s="182" t="s">
        <v>83</v>
      </c>
      <c r="AY253" s="15" t="s">
        <v>136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5" t="s">
        <v>81</v>
      </c>
      <c r="BK253" s="183">
        <f>ROUND(I253*H253,2)</f>
        <v>0</v>
      </c>
      <c r="BL253" s="15" t="s">
        <v>143</v>
      </c>
      <c r="BM253" s="182" t="s">
        <v>443</v>
      </c>
    </row>
    <row r="254" spans="1:65" s="2" customFormat="1" ht="19.5">
      <c r="A254" s="32"/>
      <c r="B254" s="33"/>
      <c r="C254" s="34"/>
      <c r="D254" s="184" t="s">
        <v>145</v>
      </c>
      <c r="E254" s="34"/>
      <c r="F254" s="185" t="s">
        <v>444</v>
      </c>
      <c r="G254" s="34"/>
      <c r="H254" s="34"/>
      <c r="I254" s="186"/>
      <c r="J254" s="34"/>
      <c r="K254" s="34"/>
      <c r="L254" s="37"/>
      <c r="M254" s="187"/>
      <c r="N254" s="188"/>
      <c r="O254" s="62"/>
      <c r="P254" s="62"/>
      <c r="Q254" s="62"/>
      <c r="R254" s="62"/>
      <c r="S254" s="62"/>
      <c r="T254" s="63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5" t="s">
        <v>145</v>
      </c>
      <c r="AU254" s="15" t="s">
        <v>83</v>
      </c>
    </row>
    <row r="255" spans="1:65" s="2" customFormat="1" ht="11.25">
      <c r="A255" s="32"/>
      <c r="B255" s="33"/>
      <c r="C255" s="34"/>
      <c r="D255" s="189" t="s">
        <v>147</v>
      </c>
      <c r="E255" s="34"/>
      <c r="F255" s="190" t="s">
        <v>445</v>
      </c>
      <c r="G255" s="34"/>
      <c r="H255" s="34"/>
      <c r="I255" s="186"/>
      <c r="J255" s="34"/>
      <c r="K255" s="34"/>
      <c r="L255" s="37"/>
      <c r="M255" s="187"/>
      <c r="N255" s="188"/>
      <c r="O255" s="62"/>
      <c r="P255" s="62"/>
      <c r="Q255" s="62"/>
      <c r="R255" s="62"/>
      <c r="S255" s="62"/>
      <c r="T255" s="63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5" t="s">
        <v>147</v>
      </c>
      <c r="AU255" s="15" t="s">
        <v>83</v>
      </c>
    </row>
    <row r="256" spans="1:65" s="2" customFormat="1" ht="21.75" customHeight="1">
      <c r="A256" s="32"/>
      <c r="B256" s="33"/>
      <c r="C256" s="171" t="s">
        <v>446</v>
      </c>
      <c r="D256" s="171" t="s">
        <v>138</v>
      </c>
      <c r="E256" s="172" t="s">
        <v>447</v>
      </c>
      <c r="F256" s="173" t="s">
        <v>448</v>
      </c>
      <c r="G256" s="174" t="s">
        <v>263</v>
      </c>
      <c r="H256" s="175">
        <v>19</v>
      </c>
      <c r="I256" s="176"/>
      <c r="J256" s="177">
        <f>ROUND(I256*H256,2)</f>
        <v>0</v>
      </c>
      <c r="K256" s="173" t="s">
        <v>142</v>
      </c>
      <c r="L256" s="37"/>
      <c r="M256" s="178" t="s">
        <v>19</v>
      </c>
      <c r="N256" s="179" t="s">
        <v>44</v>
      </c>
      <c r="O256" s="62"/>
      <c r="P256" s="180">
        <f>O256*H256</f>
        <v>0</v>
      </c>
      <c r="Q256" s="180">
        <v>0</v>
      </c>
      <c r="R256" s="180">
        <f>Q256*H256</f>
        <v>0</v>
      </c>
      <c r="S256" s="180">
        <v>0</v>
      </c>
      <c r="T256" s="181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82" t="s">
        <v>143</v>
      </c>
      <c r="AT256" s="182" t="s">
        <v>138</v>
      </c>
      <c r="AU256" s="182" t="s">
        <v>83</v>
      </c>
      <c r="AY256" s="15" t="s">
        <v>136</v>
      </c>
      <c r="BE256" s="183">
        <f>IF(N256="základní",J256,0)</f>
        <v>0</v>
      </c>
      <c r="BF256" s="183">
        <f>IF(N256="snížená",J256,0)</f>
        <v>0</v>
      </c>
      <c r="BG256" s="183">
        <f>IF(N256="zákl. přenesená",J256,0)</f>
        <v>0</v>
      </c>
      <c r="BH256" s="183">
        <f>IF(N256="sníž. přenesená",J256,0)</f>
        <v>0</v>
      </c>
      <c r="BI256" s="183">
        <f>IF(N256="nulová",J256,0)</f>
        <v>0</v>
      </c>
      <c r="BJ256" s="15" t="s">
        <v>81</v>
      </c>
      <c r="BK256" s="183">
        <f>ROUND(I256*H256,2)</f>
        <v>0</v>
      </c>
      <c r="BL256" s="15" t="s">
        <v>143</v>
      </c>
      <c r="BM256" s="182" t="s">
        <v>449</v>
      </c>
    </row>
    <row r="257" spans="1:65" s="2" customFormat="1" ht="11.25">
      <c r="A257" s="32"/>
      <c r="B257" s="33"/>
      <c r="C257" s="34"/>
      <c r="D257" s="184" t="s">
        <v>145</v>
      </c>
      <c r="E257" s="34"/>
      <c r="F257" s="185" t="s">
        <v>450</v>
      </c>
      <c r="G257" s="34"/>
      <c r="H257" s="34"/>
      <c r="I257" s="186"/>
      <c r="J257" s="34"/>
      <c r="K257" s="34"/>
      <c r="L257" s="37"/>
      <c r="M257" s="187"/>
      <c r="N257" s="188"/>
      <c r="O257" s="62"/>
      <c r="P257" s="62"/>
      <c r="Q257" s="62"/>
      <c r="R257" s="62"/>
      <c r="S257" s="62"/>
      <c r="T257" s="63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5" t="s">
        <v>145</v>
      </c>
      <c r="AU257" s="15" t="s">
        <v>83</v>
      </c>
    </row>
    <row r="258" spans="1:65" s="2" customFormat="1" ht="11.25">
      <c r="A258" s="32"/>
      <c r="B258" s="33"/>
      <c r="C258" s="34"/>
      <c r="D258" s="189" t="s">
        <v>147</v>
      </c>
      <c r="E258" s="34"/>
      <c r="F258" s="190" t="s">
        <v>451</v>
      </c>
      <c r="G258" s="34"/>
      <c r="H258" s="34"/>
      <c r="I258" s="186"/>
      <c r="J258" s="34"/>
      <c r="K258" s="34"/>
      <c r="L258" s="37"/>
      <c r="M258" s="187"/>
      <c r="N258" s="188"/>
      <c r="O258" s="62"/>
      <c r="P258" s="62"/>
      <c r="Q258" s="62"/>
      <c r="R258" s="62"/>
      <c r="S258" s="62"/>
      <c r="T258" s="63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5" t="s">
        <v>147</v>
      </c>
      <c r="AU258" s="15" t="s">
        <v>83</v>
      </c>
    </row>
    <row r="259" spans="1:65" s="2" customFormat="1" ht="21.75" customHeight="1">
      <c r="A259" s="32"/>
      <c r="B259" s="33"/>
      <c r="C259" s="171" t="s">
        <v>452</v>
      </c>
      <c r="D259" s="171" t="s">
        <v>138</v>
      </c>
      <c r="E259" s="172" t="s">
        <v>453</v>
      </c>
      <c r="F259" s="173" t="s">
        <v>454</v>
      </c>
      <c r="G259" s="174" t="s">
        <v>263</v>
      </c>
      <c r="H259" s="175">
        <v>15</v>
      </c>
      <c r="I259" s="176"/>
      <c r="J259" s="177">
        <f>ROUND(I259*H259,2)</f>
        <v>0</v>
      </c>
      <c r="K259" s="173" t="s">
        <v>142</v>
      </c>
      <c r="L259" s="37"/>
      <c r="M259" s="178" t="s">
        <v>19</v>
      </c>
      <c r="N259" s="179" t="s">
        <v>44</v>
      </c>
      <c r="O259" s="62"/>
      <c r="P259" s="180">
        <f>O259*H259</f>
        <v>0</v>
      </c>
      <c r="Q259" s="180">
        <v>0</v>
      </c>
      <c r="R259" s="180">
        <f>Q259*H259</f>
        <v>0</v>
      </c>
      <c r="S259" s="180">
        <v>0</v>
      </c>
      <c r="T259" s="181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82" t="s">
        <v>143</v>
      </c>
      <c r="AT259" s="182" t="s">
        <v>138</v>
      </c>
      <c r="AU259" s="182" t="s">
        <v>83</v>
      </c>
      <c r="AY259" s="15" t="s">
        <v>136</v>
      </c>
      <c r="BE259" s="183">
        <f>IF(N259="základní",J259,0)</f>
        <v>0</v>
      </c>
      <c r="BF259" s="183">
        <f>IF(N259="snížená",J259,0)</f>
        <v>0</v>
      </c>
      <c r="BG259" s="183">
        <f>IF(N259="zákl. přenesená",J259,0)</f>
        <v>0</v>
      </c>
      <c r="BH259" s="183">
        <f>IF(N259="sníž. přenesená",J259,0)</f>
        <v>0</v>
      </c>
      <c r="BI259" s="183">
        <f>IF(N259="nulová",J259,0)</f>
        <v>0</v>
      </c>
      <c r="BJ259" s="15" t="s">
        <v>81</v>
      </c>
      <c r="BK259" s="183">
        <f>ROUND(I259*H259,2)</f>
        <v>0</v>
      </c>
      <c r="BL259" s="15" t="s">
        <v>143</v>
      </c>
      <c r="BM259" s="182" t="s">
        <v>455</v>
      </c>
    </row>
    <row r="260" spans="1:65" s="2" customFormat="1" ht="19.5">
      <c r="A260" s="32"/>
      <c r="B260" s="33"/>
      <c r="C260" s="34"/>
      <c r="D260" s="184" t="s">
        <v>145</v>
      </c>
      <c r="E260" s="34"/>
      <c r="F260" s="185" t="s">
        <v>456</v>
      </c>
      <c r="G260" s="34"/>
      <c r="H260" s="34"/>
      <c r="I260" s="186"/>
      <c r="J260" s="34"/>
      <c r="K260" s="34"/>
      <c r="L260" s="37"/>
      <c r="M260" s="187"/>
      <c r="N260" s="188"/>
      <c r="O260" s="62"/>
      <c r="P260" s="62"/>
      <c r="Q260" s="62"/>
      <c r="R260" s="62"/>
      <c r="S260" s="62"/>
      <c r="T260" s="63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T260" s="15" t="s">
        <v>145</v>
      </c>
      <c r="AU260" s="15" t="s">
        <v>83</v>
      </c>
    </row>
    <row r="261" spans="1:65" s="2" customFormat="1" ht="11.25">
      <c r="A261" s="32"/>
      <c r="B261" s="33"/>
      <c r="C261" s="34"/>
      <c r="D261" s="189" t="s">
        <v>147</v>
      </c>
      <c r="E261" s="34"/>
      <c r="F261" s="190" t="s">
        <v>457</v>
      </c>
      <c r="G261" s="34"/>
      <c r="H261" s="34"/>
      <c r="I261" s="186"/>
      <c r="J261" s="34"/>
      <c r="K261" s="34"/>
      <c r="L261" s="37"/>
      <c r="M261" s="187"/>
      <c r="N261" s="188"/>
      <c r="O261" s="62"/>
      <c r="P261" s="62"/>
      <c r="Q261" s="62"/>
      <c r="R261" s="62"/>
      <c r="S261" s="62"/>
      <c r="T261" s="63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5" t="s">
        <v>147</v>
      </c>
      <c r="AU261" s="15" t="s">
        <v>83</v>
      </c>
    </row>
    <row r="262" spans="1:65" s="2" customFormat="1" ht="21.75" customHeight="1">
      <c r="A262" s="32"/>
      <c r="B262" s="33"/>
      <c r="C262" s="171" t="s">
        <v>458</v>
      </c>
      <c r="D262" s="171" t="s">
        <v>138</v>
      </c>
      <c r="E262" s="172" t="s">
        <v>459</v>
      </c>
      <c r="F262" s="173" t="s">
        <v>460</v>
      </c>
      <c r="G262" s="174" t="s">
        <v>263</v>
      </c>
      <c r="H262" s="175">
        <v>40</v>
      </c>
      <c r="I262" s="176"/>
      <c r="J262" s="177">
        <f>ROUND(I262*H262,2)</f>
        <v>0</v>
      </c>
      <c r="K262" s="173" t="s">
        <v>142</v>
      </c>
      <c r="L262" s="37"/>
      <c r="M262" s="178" t="s">
        <v>19</v>
      </c>
      <c r="N262" s="179" t="s">
        <v>44</v>
      </c>
      <c r="O262" s="62"/>
      <c r="P262" s="180">
        <f>O262*H262</f>
        <v>0</v>
      </c>
      <c r="Q262" s="180">
        <v>0</v>
      </c>
      <c r="R262" s="180">
        <f>Q262*H262</f>
        <v>0</v>
      </c>
      <c r="S262" s="180">
        <v>0</v>
      </c>
      <c r="T262" s="181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82" t="s">
        <v>143</v>
      </c>
      <c r="AT262" s="182" t="s">
        <v>138</v>
      </c>
      <c r="AU262" s="182" t="s">
        <v>83</v>
      </c>
      <c r="AY262" s="15" t="s">
        <v>136</v>
      </c>
      <c r="BE262" s="183">
        <f>IF(N262="základní",J262,0)</f>
        <v>0</v>
      </c>
      <c r="BF262" s="183">
        <f>IF(N262="snížená",J262,0)</f>
        <v>0</v>
      </c>
      <c r="BG262" s="183">
        <f>IF(N262="zákl. přenesená",J262,0)</f>
        <v>0</v>
      </c>
      <c r="BH262" s="183">
        <f>IF(N262="sníž. přenesená",J262,0)</f>
        <v>0</v>
      </c>
      <c r="BI262" s="183">
        <f>IF(N262="nulová",J262,0)</f>
        <v>0</v>
      </c>
      <c r="BJ262" s="15" t="s">
        <v>81</v>
      </c>
      <c r="BK262" s="183">
        <f>ROUND(I262*H262,2)</f>
        <v>0</v>
      </c>
      <c r="BL262" s="15" t="s">
        <v>143</v>
      </c>
      <c r="BM262" s="182" t="s">
        <v>461</v>
      </c>
    </row>
    <row r="263" spans="1:65" s="2" customFormat="1" ht="19.5">
      <c r="A263" s="32"/>
      <c r="B263" s="33"/>
      <c r="C263" s="34"/>
      <c r="D263" s="184" t="s">
        <v>145</v>
      </c>
      <c r="E263" s="34"/>
      <c r="F263" s="185" t="s">
        <v>462</v>
      </c>
      <c r="G263" s="34"/>
      <c r="H263" s="34"/>
      <c r="I263" s="186"/>
      <c r="J263" s="34"/>
      <c r="K263" s="34"/>
      <c r="L263" s="37"/>
      <c r="M263" s="187"/>
      <c r="N263" s="188"/>
      <c r="O263" s="62"/>
      <c r="P263" s="62"/>
      <c r="Q263" s="62"/>
      <c r="R263" s="62"/>
      <c r="S263" s="62"/>
      <c r="T263" s="63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5" t="s">
        <v>145</v>
      </c>
      <c r="AU263" s="15" t="s">
        <v>83</v>
      </c>
    </row>
    <row r="264" spans="1:65" s="2" customFormat="1" ht="11.25">
      <c r="A264" s="32"/>
      <c r="B264" s="33"/>
      <c r="C264" s="34"/>
      <c r="D264" s="189" t="s">
        <v>147</v>
      </c>
      <c r="E264" s="34"/>
      <c r="F264" s="190" t="s">
        <v>463</v>
      </c>
      <c r="G264" s="34"/>
      <c r="H264" s="34"/>
      <c r="I264" s="186"/>
      <c r="J264" s="34"/>
      <c r="K264" s="34"/>
      <c r="L264" s="37"/>
      <c r="M264" s="187"/>
      <c r="N264" s="188"/>
      <c r="O264" s="62"/>
      <c r="P264" s="62"/>
      <c r="Q264" s="62"/>
      <c r="R264" s="62"/>
      <c r="S264" s="62"/>
      <c r="T264" s="63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T264" s="15" t="s">
        <v>147</v>
      </c>
      <c r="AU264" s="15" t="s">
        <v>83</v>
      </c>
    </row>
    <row r="265" spans="1:65" s="2" customFormat="1" ht="21.75" customHeight="1">
      <c r="A265" s="32"/>
      <c r="B265" s="33"/>
      <c r="C265" s="171" t="s">
        <v>464</v>
      </c>
      <c r="D265" s="171" t="s">
        <v>138</v>
      </c>
      <c r="E265" s="172" t="s">
        <v>465</v>
      </c>
      <c r="F265" s="173" t="s">
        <v>466</v>
      </c>
      <c r="G265" s="174" t="s">
        <v>263</v>
      </c>
      <c r="H265" s="175">
        <v>55</v>
      </c>
      <c r="I265" s="176"/>
      <c r="J265" s="177">
        <f>ROUND(I265*H265,2)</f>
        <v>0</v>
      </c>
      <c r="K265" s="173" t="s">
        <v>142</v>
      </c>
      <c r="L265" s="37"/>
      <c r="M265" s="178" t="s">
        <v>19</v>
      </c>
      <c r="N265" s="179" t="s">
        <v>44</v>
      </c>
      <c r="O265" s="62"/>
      <c r="P265" s="180">
        <f>O265*H265</f>
        <v>0</v>
      </c>
      <c r="Q265" s="180">
        <v>0</v>
      </c>
      <c r="R265" s="180">
        <f>Q265*H265</f>
        <v>0</v>
      </c>
      <c r="S265" s="180">
        <v>0</v>
      </c>
      <c r="T265" s="181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82" t="s">
        <v>143</v>
      </c>
      <c r="AT265" s="182" t="s">
        <v>138</v>
      </c>
      <c r="AU265" s="182" t="s">
        <v>83</v>
      </c>
      <c r="AY265" s="15" t="s">
        <v>136</v>
      </c>
      <c r="BE265" s="183">
        <f>IF(N265="základní",J265,0)</f>
        <v>0</v>
      </c>
      <c r="BF265" s="183">
        <f>IF(N265="snížená",J265,0)</f>
        <v>0</v>
      </c>
      <c r="BG265" s="183">
        <f>IF(N265="zákl. přenesená",J265,0)</f>
        <v>0</v>
      </c>
      <c r="BH265" s="183">
        <f>IF(N265="sníž. přenesená",J265,0)</f>
        <v>0</v>
      </c>
      <c r="BI265" s="183">
        <f>IF(N265="nulová",J265,0)</f>
        <v>0</v>
      </c>
      <c r="BJ265" s="15" t="s">
        <v>81</v>
      </c>
      <c r="BK265" s="183">
        <f>ROUND(I265*H265,2)</f>
        <v>0</v>
      </c>
      <c r="BL265" s="15" t="s">
        <v>143</v>
      </c>
      <c r="BM265" s="182" t="s">
        <v>467</v>
      </c>
    </row>
    <row r="266" spans="1:65" s="2" customFormat="1" ht="19.5">
      <c r="A266" s="32"/>
      <c r="B266" s="33"/>
      <c r="C266" s="34"/>
      <c r="D266" s="184" t="s">
        <v>145</v>
      </c>
      <c r="E266" s="34"/>
      <c r="F266" s="185" t="s">
        <v>468</v>
      </c>
      <c r="G266" s="34"/>
      <c r="H266" s="34"/>
      <c r="I266" s="186"/>
      <c r="J266" s="34"/>
      <c r="K266" s="34"/>
      <c r="L266" s="37"/>
      <c r="M266" s="187"/>
      <c r="N266" s="188"/>
      <c r="O266" s="62"/>
      <c r="P266" s="62"/>
      <c r="Q266" s="62"/>
      <c r="R266" s="62"/>
      <c r="S266" s="62"/>
      <c r="T266" s="63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5" t="s">
        <v>145</v>
      </c>
      <c r="AU266" s="15" t="s">
        <v>83</v>
      </c>
    </row>
    <row r="267" spans="1:65" s="2" customFormat="1" ht="11.25">
      <c r="A267" s="32"/>
      <c r="B267" s="33"/>
      <c r="C267" s="34"/>
      <c r="D267" s="189" t="s">
        <v>147</v>
      </c>
      <c r="E267" s="34"/>
      <c r="F267" s="190" t="s">
        <v>469</v>
      </c>
      <c r="G267" s="34"/>
      <c r="H267" s="34"/>
      <c r="I267" s="186"/>
      <c r="J267" s="34"/>
      <c r="K267" s="34"/>
      <c r="L267" s="37"/>
      <c r="M267" s="187"/>
      <c r="N267" s="188"/>
      <c r="O267" s="62"/>
      <c r="P267" s="62"/>
      <c r="Q267" s="62"/>
      <c r="R267" s="62"/>
      <c r="S267" s="62"/>
      <c r="T267" s="63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T267" s="15" t="s">
        <v>147</v>
      </c>
      <c r="AU267" s="15" t="s">
        <v>83</v>
      </c>
    </row>
    <row r="268" spans="1:65" s="2" customFormat="1" ht="24.2" customHeight="1">
      <c r="A268" s="32"/>
      <c r="B268" s="33"/>
      <c r="C268" s="171" t="s">
        <v>470</v>
      </c>
      <c r="D268" s="171" t="s">
        <v>138</v>
      </c>
      <c r="E268" s="172" t="s">
        <v>471</v>
      </c>
      <c r="F268" s="173" t="s">
        <v>472</v>
      </c>
      <c r="G268" s="174" t="s">
        <v>263</v>
      </c>
      <c r="H268" s="175">
        <v>3</v>
      </c>
      <c r="I268" s="176"/>
      <c r="J268" s="177">
        <f>ROUND(I268*H268,2)</f>
        <v>0</v>
      </c>
      <c r="K268" s="173" t="s">
        <v>142</v>
      </c>
      <c r="L268" s="37"/>
      <c r="M268" s="178" t="s">
        <v>19</v>
      </c>
      <c r="N268" s="179" t="s">
        <v>44</v>
      </c>
      <c r="O268" s="62"/>
      <c r="P268" s="180">
        <f>O268*H268</f>
        <v>0</v>
      </c>
      <c r="Q268" s="180">
        <v>0</v>
      </c>
      <c r="R268" s="180">
        <f>Q268*H268</f>
        <v>0</v>
      </c>
      <c r="S268" s="180">
        <v>0</v>
      </c>
      <c r="T268" s="181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82" t="s">
        <v>143</v>
      </c>
      <c r="AT268" s="182" t="s">
        <v>138</v>
      </c>
      <c r="AU268" s="182" t="s">
        <v>83</v>
      </c>
      <c r="AY268" s="15" t="s">
        <v>136</v>
      </c>
      <c r="BE268" s="183">
        <f>IF(N268="základní",J268,0)</f>
        <v>0</v>
      </c>
      <c r="BF268" s="183">
        <f>IF(N268="snížená",J268,0)</f>
        <v>0</v>
      </c>
      <c r="BG268" s="183">
        <f>IF(N268="zákl. přenesená",J268,0)</f>
        <v>0</v>
      </c>
      <c r="BH268" s="183">
        <f>IF(N268="sníž. přenesená",J268,0)</f>
        <v>0</v>
      </c>
      <c r="BI268" s="183">
        <f>IF(N268="nulová",J268,0)</f>
        <v>0</v>
      </c>
      <c r="BJ268" s="15" t="s">
        <v>81</v>
      </c>
      <c r="BK268" s="183">
        <f>ROUND(I268*H268,2)</f>
        <v>0</v>
      </c>
      <c r="BL268" s="15" t="s">
        <v>143</v>
      </c>
      <c r="BM268" s="182" t="s">
        <v>473</v>
      </c>
    </row>
    <row r="269" spans="1:65" s="2" customFormat="1" ht="19.5">
      <c r="A269" s="32"/>
      <c r="B269" s="33"/>
      <c r="C269" s="34"/>
      <c r="D269" s="184" t="s">
        <v>145</v>
      </c>
      <c r="E269" s="34"/>
      <c r="F269" s="185" t="s">
        <v>474</v>
      </c>
      <c r="G269" s="34"/>
      <c r="H269" s="34"/>
      <c r="I269" s="186"/>
      <c r="J269" s="34"/>
      <c r="K269" s="34"/>
      <c r="L269" s="37"/>
      <c r="M269" s="187"/>
      <c r="N269" s="188"/>
      <c r="O269" s="62"/>
      <c r="P269" s="62"/>
      <c r="Q269" s="62"/>
      <c r="R269" s="62"/>
      <c r="S269" s="62"/>
      <c r="T269" s="63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5" t="s">
        <v>145</v>
      </c>
      <c r="AU269" s="15" t="s">
        <v>83</v>
      </c>
    </row>
    <row r="270" spans="1:65" s="2" customFormat="1" ht="11.25">
      <c r="A270" s="32"/>
      <c r="B270" s="33"/>
      <c r="C270" s="34"/>
      <c r="D270" s="189" t="s">
        <v>147</v>
      </c>
      <c r="E270" s="34"/>
      <c r="F270" s="190" t="s">
        <v>475</v>
      </c>
      <c r="G270" s="34"/>
      <c r="H270" s="34"/>
      <c r="I270" s="186"/>
      <c r="J270" s="34"/>
      <c r="K270" s="34"/>
      <c r="L270" s="37"/>
      <c r="M270" s="187"/>
      <c r="N270" s="188"/>
      <c r="O270" s="62"/>
      <c r="P270" s="62"/>
      <c r="Q270" s="62"/>
      <c r="R270" s="62"/>
      <c r="S270" s="62"/>
      <c r="T270" s="63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5" t="s">
        <v>147</v>
      </c>
      <c r="AU270" s="15" t="s">
        <v>83</v>
      </c>
    </row>
    <row r="271" spans="1:65" s="2" customFormat="1" ht="21.75" customHeight="1">
      <c r="A271" s="32"/>
      <c r="B271" s="33"/>
      <c r="C271" s="171" t="s">
        <v>476</v>
      </c>
      <c r="D271" s="171" t="s">
        <v>138</v>
      </c>
      <c r="E271" s="172" t="s">
        <v>477</v>
      </c>
      <c r="F271" s="173" t="s">
        <v>478</v>
      </c>
      <c r="G271" s="174" t="s">
        <v>263</v>
      </c>
      <c r="H271" s="175">
        <v>1.5</v>
      </c>
      <c r="I271" s="176"/>
      <c r="J271" s="177">
        <f>ROUND(I271*H271,2)</f>
        <v>0</v>
      </c>
      <c r="K271" s="173" t="s">
        <v>142</v>
      </c>
      <c r="L271" s="37"/>
      <c r="M271" s="178" t="s">
        <v>19</v>
      </c>
      <c r="N271" s="179" t="s">
        <v>44</v>
      </c>
      <c r="O271" s="62"/>
      <c r="P271" s="180">
        <f>O271*H271</f>
        <v>0</v>
      </c>
      <c r="Q271" s="180">
        <v>0</v>
      </c>
      <c r="R271" s="180">
        <f>Q271*H271</f>
        <v>0</v>
      </c>
      <c r="S271" s="180">
        <v>0</v>
      </c>
      <c r="T271" s="181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82" t="s">
        <v>143</v>
      </c>
      <c r="AT271" s="182" t="s">
        <v>138</v>
      </c>
      <c r="AU271" s="182" t="s">
        <v>83</v>
      </c>
      <c r="AY271" s="15" t="s">
        <v>136</v>
      </c>
      <c r="BE271" s="183">
        <f>IF(N271="základní",J271,0)</f>
        <v>0</v>
      </c>
      <c r="BF271" s="183">
        <f>IF(N271="snížená",J271,0)</f>
        <v>0</v>
      </c>
      <c r="BG271" s="183">
        <f>IF(N271="zákl. přenesená",J271,0)</f>
        <v>0</v>
      </c>
      <c r="BH271" s="183">
        <f>IF(N271="sníž. přenesená",J271,0)</f>
        <v>0</v>
      </c>
      <c r="BI271" s="183">
        <f>IF(N271="nulová",J271,0)</f>
        <v>0</v>
      </c>
      <c r="BJ271" s="15" t="s">
        <v>81</v>
      </c>
      <c r="BK271" s="183">
        <f>ROUND(I271*H271,2)</f>
        <v>0</v>
      </c>
      <c r="BL271" s="15" t="s">
        <v>143</v>
      </c>
      <c r="BM271" s="182" t="s">
        <v>479</v>
      </c>
    </row>
    <row r="272" spans="1:65" s="2" customFormat="1" ht="19.5">
      <c r="A272" s="32"/>
      <c r="B272" s="33"/>
      <c r="C272" s="34"/>
      <c r="D272" s="184" t="s">
        <v>145</v>
      </c>
      <c r="E272" s="34"/>
      <c r="F272" s="185" t="s">
        <v>480</v>
      </c>
      <c r="G272" s="34"/>
      <c r="H272" s="34"/>
      <c r="I272" s="186"/>
      <c r="J272" s="34"/>
      <c r="K272" s="34"/>
      <c r="L272" s="37"/>
      <c r="M272" s="187"/>
      <c r="N272" s="188"/>
      <c r="O272" s="62"/>
      <c r="P272" s="62"/>
      <c r="Q272" s="62"/>
      <c r="R272" s="62"/>
      <c r="S272" s="62"/>
      <c r="T272" s="63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T272" s="15" t="s">
        <v>145</v>
      </c>
      <c r="AU272" s="15" t="s">
        <v>83</v>
      </c>
    </row>
    <row r="273" spans="1:65" s="2" customFormat="1" ht="11.25">
      <c r="A273" s="32"/>
      <c r="B273" s="33"/>
      <c r="C273" s="34"/>
      <c r="D273" s="189" t="s">
        <v>147</v>
      </c>
      <c r="E273" s="34"/>
      <c r="F273" s="190" t="s">
        <v>481</v>
      </c>
      <c r="G273" s="34"/>
      <c r="H273" s="34"/>
      <c r="I273" s="186"/>
      <c r="J273" s="34"/>
      <c r="K273" s="34"/>
      <c r="L273" s="37"/>
      <c r="M273" s="187"/>
      <c r="N273" s="188"/>
      <c r="O273" s="62"/>
      <c r="P273" s="62"/>
      <c r="Q273" s="62"/>
      <c r="R273" s="62"/>
      <c r="S273" s="62"/>
      <c r="T273" s="63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5" t="s">
        <v>147</v>
      </c>
      <c r="AU273" s="15" t="s">
        <v>83</v>
      </c>
    </row>
    <row r="274" spans="1:65" s="2" customFormat="1" ht="21.75" customHeight="1">
      <c r="A274" s="32"/>
      <c r="B274" s="33"/>
      <c r="C274" s="171" t="s">
        <v>482</v>
      </c>
      <c r="D274" s="171" t="s">
        <v>138</v>
      </c>
      <c r="E274" s="172" t="s">
        <v>483</v>
      </c>
      <c r="F274" s="173" t="s">
        <v>484</v>
      </c>
      <c r="G274" s="174" t="s">
        <v>263</v>
      </c>
      <c r="H274" s="175">
        <v>5</v>
      </c>
      <c r="I274" s="176"/>
      <c r="J274" s="177">
        <f>ROUND(I274*H274,2)</f>
        <v>0</v>
      </c>
      <c r="K274" s="173" t="s">
        <v>142</v>
      </c>
      <c r="L274" s="37"/>
      <c r="M274" s="178" t="s">
        <v>19</v>
      </c>
      <c r="N274" s="179" t="s">
        <v>44</v>
      </c>
      <c r="O274" s="62"/>
      <c r="P274" s="180">
        <f>O274*H274</f>
        <v>0</v>
      </c>
      <c r="Q274" s="180">
        <v>0</v>
      </c>
      <c r="R274" s="180">
        <f>Q274*H274</f>
        <v>0</v>
      </c>
      <c r="S274" s="180">
        <v>0</v>
      </c>
      <c r="T274" s="181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82" t="s">
        <v>143</v>
      </c>
      <c r="AT274" s="182" t="s">
        <v>138</v>
      </c>
      <c r="AU274" s="182" t="s">
        <v>83</v>
      </c>
      <c r="AY274" s="15" t="s">
        <v>136</v>
      </c>
      <c r="BE274" s="183">
        <f>IF(N274="základní",J274,0)</f>
        <v>0</v>
      </c>
      <c r="BF274" s="183">
        <f>IF(N274="snížená",J274,0)</f>
        <v>0</v>
      </c>
      <c r="BG274" s="183">
        <f>IF(N274="zákl. přenesená",J274,0)</f>
        <v>0</v>
      </c>
      <c r="BH274" s="183">
        <f>IF(N274="sníž. přenesená",J274,0)</f>
        <v>0</v>
      </c>
      <c r="BI274" s="183">
        <f>IF(N274="nulová",J274,0)</f>
        <v>0</v>
      </c>
      <c r="BJ274" s="15" t="s">
        <v>81</v>
      </c>
      <c r="BK274" s="183">
        <f>ROUND(I274*H274,2)</f>
        <v>0</v>
      </c>
      <c r="BL274" s="15" t="s">
        <v>143</v>
      </c>
      <c r="BM274" s="182" t="s">
        <v>485</v>
      </c>
    </row>
    <row r="275" spans="1:65" s="2" customFormat="1" ht="19.5">
      <c r="A275" s="32"/>
      <c r="B275" s="33"/>
      <c r="C275" s="34"/>
      <c r="D275" s="184" t="s">
        <v>145</v>
      </c>
      <c r="E275" s="34"/>
      <c r="F275" s="185" t="s">
        <v>486</v>
      </c>
      <c r="G275" s="34"/>
      <c r="H275" s="34"/>
      <c r="I275" s="186"/>
      <c r="J275" s="34"/>
      <c r="K275" s="34"/>
      <c r="L275" s="37"/>
      <c r="M275" s="187"/>
      <c r="N275" s="188"/>
      <c r="O275" s="62"/>
      <c r="P275" s="62"/>
      <c r="Q275" s="62"/>
      <c r="R275" s="62"/>
      <c r="S275" s="62"/>
      <c r="T275" s="63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5" t="s">
        <v>145</v>
      </c>
      <c r="AU275" s="15" t="s">
        <v>83</v>
      </c>
    </row>
    <row r="276" spans="1:65" s="2" customFormat="1" ht="11.25">
      <c r="A276" s="32"/>
      <c r="B276" s="33"/>
      <c r="C276" s="34"/>
      <c r="D276" s="189" t="s">
        <v>147</v>
      </c>
      <c r="E276" s="34"/>
      <c r="F276" s="190" t="s">
        <v>487</v>
      </c>
      <c r="G276" s="34"/>
      <c r="H276" s="34"/>
      <c r="I276" s="186"/>
      <c r="J276" s="34"/>
      <c r="K276" s="34"/>
      <c r="L276" s="37"/>
      <c r="M276" s="187"/>
      <c r="N276" s="188"/>
      <c r="O276" s="62"/>
      <c r="P276" s="62"/>
      <c r="Q276" s="62"/>
      <c r="R276" s="62"/>
      <c r="S276" s="62"/>
      <c r="T276" s="63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T276" s="15" t="s">
        <v>147</v>
      </c>
      <c r="AU276" s="15" t="s">
        <v>83</v>
      </c>
    </row>
    <row r="277" spans="1:65" s="2" customFormat="1" ht="21.75" customHeight="1">
      <c r="A277" s="32"/>
      <c r="B277" s="33"/>
      <c r="C277" s="171" t="s">
        <v>488</v>
      </c>
      <c r="D277" s="171" t="s">
        <v>138</v>
      </c>
      <c r="E277" s="172" t="s">
        <v>489</v>
      </c>
      <c r="F277" s="173" t="s">
        <v>490</v>
      </c>
      <c r="G277" s="174" t="s">
        <v>263</v>
      </c>
      <c r="H277" s="175">
        <v>1.5</v>
      </c>
      <c r="I277" s="176"/>
      <c r="J277" s="177">
        <f>ROUND(I277*H277,2)</f>
        <v>0</v>
      </c>
      <c r="K277" s="173" t="s">
        <v>142</v>
      </c>
      <c r="L277" s="37"/>
      <c r="M277" s="178" t="s">
        <v>19</v>
      </c>
      <c r="N277" s="179" t="s">
        <v>44</v>
      </c>
      <c r="O277" s="62"/>
      <c r="P277" s="180">
        <f>O277*H277</f>
        <v>0</v>
      </c>
      <c r="Q277" s="180">
        <v>0</v>
      </c>
      <c r="R277" s="180">
        <f>Q277*H277</f>
        <v>0</v>
      </c>
      <c r="S277" s="180">
        <v>0</v>
      </c>
      <c r="T277" s="181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82" t="s">
        <v>143</v>
      </c>
      <c r="AT277" s="182" t="s">
        <v>138</v>
      </c>
      <c r="AU277" s="182" t="s">
        <v>83</v>
      </c>
      <c r="AY277" s="15" t="s">
        <v>136</v>
      </c>
      <c r="BE277" s="183">
        <f>IF(N277="základní",J277,0)</f>
        <v>0</v>
      </c>
      <c r="BF277" s="183">
        <f>IF(N277="snížená",J277,0)</f>
        <v>0</v>
      </c>
      <c r="BG277" s="183">
        <f>IF(N277="zákl. přenesená",J277,0)</f>
        <v>0</v>
      </c>
      <c r="BH277" s="183">
        <f>IF(N277="sníž. přenesená",J277,0)</f>
        <v>0</v>
      </c>
      <c r="BI277" s="183">
        <f>IF(N277="nulová",J277,0)</f>
        <v>0</v>
      </c>
      <c r="BJ277" s="15" t="s">
        <v>81</v>
      </c>
      <c r="BK277" s="183">
        <f>ROUND(I277*H277,2)</f>
        <v>0</v>
      </c>
      <c r="BL277" s="15" t="s">
        <v>143</v>
      </c>
      <c r="BM277" s="182" t="s">
        <v>491</v>
      </c>
    </row>
    <row r="278" spans="1:65" s="2" customFormat="1" ht="19.5">
      <c r="A278" s="32"/>
      <c r="B278" s="33"/>
      <c r="C278" s="34"/>
      <c r="D278" s="184" t="s">
        <v>145</v>
      </c>
      <c r="E278" s="34"/>
      <c r="F278" s="185" t="s">
        <v>492</v>
      </c>
      <c r="G278" s="34"/>
      <c r="H278" s="34"/>
      <c r="I278" s="186"/>
      <c r="J278" s="34"/>
      <c r="K278" s="34"/>
      <c r="L278" s="37"/>
      <c r="M278" s="187"/>
      <c r="N278" s="188"/>
      <c r="O278" s="62"/>
      <c r="P278" s="62"/>
      <c r="Q278" s="62"/>
      <c r="R278" s="62"/>
      <c r="S278" s="62"/>
      <c r="T278" s="63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5" t="s">
        <v>145</v>
      </c>
      <c r="AU278" s="15" t="s">
        <v>83</v>
      </c>
    </row>
    <row r="279" spans="1:65" s="2" customFormat="1" ht="11.25">
      <c r="A279" s="32"/>
      <c r="B279" s="33"/>
      <c r="C279" s="34"/>
      <c r="D279" s="189" t="s">
        <v>147</v>
      </c>
      <c r="E279" s="34"/>
      <c r="F279" s="190" t="s">
        <v>493</v>
      </c>
      <c r="G279" s="34"/>
      <c r="H279" s="34"/>
      <c r="I279" s="186"/>
      <c r="J279" s="34"/>
      <c r="K279" s="34"/>
      <c r="L279" s="37"/>
      <c r="M279" s="187"/>
      <c r="N279" s="188"/>
      <c r="O279" s="62"/>
      <c r="P279" s="62"/>
      <c r="Q279" s="62"/>
      <c r="R279" s="62"/>
      <c r="S279" s="62"/>
      <c r="T279" s="63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T279" s="15" t="s">
        <v>147</v>
      </c>
      <c r="AU279" s="15" t="s">
        <v>83</v>
      </c>
    </row>
    <row r="280" spans="1:65" s="2" customFormat="1" ht="21.75" customHeight="1">
      <c r="A280" s="32"/>
      <c r="B280" s="33"/>
      <c r="C280" s="171" t="s">
        <v>494</v>
      </c>
      <c r="D280" s="171" t="s">
        <v>138</v>
      </c>
      <c r="E280" s="172" t="s">
        <v>495</v>
      </c>
      <c r="F280" s="173" t="s">
        <v>496</v>
      </c>
      <c r="G280" s="174" t="s">
        <v>263</v>
      </c>
      <c r="H280" s="175">
        <v>4.5</v>
      </c>
      <c r="I280" s="176"/>
      <c r="J280" s="177">
        <f>ROUND(I280*H280,2)</f>
        <v>0</v>
      </c>
      <c r="K280" s="173" t="s">
        <v>142</v>
      </c>
      <c r="L280" s="37"/>
      <c r="M280" s="178" t="s">
        <v>19</v>
      </c>
      <c r="N280" s="179" t="s">
        <v>44</v>
      </c>
      <c r="O280" s="62"/>
      <c r="P280" s="180">
        <f>O280*H280</f>
        <v>0</v>
      </c>
      <c r="Q280" s="180">
        <v>0</v>
      </c>
      <c r="R280" s="180">
        <f>Q280*H280</f>
        <v>0</v>
      </c>
      <c r="S280" s="180">
        <v>0</v>
      </c>
      <c r="T280" s="181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82" t="s">
        <v>143</v>
      </c>
      <c r="AT280" s="182" t="s">
        <v>138</v>
      </c>
      <c r="AU280" s="182" t="s">
        <v>83</v>
      </c>
      <c r="AY280" s="15" t="s">
        <v>136</v>
      </c>
      <c r="BE280" s="183">
        <f>IF(N280="základní",J280,0)</f>
        <v>0</v>
      </c>
      <c r="BF280" s="183">
        <f>IF(N280="snížená",J280,0)</f>
        <v>0</v>
      </c>
      <c r="BG280" s="183">
        <f>IF(N280="zákl. přenesená",J280,0)</f>
        <v>0</v>
      </c>
      <c r="BH280" s="183">
        <f>IF(N280="sníž. přenesená",J280,0)</f>
        <v>0</v>
      </c>
      <c r="BI280" s="183">
        <f>IF(N280="nulová",J280,0)</f>
        <v>0</v>
      </c>
      <c r="BJ280" s="15" t="s">
        <v>81</v>
      </c>
      <c r="BK280" s="183">
        <f>ROUND(I280*H280,2)</f>
        <v>0</v>
      </c>
      <c r="BL280" s="15" t="s">
        <v>143</v>
      </c>
      <c r="BM280" s="182" t="s">
        <v>497</v>
      </c>
    </row>
    <row r="281" spans="1:65" s="2" customFormat="1" ht="19.5">
      <c r="A281" s="32"/>
      <c r="B281" s="33"/>
      <c r="C281" s="34"/>
      <c r="D281" s="184" t="s">
        <v>145</v>
      </c>
      <c r="E281" s="34"/>
      <c r="F281" s="185" t="s">
        <v>498</v>
      </c>
      <c r="G281" s="34"/>
      <c r="H281" s="34"/>
      <c r="I281" s="186"/>
      <c r="J281" s="34"/>
      <c r="K281" s="34"/>
      <c r="L281" s="37"/>
      <c r="M281" s="187"/>
      <c r="N281" s="188"/>
      <c r="O281" s="62"/>
      <c r="P281" s="62"/>
      <c r="Q281" s="62"/>
      <c r="R281" s="62"/>
      <c r="S281" s="62"/>
      <c r="T281" s="63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T281" s="15" t="s">
        <v>145</v>
      </c>
      <c r="AU281" s="15" t="s">
        <v>83</v>
      </c>
    </row>
    <row r="282" spans="1:65" s="2" customFormat="1" ht="11.25">
      <c r="A282" s="32"/>
      <c r="B282" s="33"/>
      <c r="C282" s="34"/>
      <c r="D282" s="189" t="s">
        <v>147</v>
      </c>
      <c r="E282" s="34"/>
      <c r="F282" s="190" t="s">
        <v>499</v>
      </c>
      <c r="G282" s="34"/>
      <c r="H282" s="34"/>
      <c r="I282" s="186"/>
      <c r="J282" s="34"/>
      <c r="K282" s="34"/>
      <c r="L282" s="37"/>
      <c r="M282" s="187"/>
      <c r="N282" s="188"/>
      <c r="O282" s="62"/>
      <c r="P282" s="62"/>
      <c r="Q282" s="62"/>
      <c r="R282" s="62"/>
      <c r="S282" s="62"/>
      <c r="T282" s="63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T282" s="15" t="s">
        <v>147</v>
      </c>
      <c r="AU282" s="15" t="s">
        <v>83</v>
      </c>
    </row>
    <row r="283" spans="1:65" s="2" customFormat="1" ht="21.75" customHeight="1">
      <c r="A283" s="32"/>
      <c r="B283" s="33"/>
      <c r="C283" s="171" t="s">
        <v>500</v>
      </c>
      <c r="D283" s="171" t="s">
        <v>138</v>
      </c>
      <c r="E283" s="172" t="s">
        <v>501</v>
      </c>
      <c r="F283" s="173" t="s">
        <v>502</v>
      </c>
      <c r="G283" s="174" t="s">
        <v>263</v>
      </c>
      <c r="H283" s="175">
        <v>15</v>
      </c>
      <c r="I283" s="176"/>
      <c r="J283" s="177">
        <f>ROUND(I283*H283,2)</f>
        <v>0</v>
      </c>
      <c r="K283" s="173" t="s">
        <v>142</v>
      </c>
      <c r="L283" s="37"/>
      <c r="M283" s="178" t="s">
        <v>19</v>
      </c>
      <c r="N283" s="179" t="s">
        <v>44</v>
      </c>
      <c r="O283" s="62"/>
      <c r="P283" s="180">
        <f>O283*H283</f>
        <v>0</v>
      </c>
      <c r="Q283" s="180">
        <v>0</v>
      </c>
      <c r="R283" s="180">
        <f>Q283*H283</f>
        <v>0</v>
      </c>
      <c r="S283" s="180">
        <v>0</v>
      </c>
      <c r="T283" s="181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82" t="s">
        <v>143</v>
      </c>
      <c r="AT283" s="182" t="s">
        <v>138</v>
      </c>
      <c r="AU283" s="182" t="s">
        <v>83</v>
      </c>
      <c r="AY283" s="15" t="s">
        <v>136</v>
      </c>
      <c r="BE283" s="183">
        <f>IF(N283="základní",J283,0)</f>
        <v>0</v>
      </c>
      <c r="BF283" s="183">
        <f>IF(N283="snížená",J283,0)</f>
        <v>0</v>
      </c>
      <c r="BG283" s="183">
        <f>IF(N283="zákl. přenesená",J283,0)</f>
        <v>0</v>
      </c>
      <c r="BH283" s="183">
        <f>IF(N283="sníž. přenesená",J283,0)</f>
        <v>0</v>
      </c>
      <c r="BI283" s="183">
        <f>IF(N283="nulová",J283,0)</f>
        <v>0</v>
      </c>
      <c r="BJ283" s="15" t="s">
        <v>81</v>
      </c>
      <c r="BK283" s="183">
        <f>ROUND(I283*H283,2)</f>
        <v>0</v>
      </c>
      <c r="BL283" s="15" t="s">
        <v>143</v>
      </c>
      <c r="BM283" s="182" t="s">
        <v>503</v>
      </c>
    </row>
    <row r="284" spans="1:65" s="2" customFormat="1" ht="19.5">
      <c r="A284" s="32"/>
      <c r="B284" s="33"/>
      <c r="C284" s="34"/>
      <c r="D284" s="184" t="s">
        <v>145</v>
      </c>
      <c r="E284" s="34"/>
      <c r="F284" s="185" t="s">
        <v>504</v>
      </c>
      <c r="G284" s="34"/>
      <c r="H284" s="34"/>
      <c r="I284" s="186"/>
      <c r="J284" s="34"/>
      <c r="K284" s="34"/>
      <c r="L284" s="37"/>
      <c r="M284" s="187"/>
      <c r="N284" s="188"/>
      <c r="O284" s="62"/>
      <c r="P284" s="62"/>
      <c r="Q284" s="62"/>
      <c r="R284" s="62"/>
      <c r="S284" s="62"/>
      <c r="T284" s="63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15" t="s">
        <v>145</v>
      </c>
      <c r="AU284" s="15" t="s">
        <v>83</v>
      </c>
    </row>
    <row r="285" spans="1:65" s="2" customFormat="1" ht="11.25">
      <c r="A285" s="32"/>
      <c r="B285" s="33"/>
      <c r="C285" s="34"/>
      <c r="D285" s="189" t="s">
        <v>147</v>
      </c>
      <c r="E285" s="34"/>
      <c r="F285" s="190" t="s">
        <v>505</v>
      </c>
      <c r="G285" s="34"/>
      <c r="H285" s="34"/>
      <c r="I285" s="186"/>
      <c r="J285" s="34"/>
      <c r="K285" s="34"/>
      <c r="L285" s="37"/>
      <c r="M285" s="187"/>
      <c r="N285" s="188"/>
      <c r="O285" s="62"/>
      <c r="P285" s="62"/>
      <c r="Q285" s="62"/>
      <c r="R285" s="62"/>
      <c r="S285" s="62"/>
      <c r="T285" s="63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T285" s="15" t="s">
        <v>147</v>
      </c>
      <c r="AU285" s="15" t="s">
        <v>83</v>
      </c>
    </row>
    <row r="286" spans="1:65" s="2" customFormat="1" ht="21.75" customHeight="1">
      <c r="A286" s="32"/>
      <c r="B286" s="33"/>
      <c r="C286" s="171" t="s">
        <v>506</v>
      </c>
      <c r="D286" s="171" t="s">
        <v>138</v>
      </c>
      <c r="E286" s="172" t="s">
        <v>507</v>
      </c>
      <c r="F286" s="173" t="s">
        <v>508</v>
      </c>
      <c r="G286" s="174" t="s">
        <v>263</v>
      </c>
      <c r="H286" s="175">
        <v>25</v>
      </c>
      <c r="I286" s="176"/>
      <c r="J286" s="177">
        <f>ROUND(I286*H286,2)</f>
        <v>0</v>
      </c>
      <c r="K286" s="173" t="s">
        <v>142</v>
      </c>
      <c r="L286" s="37"/>
      <c r="M286" s="178" t="s">
        <v>19</v>
      </c>
      <c r="N286" s="179" t="s">
        <v>44</v>
      </c>
      <c r="O286" s="62"/>
      <c r="P286" s="180">
        <f>O286*H286</f>
        <v>0</v>
      </c>
      <c r="Q286" s="180">
        <v>0</v>
      </c>
      <c r="R286" s="180">
        <f>Q286*H286</f>
        <v>0</v>
      </c>
      <c r="S286" s="180">
        <v>0</v>
      </c>
      <c r="T286" s="181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82" t="s">
        <v>143</v>
      </c>
      <c r="AT286" s="182" t="s">
        <v>138</v>
      </c>
      <c r="AU286" s="182" t="s">
        <v>83</v>
      </c>
      <c r="AY286" s="15" t="s">
        <v>136</v>
      </c>
      <c r="BE286" s="183">
        <f>IF(N286="základní",J286,0)</f>
        <v>0</v>
      </c>
      <c r="BF286" s="183">
        <f>IF(N286="snížená",J286,0)</f>
        <v>0</v>
      </c>
      <c r="BG286" s="183">
        <f>IF(N286="zákl. přenesená",J286,0)</f>
        <v>0</v>
      </c>
      <c r="BH286" s="183">
        <f>IF(N286="sníž. přenesená",J286,0)</f>
        <v>0</v>
      </c>
      <c r="BI286" s="183">
        <f>IF(N286="nulová",J286,0)</f>
        <v>0</v>
      </c>
      <c r="BJ286" s="15" t="s">
        <v>81</v>
      </c>
      <c r="BK286" s="183">
        <f>ROUND(I286*H286,2)</f>
        <v>0</v>
      </c>
      <c r="BL286" s="15" t="s">
        <v>143</v>
      </c>
      <c r="BM286" s="182" t="s">
        <v>509</v>
      </c>
    </row>
    <row r="287" spans="1:65" s="2" customFormat="1" ht="19.5">
      <c r="A287" s="32"/>
      <c r="B287" s="33"/>
      <c r="C287" s="34"/>
      <c r="D287" s="184" t="s">
        <v>145</v>
      </c>
      <c r="E287" s="34"/>
      <c r="F287" s="185" t="s">
        <v>510</v>
      </c>
      <c r="G287" s="34"/>
      <c r="H287" s="34"/>
      <c r="I287" s="186"/>
      <c r="J287" s="34"/>
      <c r="K287" s="34"/>
      <c r="L287" s="37"/>
      <c r="M287" s="187"/>
      <c r="N287" s="188"/>
      <c r="O287" s="62"/>
      <c r="P287" s="62"/>
      <c r="Q287" s="62"/>
      <c r="R287" s="62"/>
      <c r="S287" s="62"/>
      <c r="T287" s="63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5" t="s">
        <v>145</v>
      </c>
      <c r="AU287" s="15" t="s">
        <v>83</v>
      </c>
    </row>
    <row r="288" spans="1:65" s="2" customFormat="1" ht="11.25">
      <c r="A288" s="32"/>
      <c r="B288" s="33"/>
      <c r="C288" s="34"/>
      <c r="D288" s="189" t="s">
        <v>147</v>
      </c>
      <c r="E288" s="34"/>
      <c r="F288" s="190" t="s">
        <v>511</v>
      </c>
      <c r="G288" s="34"/>
      <c r="H288" s="34"/>
      <c r="I288" s="186"/>
      <c r="J288" s="34"/>
      <c r="K288" s="34"/>
      <c r="L288" s="37"/>
      <c r="M288" s="187"/>
      <c r="N288" s="188"/>
      <c r="O288" s="62"/>
      <c r="P288" s="62"/>
      <c r="Q288" s="62"/>
      <c r="R288" s="62"/>
      <c r="S288" s="62"/>
      <c r="T288" s="63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T288" s="15" t="s">
        <v>147</v>
      </c>
      <c r="AU288" s="15" t="s">
        <v>83</v>
      </c>
    </row>
    <row r="289" spans="1:65" s="2" customFormat="1" ht="16.5" customHeight="1">
      <c r="A289" s="32"/>
      <c r="B289" s="33"/>
      <c r="C289" s="171" t="s">
        <v>512</v>
      </c>
      <c r="D289" s="171" t="s">
        <v>138</v>
      </c>
      <c r="E289" s="172" t="s">
        <v>513</v>
      </c>
      <c r="F289" s="173" t="s">
        <v>514</v>
      </c>
      <c r="G289" s="174" t="s">
        <v>263</v>
      </c>
      <c r="H289" s="175">
        <v>4</v>
      </c>
      <c r="I289" s="176"/>
      <c r="J289" s="177">
        <f>ROUND(I289*H289,2)</f>
        <v>0</v>
      </c>
      <c r="K289" s="173" t="s">
        <v>142</v>
      </c>
      <c r="L289" s="37"/>
      <c r="M289" s="178" t="s">
        <v>19</v>
      </c>
      <c r="N289" s="179" t="s">
        <v>44</v>
      </c>
      <c r="O289" s="62"/>
      <c r="P289" s="180">
        <f>O289*H289</f>
        <v>0</v>
      </c>
      <c r="Q289" s="180">
        <v>0</v>
      </c>
      <c r="R289" s="180">
        <f>Q289*H289</f>
        <v>0</v>
      </c>
      <c r="S289" s="180">
        <v>0</v>
      </c>
      <c r="T289" s="181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82" t="s">
        <v>143</v>
      </c>
      <c r="AT289" s="182" t="s">
        <v>138</v>
      </c>
      <c r="AU289" s="182" t="s">
        <v>83</v>
      </c>
      <c r="AY289" s="15" t="s">
        <v>136</v>
      </c>
      <c r="BE289" s="183">
        <f>IF(N289="základní",J289,0)</f>
        <v>0</v>
      </c>
      <c r="BF289" s="183">
        <f>IF(N289="snížená",J289,0)</f>
        <v>0</v>
      </c>
      <c r="BG289" s="183">
        <f>IF(N289="zákl. přenesená",J289,0)</f>
        <v>0</v>
      </c>
      <c r="BH289" s="183">
        <f>IF(N289="sníž. přenesená",J289,0)</f>
        <v>0</v>
      </c>
      <c r="BI289" s="183">
        <f>IF(N289="nulová",J289,0)</f>
        <v>0</v>
      </c>
      <c r="BJ289" s="15" t="s">
        <v>81</v>
      </c>
      <c r="BK289" s="183">
        <f>ROUND(I289*H289,2)</f>
        <v>0</v>
      </c>
      <c r="BL289" s="15" t="s">
        <v>143</v>
      </c>
      <c r="BM289" s="182" t="s">
        <v>515</v>
      </c>
    </row>
    <row r="290" spans="1:65" s="2" customFormat="1" ht="19.5">
      <c r="A290" s="32"/>
      <c r="B290" s="33"/>
      <c r="C290" s="34"/>
      <c r="D290" s="184" t="s">
        <v>145</v>
      </c>
      <c r="E290" s="34"/>
      <c r="F290" s="185" t="s">
        <v>516</v>
      </c>
      <c r="G290" s="34"/>
      <c r="H290" s="34"/>
      <c r="I290" s="186"/>
      <c r="J290" s="34"/>
      <c r="K290" s="34"/>
      <c r="L290" s="37"/>
      <c r="M290" s="187"/>
      <c r="N290" s="188"/>
      <c r="O290" s="62"/>
      <c r="P290" s="62"/>
      <c r="Q290" s="62"/>
      <c r="R290" s="62"/>
      <c r="S290" s="62"/>
      <c r="T290" s="63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T290" s="15" t="s">
        <v>145</v>
      </c>
      <c r="AU290" s="15" t="s">
        <v>83</v>
      </c>
    </row>
    <row r="291" spans="1:65" s="2" customFormat="1" ht="11.25">
      <c r="A291" s="32"/>
      <c r="B291" s="33"/>
      <c r="C291" s="34"/>
      <c r="D291" s="189" t="s">
        <v>147</v>
      </c>
      <c r="E291" s="34"/>
      <c r="F291" s="190" t="s">
        <v>517</v>
      </c>
      <c r="G291" s="34"/>
      <c r="H291" s="34"/>
      <c r="I291" s="186"/>
      <c r="J291" s="34"/>
      <c r="K291" s="34"/>
      <c r="L291" s="37"/>
      <c r="M291" s="187"/>
      <c r="N291" s="188"/>
      <c r="O291" s="62"/>
      <c r="P291" s="62"/>
      <c r="Q291" s="62"/>
      <c r="R291" s="62"/>
      <c r="S291" s="62"/>
      <c r="T291" s="63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T291" s="15" t="s">
        <v>147</v>
      </c>
      <c r="AU291" s="15" t="s">
        <v>83</v>
      </c>
    </row>
    <row r="292" spans="1:65" s="2" customFormat="1" ht="21.75" customHeight="1">
      <c r="A292" s="32"/>
      <c r="B292" s="33"/>
      <c r="C292" s="171" t="s">
        <v>518</v>
      </c>
      <c r="D292" s="171" t="s">
        <v>138</v>
      </c>
      <c r="E292" s="172" t="s">
        <v>519</v>
      </c>
      <c r="F292" s="173" t="s">
        <v>520</v>
      </c>
      <c r="G292" s="174" t="s">
        <v>263</v>
      </c>
      <c r="H292" s="175">
        <v>10</v>
      </c>
      <c r="I292" s="176"/>
      <c r="J292" s="177">
        <f>ROUND(I292*H292,2)</f>
        <v>0</v>
      </c>
      <c r="K292" s="173" t="s">
        <v>142</v>
      </c>
      <c r="L292" s="37"/>
      <c r="M292" s="178" t="s">
        <v>19</v>
      </c>
      <c r="N292" s="179" t="s">
        <v>44</v>
      </c>
      <c r="O292" s="62"/>
      <c r="P292" s="180">
        <f>O292*H292</f>
        <v>0</v>
      </c>
      <c r="Q292" s="180">
        <v>0</v>
      </c>
      <c r="R292" s="180">
        <f>Q292*H292</f>
        <v>0</v>
      </c>
      <c r="S292" s="180">
        <v>0</v>
      </c>
      <c r="T292" s="181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82" t="s">
        <v>143</v>
      </c>
      <c r="AT292" s="182" t="s">
        <v>138</v>
      </c>
      <c r="AU292" s="182" t="s">
        <v>83</v>
      </c>
      <c r="AY292" s="15" t="s">
        <v>136</v>
      </c>
      <c r="BE292" s="183">
        <f>IF(N292="základní",J292,0)</f>
        <v>0</v>
      </c>
      <c r="BF292" s="183">
        <f>IF(N292="snížená",J292,0)</f>
        <v>0</v>
      </c>
      <c r="BG292" s="183">
        <f>IF(N292="zákl. přenesená",J292,0)</f>
        <v>0</v>
      </c>
      <c r="BH292" s="183">
        <f>IF(N292="sníž. přenesená",J292,0)</f>
        <v>0</v>
      </c>
      <c r="BI292" s="183">
        <f>IF(N292="nulová",J292,0)</f>
        <v>0</v>
      </c>
      <c r="BJ292" s="15" t="s">
        <v>81</v>
      </c>
      <c r="BK292" s="183">
        <f>ROUND(I292*H292,2)</f>
        <v>0</v>
      </c>
      <c r="BL292" s="15" t="s">
        <v>143</v>
      </c>
      <c r="BM292" s="182" t="s">
        <v>521</v>
      </c>
    </row>
    <row r="293" spans="1:65" s="2" customFormat="1" ht="19.5">
      <c r="A293" s="32"/>
      <c r="B293" s="33"/>
      <c r="C293" s="34"/>
      <c r="D293" s="184" t="s">
        <v>145</v>
      </c>
      <c r="E293" s="34"/>
      <c r="F293" s="185" t="s">
        <v>522</v>
      </c>
      <c r="G293" s="34"/>
      <c r="H293" s="34"/>
      <c r="I293" s="186"/>
      <c r="J293" s="34"/>
      <c r="K293" s="34"/>
      <c r="L293" s="37"/>
      <c r="M293" s="187"/>
      <c r="N293" s="188"/>
      <c r="O293" s="62"/>
      <c r="P293" s="62"/>
      <c r="Q293" s="62"/>
      <c r="R293" s="62"/>
      <c r="S293" s="62"/>
      <c r="T293" s="63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T293" s="15" t="s">
        <v>145</v>
      </c>
      <c r="AU293" s="15" t="s">
        <v>83</v>
      </c>
    </row>
    <row r="294" spans="1:65" s="2" customFormat="1" ht="11.25">
      <c r="A294" s="32"/>
      <c r="B294" s="33"/>
      <c r="C294" s="34"/>
      <c r="D294" s="189" t="s">
        <v>147</v>
      </c>
      <c r="E294" s="34"/>
      <c r="F294" s="190" t="s">
        <v>523</v>
      </c>
      <c r="G294" s="34"/>
      <c r="H294" s="34"/>
      <c r="I294" s="186"/>
      <c r="J294" s="34"/>
      <c r="K294" s="34"/>
      <c r="L294" s="37"/>
      <c r="M294" s="187"/>
      <c r="N294" s="188"/>
      <c r="O294" s="62"/>
      <c r="P294" s="62"/>
      <c r="Q294" s="62"/>
      <c r="R294" s="62"/>
      <c r="S294" s="62"/>
      <c r="T294" s="63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T294" s="15" t="s">
        <v>147</v>
      </c>
      <c r="AU294" s="15" t="s">
        <v>83</v>
      </c>
    </row>
    <row r="295" spans="1:65" s="2" customFormat="1" ht="21.75" customHeight="1">
      <c r="A295" s="32"/>
      <c r="B295" s="33"/>
      <c r="C295" s="171" t="s">
        <v>524</v>
      </c>
      <c r="D295" s="171" t="s">
        <v>138</v>
      </c>
      <c r="E295" s="172" t="s">
        <v>525</v>
      </c>
      <c r="F295" s="173" t="s">
        <v>526</v>
      </c>
      <c r="G295" s="174" t="s">
        <v>263</v>
      </c>
      <c r="H295" s="175">
        <v>25</v>
      </c>
      <c r="I295" s="176"/>
      <c r="J295" s="177">
        <f>ROUND(I295*H295,2)</f>
        <v>0</v>
      </c>
      <c r="K295" s="173" t="s">
        <v>142</v>
      </c>
      <c r="L295" s="37"/>
      <c r="M295" s="178" t="s">
        <v>19</v>
      </c>
      <c r="N295" s="179" t="s">
        <v>44</v>
      </c>
      <c r="O295" s="62"/>
      <c r="P295" s="180">
        <f>O295*H295</f>
        <v>0</v>
      </c>
      <c r="Q295" s="180">
        <v>0</v>
      </c>
      <c r="R295" s="180">
        <f>Q295*H295</f>
        <v>0</v>
      </c>
      <c r="S295" s="180">
        <v>0</v>
      </c>
      <c r="T295" s="181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82" t="s">
        <v>143</v>
      </c>
      <c r="AT295" s="182" t="s">
        <v>138</v>
      </c>
      <c r="AU295" s="182" t="s">
        <v>83</v>
      </c>
      <c r="AY295" s="15" t="s">
        <v>136</v>
      </c>
      <c r="BE295" s="183">
        <f>IF(N295="základní",J295,0)</f>
        <v>0</v>
      </c>
      <c r="BF295" s="183">
        <f>IF(N295="snížená",J295,0)</f>
        <v>0</v>
      </c>
      <c r="BG295" s="183">
        <f>IF(N295="zákl. přenesená",J295,0)</f>
        <v>0</v>
      </c>
      <c r="BH295" s="183">
        <f>IF(N295="sníž. přenesená",J295,0)</f>
        <v>0</v>
      </c>
      <c r="BI295" s="183">
        <f>IF(N295="nulová",J295,0)</f>
        <v>0</v>
      </c>
      <c r="BJ295" s="15" t="s">
        <v>81</v>
      </c>
      <c r="BK295" s="183">
        <f>ROUND(I295*H295,2)</f>
        <v>0</v>
      </c>
      <c r="BL295" s="15" t="s">
        <v>143</v>
      </c>
      <c r="BM295" s="182" t="s">
        <v>527</v>
      </c>
    </row>
    <row r="296" spans="1:65" s="2" customFormat="1" ht="19.5">
      <c r="A296" s="32"/>
      <c r="B296" s="33"/>
      <c r="C296" s="34"/>
      <c r="D296" s="184" t="s">
        <v>145</v>
      </c>
      <c r="E296" s="34"/>
      <c r="F296" s="185" t="s">
        <v>528</v>
      </c>
      <c r="G296" s="34"/>
      <c r="H296" s="34"/>
      <c r="I296" s="186"/>
      <c r="J296" s="34"/>
      <c r="K296" s="34"/>
      <c r="L296" s="37"/>
      <c r="M296" s="187"/>
      <c r="N296" s="188"/>
      <c r="O296" s="62"/>
      <c r="P296" s="62"/>
      <c r="Q296" s="62"/>
      <c r="R296" s="62"/>
      <c r="S296" s="62"/>
      <c r="T296" s="63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T296" s="15" t="s">
        <v>145</v>
      </c>
      <c r="AU296" s="15" t="s">
        <v>83</v>
      </c>
    </row>
    <row r="297" spans="1:65" s="2" customFormat="1" ht="11.25">
      <c r="A297" s="32"/>
      <c r="B297" s="33"/>
      <c r="C297" s="34"/>
      <c r="D297" s="189" t="s">
        <v>147</v>
      </c>
      <c r="E297" s="34"/>
      <c r="F297" s="190" t="s">
        <v>529</v>
      </c>
      <c r="G297" s="34"/>
      <c r="H297" s="34"/>
      <c r="I297" s="186"/>
      <c r="J297" s="34"/>
      <c r="K297" s="34"/>
      <c r="L297" s="37"/>
      <c r="M297" s="187"/>
      <c r="N297" s="188"/>
      <c r="O297" s="62"/>
      <c r="P297" s="62"/>
      <c r="Q297" s="62"/>
      <c r="R297" s="62"/>
      <c r="S297" s="62"/>
      <c r="T297" s="63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T297" s="15" t="s">
        <v>147</v>
      </c>
      <c r="AU297" s="15" t="s">
        <v>83</v>
      </c>
    </row>
    <row r="298" spans="1:65" s="2" customFormat="1" ht="21.75" customHeight="1">
      <c r="A298" s="32"/>
      <c r="B298" s="33"/>
      <c r="C298" s="171" t="s">
        <v>530</v>
      </c>
      <c r="D298" s="171" t="s">
        <v>138</v>
      </c>
      <c r="E298" s="172" t="s">
        <v>531</v>
      </c>
      <c r="F298" s="173" t="s">
        <v>532</v>
      </c>
      <c r="G298" s="174" t="s">
        <v>263</v>
      </c>
      <c r="H298" s="175">
        <v>10</v>
      </c>
      <c r="I298" s="176"/>
      <c r="J298" s="177">
        <f>ROUND(I298*H298,2)</f>
        <v>0</v>
      </c>
      <c r="K298" s="173" t="s">
        <v>142</v>
      </c>
      <c r="L298" s="37"/>
      <c r="M298" s="178" t="s">
        <v>19</v>
      </c>
      <c r="N298" s="179" t="s">
        <v>44</v>
      </c>
      <c r="O298" s="62"/>
      <c r="P298" s="180">
        <f>O298*H298</f>
        <v>0</v>
      </c>
      <c r="Q298" s="180">
        <v>0</v>
      </c>
      <c r="R298" s="180">
        <f>Q298*H298</f>
        <v>0</v>
      </c>
      <c r="S298" s="180">
        <v>0</v>
      </c>
      <c r="T298" s="181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82" t="s">
        <v>143</v>
      </c>
      <c r="AT298" s="182" t="s">
        <v>138</v>
      </c>
      <c r="AU298" s="182" t="s">
        <v>83</v>
      </c>
      <c r="AY298" s="15" t="s">
        <v>136</v>
      </c>
      <c r="BE298" s="183">
        <f>IF(N298="základní",J298,0)</f>
        <v>0</v>
      </c>
      <c r="BF298" s="183">
        <f>IF(N298="snížená",J298,0)</f>
        <v>0</v>
      </c>
      <c r="BG298" s="183">
        <f>IF(N298="zákl. přenesená",J298,0)</f>
        <v>0</v>
      </c>
      <c r="BH298" s="183">
        <f>IF(N298="sníž. přenesená",J298,0)</f>
        <v>0</v>
      </c>
      <c r="BI298" s="183">
        <f>IF(N298="nulová",J298,0)</f>
        <v>0</v>
      </c>
      <c r="BJ298" s="15" t="s">
        <v>81</v>
      </c>
      <c r="BK298" s="183">
        <f>ROUND(I298*H298,2)</f>
        <v>0</v>
      </c>
      <c r="BL298" s="15" t="s">
        <v>143</v>
      </c>
      <c r="BM298" s="182" t="s">
        <v>533</v>
      </c>
    </row>
    <row r="299" spans="1:65" s="2" customFormat="1" ht="19.5">
      <c r="A299" s="32"/>
      <c r="B299" s="33"/>
      <c r="C299" s="34"/>
      <c r="D299" s="184" t="s">
        <v>145</v>
      </c>
      <c r="E299" s="34"/>
      <c r="F299" s="185" t="s">
        <v>534</v>
      </c>
      <c r="G299" s="34"/>
      <c r="H299" s="34"/>
      <c r="I299" s="186"/>
      <c r="J299" s="34"/>
      <c r="K299" s="34"/>
      <c r="L299" s="37"/>
      <c r="M299" s="187"/>
      <c r="N299" s="188"/>
      <c r="O299" s="62"/>
      <c r="P299" s="62"/>
      <c r="Q299" s="62"/>
      <c r="R299" s="62"/>
      <c r="S299" s="62"/>
      <c r="T299" s="63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T299" s="15" t="s">
        <v>145</v>
      </c>
      <c r="AU299" s="15" t="s">
        <v>83</v>
      </c>
    </row>
    <row r="300" spans="1:65" s="2" customFormat="1" ht="11.25">
      <c r="A300" s="32"/>
      <c r="B300" s="33"/>
      <c r="C300" s="34"/>
      <c r="D300" s="189" t="s">
        <v>147</v>
      </c>
      <c r="E300" s="34"/>
      <c r="F300" s="190" t="s">
        <v>535</v>
      </c>
      <c r="G300" s="34"/>
      <c r="H300" s="34"/>
      <c r="I300" s="186"/>
      <c r="J300" s="34"/>
      <c r="K300" s="34"/>
      <c r="L300" s="37"/>
      <c r="M300" s="187"/>
      <c r="N300" s="188"/>
      <c r="O300" s="62"/>
      <c r="P300" s="62"/>
      <c r="Q300" s="62"/>
      <c r="R300" s="62"/>
      <c r="S300" s="62"/>
      <c r="T300" s="63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T300" s="15" t="s">
        <v>147</v>
      </c>
      <c r="AU300" s="15" t="s">
        <v>83</v>
      </c>
    </row>
    <row r="301" spans="1:65" s="2" customFormat="1" ht="21.75" customHeight="1">
      <c r="A301" s="32"/>
      <c r="B301" s="33"/>
      <c r="C301" s="171" t="s">
        <v>536</v>
      </c>
      <c r="D301" s="171" t="s">
        <v>138</v>
      </c>
      <c r="E301" s="172" t="s">
        <v>537</v>
      </c>
      <c r="F301" s="173" t="s">
        <v>538</v>
      </c>
      <c r="G301" s="174" t="s">
        <v>263</v>
      </c>
      <c r="H301" s="175">
        <v>25</v>
      </c>
      <c r="I301" s="176"/>
      <c r="J301" s="177">
        <f>ROUND(I301*H301,2)</f>
        <v>0</v>
      </c>
      <c r="K301" s="173" t="s">
        <v>142</v>
      </c>
      <c r="L301" s="37"/>
      <c r="M301" s="178" t="s">
        <v>19</v>
      </c>
      <c r="N301" s="179" t="s">
        <v>44</v>
      </c>
      <c r="O301" s="62"/>
      <c r="P301" s="180">
        <f>O301*H301</f>
        <v>0</v>
      </c>
      <c r="Q301" s="180">
        <v>0</v>
      </c>
      <c r="R301" s="180">
        <f>Q301*H301</f>
        <v>0</v>
      </c>
      <c r="S301" s="180">
        <v>0</v>
      </c>
      <c r="T301" s="181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82" t="s">
        <v>143</v>
      </c>
      <c r="AT301" s="182" t="s">
        <v>138</v>
      </c>
      <c r="AU301" s="182" t="s">
        <v>83</v>
      </c>
      <c r="AY301" s="15" t="s">
        <v>136</v>
      </c>
      <c r="BE301" s="183">
        <f>IF(N301="základní",J301,0)</f>
        <v>0</v>
      </c>
      <c r="BF301" s="183">
        <f>IF(N301="snížená",J301,0)</f>
        <v>0</v>
      </c>
      <c r="BG301" s="183">
        <f>IF(N301="zákl. přenesená",J301,0)</f>
        <v>0</v>
      </c>
      <c r="BH301" s="183">
        <f>IF(N301="sníž. přenesená",J301,0)</f>
        <v>0</v>
      </c>
      <c r="BI301" s="183">
        <f>IF(N301="nulová",J301,0)</f>
        <v>0</v>
      </c>
      <c r="BJ301" s="15" t="s">
        <v>81</v>
      </c>
      <c r="BK301" s="183">
        <f>ROUND(I301*H301,2)</f>
        <v>0</v>
      </c>
      <c r="BL301" s="15" t="s">
        <v>143</v>
      </c>
      <c r="BM301" s="182" t="s">
        <v>539</v>
      </c>
    </row>
    <row r="302" spans="1:65" s="2" customFormat="1" ht="19.5">
      <c r="A302" s="32"/>
      <c r="B302" s="33"/>
      <c r="C302" s="34"/>
      <c r="D302" s="184" t="s">
        <v>145</v>
      </c>
      <c r="E302" s="34"/>
      <c r="F302" s="185" t="s">
        <v>540</v>
      </c>
      <c r="G302" s="34"/>
      <c r="H302" s="34"/>
      <c r="I302" s="186"/>
      <c r="J302" s="34"/>
      <c r="K302" s="34"/>
      <c r="L302" s="37"/>
      <c r="M302" s="187"/>
      <c r="N302" s="188"/>
      <c r="O302" s="62"/>
      <c r="P302" s="62"/>
      <c r="Q302" s="62"/>
      <c r="R302" s="62"/>
      <c r="S302" s="62"/>
      <c r="T302" s="63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T302" s="15" t="s">
        <v>145</v>
      </c>
      <c r="AU302" s="15" t="s">
        <v>83</v>
      </c>
    </row>
    <row r="303" spans="1:65" s="2" customFormat="1" ht="11.25">
      <c r="A303" s="32"/>
      <c r="B303" s="33"/>
      <c r="C303" s="34"/>
      <c r="D303" s="189" t="s">
        <v>147</v>
      </c>
      <c r="E303" s="34"/>
      <c r="F303" s="190" t="s">
        <v>541</v>
      </c>
      <c r="G303" s="34"/>
      <c r="H303" s="34"/>
      <c r="I303" s="186"/>
      <c r="J303" s="34"/>
      <c r="K303" s="34"/>
      <c r="L303" s="37"/>
      <c r="M303" s="187"/>
      <c r="N303" s="188"/>
      <c r="O303" s="62"/>
      <c r="P303" s="62"/>
      <c r="Q303" s="62"/>
      <c r="R303" s="62"/>
      <c r="S303" s="62"/>
      <c r="T303" s="63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T303" s="15" t="s">
        <v>147</v>
      </c>
      <c r="AU303" s="15" t="s">
        <v>83</v>
      </c>
    </row>
    <row r="304" spans="1:65" s="2" customFormat="1" ht="16.5" customHeight="1">
      <c r="A304" s="32"/>
      <c r="B304" s="33"/>
      <c r="C304" s="171" t="s">
        <v>542</v>
      </c>
      <c r="D304" s="171" t="s">
        <v>138</v>
      </c>
      <c r="E304" s="172" t="s">
        <v>543</v>
      </c>
      <c r="F304" s="173" t="s">
        <v>544</v>
      </c>
      <c r="G304" s="174" t="s">
        <v>141</v>
      </c>
      <c r="H304" s="175">
        <v>10</v>
      </c>
      <c r="I304" s="176"/>
      <c r="J304" s="177">
        <f>ROUND(I304*H304,2)</f>
        <v>0</v>
      </c>
      <c r="K304" s="173" t="s">
        <v>142</v>
      </c>
      <c r="L304" s="37"/>
      <c r="M304" s="178" t="s">
        <v>19</v>
      </c>
      <c r="N304" s="179" t="s">
        <v>44</v>
      </c>
      <c r="O304" s="62"/>
      <c r="P304" s="180">
        <f>O304*H304</f>
        <v>0</v>
      </c>
      <c r="Q304" s="180">
        <v>2E-3</v>
      </c>
      <c r="R304" s="180">
        <f>Q304*H304</f>
        <v>0.02</v>
      </c>
      <c r="S304" s="180">
        <v>0</v>
      </c>
      <c r="T304" s="181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82" t="s">
        <v>143</v>
      </c>
      <c r="AT304" s="182" t="s">
        <v>138</v>
      </c>
      <c r="AU304" s="182" t="s">
        <v>83</v>
      </c>
      <c r="AY304" s="15" t="s">
        <v>136</v>
      </c>
      <c r="BE304" s="183">
        <f>IF(N304="základní",J304,0)</f>
        <v>0</v>
      </c>
      <c r="BF304" s="183">
        <f>IF(N304="snížená",J304,0)</f>
        <v>0</v>
      </c>
      <c r="BG304" s="183">
        <f>IF(N304="zákl. přenesená",J304,0)</f>
        <v>0</v>
      </c>
      <c r="BH304" s="183">
        <f>IF(N304="sníž. přenesená",J304,0)</f>
        <v>0</v>
      </c>
      <c r="BI304" s="183">
        <f>IF(N304="nulová",J304,0)</f>
        <v>0</v>
      </c>
      <c r="BJ304" s="15" t="s">
        <v>81</v>
      </c>
      <c r="BK304" s="183">
        <f>ROUND(I304*H304,2)</f>
        <v>0</v>
      </c>
      <c r="BL304" s="15" t="s">
        <v>143</v>
      </c>
      <c r="BM304" s="182" t="s">
        <v>545</v>
      </c>
    </row>
    <row r="305" spans="1:65" s="2" customFormat="1" ht="11.25">
      <c r="A305" s="32"/>
      <c r="B305" s="33"/>
      <c r="C305" s="34"/>
      <c r="D305" s="184" t="s">
        <v>145</v>
      </c>
      <c r="E305" s="34"/>
      <c r="F305" s="185" t="s">
        <v>546</v>
      </c>
      <c r="G305" s="34"/>
      <c r="H305" s="34"/>
      <c r="I305" s="186"/>
      <c r="J305" s="34"/>
      <c r="K305" s="34"/>
      <c r="L305" s="37"/>
      <c r="M305" s="187"/>
      <c r="N305" s="188"/>
      <c r="O305" s="62"/>
      <c r="P305" s="62"/>
      <c r="Q305" s="62"/>
      <c r="R305" s="62"/>
      <c r="S305" s="62"/>
      <c r="T305" s="63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T305" s="15" t="s">
        <v>145</v>
      </c>
      <c r="AU305" s="15" t="s">
        <v>83</v>
      </c>
    </row>
    <row r="306" spans="1:65" s="2" customFormat="1" ht="11.25">
      <c r="A306" s="32"/>
      <c r="B306" s="33"/>
      <c r="C306" s="34"/>
      <c r="D306" s="189" t="s">
        <v>147</v>
      </c>
      <c r="E306" s="34"/>
      <c r="F306" s="190" t="s">
        <v>547</v>
      </c>
      <c r="G306" s="34"/>
      <c r="H306" s="34"/>
      <c r="I306" s="186"/>
      <c r="J306" s="34"/>
      <c r="K306" s="34"/>
      <c r="L306" s="37"/>
      <c r="M306" s="187"/>
      <c r="N306" s="188"/>
      <c r="O306" s="62"/>
      <c r="P306" s="62"/>
      <c r="Q306" s="62"/>
      <c r="R306" s="62"/>
      <c r="S306" s="62"/>
      <c r="T306" s="63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T306" s="15" t="s">
        <v>147</v>
      </c>
      <c r="AU306" s="15" t="s">
        <v>83</v>
      </c>
    </row>
    <row r="307" spans="1:65" s="2" customFormat="1" ht="16.5" customHeight="1">
      <c r="A307" s="32"/>
      <c r="B307" s="33"/>
      <c r="C307" s="171" t="s">
        <v>548</v>
      </c>
      <c r="D307" s="171" t="s">
        <v>138</v>
      </c>
      <c r="E307" s="172" t="s">
        <v>549</v>
      </c>
      <c r="F307" s="173" t="s">
        <v>550</v>
      </c>
      <c r="G307" s="174" t="s">
        <v>141</v>
      </c>
      <c r="H307" s="175">
        <v>10</v>
      </c>
      <c r="I307" s="176"/>
      <c r="J307" s="177">
        <f>ROUND(I307*H307,2)</f>
        <v>0</v>
      </c>
      <c r="K307" s="173" t="s">
        <v>142</v>
      </c>
      <c r="L307" s="37"/>
      <c r="M307" s="178" t="s">
        <v>19</v>
      </c>
      <c r="N307" s="179" t="s">
        <v>44</v>
      </c>
      <c r="O307" s="62"/>
      <c r="P307" s="180">
        <f>O307*H307</f>
        <v>0</v>
      </c>
      <c r="Q307" s="180">
        <v>4.4900000000000001E-3</v>
      </c>
      <c r="R307" s="180">
        <f>Q307*H307</f>
        <v>4.4900000000000002E-2</v>
      </c>
      <c r="S307" s="180">
        <v>0</v>
      </c>
      <c r="T307" s="181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82" t="s">
        <v>143</v>
      </c>
      <c r="AT307" s="182" t="s">
        <v>138</v>
      </c>
      <c r="AU307" s="182" t="s">
        <v>83</v>
      </c>
      <c r="AY307" s="15" t="s">
        <v>136</v>
      </c>
      <c r="BE307" s="183">
        <f>IF(N307="základní",J307,0)</f>
        <v>0</v>
      </c>
      <c r="BF307" s="183">
        <f>IF(N307="snížená",J307,0)</f>
        <v>0</v>
      </c>
      <c r="BG307" s="183">
        <f>IF(N307="zákl. přenesená",J307,0)</f>
        <v>0</v>
      </c>
      <c r="BH307" s="183">
        <f>IF(N307="sníž. přenesená",J307,0)</f>
        <v>0</v>
      </c>
      <c r="BI307" s="183">
        <f>IF(N307="nulová",J307,0)</f>
        <v>0</v>
      </c>
      <c r="BJ307" s="15" t="s">
        <v>81</v>
      </c>
      <c r="BK307" s="183">
        <f>ROUND(I307*H307,2)</f>
        <v>0</v>
      </c>
      <c r="BL307" s="15" t="s">
        <v>143</v>
      </c>
      <c r="BM307" s="182" t="s">
        <v>551</v>
      </c>
    </row>
    <row r="308" spans="1:65" s="2" customFormat="1" ht="11.25">
      <c r="A308" s="32"/>
      <c r="B308" s="33"/>
      <c r="C308" s="34"/>
      <c r="D308" s="184" t="s">
        <v>145</v>
      </c>
      <c r="E308" s="34"/>
      <c r="F308" s="185" t="s">
        <v>552</v>
      </c>
      <c r="G308" s="34"/>
      <c r="H308" s="34"/>
      <c r="I308" s="186"/>
      <c r="J308" s="34"/>
      <c r="K308" s="34"/>
      <c r="L308" s="37"/>
      <c r="M308" s="187"/>
      <c r="N308" s="188"/>
      <c r="O308" s="62"/>
      <c r="P308" s="62"/>
      <c r="Q308" s="62"/>
      <c r="R308" s="62"/>
      <c r="S308" s="62"/>
      <c r="T308" s="63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T308" s="15" t="s">
        <v>145</v>
      </c>
      <c r="AU308" s="15" t="s">
        <v>83</v>
      </c>
    </row>
    <row r="309" spans="1:65" s="2" customFormat="1" ht="11.25">
      <c r="A309" s="32"/>
      <c r="B309" s="33"/>
      <c r="C309" s="34"/>
      <c r="D309" s="189" t="s">
        <v>147</v>
      </c>
      <c r="E309" s="34"/>
      <c r="F309" s="190" t="s">
        <v>553</v>
      </c>
      <c r="G309" s="34"/>
      <c r="H309" s="34"/>
      <c r="I309" s="186"/>
      <c r="J309" s="34"/>
      <c r="K309" s="34"/>
      <c r="L309" s="37"/>
      <c r="M309" s="187"/>
      <c r="N309" s="188"/>
      <c r="O309" s="62"/>
      <c r="P309" s="62"/>
      <c r="Q309" s="62"/>
      <c r="R309" s="62"/>
      <c r="S309" s="62"/>
      <c r="T309" s="63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T309" s="15" t="s">
        <v>147</v>
      </c>
      <c r="AU309" s="15" t="s">
        <v>83</v>
      </c>
    </row>
    <row r="310" spans="1:65" s="2" customFormat="1" ht="16.5" customHeight="1">
      <c r="A310" s="32"/>
      <c r="B310" s="33"/>
      <c r="C310" s="171" t="s">
        <v>554</v>
      </c>
      <c r="D310" s="171" t="s">
        <v>138</v>
      </c>
      <c r="E310" s="172" t="s">
        <v>555</v>
      </c>
      <c r="F310" s="173" t="s">
        <v>556</v>
      </c>
      <c r="G310" s="174" t="s">
        <v>141</v>
      </c>
      <c r="H310" s="175">
        <v>10</v>
      </c>
      <c r="I310" s="176"/>
      <c r="J310" s="177">
        <f>ROUND(I310*H310,2)</f>
        <v>0</v>
      </c>
      <c r="K310" s="173" t="s">
        <v>142</v>
      </c>
      <c r="L310" s="37"/>
      <c r="M310" s="178" t="s">
        <v>19</v>
      </c>
      <c r="N310" s="179" t="s">
        <v>44</v>
      </c>
      <c r="O310" s="62"/>
      <c r="P310" s="180">
        <f>O310*H310</f>
        <v>0</v>
      </c>
      <c r="Q310" s="180">
        <v>0</v>
      </c>
      <c r="R310" s="180">
        <f>Q310*H310</f>
        <v>0</v>
      </c>
      <c r="S310" s="180">
        <v>0</v>
      </c>
      <c r="T310" s="181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82" t="s">
        <v>143</v>
      </c>
      <c r="AT310" s="182" t="s">
        <v>138</v>
      </c>
      <c r="AU310" s="182" t="s">
        <v>83</v>
      </c>
      <c r="AY310" s="15" t="s">
        <v>136</v>
      </c>
      <c r="BE310" s="183">
        <f>IF(N310="základní",J310,0)</f>
        <v>0</v>
      </c>
      <c r="BF310" s="183">
        <f>IF(N310="snížená",J310,0)</f>
        <v>0</v>
      </c>
      <c r="BG310" s="183">
        <f>IF(N310="zákl. přenesená",J310,0)</f>
        <v>0</v>
      </c>
      <c r="BH310" s="183">
        <f>IF(N310="sníž. přenesená",J310,0)</f>
        <v>0</v>
      </c>
      <c r="BI310" s="183">
        <f>IF(N310="nulová",J310,0)</f>
        <v>0</v>
      </c>
      <c r="BJ310" s="15" t="s">
        <v>81</v>
      </c>
      <c r="BK310" s="183">
        <f>ROUND(I310*H310,2)</f>
        <v>0</v>
      </c>
      <c r="BL310" s="15" t="s">
        <v>143</v>
      </c>
      <c r="BM310" s="182" t="s">
        <v>557</v>
      </c>
    </row>
    <row r="311" spans="1:65" s="2" customFormat="1" ht="19.5">
      <c r="A311" s="32"/>
      <c r="B311" s="33"/>
      <c r="C311" s="34"/>
      <c r="D311" s="184" t="s">
        <v>145</v>
      </c>
      <c r="E311" s="34"/>
      <c r="F311" s="185" t="s">
        <v>558</v>
      </c>
      <c r="G311" s="34"/>
      <c r="H311" s="34"/>
      <c r="I311" s="186"/>
      <c r="J311" s="34"/>
      <c r="K311" s="34"/>
      <c r="L311" s="37"/>
      <c r="M311" s="187"/>
      <c r="N311" s="188"/>
      <c r="O311" s="62"/>
      <c r="P311" s="62"/>
      <c r="Q311" s="62"/>
      <c r="R311" s="62"/>
      <c r="S311" s="62"/>
      <c r="T311" s="63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T311" s="15" t="s">
        <v>145</v>
      </c>
      <c r="AU311" s="15" t="s">
        <v>83</v>
      </c>
    </row>
    <row r="312" spans="1:65" s="2" customFormat="1" ht="11.25">
      <c r="A312" s="32"/>
      <c r="B312" s="33"/>
      <c r="C312" s="34"/>
      <c r="D312" s="189" t="s">
        <v>147</v>
      </c>
      <c r="E312" s="34"/>
      <c r="F312" s="190" t="s">
        <v>559</v>
      </c>
      <c r="G312" s="34"/>
      <c r="H312" s="34"/>
      <c r="I312" s="186"/>
      <c r="J312" s="34"/>
      <c r="K312" s="34"/>
      <c r="L312" s="37"/>
      <c r="M312" s="187"/>
      <c r="N312" s="188"/>
      <c r="O312" s="62"/>
      <c r="P312" s="62"/>
      <c r="Q312" s="62"/>
      <c r="R312" s="62"/>
      <c r="S312" s="62"/>
      <c r="T312" s="63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T312" s="15" t="s">
        <v>147</v>
      </c>
      <c r="AU312" s="15" t="s">
        <v>83</v>
      </c>
    </row>
    <row r="313" spans="1:65" s="2" customFormat="1" ht="16.5" customHeight="1">
      <c r="A313" s="32"/>
      <c r="B313" s="33"/>
      <c r="C313" s="171" t="s">
        <v>560</v>
      </c>
      <c r="D313" s="171" t="s">
        <v>138</v>
      </c>
      <c r="E313" s="172" t="s">
        <v>561</v>
      </c>
      <c r="F313" s="173" t="s">
        <v>562</v>
      </c>
      <c r="G313" s="174" t="s">
        <v>141</v>
      </c>
      <c r="H313" s="175">
        <v>10</v>
      </c>
      <c r="I313" s="176"/>
      <c r="J313" s="177">
        <f>ROUND(I313*H313,2)</f>
        <v>0</v>
      </c>
      <c r="K313" s="173" t="s">
        <v>142</v>
      </c>
      <c r="L313" s="37"/>
      <c r="M313" s="178" t="s">
        <v>19</v>
      </c>
      <c r="N313" s="179" t="s">
        <v>44</v>
      </c>
      <c r="O313" s="62"/>
      <c r="P313" s="180">
        <f>O313*H313</f>
        <v>0</v>
      </c>
      <c r="Q313" s="180">
        <v>0</v>
      </c>
      <c r="R313" s="180">
        <f>Q313*H313</f>
        <v>0</v>
      </c>
      <c r="S313" s="180">
        <v>0</v>
      </c>
      <c r="T313" s="181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82" t="s">
        <v>143</v>
      </c>
      <c r="AT313" s="182" t="s">
        <v>138</v>
      </c>
      <c r="AU313" s="182" t="s">
        <v>83</v>
      </c>
      <c r="AY313" s="15" t="s">
        <v>136</v>
      </c>
      <c r="BE313" s="183">
        <f>IF(N313="základní",J313,0)</f>
        <v>0</v>
      </c>
      <c r="BF313" s="183">
        <f>IF(N313="snížená",J313,0)</f>
        <v>0</v>
      </c>
      <c r="BG313" s="183">
        <f>IF(N313="zákl. přenesená",J313,0)</f>
        <v>0</v>
      </c>
      <c r="BH313" s="183">
        <f>IF(N313="sníž. přenesená",J313,0)</f>
        <v>0</v>
      </c>
      <c r="BI313" s="183">
        <f>IF(N313="nulová",J313,0)</f>
        <v>0</v>
      </c>
      <c r="BJ313" s="15" t="s">
        <v>81</v>
      </c>
      <c r="BK313" s="183">
        <f>ROUND(I313*H313,2)</f>
        <v>0</v>
      </c>
      <c r="BL313" s="15" t="s">
        <v>143</v>
      </c>
      <c r="BM313" s="182" t="s">
        <v>563</v>
      </c>
    </row>
    <row r="314" spans="1:65" s="2" customFormat="1" ht="19.5">
      <c r="A314" s="32"/>
      <c r="B314" s="33"/>
      <c r="C314" s="34"/>
      <c r="D314" s="184" t="s">
        <v>145</v>
      </c>
      <c r="E314" s="34"/>
      <c r="F314" s="185" t="s">
        <v>564</v>
      </c>
      <c r="G314" s="34"/>
      <c r="H314" s="34"/>
      <c r="I314" s="186"/>
      <c r="J314" s="34"/>
      <c r="K314" s="34"/>
      <c r="L314" s="37"/>
      <c r="M314" s="187"/>
      <c r="N314" s="188"/>
      <c r="O314" s="62"/>
      <c r="P314" s="62"/>
      <c r="Q314" s="62"/>
      <c r="R314" s="62"/>
      <c r="S314" s="62"/>
      <c r="T314" s="63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T314" s="15" t="s">
        <v>145</v>
      </c>
      <c r="AU314" s="15" t="s">
        <v>83</v>
      </c>
    </row>
    <row r="315" spans="1:65" s="2" customFormat="1" ht="11.25">
      <c r="A315" s="32"/>
      <c r="B315" s="33"/>
      <c r="C315" s="34"/>
      <c r="D315" s="189" t="s">
        <v>147</v>
      </c>
      <c r="E315" s="34"/>
      <c r="F315" s="190" t="s">
        <v>565</v>
      </c>
      <c r="G315" s="34"/>
      <c r="H315" s="34"/>
      <c r="I315" s="186"/>
      <c r="J315" s="34"/>
      <c r="K315" s="34"/>
      <c r="L315" s="37"/>
      <c r="M315" s="187"/>
      <c r="N315" s="188"/>
      <c r="O315" s="62"/>
      <c r="P315" s="62"/>
      <c r="Q315" s="62"/>
      <c r="R315" s="62"/>
      <c r="S315" s="62"/>
      <c r="T315" s="63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T315" s="15" t="s">
        <v>147</v>
      </c>
      <c r="AU315" s="15" t="s">
        <v>83</v>
      </c>
    </row>
    <row r="316" spans="1:65" s="2" customFormat="1" ht="21.75" customHeight="1">
      <c r="A316" s="32"/>
      <c r="B316" s="33"/>
      <c r="C316" s="171" t="s">
        <v>566</v>
      </c>
      <c r="D316" s="171" t="s">
        <v>138</v>
      </c>
      <c r="E316" s="172" t="s">
        <v>567</v>
      </c>
      <c r="F316" s="173" t="s">
        <v>568</v>
      </c>
      <c r="G316" s="174" t="s">
        <v>168</v>
      </c>
      <c r="H316" s="175">
        <v>20</v>
      </c>
      <c r="I316" s="176"/>
      <c r="J316" s="177">
        <f>ROUND(I316*H316,2)</f>
        <v>0</v>
      </c>
      <c r="K316" s="173" t="s">
        <v>142</v>
      </c>
      <c r="L316" s="37"/>
      <c r="M316" s="178" t="s">
        <v>19</v>
      </c>
      <c r="N316" s="179" t="s">
        <v>44</v>
      </c>
      <c r="O316" s="62"/>
      <c r="P316" s="180">
        <f>O316*H316</f>
        <v>0</v>
      </c>
      <c r="Q316" s="180">
        <v>3.3E-4</v>
      </c>
      <c r="R316" s="180">
        <f>Q316*H316</f>
        <v>6.6E-3</v>
      </c>
      <c r="S316" s="180">
        <v>0</v>
      </c>
      <c r="T316" s="181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82" t="s">
        <v>143</v>
      </c>
      <c r="AT316" s="182" t="s">
        <v>138</v>
      </c>
      <c r="AU316" s="182" t="s">
        <v>83</v>
      </c>
      <c r="AY316" s="15" t="s">
        <v>136</v>
      </c>
      <c r="BE316" s="183">
        <f>IF(N316="základní",J316,0)</f>
        <v>0</v>
      </c>
      <c r="BF316" s="183">
        <f>IF(N316="snížená",J316,0)</f>
        <v>0</v>
      </c>
      <c r="BG316" s="183">
        <f>IF(N316="zákl. přenesená",J316,0)</f>
        <v>0</v>
      </c>
      <c r="BH316" s="183">
        <f>IF(N316="sníž. přenesená",J316,0)</f>
        <v>0</v>
      </c>
      <c r="BI316" s="183">
        <f>IF(N316="nulová",J316,0)</f>
        <v>0</v>
      </c>
      <c r="BJ316" s="15" t="s">
        <v>81</v>
      </c>
      <c r="BK316" s="183">
        <f>ROUND(I316*H316,2)</f>
        <v>0</v>
      </c>
      <c r="BL316" s="15" t="s">
        <v>143</v>
      </c>
      <c r="BM316" s="182" t="s">
        <v>569</v>
      </c>
    </row>
    <row r="317" spans="1:65" s="2" customFormat="1" ht="11.25">
      <c r="A317" s="32"/>
      <c r="B317" s="33"/>
      <c r="C317" s="34"/>
      <c r="D317" s="184" t="s">
        <v>145</v>
      </c>
      <c r="E317" s="34"/>
      <c r="F317" s="185" t="s">
        <v>570</v>
      </c>
      <c r="G317" s="34"/>
      <c r="H317" s="34"/>
      <c r="I317" s="186"/>
      <c r="J317" s="34"/>
      <c r="K317" s="34"/>
      <c r="L317" s="37"/>
      <c r="M317" s="187"/>
      <c r="N317" s="188"/>
      <c r="O317" s="62"/>
      <c r="P317" s="62"/>
      <c r="Q317" s="62"/>
      <c r="R317" s="62"/>
      <c r="S317" s="62"/>
      <c r="T317" s="63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T317" s="15" t="s">
        <v>145</v>
      </c>
      <c r="AU317" s="15" t="s">
        <v>83</v>
      </c>
    </row>
    <row r="318" spans="1:65" s="2" customFormat="1" ht="11.25">
      <c r="A318" s="32"/>
      <c r="B318" s="33"/>
      <c r="C318" s="34"/>
      <c r="D318" s="189" t="s">
        <v>147</v>
      </c>
      <c r="E318" s="34"/>
      <c r="F318" s="190" t="s">
        <v>571</v>
      </c>
      <c r="G318" s="34"/>
      <c r="H318" s="34"/>
      <c r="I318" s="186"/>
      <c r="J318" s="34"/>
      <c r="K318" s="34"/>
      <c r="L318" s="37"/>
      <c r="M318" s="187"/>
      <c r="N318" s="188"/>
      <c r="O318" s="62"/>
      <c r="P318" s="62"/>
      <c r="Q318" s="62"/>
      <c r="R318" s="62"/>
      <c r="S318" s="62"/>
      <c r="T318" s="63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T318" s="15" t="s">
        <v>147</v>
      </c>
      <c r="AU318" s="15" t="s">
        <v>83</v>
      </c>
    </row>
    <row r="319" spans="1:65" s="2" customFormat="1" ht="21.75" customHeight="1">
      <c r="A319" s="32"/>
      <c r="B319" s="33"/>
      <c r="C319" s="171" t="s">
        <v>572</v>
      </c>
      <c r="D319" s="171" t="s">
        <v>138</v>
      </c>
      <c r="E319" s="172" t="s">
        <v>573</v>
      </c>
      <c r="F319" s="173" t="s">
        <v>574</v>
      </c>
      <c r="G319" s="174" t="s">
        <v>141</v>
      </c>
      <c r="H319" s="175">
        <v>100</v>
      </c>
      <c r="I319" s="176"/>
      <c r="J319" s="177">
        <f>ROUND(I319*H319,2)</f>
        <v>0</v>
      </c>
      <c r="K319" s="173" t="s">
        <v>142</v>
      </c>
      <c r="L319" s="37"/>
      <c r="M319" s="178" t="s">
        <v>19</v>
      </c>
      <c r="N319" s="179" t="s">
        <v>44</v>
      </c>
      <c r="O319" s="62"/>
      <c r="P319" s="180">
        <f>O319*H319</f>
        <v>0</v>
      </c>
      <c r="Q319" s="180">
        <v>0</v>
      </c>
      <c r="R319" s="180">
        <f>Q319*H319</f>
        <v>0</v>
      </c>
      <c r="S319" s="180">
        <v>0</v>
      </c>
      <c r="T319" s="181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82" t="s">
        <v>143</v>
      </c>
      <c r="AT319" s="182" t="s">
        <v>138</v>
      </c>
      <c r="AU319" s="182" t="s">
        <v>83</v>
      </c>
      <c r="AY319" s="15" t="s">
        <v>136</v>
      </c>
      <c r="BE319" s="183">
        <f>IF(N319="základní",J319,0)</f>
        <v>0</v>
      </c>
      <c r="BF319" s="183">
        <f>IF(N319="snížená",J319,0)</f>
        <v>0</v>
      </c>
      <c r="BG319" s="183">
        <f>IF(N319="zákl. přenesená",J319,0)</f>
        <v>0</v>
      </c>
      <c r="BH319" s="183">
        <f>IF(N319="sníž. přenesená",J319,0)</f>
        <v>0</v>
      </c>
      <c r="BI319" s="183">
        <f>IF(N319="nulová",J319,0)</f>
        <v>0</v>
      </c>
      <c r="BJ319" s="15" t="s">
        <v>81</v>
      </c>
      <c r="BK319" s="183">
        <f>ROUND(I319*H319,2)</f>
        <v>0</v>
      </c>
      <c r="BL319" s="15" t="s">
        <v>143</v>
      </c>
      <c r="BM319" s="182" t="s">
        <v>575</v>
      </c>
    </row>
    <row r="320" spans="1:65" s="2" customFormat="1" ht="11.25">
      <c r="A320" s="32"/>
      <c r="B320" s="33"/>
      <c r="C320" s="34"/>
      <c r="D320" s="184" t="s">
        <v>145</v>
      </c>
      <c r="E320" s="34"/>
      <c r="F320" s="185" t="s">
        <v>576</v>
      </c>
      <c r="G320" s="34"/>
      <c r="H320" s="34"/>
      <c r="I320" s="186"/>
      <c r="J320" s="34"/>
      <c r="K320" s="34"/>
      <c r="L320" s="37"/>
      <c r="M320" s="187"/>
      <c r="N320" s="188"/>
      <c r="O320" s="62"/>
      <c r="P320" s="62"/>
      <c r="Q320" s="62"/>
      <c r="R320" s="62"/>
      <c r="S320" s="62"/>
      <c r="T320" s="63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T320" s="15" t="s">
        <v>145</v>
      </c>
      <c r="AU320" s="15" t="s">
        <v>83</v>
      </c>
    </row>
    <row r="321" spans="1:65" s="2" customFormat="1" ht="11.25">
      <c r="A321" s="32"/>
      <c r="B321" s="33"/>
      <c r="C321" s="34"/>
      <c r="D321" s="189" t="s">
        <v>147</v>
      </c>
      <c r="E321" s="34"/>
      <c r="F321" s="190" t="s">
        <v>577</v>
      </c>
      <c r="G321" s="34"/>
      <c r="H321" s="34"/>
      <c r="I321" s="186"/>
      <c r="J321" s="34"/>
      <c r="K321" s="34"/>
      <c r="L321" s="37"/>
      <c r="M321" s="187"/>
      <c r="N321" s="188"/>
      <c r="O321" s="62"/>
      <c r="P321" s="62"/>
      <c r="Q321" s="62"/>
      <c r="R321" s="62"/>
      <c r="S321" s="62"/>
      <c r="T321" s="63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T321" s="15" t="s">
        <v>147</v>
      </c>
      <c r="AU321" s="15" t="s">
        <v>83</v>
      </c>
    </row>
    <row r="322" spans="1:65" s="2" customFormat="1" ht="16.5" customHeight="1">
      <c r="A322" s="32"/>
      <c r="B322" s="33"/>
      <c r="C322" s="191" t="s">
        <v>578</v>
      </c>
      <c r="D322" s="191" t="s">
        <v>409</v>
      </c>
      <c r="E322" s="192" t="s">
        <v>579</v>
      </c>
      <c r="F322" s="193" t="s">
        <v>580</v>
      </c>
      <c r="G322" s="194" t="s">
        <v>141</v>
      </c>
      <c r="H322" s="195">
        <v>30</v>
      </c>
      <c r="I322" s="196"/>
      <c r="J322" s="197">
        <f>ROUND(I322*H322,2)</f>
        <v>0</v>
      </c>
      <c r="K322" s="193" t="s">
        <v>142</v>
      </c>
      <c r="L322" s="198"/>
      <c r="M322" s="199" t="s">
        <v>19</v>
      </c>
      <c r="N322" s="200" t="s">
        <v>44</v>
      </c>
      <c r="O322" s="62"/>
      <c r="P322" s="180">
        <f>O322*H322</f>
        <v>0</v>
      </c>
      <c r="Q322" s="180">
        <v>0.108</v>
      </c>
      <c r="R322" s="180">
        <f>Q322*H322</f>
        <v>3.2399999999999998</v>
      </c>
      <c r="S322" s="180">
        <v>0</v>
      </c>
      <c r="T322" s="181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82" t="s">
        <v>184</v>
      </c>
      <c r="AT322" s="182" t="s">
        <v>409</v>
      </c>
      <c r="AU322" s="182" t="s">
        <v>83</v>
      </c>
      <c r="AY322" s="15" t="s">
        <v>136</v>
      </c>
      <c r="BE322" s="183">
        <f>IF(N322="základní",J322,0)</f>
        <v>0</v>
      </c>
      <c r="BF322" s="183">
        <f>IF(N322="snížená",J322,0)</f>
        <v>0</v>
      </c>
      <c r="BG322" s="183">
        <f>IF(N322="zákl. přenesená",J322,0)</f>
        <v>0</v>
      </c>
      <c r="BH322" s="183">
        <f>IF(N322="sníž. přenesená",J322,0)</f>
        <v>0</v>
      </c>
      <c r="BI322" s="183">
        <f>IF(N322="nulová",J322,0)</f>
        <v>0</v>
      </c>
      <c r="BJ322" s="15" t="s">
        <v>81</v>
      </c>
      <c r="BK322" s="183">
        <f>ROUND(I322*H322,2)</f>
        <v>0</v>
      </c>
      <c r="BL322" s="15" t="s">
        <v>143</v>
      </c>
      <c r="BM322" s="182" t="s">
        <v>581</v>
      </c>
    </row>
    <row r="323" spans="1:65" s="2" customFormat="1" ht="11.25">
      <c r="A323" s="32"/>
      <c r="B323" s="33"/>
      <c r="C323" s="34"/>
      <c r="D323" s="184" t="s">
        <v>145</v>
      </c>
      <c r="E323" s="34"/>
      <c r="F323" s="185" t="s">
        <v>580</v>
      </c>
      <c r="G323" s="34"/>
      <c r="H323" s="34"/>
      <c r="I323" s="186"/>
      <c r="J323" s="34"/>
      <c r="K323" s="34"/>
      <c r="L323" s="37"/>
      <c r="M323" s="187"/>
      <c r="N323" s="188"/>
      <c r="O323" s="62"/>
      <c r="P323" s="62"/>
      <c r="Q323" s="62"/>
      <c r="R323" s="62"/>
      <c r="S323" s="62"/>
      <c r="T323" s="63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T323" s="15" t="s">
        <v>145</v>
      </c>
      <c r="AU323" s="15" t="s">
        <v>83</v>
      </c>
    </row>
    <row r="324" spans="1:65" s="2" customFormat="1" ht="21.75" customHeight="1">
      <c r="A324" s="32"/>
      <c r="B324" s="33"/>
      <c r="C324" s="171" t="s">
        <v>582</v>
      </c>
      <c r="D324" s="171" t="s">
        <v>138</v>
      </c>
      <c r="E324" s="172" t="s">
        <v>583</v>
      </c>
      <c r="F324" s="173" t="s">
        <v>584</v>
      </c>
      <c r="G324" s="174" t="s">
        <v>263</v>
      </c>
      <c r="H324" s="175">
        <v>20</v>
      </c>
      <c r="I324" s="176"/>
      <c r="J324" s="177">
        <f>ROUND(I324*H324,2)</f>
        <v>0</v>
      </c>
      <c r="K324" s="173" t="s">
        <v>142</v>
      </c>
      <c r="L324" s="37"/>
      <c r="M324" s="178" t="s">
        <v>19</v>
      </c>
      <c r="N324" s="179" t="s">
        <v>44</v>
      </c>
      <c r="O324" s="62"/>
      <c r="P324" s="180">
        <f>O324*H324</f>
        <v>0</v>
      </c>
      <c r="Q324" s="180">
        <v>0</v>
      </c>
      <c r="R324" s="180">
        <f>Q324*H324</f>
        <v>0</v>
      </c>
      <c r="S324" s="180">
        <v>0</v>
      </c>
      <c r="T324" s="181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82" t="s">
        <v>143</v>
      </c>
      <c r="AT324" s="182" t="s">
        <v>138</v>
      </c>
      <c r="AU324" s="182" t="s">
        <v>83</v>
      </c>
      <c r="AY324" s="15" t="s">
        <v>136</v>
      </c>
      <c r="BE324" s="183">
        <f>IF(N324="základní",J324,0)</f>
        <v>0</v>
      </c>
      <c r="BF324" s="183">
        <f>IF(N324="snížená",J324,0)</f>
        <v>0</v>
      </c>
      <c r="BG324" s="183">
        <f>IF(N324="zákl. přenesená",J324,0)</f>
        <v>0</v>
      </c>
      <c r="BH324" s="183">
        <f>IF(N324="sníž. přenesená",J324,0)</f>
        <v>0</v>
      </c>
      <c r="BI324" s="183">
        <f>IF(N324="nulová",J324,0)</f>
        <v>0</v>
      </c>
      <c r="BJ324" s="15" t="s">
        <v>81</v>
      </c>
      <c r="BK324" s="183">
        <f>ROUND(I324*H324,2)</f>
        <v>0</v>
      </c>
      <c r="BL324" s="15" t="s">
        <v>143</v>
      </c>
      <c r="BM324" s="182" t="s">
        <v>585</v>
      </c>
    </row>
    <row r="325" spans="1:65" s="2" customFormat="1" ht="19.5">
      <c r="A325" s="32"/>
      <c r="B325" s="33"/>
      <c r="C325" s="34"/>
      <c r="D325" s="184" t="s">
        <v>145</v>
      </c>
      <c r="E325" s="34"/>
      <c r="F325" s="185" t="s">
        <v>586</v>
      </c>
      <c r="G325" s="34"/>
      <c r="H325" s="34"/>
      <c r="I325" s="186"/>
      <c r="J325" s="34"/>
      <c r="K325" s="34"/>
      <c r="L325" s="37"/>
      <c r="M325" s="187"/>
      <c r="N325" s="188"/>
      <c r="O325" s="62"/>
      <c r="P325" s="62"/>
      <c r="Q325" s="62"/>
      <c r="R325" s="62"/>
      <c r="S325" s="62"/>
      <c r="T325" s="63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T325" s="15" t="s">
        <v>145</v>
      </c>
      <c r="AU325" s="15" t="s">
        <v>83</v>
      </c>
    </row>
    <row r="326" spans="1:65" s="2" customFormat="1" ht="11.25">
      <c r="A326" s="32"/>
      <c r="B326" s="33"/>
      <c r="C326" s="34"/>
      <c r="D326" s="189" t="s">
        <v>147</v>
      </c>
      <c r="E326" s="34"/>
      <c r="F326" s="190" t="s">
        <v>587</v>
      </c>
      <c r="G326" s="34"/>
      <c r="H326" s="34"/>
      <c r="I326" s="186"/>
      <c r="J326" s="34"/>
      <c r="K326" s="34"/>
      <c r="L326" s="37"/>
      <c r="M326" s="187"/>
      <c r="N326" s="188"/>
      <c r="O326" s="62"/>
      <c r="P326" s="62"/>
      <c r="Q326" s="62"/>
      <c r="R326" s="62"/>
      <c r="S326" s="62"/>
      <c r="T326" s="63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T326" s="15" t="s">
        <v>147</v>
      </c>
      <c r="AU326" s="15" t="s">
        <v>83</v>
      </c>
    </row>
    <row r="327" spans="1:65" s="2" customFormat="1" ht="16.5" customHeight="1">
      <c r="A327" s="32"/>
      <c r="B327" s="33"/>
      <c r="C327" s="171" t="s">
        <v>588</v>
      </c>
      <c r="D327" s="171" t="s">
        <v>138</v>
      </c>
      <c r="E327" s="172" t="s">
        <v>589</v>
      </c>
      <c r="F327" s="173" t="s">
        <v>590</v>
      </c>
      <c r="G327" s="174" t="s">
        <v>263</v>
      </c>
      <c r="H327" s="175">
        <v>20</v>
      </c>
      <c r="I327" s="176"/>
      <c r="J327" s="177">
        <f>ROUND(I327*H327,2)</f>
        <v>0</v>
      </c>
      <c r="K327" s="173" t="s">
        <v>142</v>
      </c>
      <c r="L327" s="37"/>
      <c r="M327" s="178" t="s">
        <v>19</v>
      </c>
      <c r="N327" s="179" t="s">
        <v>44</v>
      </c>
      <c r="O327" s="62"/>
      <c r="P327" s="180">
        <f>O327*H327</f>
        <v>0</v>
      </c>
      <c r="Q327" s="180">
        <v>0</v>
      </c>
      <c r="R327" s="180">
        <f>Q327*H327</f>
        <v>0</v>
      </c>
      <c r="S327" s="180">
        <v>0</v>
      </c>
      <c r="T327" s="181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82" t="s">
        <v>143</v>
      </c>
      <c r="AT327" s="182" t="s">
        <v>138</v>
      </c>
      <c r="AU327" s="182" t="s">
        <v>83</v>
      </c>
      <c r="AY327" s="15" t="s">
        <v>136</v>
      </c>
      <c r="BE327" s="183">
        <f>IF(N327="základní",J327,0)</f>
        <v>0</v>
      </c>
      <c r="BF327" s="183">
        <f>IF(N327="snížená",J327,0)</f>
        <v>0</v>
      </c>
      <c r="BG327" s="183">
        <f>IF(N327="zákl. přenesená",J327,0)</f>
        <v>0</v>
      </c>
      <c r="BH327" s="183">
        <f>IF(N327="sníž. přenesená",J327,0)</f>
        <v>0</v>
      </c>
      <c r="BI327" s="183">
        <f>IF(N327="nulová",J327,0)</f>
        <v>0</v>
      </c>
      <c r="BJ327" s="15" t="s">
        <v>81</v>
      </c>
      <c r="BK327" s="183">
        <f>ROUND(I327*H327,2)</f>
        <v>0</v>
      </c>
      <c r="BL327" s="15" t="s">
        <v>143</v>
      </c>
      <c r="BM327" s="182" t="s">
        <v>591</v>
      </c>
    </row>
    <row r="328" spans="1:65" s="2" customFormat="1" ht="19.5">
      <c r="A328" s="32"/>
      <c r="B328" s="33"/>
      <c r="C328" s="34"/>
      <c r="D328" s="184" t="s">
        <v>145</v>
      </c>
      <c r="E328" s="34"/>
      <c r="F328" s="185" t="s">
        <v>592</v>
      </c>
      <c r="G328" s="34"/>
      <c r="H328" s="34"/>
      <c r="I328" s="186"/>
      <c r="J328" s="34"/>
      <c r="K328" s="34"/>
      <c r="L328" s="37"/>
      <c r="M328" s="187"/>
      <c r="N328" s="188"/>
      <c r="O328" s="62"/>
      <c r="P328" s="62"/>
      <c r="Q328" s="62"/>
      <c r="R328" s="62"/>
      <c r="S328" s="62"/>
      <c r="T328" s="63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T328" s="15" t="s">
        <v>145</v>
      </c>
      <c r="AU328" s="15" t="s">
        <v>83</v>
      </c>
    </row>
    <row r="329" spans="1:65" s="2" customFormat="1" ht="11.25">
      <c r="A329" s="32"/>
      <c r="B329" s="33"/>
      <c r="C329" s="34"/>
      <c r="D329" s="189" t="s">
        <v>147</v>
      </c>
      <c r="E329" s="34"/>
      <c r="F329" s="190" t="s">
        <v>593</v>
      </c>
      <c r="G329" s="34"/>
      <c r="H329" s="34"/>
      <c r="I329" s="186"/>
      <c r="J329" s="34"/>
      <c r="K329" s="34"/>
      <c r="L329" s="37"/>
      <c r="M329" s="187"/>
      <c r="N329" s="188"/>
      <c r="O329" s="62"/>
      <c r="P329" s="62"/>
      <c r="Q329" s="62"/>
      <c r="R329" s="62"/>
      <c r="S329" s="62"/>
      <c r="T329" s="63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T329" s="15" t="s">
        <v>147</v>
      </c>
      <c r="AU329" s="15" t="s">
        <v>83</v>
      </c>
    </row>
    <row r="330" spans="1:65" s="2" customFormat="1" ht="24.2" customHeight="1">
      <c r="A330" s="32"/>
      <c r="B330" s="33"/>
      <c r="C330" s="171" t="s">
        <v>594</v>
      </c>
      <c r="D330" s="171" t="s">
        <v>138</v>
      </c>
      <c r="E330" s="172" t="s">
        <v>595</v>
      </c>
      <c r="F330" s="173" t="s">
        <v>596</v>
      </c>
      <c r="G330" s="174" t="s">
        <v>263</v>
      </c>
      <c r="H330" s="175">
        <v>20</v>
      </c>
      <c r="I330" s="176"/>
      <c r="J330" s="177">
        <f>ROUND(I330*H330,2)</f>
        <v>0</v>
      </c>
      <c r="K330" s="173" t="s">
        <v>142</v>
      </c>
      <c r="L330" s="37"/>
      <c r="M330" s="178" t="s">
        <v>19</v>
      </c>
      <c r="N330" s="179" t="s">
        <v>44</v>
      </c>
      <c r="O330" s="62"/>
      <c r="P330" s="180">
        <f>O330*H330</f>
        <v>0</v>
      </c>
      <c r="Q330" s="180">
        <v>0</v>
      </c>
      <c r="R330" s="180">
        <f>Q330*H330</f>
        <v>0</v>
      </c>
      <c r="S330" s="180">
        <v>0</v>
      </c>
      <c r="T330" s="181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82" t="s">
        <v>143</v>
      </c>
      <c r="AT330" s="182" t="s">
        <v>138</v>
      </c>
      <c r="AU330" s="182" t="s">
        <v>83</v>
      </c>
      <c r="AY330" s="15" t="s">
        <v>136</v>
      </c>
      <c r="BE330" s="183">
        <f>IF(N330="základní",J330,0)</f>
        <v>0</v>
      </c>
      <c r="BF330" s="183">
        <f>IF(N330="snížená",J330,0)</f>
        <v>0</v>
      </c>
      <c r="BG330" s="183">
        <f>IF(N330="zákl. přenesená",J330,0)</f>
        <v>0</v>
      </c>
      <c r="BH330" s="183">
        <f>IF(N330="sníž. přenesená",J330,0)</f>
        <v>0</v>
      </c>
      <c r="BI330" s="183">
        <f>IF(N330="nulová",J330,0)</f>
        <v>0</v>
      </c>
      <c r="BJ330" s="15" t="s">
        <v>81</v>
      </c>
      <c r="BK330" s="183">
        <f>ROUND(I330*H330,2)</f>
        <v>0</v>
      </c>
      <c r="BL330" s="15" t="s">
        <v>143</v>
      </c>
      <c r="BM330" s="182" t="s">
        <v>597</v>
      </c>
    </row>
    <row r="331" spans="1:65" s="2" customFormat="1" ht="19.5">
      <c r="A331" s="32"/>
      <c r="B331" s="33"/>
      <c r="C331" s="34"/>
      <c r="D331" s="184" t="s">
        <v>145</v>
      </c>
      <c r="E331" s="34"/>
      <c r="F331" s="185" t="s">
        <v>598</v>
      </c>
      <c r="G331" s="34"/>
      <c r="H331" s="34"/>
      <c r="I331" s="186"/>
      <c r="J331" s="34"/>
      <c r="K331" s="34"/>
      <c r="L331" s="37"/>
      <c r="M331" s="187"/>
      <c r="N331" s="188"/>
      <c r="O331" s="62"/>
      <c r="P331" s="62"/>
      <c r="Q331" s="62"/>
      <c r="R331" s="62"/>
      <c r="S331" s="62"/>
      <c r="T331" s="63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T331" s="15" t="s">
        <v>145</v>
      </c>
      <c r="AU331" s="15" t="s">
        <v>83</v>
      </c>
    </row>
    <row r="332" spans="1:65" s="2" customFormat="1" ht="11.25">
      <c r="A332" s="32"/>
      <c r="B332" s="33"/>
      <c r="C332" s="34"/>
      <c r="D332" s="189" t="s">
        <v>147</v>
      </c>
      <c r="E332" s="34"/>
      <c r="F332" s="190" t="s">
        <v>599</v>
      </c>
      <c r="G332" s="34"/>
      <c r="H332" s="34"/>
      <c r="I332" s="186"/>
      <c r="J332" s="34"/>
      <c r="K332" s="34"/>
      <c r="L332" s="37"/>
      <c r="M332" s="187"/>
      <c r="N332" s="188"/>
      <c r="O332" s="62"/>
      <c r="P332" s="62"/>
      <c r="Q332" s="62"/>
      <c r="R332" s="62"/>
      <c r="S332" s="62"/>
      <c r="T332" s="63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T332" s="15" t="s">
        <v>147</v>
      </c>
      <c r="AU332" s="15" t="s">
        <v>83</v>
      </c>
    </row>
    <row r="333" spans="1:65" s="2" customFormat="1" ht="21.75" customHeight="1">
      <c r="A333" s="32"/>
      <c r="B333" s="33"/>
      <c r="C333" s="171" t="s">
        <v>600</v>
      </c>
      <c r="D333" s="171" t="s">
        <v>138</v>
      </c>
      <c r="E333" s="172" t="s">
        <v>601</v>
      </c>
      <c r="F333" s="173" t="s">
        <v>602</v>
      </c>
      <c r="G333" s="174" t="s">
        <v>263</v>
      </c>
      <c r="H333" s="175">
        <v>15</v>
      </c>
      <c r="I333" s="176"/>
      <c r="J333" s="177">
        <f>ROUND(I333*H333,2)</f>
        <v>0</v>
      </c>
      <c r="K333" s="173" t="s">
        <v>142</v>
      </c>
      <c r="L333" s="37"/>
      <c r="M333" s="178" t="s">
        <v>19</v>
      </c>
      <c r="N333" s="179" t="s">
        <v>44</v>
      </c>
      <c r="O333" s="62"/>
      <c r="P333" s="180">
        <f>O333*H333</f>
        <v>0</v>
      </c>
      <c r="Q333" s="180">
        <v>0</v>
      </c>
      <c r="R333" s="180">
        <f>Q333*H333</f>
        <v>0</v>
      </c>
      <c r="S333" s="180">
        <v>0</v>
      </c>
      <c r="T333" s="181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82" t="s">
        <v>143</v>
      </c>
      <c r="AT333" s="182" t="s">
        <v>138</v>
      </c>
      <c r="AU333" s="182" t="s">
        <v>83</v>
      </c>
      <c r="AY333" s="15" t="s">
        <v>136</v>
      </c>
      <c r="BE333" s="183">
        <f>IF(N333="základní",J333,0)</f>
        <v>0</v>
      </c>
      <c r="BF333" s="183">
        <f>IF(N333="snížená",J333,0)</f>
        <v>0</v>
      </c>
      <c r="BG333" s="183">
        <f>IF(N333="zákl. přenesená",J333,0)</f>
        <v>0</v>
      </c>
      <c r="BH333" s="183">
        <f>IF(N333="sníž. přenesená",J333,0)</f>
        <v>0</v>
      </c>
      <c r="BI333" s="183">
        <f>IF(N333="nulová",J333,0)</f>
        <v>0</v>
      </c>
      <c r="BJ333" s="15" t="s">
        <v>81</v>
      </c>
      <c r="BK333" s="183">
        <f>ROUND(I333*H333,2)</f>
        <v>0</v>
      </c>
      <c r="BL333" s="15" t="s">
        <v>143</v>
      </c>
      <c r="BM333" s="182" t="s">
        <v>603</v>
      </c>
    </row>
    <row r="334" spans="1:65" s="2" customFormat="1" ht="19.5">
      <c r="A334" s="32"/>
      <c r="B334" s="33"/>
      <c r="C334" s="34"/>
      <c r="D334" s="184" t="s">
        <v>145</v>
      </c>
      <c r="E334" s="34"/>
      <c r="F334" s="185" t="s">
        <v>604</v>
      </c>
      <c r="G334" s="34"/>
      <c r="H334" s="34"/>
      <c r="I334" s="186"/>
      <c r="J334" s="34"/>
      <c r="K334" s="34"/>
      <c r="L334" s="37"/>
      <c r="M334" s="187"/>
      <c r="N334" s="188"/>
      <c r="O334" s="62"/>
      <c r="P334" s="62"/>
      <c r="Q334" s="62"/>
      <c r="R334" s="62"/>
      <c r="S334" s="62"/>
      <c r="T334" s="63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T334" s="15" t="s">
        <v>145</v>
      </c>
      <c r="AU334" s="15" t="s">
        <v>83</v>
      </c>
    </row>
    <row r="335" spans="1:65" s="2" customFormat="1" ht="11.25">
      <c r="A335" s="32"/>
      <c r="B335" s="33"/>
      <c r="C335" s="34"/>
      <c r="D335" s="189" t="s">
        <v>147</v>
      </c>
      <c r="E335" s="34"/>
      <c r="F335" s="190" t="s">
        <v>605</v>
      </c>
      <c r="G335" s="34"/>
      <c r="H335" s="34"/>
      <c r="I335" s="186"/>
      <c r="J335" s="34"/>
      <c r="K335" s="34"/>
      <c r="L335" s="37"/>
      <c r="M335" s="187"/>
      <c r="N335" s="188"/>
      <c r="O335" s="62"/>
      <c r="P335" s="62"/>
      <c r="Q335" s="62"/>
      <c r="R335" s="62"/>
      <c r="S335" s="62"/>
      <c r="T335" s="63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T335" s="15" t="s">
        <v>147</v>
      </c>
      <c r="AU335" s="15" t="s">
        <v>83</v>
      </c>
    </row>
    <row r="336" spans="1:65" s="2" customFormat="1" ht="24.2" customHeight="1">
      <c r="A336" s="32"/>
      <c r="B336" s="33"/>
      <c r="C336" s="171" t="s">
        <v>606</v>
      </c>
      <c r="D336" s="171" t="s">
        <v>138</v>
      </c>
      <c r="E336" s="172" t="s">
        <v>607</v>
      </c>
      <c r="F336" s="173" t="s">
        <v>608</v>
      </c>
      <c r="G336" s="174" t="s">
        <v>263</v>
      </c>
      <c r="H336" s="175">
        <v>15</v>
      </c>
      <c r="I336" s="176"/>
      <c r="J336" s="177">
        <f>ROUND(I336*H336,2)</f>
        <v>0</v>
      </c>
      <c r="K336" s="173" t="s">
        <v>142</v>
      </c>
      <c r="L336" s="37"/>
      <c r="M336" s="178" t="s">
        <v>19</v>
      </c>
      <c r="N336" s="179" t="s">
        <v>44</v>
      </c>
      <c r="O336" s="62"/>
      <c r="P336" s="180">
        <f>O336*H336</f>
        <v>0</v>
      </c>
      <c r="Q336" s="180">
        <v>0</v>
      </c>
      <c r="R336" s="180">
        <f>Q336*H336</f>
        <v>0</v>
      </c>
      <c r="S336" s="180">
        <v>0</v>
      </c>
      <c r="T336" s="181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82" t="s">
        <v>143</v>
      </c>
      <c r="AT336" s="182" t="s">
        <v>138</v>
      </c>
      <c r="AU336" s="182" t="s">
        <v>83</v>
      </c>
      <c r="AY336" s="15" t="s">
        <v>136</v>
      </c>
      <c r="BE336" s="183">
        <f>IF(N336="základní",J336,0)</f>
        <v>0</v>
      </c>
      <c r="BF336" s="183">
        <f>IF(N336="snížená",J336,0)</f>
        <v>0</v>
      </c>
      <c r="BG336" s="183">
        <f>IF(N336="zákl. přenesená",J336,0)</f>
        <v>0</v>
      </c>
      <c r="BH336" s="183">
        <f>IF(N336="sníž. přenesená",J336,0)</f>
        <v>0</v>
      </c>
      <c r="BI336" s="183">
        <f>IF(N336="nulová",J336,0)</f>
        <v>0</v>
      </c>
      <c r="BJ336" s="15" t="s">
        <v>81</v>
      </c>
      <c r="BK336" s="183">
        <f>ROUND(I336*H336,2)</f>
        <v>0</v>
      </c>
      <c r="BL336" s="15" t="s">
        <v>143</v>
      </c>
      <c r="BM336" s="182" t="s">
        <v>609</v>
      </c>
    </row>
    <row r="337" spans="1:65" s="2" customFormat="1" ht="19.5">
      <c r="A337" s="32"/>
      <c r="B337" s="33"/>
      <c r="C337" s="34"/>
      <c r="D337" s="184" t="s">
        <v>145</v>
      </c>
      <c r="E337" s="34"/>
      <c r="F337" s="185" t="s">
        <v>610</v>
      </c>
      <c r="G337" s="34"/>
      <c r="H337" s="34"/>
      <c r="I337" s="186"/>
      <c r="J337" s="34"/>
      <c r="K337" s="34"/>
      <c r="L337" s="37"/>
      <c r="M337" s="187"/>
      <c r="N337" s="188"/>
      <c r="O337" s="62"/>
      <c r="P337" s="62"/>
      <c r="Q337" s="62"/>
      <c r="R337" s="62"/>
      <c r="S337" s="62"/>
      <c r="T337" s="63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T337" s="15" t="s">
        <v>145</v>
      </c>
      <c r="AU337" s="15" t="s">
        <v>83</v>
      </c>
    </row>
    <row r="338" spans="1:65" s="2" customFormat="1" ht="11.25">
      <c r="A338" s="32"/>
      <c r="B338" s="33"/>
      <c r="C338" s="34"/>
      <c r="D338" s="189" t="s">
        <v>147</v>
      </c>
      <c r="E338" s="34"/>
      <c r="F338" s="190" t="s">
        <v>611</v>
      </c>
      <c r="G338" s="34"/>
      <c r="H338" s="34"/>
      <c r="I338" s="186"/>
      <c r="J338" s="34"/>
      <c r="K338" s="34"/>
      <c r="L338" s="37"/>
      <c r="M338" s="187"/>
      <c r="N338" s="188"/>
      <c r="O338" s="62"/>
      <c r="P338" s="62"/>
      <c r="Q338" s="62"/>
      <c r="R338" s="62"/>
      <c r="S338" s="62"/>
      <c r="T338" s="63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T338" s="15" t="s">
        <v>147</v>
      </c>
      <c r="AU338" s="15" t="s">
        <v>83</v>
      </c>
    </row>
    <row r="339" spans="1:65" s="2" customFormat="1" ht="16.5" customHeight="1">
      <c r="A339" s="32"/>
      <c r="B339" s="33"/>
      <c r="C339" s="171" t="s">
        <v>612</v>
      </c>
      <c r="D339" s="171" t="s">
        <v>138</v>
      </c>
      <c r="E339" s="172" t="s">
        <v>613</v>
      </c>
      <c r="F339" s="173" t="s">
        <v>614</v>
      </c>
      <c r="G339" s="174" t="s">
        <v>263</v>
      </c>
      <c r="H339" s="175">
        <v>10</v>
      </c>
      <c r="I339" s="176"/>
      <c r="J339" s="177">
        <f>ROUND(I339*H339,2)</f>
        <v>0</v>
      </c>
      <c r="K339" s="173" t="s">
        <v>142</v>
      </c>
      <c r="L339" s="37"/>
      <c r="M339" s="178" t="s">
        <v>19</v>
      </c>
      <c r="N339" s="179" t="s">
        <v>44</v>
      </c>
      <c r="O339" s="62"/>
      <c r="P339" s="180">
        <f>O339*H339</f>
        <v>0</v>
      </c>
      <c r="Q339" s="180">
        <v>0</v>
      </c>
      <c r="R339" s="180">
        <f>Q339*H339</f>
        <v>0</v>
      </c>
      <c r="S339" s="180">
        <v>0</v>
      </c>
      <c r="T339" s="181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82" t="s">
        <v>143</v>
      </c>
      <c r="AT339" s="182" t="s">
        <v>138</v>
      </c>
      <c r="AU339" s="182" t="s">
        <v>83</v>
      </c>
      <c r="AY339" s="15" t="s">
        <v>136</v>
      </c>
      <c r="BE339" s="183">
        <f>IF(N339="základní",J339,0)</f>
        <v>0</v>
      </c>
      <c r="BF339" s="183">
        <f>IF(N339="snížená",J339,0)</f>
        <v>0</v>
      </c>
      <c r="BG339" s="183">
        <f>IF(N339="zákl. přenesená",J339,0)</f>
        <v>0</v>
      </c>
      <c r="BH339" s="183">
        <f>IF(N339="sníž. přenesená",J339,0)</f>
        <v>0</v>
      </c>
      <c r="BI339" s="183">
        <f>IF(N339="nulová",J339,0)</f>
        <v>0</v>
      </c>
      <c r="BJ339" s="15" t="s">
        <v>81</v>
      </c>
      <c r="BK339" s="183">
        <f>ROUND(I339*H339,2)</f>
        <v>0</v>
      </c>
      <c r="BL339" s="15" t="s">
        <v>143</v>
      </c>
      <c r="BM339" s="182" t="s">
        <v>615</v>
      </c>
    </row>
    <row r="340" spans="1:65" s="2" customFormat="1" ht="19.5">
      <c r="A340" s="32"/>
      <c r="B340" s="33"/>
      <c r="C340" s="34"/>
      <c r="D340" s="184" t="s">
        <v>145</v>
      </c>
      <c r="E340" s="34"/>
      <c r="F340" s="185" t="s">
        <v>616</v>
      </c>
      <c r="G340" s="34"/>
      <c r="H340" s="34"/>
      <c r="I340" s="186"/>
      <c r="J340" s="34"/>
      <c r="K340" s="34"/>
      <c r="L340" s="37"/>
      <c r="M340" s="187"/>
      <c r="N340" s="188"/>
      <c r="O340" s="62"/>
      <c r="P340" s="62"/>
      <c r="Q340" s="62"/>
      <c r="R340" s="62"/>
      <c r="S340" s="62"/>
      <c r="T340" s="63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T340" s="15" t="s">
        <v>145</v>
      </c>
      <c r="AU340" s="15" t="s">
        <v>83</v>
      </c>
    </row>
    <row r="341" spans="1:65" s="2" customFormat="1" ht="11.25">
      <c r="A341" s="32"/>
      <c r="B341" s="33"/>
      <c r="C341" s="34"/>
      <c r="D341" s="189" t="s">
        <v>147</v>
      </c>
      <c r="E341" s="34"/>
      <c r="F341" s="190" t="s">
        <v>617</v>
      </c>
      <c r="G341" s="34"/>
      <c r="H341" s="34"/>
      <c r="I341" s="186"/>
      <c r="J341" s="34"/>
      <c r="K341" s="34"/>
      <c r="L341" s="37"/>
      <c r="M341" s="187"/>
      <c r="N341" s="188"/>
      <c r="O341" s="62"/>
      <c r="P341" s="62"/>
      <c r="Q341" s="62"/>
      <c r="R341" s="62"/>
      <c r="S341" s="62"/>
      <c r="T341" s="63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T341" s="15" t="s">
        <v>147</v>
      </c>
      <c r="AU341" s="15" t="s">
        <v>83</v>
      </c>
    </row>
    <row r="342" spans="1:65" s="2" customFormat="1" ht="21.75" customHeight="1">
      <c r="A342" s="32"/>
      <c r="B342" s="33"/>
      <c r="C342" s="171" t="s">
        <v>618</v>
      </c>
      <c r="D342" s="171" t="s">
        <v>138</v>
      </c>
      <c r="E342" s="172" t="s">
        <v>619</v>
      </c>
      <c r="F342" s="173" t="s">
        <v>620</v>
      </c>
      <c r="G342" s="174" t="s">
        <v>263</v>
      </c>
      <c r="H342" s="175">
        <v>20</v>
      </c>
      <c r="I342" s="176"/>
      <c r="J342" s="177">
        <f>ROUND(I342*H342,2)</f>
        <v>0</v>
      </c>
      <c r="K342" s="173" t="s">
        <v>142</v>
      </c>
      <c r="L342" s="37"/>
      <c r="M342" s="178" t="s">
        <v>19</v>
      </c>
      <c r="N342" s="179" t="s">
        <v>44</v>
      </c>
      <c r="O342" s="62"/>
      <c r="P342" s="180">
        <f>O342*H342</f>
        <v>0</v>
      </c>
      <c r="Q342" s="180">
        <v>0</v>
      </c>
      <c r="R342" s="180">
        <f>Q342*H342</f>
        <v>0</v>
      </c>
      <c r="S342" s="180">
        <v>0</v>
      </c>
      <c r="T342" s="181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82" t="s">
        <v>143</v>
      </c>
      <c r="AT342" s="182" t="s">
        <v>138</v>
      </c>
      <c r="AU342" s="182" t="s">
        <v>83</v>
      </c>
      <c r="AY342" s="15" t="s">
        <v>136</v>
      </c>
      <c r="BE342" s="183">
        <f>IF(N342="základní",J342,0)</f>
        <v>0</v>
      </c>
      <c r="BF342" s="183">
        <f>IF(N342="snížená",J342,0)</f>
        <v>0</v>
      </c>
      <c r="BG342" s="183">
        <f>IF(N342="zákl. přenesená",J342,0)</f>
        <v>0</v>
      </c>
      <c r="BH342" s="183">
        <f>IF(N342="sníž. přenesená",J342,0)</f>
        <v>0</v>
      </c>
      <c r="BI342" s="183">
        <f>IF(N342="nulová",J342,0)</f>
        <v>0</v>
      </c>
      <c r="BJ342" s="15" t="s">
        <v>81</v>
      </c>
      <c r="BK342" s="183">
        <f>ROUND(I342*H342,2)</f>
        <v>0</v>
      </c>
      <c r="BL342" s="15" t="s">
        <v>143</v>
      </c>
      <c r="BM342" s="182" t="s">
        <v>621</v>
      </c>
    </row>
    <row r="343" spans="1:65" s="2" customFormat="1" ht="19.5">
      <c r="A343" s="32"/>
      <c r="B343" s="33"/>
      <c r="C343" s="34"/>
      <c r="D343" s="184" t="s">
        <v>145</v>
      </c>
      <c r="E343" s="34"/>
      <c r="F343" s="185" t="s">
        <v>622</v>
      </c>
      <c r="G343" s="34"/>
      <c r="H343" s="34"/>
      <c r="I343" s="186"/>
      <c r="J343" s="34"/>
      <c r="K343" s="34"/>
      <c r="L343" s="37"/>
      <c r="M343" s="187"/>
      <c r="N343" s="188"/>
      <c r="O343" s="62"/>
      <c r="P343" s="62"/>
      <c r="Q343" s="62"/>
      <c r="R343" s="62"/>
      <c r="S343" s="62"/>
      <c r="T343" s="63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T343" s="15" t="s">
        <v>145</v>
      </c>
      <c r="AU343" s="15" t="s">
        <v>83</v>
      </c>
    </row>
    <row r="344" spans="1:65" s="2" customFormat="1" ht="11.25">
      <c r="A344" s="32"/>
      <c r="B344" s="33"/>
      <c r="C344" s="34"/>
      <c r="D344" s="189" t="s">
        <v>147</v>
      </c>
      <c r="E344" s="34"/>
      <c r="F344" s="190" t="s">
        <v>623</v>
      </c>
      <c r="G344" s="34"/>
      <c r="H344" s="34"/>
      <c r="I344" s="186"/>
      <c r="J344" s="34"/>
      <c r="K344" s="34"/>
      <c r="L344" s="37"/>
      <c r="M344" s="187"/>
      <c r="N344" s="188"/>
      <c r="O344" s="62"/>
      <c r="P344" s="62"/>
      <c r="Q344" s="62"/>
      <c r="R344" s="62"/>
      <c r="S344" s="62"/>
      <c r="T344" s="63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T344" s="15" t="s">
        <v>147</v>
      </c>
      <c r="AU344" s="15" t="s">
        <v>83</v>
      </c>
    </row>
    <row r="345" spans="1:65" s="2" customFormat="1" ht="21.75" customHeight="1">
      <c r="A345" s="32"/>
      <c r="B345" s="33"/>
      <c r="C345" s="171" t="s">
        <v>624</v>
      </c>
      <c r="D345" s="171" t="s">
        <v>138</v>
      </c>
      <c r="E345" s="172" t="s">
        <v>625</v>
      </c>
      <c r="F345" s="173" t="s">
        <v>626</v>
      </c>
      <c r="G345" s="174" t="s">
        <v>263</v>
      </c>
      <c r="H345" s="175">
        <v>10</v>
      </c>
      <c r="I345" s="176"/>
      <c r="J345" s="177">
        <f>ROUND(I345*H345,2)</f>
        <v>0</v>
      </c>
      <c r="K345" s="173" t="s">
        <v>142</v>
      </c>
      <c r="L345" s="37"/>
      <c r="M345" s="178" t="s">
        <v>19</v>
      </c>
      <c r="N345" s="179" t="s">
        <v>44</v>
      </c>
      <c r="O345" s="62"/>
      <c r="P345" s="180">
        <f>O345*H345</f>
        <v>0</v>
      </c>
      <c r="Q345" s="180">
        <v>0</v>
      </c>
      <c r="R345" s="180">
        <f>Q345*H345</f>
        <v>0</v>
      </c>
      <c r="S345" s="180">
        <v>0</v>
      </c>
      <c r="T345" s="181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82" t="s">
        <v>143</v>
      </c>
      <c r="AT345" s="182" t="s">
        <v>138</v>
      </c>
      <c r="AU345" s="182" t="s">
        <v>83</v>
      </c>
      <c r="AY345" s="15" t="s">
        <v>136</v>
      </c>
      <c r="BE345" s="183">
        <f>IF(N345="základní",J345,0)</f>
        <v>0</v>
      </c>
      <c r="BF345" s="183">
        <f>IF(N345="snížená",J345,0)</f>
        <v>0</v>
      </c>
      <c r="BG345" s="183">
        <f>IF(N345="zákl. přenesená",J345,0)</f>
        <v>0</v>
      </c>
      <c r="BH345" s="183">
        <f>IF(N345="sníž. přenesená",J345,0)</f>
        <v>0</v>
      </c>
      <c r="BI345" s="183">
        <f>IF(N345="nulová",J345,0)</f>
        <v>0</v>
      </c>
      <c r="BJ345" s="15" t="s">
        <v>81</v>
      </c>
      <c r="BK345" s="183">
        <f>ROUND(I345*H345,2)</f>
        <v>0</v>
      </c>
      <c r="BL345" s="15" t="s">
        <v>143</v>
      </c>
      <c r="BM345" s="182" t="s">
        <v>627</v>
      </c>
    </row>
    <row r="346" spans="1:65" s="2" customFormat="1" ht="19.5">
      <c r="A346" s="32"/>
      <c r="B346" s="33"/>
      <c r="C346" s="34"/>
      <c r="D346" s="184" t="s">
        <v>145</v>
      </c>
      <c r="E346" s="34"/>
      <c r="F346" s="185" t="s">
        <v>628</v>
      </c>
      <c r="G346" s="34"/>
      <c r="H346" s="34"/>
      <c r="I346" s="186"/>
      <c r="J346" s="34"/>
      <c r="K346" s="34"/>
      <c r="L346" s="37"/>
      <c r="M346" s="187"/>
      <c r="N346" s="188"/>
      <c r="O346" s="62"/>
      <c r="P346" s="62"/>
      <c r="Q346" s="62"/>
      <c r="R346" s="62"/>
      <c r="S346" s="62"/>
      <c r="T346" s="63"/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T346" s="15" t="s">
        <v>145</v>
      </c>
      <c r="AU346" s="15" t="s">
        <v>83</v>
      </c>
    </row>
    <row r="347" spans="1:65" s="2" customFormat="1" ht="11.25">
      <c r="A347" s="32"/>
      <c r="B347" s="33"/>
      <c r="C347" s="34"/>
      <c r="D347" s="189" t="s">
        <v>147</v>
      </c>
      <c r="E347" s="34"/>
      <c r="F347" s="190" t="s">
        <v>629</v>
      </c>
      <c r="G347" s="34"/>
      <c r="H347" s="34"/>
      <c r="I347" s="186"/>
      <c r="J347" s="34"/>
      <c r="K347" s="34"/>
      <c r="L347" s="37"/>
      <c r="M347" s="187"/>
      <c r="N347" s="188"/>
      <c r="O347" s="62"/>
      <c r="P347" s="62"/>
      <c r="Q347" s="62"/>
      <c r="R347" s="62"/>
      <c r="S347" s="62"/>
      <c r="T347" s="63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T347" s="15" t="s">
        <v>147</v>
      </c>
      <c r="AU347" s="15" t="s">
        <v>83</v>
      </c>
    </row>
    <row r="348" spans="1:65" s="2" customFormat="1" ht="21.75" customHeight="1">
      <c r="A348" s="32"/>
      <c r="B348" s="33"/>
      <c r="C348" s="171" t="s">
        <v>630</v>
      </c>
      <c r="D348" s="171" t="s">
        <v>138</v>
      </c>
      <c r="E348" s="172" t="s">
        <v>631</v>
      </c>
      <c r="F348" s="173" t="s">
        <v>632</v>
      </c>
      <c r="G348" s="174" t="s">
        <v>263</v>
      </c>
      <c r="H348" s="175">
        <v>80</v>
      </c>
      <c r="I348" s="176"/>
      <c r="J348" s="177">
        <f>ROUND(I348*H348,2)</f>
        <v>0</v>
      </c>
      <c r="K348" s="173" t="s">
        <v>142</v>
      </c>
      <c r="L348" s="37"/>
      <c r="M348" s="178" t="s">
        <v>19</v>
      </c>
      <c r="N348" s="179" t="s">
        <v>44</v>
      </c>
      <c r="O348" s="62"/>
      <c r="P348" s="180">
        <f>O348*H348</f>
        <v>0</v>
      </c>
      <c r="Q348" s="180">
        <v>0</v>
      </c>
      <c r="R348" s="180">
        <f>Q348*H348</f>
        <v>0</v>
      </c>
      <c r="S348" s="180">
        <v>0</v>
      </c>
      <c r="T348" s="181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82" t="s">
        <v>143</v>
      </c>
      <c r="AT348" s="182" t="s">
        <v>138</v>
      </c>
      <c r="AU348" s="182" t="s">
        <v>83</v>
      </c>
      <c r="AY348" s="15" t="s">
        <v>136</v>
      </c>
      <c r="BE348" s="183">
        <f>IF(N348="základní",J348,0)</f>
        <v>0</v>
      </c>
      <c r="BF348" s="183">
        <f>IF(N348="snížená",J348,0)</f>
        <v>0</v>
      </c>
      <c r="BG348" s="183">
        <f>IF(N348="zákl. přenesená",J348,0)</f>
        <v>0</v>
      </c>
      <c r="BH348" s="183">
        <f>IF(N348="sníž. přenesená",J348,0)</f>
        <v>0</v>
      </c>
      <c r="BI348" s="183">
        <f>IF(N348="nulová",J348,0)</f>
        <v>0</v>
      </c>
      <c r="BJ348" s="15" t="s">
        <v>81</v>
      </c>
      <c r="BK348" s="183">
        <f>ROUND(I348*H348,2)</f>
        <v>0</v>
      </c>
      <c r="BL348" s="15" t="s">
        <v>143</v>
      </c>
      <c r="BM348" s="182" t="s">
        <v>633</v>
      </c>
    </row>
    <row r="349" spans="1:65" s="2" customFormat="1" ht="19.5">
      <c r="A349" s="32"/>
      <c r="B349" s="33"/>
      <c r="C349" s="34"/>
      <c r="D349" s="184" t="s">
        <v>145</v>
      </c>
      <c r="E349" s="34"/>
      <c r="F349" s="185" t="s">
        <v>634</v>
      </c>
      <c r="G349" s="34"/>
      <c r="H349" s="34"/>
      <c r="I349" s="186"/>
      <c r="J349" s="34"/>
      <c r="K349" s="34"/>
      <c r="L349" s="37"/>
      <c r="M349" s="187"/>
      <c r="N349" s="188"/>
      <c r="O349" s="62"/>
      <c r="P349" s="62"/>
      <c r="Q349" s="62"/>
      <c r="R349" s="62"/>
      <c r="S349" s="62"/>
      <c r="T349" s="63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T349" s="15" t="s">
        <v>145</v>
      </c>
      <c r="AU349" s="15" t="s">
        <v>83</v>
      </c>
    </row>
    <row r="350" spans="1:65" s="2" customFormat="1" ht="11.25">
      <c r="A350" s="32"/>
      <c r="B350" s="33"/>
      <c r="C350" s="34"/>
      <c r="D350" s="189" t="s">
        <v>147</v>
      </c>
      <c r="E350" s="34"/>
      <c r="F350" s="190" t="s">
        <v>635</v>
      </c>
      <c r="G350" s="34"/>
      <c r="H350" s="34"/>
      <c r="I350" s="186"/>
      <c r="J350" s="34"/>
      <c r="K350" s="34"/>
      <c r="L350" s="37"/>
      <c r="M350" s="187"/>
      <c r="N350" s="188"/>
      <c r="O350" s="62"/>
      <c r="P350" s="62"/>
      <c r="Q350" s="62"/>
      <c r="R350" s="62"/>
      <c r="S350" s="62"/>
      <c r="T350" s="63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T350" s="15" t="s">
        <v>147</v>
      </c>
      <c r="AU350" s="15" t="s">
        <v>83</v>
      </c>
    </row>
    <row r="351" spans="1:65" s="2" customFormat="1" ht="21.75" customHeight="1">
      <c r="A351" s="32"/>
      <c r="B351" s="33"/>
      <c r="C351" s="171" t="s">
        <v>636</v>
      </c>
      <c r="D351" s="171" t="s">
        <v>138</v>
      </c>
      <c r="E351" s="172" t="s">
        <v>637</v>
      </c>
      <c r="F351" s="173" t="s">
        <v>638</v>
      </c>
      <c r="G351" s="174" t="s">
        <v>263</v>
      </c>
      <c r="H351" s="175">
        <v>60</v>
      </c>
      <c r="I351" s="176"/>
      <c r="J351" s="177">
        <f>ROUND(I351*H351,2)</f>
        <v>0</v>
      </c>
      <c r="K351" s="173" t="s">
        <v>142</v>
      </c>
      <c r="L351" s="37"/>
      <c r="M351" s="178" t="s">
        <v>19</v>
      </c>
      <c r="N351" s="179" t="s">
        <v>44</v>
      </c>
      <c r="O351" s="62"/>
      <c r="P351" s="180">
        <f>O351*H351</f>
        <v>0</v>
      </c>
      <c r="Q351" s="180">
        <v>0</v>
      </c>
      <c r="R351" s="180">
        <f>Q351*H351</f>
        <v>0</v>
      </c>
      <c r="S351" s="180">
        <v>0</v>
      </c>
      <c r="T351" s="181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82" t="s">
        <v>143</v>
      </c>
      <c r="AT351" s="182" t="s">
        <v>138</v>
      </c>
      <c r="AU351" s="182" t="s">
        <v>83</v>
      </c>
      <c r="AY351" s="15" t="s">
        <v>136</v>
      </c>
      <c r="BE351" s="183">
        <f>IF(N351="základní",J351,0)</f>
        <v>0</v>
      </c>
      <c r="BF351" s="183">
        <f>IF(N351="snížená",J351,0)</f>
        <v>0</v>
      </c>
      <c r="BG351" s="183">
        <f>IF(N351="zákl. přenesená",J351,0)</f>
        <v>0</v>
      </c>
      <c r="BH351" s="183">
        <f>IF(N351="sníž. přenesená",J351,0)</f>
        <v>0</v>
      </c>
      <c r="BI351" s="183">
        <f>IF(N351="nulová",J351,0)</f>
        <v>0</v>
      </c>
      <c r="BJ351" s="15" t="s">
        <v>81</v>
      </c>
      <c r="BK351" s="183">
        <f>ROUND(I351*H351,2)</f>
        <v>0</v>
      </c>
      <c r="BL351" s="15" t="s">
        <v>143</v>
      </c>
      <c r="BM351" s="182" t="s">
        <v>639</v>
      </c>
    </row>
    <row r="352" spans="1:65" s="2" customFormat="1" ht="19.5">
      <c r="A352" s="32"/>
      <c r="B352" s="33"/>
      <c r="C352" s="34"/>
      <c r="D352" s="184" t="s">
        <v>145</v>
      </c>
      <c r="E352" s="34"/>
      <c r="F352" s="185" t="s">
        <v>640</v>
      </c>
      <c r="G352" s="34"/>
      <c r="H352" s="34"/>
      <c r="I352" s="186"/>
      <c r="J352" s="34"/>
      <c r="K352" s="34"/>
      <c r="L352" s="37"/>
      <c r="M352" s="187"/>
      <c r="N352" s="188"/>
      <c r="O352" s="62"/>
      <c r="P352" s="62"/>
      <c r="Q352" s="62"/>
      <c r="R352" s="62"/>
      <c r="S352" s="62"/>
      <c r="T352" s="63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T352" s="15" t="s">
        <v>145</v>
      </c>
      <c r="AU352" s="15" t="s">
        <v>83</v>
      </c>
    </row>
    <row r="353" spans="1:65" s="2" customFormat="1" ht="11.25">
      <c r="A353" s="32"/>
      <c r="B353" s="33"/>
      <c r="C353" s="34"/>
      <c r="D353" s="189" t="s">
        <v>147</v>
      </c>
      <c r="E353" s="34"/>
      <c r="F353" s="190" t="s">
        <v>641</v>
      </c>
      <c r="G353" s="34"/>
      <c r="H353" s="34"/>
      <c r="I353" s="186"/>
      <c r="J353" s="34"/>
      <c r="K353" s="34"/>
      <c r="L353" s="37"/>
      <c r="M353" s="187"/>
      <c r="N353" s="188"/>
      <c r="O353" s="62"/>
      <c r="P353" s="62"/>
      <c r="Q353" s="62"/>
      <c r="R353" s="62"/>
      <c r="S353" s="62"/>
      <c r="T353" s="63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T353" s="15" t="s">
        <v>147</v>
      </c>
      <c r="AU353" s="15" t="s">
        <v>83</v>
      </c>
    </row>
    <row r="354" spans="1:65" s="2" customFormat="1" ht="21.75" customHeight="1">
      <c r="A354" s="32"/>
      <c r="B354" s="33"/>
      <c r="C354" s="171" t="s">
        <v>642</v>
      </c>
      <c r="D354" s="171" t="s">
        <v>138</v>
      </c>
      <c r="E354" s="172" t="s">
        <v>643</v>
      </c>
      <c r="F354" s="173" t="s">
        <v>644</v>
      </c>
      <c r="G354" s="174" t="s">
        <v>263</v>
      </c>
      <c r="H354" s="175">
        <v>60</v>
      </c>
      <c r="I354" s="176"/>
      <c r="J354" s="177">
        <f>ROUND(I354*H354,2)</f>
        <v>0</v>
      </c>
      <c r="K354" s="173" t="s">
        <v>142</v>
      </c>
      <c r="L354" s="37"/>
      <c r="M354" s="178" t="s">
        <v>19</v>
      </c>
      <c r="N354" s="179" t="s">
        <v>44</v>
      </c>
      <c r="O354" s="62"/>
      <c r="P354" s="180">
        <f>O354*H354</f>
        <v>0</v>
      </c>
      <c r="Q354" s="180">
        <v>0</v>
      </c>
      <c r="R354" s="180">
        <f>Q354*H354</f>
        <v>0</v>
      </c>
      <c r="S354" s="180">
        <v>0</v>
      </c>
      <c r="T354" s="181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82" t="s">
        <v>143</v>
      </c>
      <c r="AT354" s="182" t="s">
        <v>138</v>
      </c>
      <c r="AU354" s="182" t="s">
        <v>83</v>
      </c>
      <c r="AY354" s="15" t="s">
        <v>136</v>
      </c>
      <c r="BE354" s="183">
        <f>IF(N354="základní",J354,0)</f>
        <v>0</v>
      </c>
      <c r="BF354" s="183">
        <f>IF(N354="snížená",J354,0)</f>
        <v>0</v>
      </c>
      <c r="BG354" s="183">
        <f>IF(N354="zákl. přenesená",J354,0)</f>
        <v>0</v>
      </c>
      <c r="BH354" s="183">
        <f>IF(N354="sníž. přenesená",J354,0)</f>
        <v>0</v>
      </c>
      <c r="BI354" s="183">
        <f>IF(N354="nulová",J354,0)</f>
        <v>0</v>
      </c>
      <c r="BJ354" s="15" t="s">
        <v>81</v>
      </c>
      <c r="BK354" s="183">
        <f>ROUND(I354*H354,2)</f>
        <v>0</v>
      </c>
      <c r="BL354" s="15" t="s">
        <v>143</v>
      </c>
      <c r="BM354" s="182" t="s">
        <v>645</v>
      </c>
    </row>
    <row r="355" spans="1:65" s="2" customFormat="1" ht="19.5">
      <c r="A355" s="32"/>
      <c r="B355" s="33"/>
      <c r="C355" s="34"/>
      <c r="D355" s="184" t="s">
        <v>145</v>
      </c>
      <c r="E355" s="34"/>
      <c r="F355" s="185" t="s">
        <v>646</v>
      </c>
      <c r="G355" s="34"/>
      <c r="H355" s="34"/>
      <c r="I355" s="186"/>
      <c r="J355" s="34"/>
      <c r="K355" s="34"/>
      <c r="L355" s="37"/>
      <c r="M355" s="187"/>
      <c r="N355" s="188"/>
      <c r="O355" s="62"/>
      <c r="P355" s="62"/>
      <c r="Q355" s="62"/>
      <c r="R355" s="62"/>
      <c r="S355" s="62"/>
      <c r="T355" s="63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T355" s="15" t="s">
        <v>145</v>
      </c>
      <c r="AU355" s="15" t="s">
        <v>83</v>
      </c>
    </row>
    <row r="356" spans="1:65" s="2" customFormat="1" ht="11.25">
      <c r="A356" s="32"/>
      <c r="B356" s="33"/>
      <c r="C356" s="34"/>
      <c r="D356" s="189" t="s">
        <v>147</v>
      </c>
      <c r="E356" s="34"/>
      <c r="F356" s="190" t="s">
        <v>647</v>
      </c>
      <c r="G356" s="34"/>
      <c r="H356" s="34"/>
      <c r="I356" s="186"/>
      <c r="J356" s="34"/>
      <c r="K356" s="34"/>
      <c r="L356" s="37"/>
      <c r="M356" s="187"/>
      <c r="N356" s="188"/>
      <c r="O356" s="62"/>
      <c r="P356" s="62"/>
      <c r="Q356" s="62"/>
      <c r="R356" s="62"/>
      <c r="S356" s="62"/>
      <c r="T356" s="63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T356" s="15" t="s">
        <v>147</v>
      </c>
      <c r="AU356" s="15" t="s">
        <v>83</v>
      </c>
    </row>
    <row r="357" spans="1:65" s="2" customFormat="1" ht="21.75" customHeight="1">
      <c r="A357" s="32"/>
      <c r="B357" s="33"/>
      <c r="C357" s="171" t="s">
        <v>648</v>
      </c>
      <c r="D357" s="171" t="s">
        <v>138</v>
      </c>
      <c r="E357" s="172" t="s">
        <v>649</v>
      </c>
      <c r="F357" s="173" t="s">
        <v>650</v>
      </c>
      <c r="G357" s="174" t="s">
        <v>263</v>
      </c>
      <c r="H357" s="175">
        <v>50</v>
      </c>
      <c r="I357" s="176"/>
      <c r="J357" s="177">
        <f>ROUND(I357*H357,2)</f>
        <v>0</v>
      </c>
      <c r="K357" s="173" t="s">
        <v>142</v>
      </c>
      <c r="L357" s="37"/>
      <c r="M357" s="178" t="s">
        <v>19</v>
      </c>
      <c r="N357" s="179" t="s">
        <v>44</v>
      </c>
      <c r="O357" s="62"/>
      <c r="P357" s="180">
        <f>O357*H357</f>
        <v>0</v>
      </c>
      <c r="Q357" s="180">
        <v>0</v>
      </c>
      <c r="R357" s="180">
        <f>Q357*H357</f>
        <v>0</v>
      </c>
      <c r="S357" s="180">
        <v>0</v>
      </c>
      <c r="T357" s="181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82" t="s">
        <v>143</v>
      </c>
      <c r="AT357" s="182" t="s">
        <v>138</v>
      </c>
      <c r="AU357" s="182" t="s">
        <v>83</v>
      </c>
      <c r="AY357" s="15" t="s">
        <v>136</v>
      </c>
      <c r="BE357" s="183">
        <f>IF(N357="základní",J357,0)</f>
        <v>0</v>
      </c>
      <c r="BF357" s="183">
        <f>IF(N357="snížená",J357,0)</f>
        <v>0</v>
      </c>
      <c r="BG357" s="183">
        <f>IF(N357="zákl. přenesená",J357,0)</f>
        <v>0</v>
      </c>
      <c r="BH357" s="183">
        <f>IF(N357="sníž. přenesená",J357,0)</f>
        <v>0</v>
      </c>
      <c r="BI357" s="183">
        <f>IF(N357="nulová",J357,0)</f>
        <v>0</v>
      </c>
      <c r="BJ357" s="15" t="s">
        <v>81</v>
      </c>
      <c r="BK357" s="183">
        <f>ROUND(I357*H357,2)</f>
        <v>0</v>
      </c>
      <c r="BL357" s="15" t="s">
        <v>143</v>
      </c>
      <c r="BM357" s="182" t="s">
        <v>651</v>
      </c>
    </row>
    <row r="358" spans="1:65" s="2" customFormat="1" ht="19.5">
      <c r="A358" s="32"/>
      <c r="B358" s="33"/>
      <c r="C358" s="34"/>
      <c r="D358" s="184" t="s">
        <v>145</v>
      </c>
      <c r="E358" s="34"/>
      <c r="F358" s="185" t="s">
        <v>652</v>
      </c>
      <c r="G358" s="34"/>
      <c r="H358" s="34"/>
      <c r="I358" s="186"/>
      <c r="J358" s="34"/>
      <c r="K358" s="34"/>
      <c r="L358" s="37"/>
      <c r="M358" s="187"/>
      <c r="N358" s="188"/>
      <c r="O358" s="62"/>
      <c r="P358" s="62"/>
      <c r="Q358" s="62"/>
      <c r="R358" s="62"/>
      <c r="S358" s="62"/>
      <c r="T358" s="63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T358" s="15" t="s">
        <v>145</v>
      </c>
      <c r="AU358" s="15" t="s">
        <v>83</v>
      </c>
    </row>
    <row r="359" spans="1:65" s="2" customFormat="1" ht="11.25">
      <c r="A359" s="32"/>
      <c r="B359" s="33"/>
      <c r="C359" s="34"/>
      <c r="D359" s="189" t="s">
        <v>147</v>
      </c>
      <c r="E359" s="34"/>
      <c r="F359" s="190" t="s">
        <v>653</v>
      </c>
      <c r="G359" s="34"/>
      <c r="H359" s="34"/>
      <c r="I359" s="186"/>
      <c r="J359" s="34"/>
      <c r="K359" s="34"/>
      <c r="L359" s="37"/>
      <c r="M359" s="187"/>
      <c r="N359" s="188"/>
      <c r="O359" s="62"/>
      <c r="P359" s="62"/>
      <c r="Q359" s="62"/>
      <c r="R359" s="62"/>
      <c r="S359" s="62"/>
      <c r="T359" s="63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T359" s="15" t="s">
        <v>147</v>
      </c>
      <c r="AU359" s="15" t="s">
        <v>83</v>
      </c>
    </row>
    <row r="360" spans="1:65" s="2" customFormat="1" ht="21.75" customHeight="1">
      <c r="A360" s="32"/>
      <c r="B360" s="33"/>
      <c r="C360" s="171" t="s">
        <v>654</v>
      </c>
      <c r="D360" s="171" t="s">
        <v>138</v>
      </c>
      <c r="E360" s="172" t="s">
        <v>655</v>
      </c>
      <c r="F360" s="173" t="s">
        <v>656</v>
      </c>
      <c r="G360" s="174" t="s">
        <v>263</v>
      </c>
      <c r="H360" s="175">
        <v>50</v>
      </c>
      <c r="I360" s="176"/>
      <c r="J360" s="177">
        <f>ROUND(I360*H360,2)</f>
        <v>0</v>
      </c>
      <c r="K360" s="173" t="s">
        <v>142</v>
      </c>
      <c r="L360" s="37"/>
      <c r="M360" s="178" t="s">
        <v>19</v>
      </c>
      <c r="N360" s="179" t="s">
        <v>44</v>
      </c>
      <c r="O360" s="62"/>
      <c r="P360" s="180">
        <f>O360*H360</f>
        <v>0</v>
      </c>
      <c r="Q360" s="180">
        <v>0</v>
      </c>
      <c r="R360" s="180">
        <f>Q360*H360</f>
        <v>0</v>
      </c>
      <c r="S360" s="180">
        <v>0</v>
      </c>
      <c r="T360" s="181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82" t="s">
        <v>143</v>
      </c>
      <c r="AT360" s="182" t="s">
        <v>138</v>
      </c>
      <c r="AU360" s="182" t="s">
        <v>83</v>
      </c>
      <c r="AY360" s="15" t="s">
        <v>136</v>
      </c>
      <c r="BE360" s="183">
        <f>IF(N360="základní",J360,0)</f>
        <v>0</v>
      </c>
      <c r="BF360" s="183">
        <f>IF(N360="snížená",J360,0)</f>
        <v>0</v>
      </c>
      <c r="BG360" s="183">
        <f>IF(N360="zákl. přenesená",J360,0)</f>
        <v>0</v>
      </c>
      <c r="BH360" s="183">
        <f>IF(N360="sníž. přenesená",J360,0)</f>
        <v>0</v>
      </c>
      <c r="BI360" s="183">
        <f>IF(N360="nulová",J360,0)</f>
        <v>0</v>
      </c>
      <c r="BJ360" s="15" t="s">
        <v>81</v>
      </c>
      <c r="BK360" s="183">
        <f>ROUND(I360*H360,2)</f>
        <v>0</v>
      </c>
      <c r="BL360" s="15" t="s">
        <v>143</v>
      </c>
      <c r="BM360" s="182" t="s">
        <v>657</v>
      </c>
    </row>
    <row r="361" spans="1:65" s="2" customFormat="1" ht="19.5">
      <c r="A361" s="32"/>
      <c r="B361" s="33"/>
      <c r="C361" s="34"/>
      <c r="D361" s="184" t="s">
        <v>145</v>
      </c>
      <c r="E361" s="34"/>
      <c r="F361" s="185" t="s">
        <v>658</v>
      </c>
      <c r="G361" s="34"/>
      <c r="H361" s="34"/>
      <c r="I361" s="186"/>
      <c r="J361" s="34"/>
      <c r="K361" s="34"/>
      <c r="L361" s="37"/>
      <c r="M361" s="187"/>
      <c r="N361" s="188"/>
      <c r="O361" s="62"/>
      <c r="P361" s="62"/>
      <c r="Q361" s="62"/>
      <c r="R361" s="62"/>
      <c r="S361" s="62"/>
      <c r="T361" s="63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T361" s="15" t="s">
        <v>145</v>
      </c>
      <c r="AU361" s="15" t="s">
        <v>83</v>
      </c>
    </row>
    <row r="362" spans="1:65" s="2" customFormat="1" ht="11.25">
      <c r="A362" s="32"/>
      <c r="B362" s="33"/>
      <c r="C362" s="34"/>
      <c r="D362" s="189" t="s">
        <v>147</v>
      </c>
      <c r="E362" s="34"/>
      <c r="F362" s="190" t="s">
        <v>659</v>
      </c>
      <c r="G362" s="34"/>
      <c r="H362" s="34"/>
      <c r="I362" s="186"/>
      <c r="J362" s="34"/>
      <c r="K362" s="34"/>
      <c r="L362" s="37"/>
      <c r="M362" s="187"/>
      <c r="N362" s="188"/>
      <c r="O362" s="62"/>
      <c r="P362" s="62"/>
      <c r="Q362" s="62"/>
      <c r="R362" s="62"/>
      <c r="S362" s="62"/>
      <c r="T362" s="63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T362" s="15" t="s">
        <v>147</v>
      </c>
      <c r="AU362" s="15" t="s">
        <v>83</v>
      </c>
    </row>
    <row r="363" spans="1:65" s="2" customFormat="1" ht="21.75" customHeight="1">
      <c r="A363" s="32"/>
      <c r="B363" s="33"/>
      <c r="C363" s="171" t="s">
        <v>660</v>
      </c>
      <c r="D363" s="171" t="s">
        <v>138</v>
      </c>
      <c r="E363" s="172" t="s">
        <v>661</v>
      </c>
      <c r="F363" s="173" t="s">
        <v>662</v>
      </c>
      <c r="G363" s="174" t="s">
        <v>263</v>
      </c>
      <c r="H363" s="175">
        <v>50</v>
      </c>
      <c r="I363" s="176"/>
      <c r="J363" s="177">
        <f>ROUND(I363*H363,2)</f>
        <v>0</v>
      </c>
      <c r="K363" s="173" t="s">
        <v>142</v>
      </c>
      <c r="L363" s="37"/>
      <c r="M363" s="178" t="s">
        <v>19</v>
      </c>
      <c r="N363" s="179" t="s">
        <v>44</v>
      </c>
      <c r="O363" s="62"/>
      <c r="P363" s="180">
        <f>O363*H363</f>
        <v>0</v>
      </c>
      <c r="Q363" s="180">
        <v>0</v>
      </c>
      <c r="R363" s="180">
        <f>Q363*H363</f>
        <v>0</v>
      </c>
      <c r="S363" s="180">
        <v>0</v>
      </c>
      <c r="T363" s="181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82" t="s">
        <v>143</v>
      </c>
      <c r="AT363" s="182" t="s">
        <v>138</v>
      </c>
      <c r="AU363" s="182" t="s">
        <v>83</v>
      </c>
      <c r="AY363" s="15" t="s">
        <v>136</v>
      </c>
      <c r="BE363" s="183">
        <f>IF(N363="základní",J363,0)</f>
        <v>0</v>
      </c>
      <c r="BF363" s="183">
        <f>IF(N363="snížená",J363,0)</f>
        <v>0</v>
      </c>
      <c r="BG363" s="183">
        <f>IF(N363="zákl. přenesená",J363,0)</f>
        <v>0</v>
      </c>
      <c r="BH363" s="183">
        <f>IF(N363="sníž. přenesená",J363,0)</f>
        <v>0</v>
      </c>
      <c r="BI363" s="183">
        <f>IF(N363="nulová",J363,0)</f>
        <v>0</v>
      </c>
      <c r="BJ363" s="15" t="s">
        <v>81</v>
      </c>
      <c r="BK363" s="183">
        <f>ROUND(I363*H363,2)</f>
        <v>0</v>
      </c>
      <c r="BL363" s="15" t="s">
        <v>143</v>
      </c>
      <c r="BM363" s="182" t="s">
        <v>663</v>
      </c>
    </row>
    <row r="364" spans="1:65" s="2" customFormat="1" ht="19.5">
      <c r="A364" s="32"/>
      <c r="B364" s="33"/>
      <c r="C364" s="34"/>
      <c r="D364" s="184" t="s">
        <v>145</v>
      </c>
      <c r="E364" s="34"/>
      <c r="F364" s="185" t="s">
        <v>664</v>
      </c>
      <c r="G364" s="34"/>
      <c r="H364" s="34"/>
      <c r="I364" s="186"/>
      <c r="J364" s="34"/>
      <c r="K364" s="34"/>
      <c r="L364" s="37"/>
      <c r="M364" s="187"/>
      <c r="N364" s="188"/>
      <c r="O364" s="62"/>
      <c r="P364" s="62"/>
      <c r="Q364" s="62"/>
      <c r="R364" s="62"/>
      <c r="S364" s="62"/>
      <c r="T364" s="63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T364" s="15" t="s">
        <v>145</v>
      </c>
      <c r="AU364" s="15" t="s">
        <v>83</v>
      </c>
    </row>
    <row r="365" spans="1:65" s="2" customFormat="1" ht="11.25">
      <c r="A365" s="32"/>
      <c r="B365" s="33"/>
      <c r="C365" s="34"/>
      <c r="D365" s="189" t="s">
        <v>147</v>
      </c>
      <c r="E365" s="34"/>
      <c r="F365" s="190" t="s">
        <v>665</v>
      </c>
      <c r="G365" s="34"/>
      <c r="H365" s="34"/>
      <c r="I365" s="186"/>
      <c r="J365" s="34"/>
      <c r="K365" s="34"/>
      <c r="L365" s="37"/>
      <c r="M365" s="187"/>
      <c r="N365" s="188"/>
      <c r="O365" s="62"/>
      <c r="P365" s="62"/>
      <c r="Q365" s="62"/>
      <c r="R365" s="62"/>
      <c r="S365" s="62"/>
      <c r="T365" s="63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T365" s="15" t="s">
        <v>147</v>
      </c>
      <c r="AU365" s="15" t="s">
        <v>83</v>
      </c>
    </row>
    <row r="366" spans="1:65" s="2" customFormat="1" ht="24.2" customHeight="1">
      <c r="A366" s="32"/>
      <c r="B366" s="33"/>
      <c r="C366" s="171" t="s">
        <v>666</v>
      </c>
      <c r="D366" s="171" t="s">
        <v>138</v>
      </c>
      <c r="E366" s="172" t="s">
        <v>667</v>
      </c>
      <c r="F366" s="173" t="s">
        <v>668</v>
      </c>
      <c r="G366" s="174" t="s">
        <v>263</v>
      </c>
      <c r="H366" s="175">
        <v>50</v>
      </c>
      <c r="I366" s="176"/>
      <c r="J366" s="177">
        <f>ROUND(I366*H366,2)</f>
        <v>0</v>
      </c>
      <c r="K366" s="173" t="s">
        <v>142</v>
      </c>
      <c r="L366" s="37"/>
      <c r="M366" s="178" t="s">
        <v>19</v>
      </c>
      <c r="N366" s="179" t="s">
        <v>44</v>
      </c>
      <c r="O366" s="62"/>
      <c r="P366" s="180">
        <f>O366*H366</f>
        <v>0</v>
      </c>
      <c r="Q366" s="180">
        <v>0</v>
      </c>
      <c r="R366" s="180">
        <f>Q366*H366</f>
        <v>0</v>
      </c>
      <c r="S366" s="180">
        <v>0</v>
      </c>
      <c r="T366" s="181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82" t="s">
        <v>143</v>
      </c>
      <c r="AT366" s="182" t="s">
        <v>138</v>
      </c>
      <c r="AU366" s="182" t="s">
        <v>83</v>
      </c>
      <c r="AY366" s="15" t="s">
        <v>136</v>
      </c>
      <c r="BE366" s="183">
        <f>IF(N366="základní",J366,0)</f>
        <v>0</v>
      </c>
      <c r="BF366" s="183">
        <f>IF(N366="snížená",J366,0)</f>
        <v>0</v>
      </c>
      <c r="BG366" s="183">
        <f>IF(N366="zákl. přenesená",J366,0)</f>
        <v>0</v>
      </c>
      <c r="BH366" s="183">
        <f>IF(N366="sníž. přenesená",J366,0)</f>
        <v>0</v>
      </c>
      <c r="BI366" s="183">
        <f>IF(N366="nulová",J366,0)</f>
        <v>0</v>
      </c>
      <c r="BJ366" s="15" t="s">
        <v>81</v>
      </c>
      <c r="BK366" s="183">
        <f>ROUND(I366*H366,2)</f>
        <v>0</v>
      </c>
      <c r="BL366" s="15" t="s">
        <v>143</v>
      </c>
      <c r="BM366" s="182" t="s">
        <v>669</v>
      </c>
    </row>
    <row r="367" spans="1:65" s="2" customFormat="1" ht="19.5">
      <c r="A367" s="32"/>
      <c r="B367" s="33"/>
      <c r="C367" s="34"/>
      <c r="D367" s="184" t="s">
        <v>145</v>
      </c>
      <c r="E367" s="34"/>
      <c r="F367" s="185" t="s">
        <v>670</v>
      </c>
      <c r="G367" s="34"/>
      <c r="H367" s="34"/>
      <c r="I367" s="186"/>
      <c r="J367" s="34"/>
      <c r="K367" s="34"/>
      <c r="L367" s="37"/>
      <c r="M367" s="187"/>
      <c r="N367" s="188"/>
      <c r="O367" s="62"/>
      <c r="P367" s="62"/>
      <c r="Q367" s="62"/>
      <c r="R367" s="62"/>
      <c r="S367" s="62"/>
      <c r="T367" s="63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T367" s="15" t="s">
        <v>145</v>
      </c>
      <c r="AU367" s="15" t="s">
        <v>83</v>
      </c>
    </row>
    <row r="368" spans="1:65" s="2" customFormat="1" ht="11.25">
      <c r="A368" s="32"/>
      <c r="B368" s="33"/>
      <c r="C368" s="34"/>
      <c r="D368" s="189" t="s">
        <v>147</v>
      </c>
      <c r="E368" s="34"/>
      <c r="F368" s="190" t="s">
        <v>671</v>
      </c>
      <c r="G368" s="34"/>
      <c r="H368" s="34"/>
      <c r="I368" s="186"/>
      <c r="J368" s="34"/>
      <c r="K368" s="34"/>
      <c r="L368" s="37"/>
      <c r="M368" s="187"/>
      <c r="N368" s="188"/>
      <c r="O368" s="62"/>
      <c r="P368" s="62"/>
      <c r="Q368" s="62"/>
      <c r="R368" s="62"/>
      <c r="S368" s="62"/>
      <c r="T368" s="63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T368" s="15" t="s">
        <v>147</v>
      </c>
      <c r="AU368" s="15" t="s">
        <v>83</v>
      </c>
    </row>
    <row r="369" spans="1:65" s="2" customFormat="1" ht="16.5" customHeight="1">
      <c r="A369" s="32"/>
      <c r="B369" s="33"/>
      <c r="C369" s="171" t="s">
        <v>672</v>
      </c>
      <c r="D369" s="171" t="s">
        <v>138</v>
      </c>
      <c r="E369" s="172" t="s">
        <v>673</v>
      </c>
      <c r="F369" s="173" t="s">
        <v>674</v>
      </c>
      <c r="G369" s="174" t="s">
        <v>263</v>
      </c>
      <c r="H369" s="175">
        <v>15</v>
      </c>
      <c r="I369" s="176"/>
      <c r="J369" s="177">
        <f>ROUND(I369*H369,2)</f>
        <v>0</v>
      </c>
      <c r="K369" s="173" t="s">
        <v>142</v>
      </c>
      <c r="L369" s="37"/>
      <c r="M369" s="178" t="s">
        <v>19</v>
      </c>
      <c r="N369" s="179" t="s">
        <v>44</v>
      </c>
      <c r="O369" s="62"/>
      <c r="P369" s="180">
        <f>O369*H369</f>
        <v>0</v>
      </c>
      <c r="Q369" s="180">
        <v>0</v>
      </c>
      <c r="R369" s="180">
        <f>Q369*H369</f>
        <v>0</v>
      </c>
      <c r="S369" s="180">
        <v>0</v>
      </c>
      <c r="T369" s="181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82" t="s">
        <v>143</v>
      </c>
      <c r="AT369" s="182" t="s">
        <v>138</v>
      </c>
      <c r="AU369" s="182" t="s">
        <v>83</v>
      </c>
      <c r="AY369" s="15" t="s">
        <v>136</v>
      </c>
      <c r="BE369" s="183">
        <f>IF(N369="základní",J369,0)</f>
        <v>0</v>
      </c>
      <c r="BF369" s="183">
        <f>IF(N369="snížená",J369,0)</f>
        <v>0</v>
      </c>
      <c r="BG369" s="183">
        <f>IF(N369="zákl. přenesená",J369,0)</f>
        <v>0</v>
      </c>
      <c r="BH369" s="183">
        <f>IF(N369="sníž. přenesená",J369,0)</f>
        <v>0</v>
      </c>
      <c r="BI369" s="183">
        <f>IF(N369="nulová",J369,0)</f>
        <v>0</v>
      </c>
      <c r="BJ369" s="15" t="s">
        <v>81</v>
      </c>
      <c r="BK369" s="183">
        <f>ROUND(I369*H369,2)</f>
        <v>0</v>
      </c>
      <c r="BL369" s="15" t="s">
        <v>143</v>
      </c>
      <c r="BM369" s="182" t="s">
        <v>675</v>
      </c>
    </row>
    <row r="370" spans="1:65" s="2" customFormat="1" ht="11.25">
      <c r="A370" s="32"/>
      <c r="B370" s="33"/>
      <c r="C370" s="34"/>
      <c r="D370" s="184" t="s">
        <v>145</v>
      </c>
      <c r="E370" s="34"/>
      <c r="F370" s="185" t="s">
        <v>676</v>
      </c>
      <c r="G370" s="34"/>
      <c r="H370" s="34"/>
      <c r="I370" s="186"/>
      <c r="J370" s="34"/>
      <c r="K370" s="34"/>
      <c r="L370" s="37"/>
      <c r="M370" s="187"/>
      <c r="N370" s="188"/>
      <c r="O370" s="62"/>
      <c r="P370" s="62"/>
      <c r="Q370" s="62"/>
      <c r="R370" s="62"/>
      <c r="S370" s="62"/>
      <c r="T370" s="63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T370" s="15" t="s">
        <v>145</v>
      </c>
      <c r="AU370" s="15" t="s">
        <v>83</v>
      </c>
    </row>
    <row r="371" spans="1:65" s="2" customFormat="1" ht="11.25">
      <c r="A371" s="32"/>
      <c r="B371" s="33"/>
      <c r="C371" s="34"/>
      <c r="D371" s="189" t="s">
        <v>147</v>
      </c>
      <c r="E371" s="34"/>
      <c r="F371" s="190" t="s">
        <v>677</v>
      </c>
      <c r="G371" s="34"/>
      <c r="H371" s="34"/>
      <c r="I371" s="186"/>
      <c r="J371" s="34"/>
      <c r="K371" s="34"/>
      <c r="L371" s="37"/>
      <c r="M371" s="187"/>
      <c r="N371" s="188"/>
      <c r="O371" s="62"/>
      <c r="P371" s="62"/>
      <c r="Q371" s="62"/>
      <c r="R371" s="62"/>
      <c r="S371" s="62"/>
      <c r="T371" s="63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T371" s="15" t="s">
        <v>147</v>
      </c>
      <c r="AU371" s="15" t="s">
        <v>83</v>
      </c>
    </row>
    <row r="372" spans="1:65" s="2" customFormat="1" ht="16.5" customHeight="1">
      <c r="A372" s="32"/>
      <c r="B372" s="33"/>
      <c r="C372" s="171" t="s">
        <v>678</v>
      </c>
      <c r="D372" s="171" t="s">
        <v>138</v>
      </c>
      <c r="E372" s="172" t="s">
        <v>679</v>
      </c>
      <c r="F372" s="173" t="s">
        <v>680</v>
      </c>
      <c r="G372" s="174" t="s">
        <v>263</v>
      </c>
      <c r="H372" s="175">
        <v>15</v>
      </c>
      <c r="I372" s="176"/>
      <c r="J372" s="177">
        <f>ROUND(I372*H372,2)</f>
        <v>0</v>
      </c>
      <c r="K372" s="173" t="s">
        <v>142</v>
      </c>
      <c r="L372" s="37"/>
      <c r="M372" s="178" t="s">
        <v>19</v>
      </c>
      <c r="N372" s="179" t="s">
        <v>44</v>
      </c>
      <c r="O372" s="62"/>
      <c r="P372" s="180">
        <f>O372*H372</f>
        <v>0</v>
      </c>
      <c r="Q372" s="180">
        <v>0</v>
      </c>
      <c r="R372" s="180">
        <f>Q372*H372</f>
        <v>0</v>
      </c>
      <c r="S372" s="180">
        <v>0</v>
      </c>
      <c r="T372" s="181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82" t="s">
        <v>143</v>
      </c>
      <c r="AT372" s="182" t="s">
        <v>138</v>
      </c>
      <c r="AU372" s="182" t="s">
        <v>83</v>
      </c>
      <c r="AY372" s="15" t="s">
        <v>136</v>
      </c>
      <c r="BE372" s="183">
        <f>IF(N372="základní",J372,0)</f>
        <v>0</v>
      </c>
      <c r="BF372" s="183">
        <f>IF(N372="snížená",J372,0)</f>
        <v>0</v>
      </c>
      <c r="BG372" s="183">
        <f>IF(N372="zákl. přenesená",J372,0)</f>
        <v>0</v>
      </c>
      <c r="BH372" s="183">
        <f>IF(N372="sníž. přenesená",J372,0)</f>
        <v>0</v>
      </c>
      <c r="BI372" s="183">
        <f>IF(N372="nulová",J372,0)</f>
        <v>0</v>
      </c>
      <c r="BJ372" s="15" t="s">
        <v>81</v>
      </c>
      <c r="BK372" s="183">
        <f>ROUND(I372*H372,2)</f>
        <v>0</v>
      </c>
      <c r="BL372" s="15" t="s">
        <v>143</v>
      </c>
      <c r="BM372" s="182" t="s">
        <v>681</v>
      </c>
    </row>
    <row r="373" spans="1:65" s="2" customFormat="1" ht="19.5">
      <c r="A373" s="32"/>
      <c r="B373" s="33"/>
      <c r="C373" s="34"/>
      <c r="D373" s="184" t="s">
        <v>145</v>
      </c>
      <c r="E373" s="34"/>
      <c r="F373" s="185" t="s">
        <v>682</v>
      </c>
      <c r="G373" s="34"/>
      <c r="H373" s="34"/>
      <c r="I373" s="186"/>
      <c r="J373" s="34"/>
      <c r="K373" s="34"/>
      <c r="L373" s="37"/>
      <c r="M373" s="187"/>
      <c r="N373" s="188"/>
      <c r="O373" s="62"/>
      <c r="P373" s="62"/>
      <c r="Q373" s="62"/>
      <c r="R373" s="62"/>
      <c r="S373" s="62"/>
      <c r="T373" s="63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T373" s="15" t="s">
        <v>145</v>
      </c>
      <c r="AU373" s="15" t="s">
        <v>83</v>
      </c>
    </row>
    <row r="374" spans="1:65" s="2" customFormat="1" ht="11.25">
      <c r="A374" s="32"/>
      <c r="B374" s="33"/>
      <c r="C374" s="34"/>
      <c r="D374" s="189" t="s">
        <v>147</v>
      </c>
      <c r="E374" s="34"/>
      <c r="F374" s="190" t="s">
        <v>683</v>
      </c>
      <c r="G374" s="34"/>
      <c r="H374" s="34"/>
      <c r="I374" s="186"/>
      <c r="J374" s="34"/>
      <c r="K374" s="34"/>
      <c r="L374" s="37"/>
      <c r="M374" s="187"/>
      <c r="N374" s="188"/>
      <c r="O374" s="62"/>
      <c r="P374" s="62"/>
      <c r="Q374" s="62"/>
      <c r="R374" s="62"/>
      <c r="S374" s="62"/>
      <c r="T374" s="63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T374" s="15" t="s">
        <v>147</v>
      </c>
      <c r="AU374" s="15" t="s">
        <v>83</v>
      </c>
    </row>
    <row r="375" spans="1:65" s="2" customFormat="1" ht="16.5" customHeight="1">
      <c r="A375" s="32"/>
      <c r="B375" s="33"/>
      <c r="C375" s="171" t="s">
        <v>684</v>
      </c>
      <c r="D375" s="171" t="s">
        <v>138</v>
      </c>
      <c r="E375" s="172" t="s">
        <v>685</v>
      </c>
      <c r="F375" s="173" t="s">
        <v>686</v>
      </c>
      <c r="G375" s="174" t="s">
        <v>263</v>
      </c>
      <c r="H375" s="175">
        <v>50</v>
      </c>
      <c r="I375" s="176"/>
      <c r="J375" s="177">
        <f>ROUND(I375*H375,2)</f>
        <v>0</v>
      </c>
      <c r="K375" s="173" t="s">
        <v>142</v>
      </c>
      <c r="L375" s="37"/>
      <c r="M375" s="178" t="s">
        <v>19</v>
      </c>
      <c r="N375" s="179" t="s">
        <v>44</v>
      </c>
      <c r="O375" s="62"/>
      <c r="P375" s="180">
        <f>O375*H375</f>
        <v>0</v>
      </c>
      <c r="Q375" s="180">
        <v>0</v>
      </c>
      <c r="R375" s="180">
        <f>Q375*H375</f>
        <v>0</v>
      </c>
      <c r="S375" s="180">
        <v>0</v>
      </c>
      <c r="T375" s="181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82" t="s">
        <v>143</v>
      </c>
      <c r="AT375" s="182" t="s">
        <v>138</v>
      </c>
      <c r="AU375" s="182" t="s">
        <v>83</v>
      </c>
      <c r="AY375" s="15" t="s">
        <v>136</v>
      </c>
      <c r="BE375" s="183">
        <f>IF(N375="základní",J375,0)</f>
        <v>0</v>
      </c>
      <c r="BF375" s="183">
        <f>IF(N375="snížená",J375,0)</f>
        <v>0</v>
      </c>
      <c r="BG375" s="183">
        <f>IF(N375="zákl. přenesená",J375,0)</f>
        <v>0</v>
      </c>
      <c r="BH375" s="183">
        <f>IF(N375="sníž. přenesená",J375,0)</f>
        <v>0</v>
      </c>
      <c r="BI375" s="183">
        <f>IF(N375="nulová",J375,0)</f>
        <v>0</v>
      </c>
      <c r="BJ375" s="15" t="s">
        <v>81</v>
      </c>
      <c r="BK375" s="183">
        <f>ROUND(I375*H375,2)</f>
        <v>0</v>
      </c>
      <c r="BL375" s="15" t="s">
        <v>143</v>
      </c>
      <c r="BM375" s="182" t="s">
        <v>687</v>
      </c>
    </row>
    <row r="376" spans="1:65" s="2" customFormat="1" ht="19.5">
      <c r="A376" s="32"/>
      <c r="B376" s="33"/>
      <c r="C376" s="34"/>
      <c r="D376" s="184" t="s">
        <v>145</v>
      </c>
      <c r="E376" s="34"/>
      <c r="F376" s="185" t="s">
        <v>688</v>
      </c>
      <c r="G376" s="34"/>
      <c r="H376" s="34"/>
      <c r="I376" s="186"/>
      <c r="J376" s="34"/>
      <c r="K376" s="34"/>
      <c r="L376" s="37"/>
      <c r="M376" s="187"/>
      <c r="N376" s="188"/>
      <c r="O376" s="62"/>
      <c r="P376" s="62"/>
      <c r="Q376" s="62"/>
      <c r="R376" s="62"/>
      <c r="S376" s="62"/>
      <c r="T376" s="63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T376" s="15" t="s">
        <v>145</v>
      </c>
      <c r="AU376" s="15" t="s">
        <v>83</v>
      </c>
    </row>
    <row r="377" spans="1:65" s="2" customFormat="1" ht="11.25">
      <c r="A377" s="32"/>
      <c r="B377" s="33"/>
      <c r="C377" s="34"/>
      <c r="D377" s="189" t="s">
        <v>147</v>
      </c>
      <c r="E377" s="34"/>
      <c r="F377" s="190" t="s">
        <v>689</v>
      </c>
      <c r="G377" s="34"/>
      <c r="H377" s="34"/>
      <c r="I377" s="186"/>
      <c r="J377" s="34"/>
      <c r="K377" s="34"/>
      <c r="L377" s="37"/>
      <c r="M377" s="187"/>
      <c r="N377" s="188"/>
      <c r="O377" s="62"/>
      <c r="P377" s="62"/>
      <c r="Q377" s="62"/>
      <c r="R377" s="62"/>
      <c r="S377" s="62"/>
      <c r="T377" s="63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T377" s="15" t="s">
        <v>147</v>
      </c>
      <c r="AU377" s="15" t="s">
        <v>83</v>
      </c>
    </row>
    <row r="378" spans="1:65" s="2" customFormat="1" ht="16.5" customHeight="1">
      <c r="A378" s="32"/>
      <c r="B378" s="33"/>
      <c r="C378" s="171" t="s">
        <v>690</v>
      </c>
      <c r="D378" s="171" t="s">
        <v>138</v>
      </c>
      <c r="E378" s="172" t="s">
        <v>691</v>
      </c>
      <c r="F378" s="173" t="s">
        <v>692</v>
      </c>
      <c r="G378" s="174" t="s">
        <v>263</v>
      </c>
      <c r="H378" s="175">
        <v>50</v>
      </c>
      <c r="I378" s="176"/>
      <c r="J378" s="177">
        <f>ROUND(I378*H378,2)</f>
        <v>0</v>
      </c>
      <c r="K378" s="173" t="s">
        <v>142</v>
      </c>
      <c r="L378" s="37"/>
      <c r="M378" s="178" t="s">
        <v>19</v>
      </c>
      <c r="N378" s="179" t="s">
        <v>44</v>
      </c>
      <c r="O378" s="62"/>
      <c r="P378" s="180">
        <f>O378*H378</f>
        <v>0</v>
      </c>
      <c r="Q378" s="180">
        <v>0</v>
      </c>
      <c r="R378" s="180">
        <f>Q378*H378</f>
        <v>0</v>
      </c>
      <c r="S378" s="180">
        <v>0</v>
      </c>
      <c r="T378" s="181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82" t="s">
        <v>143</v>
      </c>
      <c r="AT378" s="182" t="s">
        <v>138</v>
      </c>
      <c r="AU378" s="182" t="s">
        <v>83</v>
      </c>
      <c r="AY378" s="15" t="s">
        <v>136</v>
      </c>
      <c r="BE378" s="183">
        <f>IF(N378="základní",J378,0)</f>
        <v>0</v>
      </c>
      <c r="BF378" s="183">
        <f>IF(N378="snížená",J378,0)</f>
        <v>0</v>
      </c>
      <c r="BG378" s="183">
        <f>IF(N378="zákl. přenesená",J378,0)</f>
        <v>0</v>
      </c>
      <c r="BH378" s="183">
        <f>IF(N378="sníž. přenesená",J378,0)</f>
        <v>0</v>
      </c>
      <c r="BI378" s="183">
        <f>IF(N378="nulová",J378,0)</f>
        <v>0</v>
      </c>
      <c r="BJ378" s="15" t="s">
        <v>81</v>
      </c>
      <c r="BK378" s="183">
        <f>ROUND(I378*H378,2)</f>
        <v>0</v>
      </c>
      <c r="BL378" s="15" t="s">
        <v>143</v>
      </c>
      <c r="BM378" s="182" t="s">
        <v>693</v>
      </c>
    </row>
    <row r="379" spans="1:65" s="2" customFormat="1" ht="19.5">
      <c r="A379" s="32"/>
      <c r="B379" s="33"/>
      <c r="C379" s="34"/>
      <c r="D379" s="184" t="s">
        <v>145</v>
      </c>
      <c r="E379" s="34"/>
      <c r="F379" s="185" t="s">
        <v>694</v>
      </c>
      <c r="G379" s="34"/>
      <c r="H379" s="34"/>
      <c r="I379" s="186"/>
      <c r="J379" s="34"/>
      <c r="K379" s="34"/>
      <c r="L379" s="37"/>
      <c r="M379" s="187"/>
      <c r="N379" s="188"/>
      <c r="O379" s="62"/>
      <c r="P379" s="62"/>
      <c r="Q379" s="62"/>
      <c r="R379" s="62"/>
      <c r="S379" s="62"/>
      <c r="T379" s="63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T379" s="15" t="s">
        <v>145</v>
      </c>
      <c r="AU379" s="15" t="s">
        <v>83</v>
      </c>
    </row>
    <row r="380" spans="1:65" s="2" customFormat="1" ht="11.25">
      <c r="A380" s="32"/>
      <c r="B380" s="33"/>
      <c r="C380" s="34"/>
      <c r="D380" s="189" t="s">
        <v>147</v>
      </c>
      <c r="E380" s="34"/>
      <c r="F380" s="190" t="s">
        <v>695</v>
      </c>
      <c r="G380" s="34"/>
      <c r="H380" s="34"/>
      <c r="I380" s="186"/>
      <c r="J380" s="34"/>
      <c r="K380" s="34"/>
      <c r="L380" s="37"/>
      <c r="M380" s="187"/>
      <c r="N380" s="188"/>
      <c r="O380" s="62"/>
      <c r="P380" s="62"/>
      <c r="Q380" s="62"/>
      <c r="R380" s="62"/>
      <c r="S380" s="62"/>
      <c r="T380" s="63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T380" s="15" t="s">
        <v>147</v>
      </c>
      <c r="AU380" s="15" t="s">
        <v>83</v>
      </c>
    </row>
    <row r="381" spans="1:65" s="2" customFormat="1" ht="16.5" customHeight="1">
      <c r="A381" s="32"/>
      <c r="B381" s="33"/>
      <c r="C381" s="171" t="s">
        <v>696</v>
      </c>
      <c r="D381" s="171" t="s">
        <v>138</v>
      </c>
      <c r="E381" s="172" t="s">
        <v>697</v>
      </c>
      <c r="F381" s="173" t="s">
        <v>698</v>
      </c>
      <c r="G381" s="174" t="s">
        <v>141</v>
      </c>
      <c r="H381" s="175">
        <v>20</v>
      </c>
      <c r="I381" s="176"/>
      <c r="J381" s="177">
        <f>ROUND(I381*H381,2)</f>
        <v>0</v>
      </c>
      <c r="K381" s="173" t="s">
        <v>142</v>
      </c>
      <c r="L381" s="37"/>
      <c r="M381" s="178" t="s">
        <v>19</v>
      </c>
      <c r="N381" s="179" t="s">
        <v>44</v>
      </c>
      <c r="O381" s="62"/>
      <c r="P381" s="180">
        <f>O381*H381</f>
        <v>0</v>
      </c>
      <c r="Q381" s="180">
        <v>0</v>
      </c>
      <c r="R381" s="180">
        <f>Q381*H381</f>
        <v>0</v>
      </c>
      <c r="S381" s="180">
        <v>0</v>
      </c>
      <c r="T381" s="181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82" t="s">
        <v>143</v>
      </c>
      <c r="AT381" s="182" t="s">
        <v>138</v>
      </c>
      <c r="AU381" s="182" t="s">
        <v>83</v>
      </c>
      <c r="AY381" s="15" t="s">
        <v>136</v>
      </c>
      <c r="BE381" s="183">
        <f>IF(N381="základní",J381,0)</f>
        <v>0</v>
      </c>
      <c r="BF381" s="183">
        <f>IF(N381="snížená",J381,0)</f>
        <v>0</v>
      </c>
      <c r="BG381" s="183">
        <f>IF(N381="zákl. přenesená",J381,0)</f>
        <v>0</v>
      </c>
      <c r="BH381" s="183">
        <f>IF(N381="sníž. přenesená",J381,0)</f>
        <v>0</v>
      </c>
      <c r="BI381" s="183">
        <f>IF(N381="nulová",J381,0)</f>
        <v>0</v>
      </c>
      <c r="BJ381" s="15" t="s">
        <v>81</v>
      </c>
      <c r="BK381" s="183">
        <f>ROUND(I381*H381,2)</f>
        <v>0</v>
      </c>
      <c r="BL381" s="15" t="s">
        <v>143</v>
      </c>
      <c r="BM381" s="182" t="s">
        <v>699</v>
      </c>
    </row>
    <row r="382" spans="1:65" s="2" customFormat="1" ht="11.25">
      <c r="A382" s="32"/>
      <c r="B382" s="33"/>
      <c r="C382" s="34"/>
      <c r="D382" s="184" t="s">
        <v>145</v>
      </c>
      <c r="E382" s="34"/>
      <c r="F382" s="185" t="s">
        <v>700</v>
      </c>
      <c r="G382" s="34"/>
      <c r="H382" s="34"/>
      <c r="I382" s="186"/>
      <c r="J382" s="34"/>
      <c r="K382" s="34"/>
      <c r="L382" s="37"/>
      <c r="M382" s="187"/>
      <c r="N382" s="188"/>
      <c r="O382" s="62"/>
      <c r="P382" s="62"/>
      <c r="Q382" s="62"/>
      <c r="R382" s="62"/>
      <c r="S382" s="62"/>
      <c r="T382" s="63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T382" s="15" t="s">
        <v>145</v>
      </c>
      <c r="AU382" s="15" t="s">
        <v>83</v>
      </c>
    </row>
    <row r="383" spans="1:65" s="2" customFormat="1" ht="11.25">
      <c r="A383" s="32"/>
      <c r="B383" s="33"/>
      <c r="C383" s="34"/>
      <c r="D383" s="189" t="s">
        <v>147</v>
      </c>
      <c r="E383" s="34"/>
      <c r="F383" s="190" t="s">
        <v>701</v>
      </c>
      <c r="G383" s="34"/>
      <c r="H383" s="34"/>
      <c r="I383" s="186"/>
      <c r="J383" s="34"/>
      <c r="K383" s="34"/>
      <c r="L383" s="37"/>
      <c r="M383" s="187"/>
      <c r="N383" s="188"/>
      <c r="O383" s="62"/>
      <c r="P383" s="62"/>
      <c r="Q383" s="62"/>
      <c r="R383" s="62"/>
      <c r="S383" s="62"/>
      <c r="T383" s="63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T383" s="15" t="s">
        <v>147</v>
      </c>
      <c r="AU383" s="15" t="s">
        <v>83</v>
      </c>
    </row>
    <row r="384" spans="1:65" s="2" customFormat="1" ht="16.5" customHeight="1">
      <c r="A384" s="32"/>
      <c r="B384" s="33"/>
      <c r="C384" s="171" t="s">
        <v>702</v>
      </c>
      <c r="D384" s="171" t="s">
        <v>138</v>
      </c>
      <c r="E384" s="172" t="s">
        <v>703</v>
      </c>
      <c r="F384" s="173" t="s">
        <v>704</v>
      </c>
      <c r="G384" s="174" t="s">
        <v>263</v>
      </c>
      <c r="H384" s="175">
        <v>20</v>
      </c>
      <c r="I384" s="176"/>
      <c r="J384" s="177">
        <f>ROUND(I384*H384,2)</f>
        <v>0</v>
      </c>
      <c r="K384" s="173" t="s">
        <v>142</v>
      </c>
      <c r="L384" s="37"/>
      <c r="M384" s="178" t="s">
        <v>19</v>
      </c>
      <c r="N384" s="179" t="s">
        <v>44</v>
      </c>
      <c r="O384" s="62"/>
      <c r="P384" s="180">
        <f>O384*H384</f>
        <v>0</v>
      </c>
      <c r="Q384" s="180">
        <v>0</v>
      </c>
      <c r="R384" s="180">
        <f>Q384*H384</f>
        <v>0</v>
      </c>
      <c r="S384" s="180">
        <v>0</v>
      </c>
      <c r="T384" s="181">
        <f>S384*H384</f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82" t="s">
        <v>143</v>
      </c>
      <c r="AT384" s="182" t="s">
        <v>138</v>
      </c>
      <c r="AU384" s="182" t="s">
        <v>83</v>
      </c>
      <c r="AY384" s="15" t="s">
        <v>136</v>
      </c>
      <c r="BE384" s="183">
        <f>IF(N384="základní",J384,0)</f>
        <v>0</v>
      </c>
      <c r="BF384" s="183">
        <f>IF(N384="snížená",J384,0)</f>
        <v>0</v>
      </c>
      <c r="BG384" s="183">
        <f>IF(N384="zákl. přenesená",J384,0)</f>
        <v>0</v>
      </c>
      <c r="BH384" s="183">
        <f>IF(N384="sníž. přenesená",J384,0)</f>
        <v>0</v>
      </c>
      <c r="BI384" s="183">
        <f>IF(N384="nulová",J384,0)</f>
        <v>0</v>
      </c>
      <c r="BJ384" s="15" t="s">
        <v>81</v>
      </c>
      <c r="BK384" s="183">
        <f>ROUND(I384*H384,2)</f>
        <v>0</v>
      </c>
      <c r="BL384" s="15" t="s">
        <v>143</v>
      </c>
      <c r="BM384" s="182" t="s">
        <v>705</v>
      </c>
    </row>
    <row r="385" spans="1:65" s="2" customFormat="1" ht="19.5">
      <c r="A385" s="32"/>
      <c r="B385" s="33"/>
      <c r="C385" s="34"/>
      <c r="D385" s="184" t="s">
        <v>145</v>
      </c>
      <c r="E385" s="34"/>
      <c r="F385" s="185" t="s">
        <v>706</v>
      </c>
      <c r="G385" s="34"/>
      <c r="H385" s="34"/>
      <c r="I385" s="186"/>
      <c r="J385" s="34"/>
      <c r="K385" s="34"/>
      <c r="L385" s="37"/>
      <c r="M385" s="187"/>
      <c r="N385" s="188"/>
      <c r="O385" s="62"/>
      <c r="P385" s="62"/>
      <c r="Q385" s="62"/>
      <c r="R385" s="62"/>
      <c r="S385" s="62"/>
      <c r="T385" s="63"/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T385" s="15" t="s">
        <v>145</v>
      </c>
      <c r="AU385" s="15" t="s">
        <v>83</v>
      </c>
    </row>
    <row r="386" spans="1:65" s="2" customFormat="1" ht="11.25">
      <c r="A386" s="32"/>
      <c r="B386" s="33"/>
      <c r="C386" s="34"/>
      <c r="D386" s="189" t="s">
        <v>147</v>
      </c>
      <c r="E386" s="34"/>
      <c r="F386" s="190" t="s">
        <v>707</v>
      </c>
      <c r="G386" s="34"/>
      <c r="H386" s="34"/>
      <c r="I386" s="186"/>
      <c r="J386" s="34"/>
      <c r="K386" s="34"/>
      <c r="L386" s="37"/>
      <c r="M386" s="187"/>
      <c r="N386" s="188"/>
      <c r="O386" s="62"/>
      <c r="P386" s="62"/>
      <c r="Q386" s="62"/>
      <c r="R386" s="62"/>
      <c r="S386" s="62"/>
      <c r="T386" s="63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T386" s="15" t="s">
        <v>147</v>
      </c>
      <c r="AU386" s="15" t="s">
        <v>83</v>
      </c>
    </row>
    <row r="387" spans="1:65" s="2" customFormat="1" ht="16.5" customHeight="1">
      <c r="A387" s="32"/>
      <c r="B387" s="33"/>
      <c r="C387" s="171" t="s">
        <v>708</v>
      </c>
      <c r="D387" s="171" t="s">
        <v>138</v>
      </c>
      <c r="E387" s="172" t="s">
        <v>709</v>
      </c>
      <c r="F387" s="173" t="s">
        <v>710</v>
      </c>
      <c r="G387" s="174" t="s">
        <v>263</v>
      </c>
      <c r="H387" s="175">
        <v>2</v>
      </c>
      <c r="I387" s="176"/>
      <c r="J387" s="177">
        <f>ROUND(I387*H387,2)</f>
        <v>0</v>
      </c>
      <c r="K387" s="173" t="s">
        <v>142</v>
      </c>
      <c r="L387" s="37"/>
      <c r="M387" s="178" t="s">
        <v>19</v>
      </c>
      <c r="N387" s="179" t="s">
        <v>44</v>
      </c>
      <c r="O387" s="62"/>
      <c r="P387" s="180">
        <f>O387*H387</f>
        <v>0</v>
      </c>
      <c r="Q387" s="180">
        <v>0</v>
      </c>
      <c r="R387" s="180">
        <f>Q387*H387</f>
        <v>0</v>
      </c>
      <c r="S387" s="180">
        <v>0</v>
      </c>
      <c r="T387" s="181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82" t="s">
        <v>143</v>
      </c>
      <c r="AT387" s="182" t="s">
        <v>138</v>
      </c>
      <c r="AU387" s="182" t="s">
        <v>83</v>
      </c>
      <c r="AY387" s="15" t="s">
        <v>136</v>
      </c>
      <c r="BE387" s="183">
        <f>IF(N387="základní",J387,0)</f>
        <v>0</v>
      </c>
      <c r="BF387" s="183">
        <f>IF(N387="snížená",J387,0)</f>
        <v>0</v>
      </c>
      <c r="BG387" s="183">
        <f>IF(N387="zákl. přenesená",J387,0)</f>
        <v>0</v>
      </c>
      <c r="BH387" s="183">
        <f>IF(N387="sníž. přenesená",J387,0)</f>
        <v>0</v>
      </c>
      <c r="BI387" s="183">
        <f>IF(N387="nulová",J387,0)</f>
        <v>0</v>
      </c>
      <c r="BJ387" s="15" t="s">
        <v>81</v>
      </c>
      <c r="BK387" s="183">
        <f>ROUND(I387*H387,2)</f>
        <v>0</v>
      </c>
      <c r="BL387" s="15" t="s">
        <v>143</v>
      </c>
      <c r="BM387" s="182" t="s">
        <v>711</v>
      </c>
    </row>
    <row r="388" spans="1:65" s="2" customFormat="1" ht="19.5">
      <c r="A388" s="32"/>
      <c r="B388" s="33"/>
      <c r="C388" s="34"/>
      <c r="D388" s="184" t="s">
        <v>145</v>
      </c>
      <c r="E388" s="34"/>
      <c r="F388" s="185" t="s">
        <v>712</v>
      </c>
      <c r="G388" s="34"/>
      <c r="H388" s="34"/>
      <c r="I388" s="186"/>
      <c r="J388" s="34"/>
      <c r="K388" s="34"/>
      <c r="L388" s="37"/>
      <c r="M388" s="187"/>
      <c r="N388" s="188"/>
      <c r="O388" s="62"/>
      <c r="P388" s="62"/>
      <c r="Q388" s="62"/>
      <c r="R388" s="62"/>
      <c r="S388" s="62"/>
      <c r="T388" s="63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T388" s="15" t="s">
        <v>145</v>
      </c>
      <c r="AU388" s="15" t="s">
        <v>83</v>
      </c>
    </row>
    <row r="389" spans="1:65" s="2" customFormat="1" ht="11.25">
      <c r="A389" s="32"/>
      <c r="B389" s="33"/>
      <c r="C389" s="34"/>
      <c r="D389" s="189" t="s">
        <v>147</v>
      </c>
      <c r="E389" s="34"/>
      <c r="F389" s="190" t="s">
        <v>713</v>
      </c>
      <c r="G389" s="34"/>
      <c r="H389" s="34"/>
      <c r="I389" s="186"/>
      <c r="J389" s="34"/>
      <c r="K389" s="34"/>
      <c r="L389" s="37"/>
      <c r="M389" s="187"/>
      <c r="N389" s="188"/>
      <c r="O389" s="62"/>
      <c r="P389" s="62"/>
      <c r="Q389" s="62"/>
      <c r="R389" s="62"/>
      <c r="S389" s="62"/>
      <c r="T389" s="63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T389" s="15" t="s">
        <v>147</v>
      </c>
      <c r="AU389" s="15" t="s">
        <v>83</v>
      </c>
    </row>
    <row r="390" spans="1:65" s="2" customFormat="1" ht="16.5" customHeight="1">
      <c r="A390" s="32"/>
      <c r="B390" s="33"/>
      <c r="C390" s="171" t="s">
        <v>714</v>
      </c>
      <c r="D390" s="171" t="s">
        <v>138</v>
      </c>
      <c r="E390" s="172" t="s">
        <v>715</v>
      </c>
      <c r="F390" s="173" t="s">
        <v>716</v>
      </c>
      <c r="G390" s="174" t="s">
        <v>263</v>
      </c>
      <c r="H390" s="175">
        <v>25</v>
      </c>
      <c r="I390" s="176"/>
      <c r="J390" s="177">
        <f>ROUND(I390*H390,2)</f>
        <v>0</v>
      </c>
      <c r="K390" s="173" t="s">
        <v>142</v>
      </c>
      <c r="L390" s="37"/>
      <c r="M390" s="178" t="s">
        <v>19</v>
      </c>
      <c r="N390" s="179" t="s">
        <v>44</v>
      </c>
      <c r="O390" s="62"/>
      <c r="P390" s="180">
        <f>O390*H390</f>
        <v>0</v>
      </c>
      <c r="Q390" s="180">
        <v>0</v>
      </c>
      <c r="R390" s="180">
        <f>Q390*H390</f>
        <v>0</v>
      </c>
      <c r="S390" s="180">
        <v>0</v>
      </c>
      <c r="T390" s="181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82" t="s">
        <v>143</v>
      </c>
      <c r="AT390" s="182" t="s">
        <v>138</v>
      </c>
      <c r="AU390" s="182" t="s">
        <v>83</v>
      </c>
      <c r="AY390" s="15" t="s">
        <v>136</v>
      </c>
      <c r="BE390" s="183">
        <f>IF(N390="základní",J390,0)</f>
        <v>0</v>
      </c>
      <c r="BF390" s="183">
        <f>IF(N390="snížená",J390,0)</f>
        <v>0</v>
      </c>
      <c r="BG390" s="183">
        <f>IF(N390="zákl. přenesená",J390,0)</f>
        <v>0</v>
      </c>
      <c r="BH390" s="183">
        <f>IF(N390="sníž. přenesená",J390,0)</f>
        <v>0</v>
      </c>
      <c r="BI390" s="183">
        <f>IF(N390="nulová",J390,0)</f>
        <v>0</v>
      </c>
      <c r="BJ390" s="15" t="s">
        <v>81</v>
      </c>
      <c r="BK390" s="183">
        <f>ROUND(I390*H390,2)</f>
        <v>0</v>
      </c>
      <c r="BL390" s="15" t="s">
        <v>143</v>
      </c>
      <c r="BM390" s="182" t="s">
        <v>717</v>
      </c>
    </row>
    <row r="391" spans="1:65" s="2" customFormat="1" ht="11.25">
      <c r="A391" s="32"/>
      <c r="B391" s="33"/>
      <c r="C391" s="34"/>
      <c r="D391" s="184" t="s">
        <v>145</v>
      </c>
      <c r="E391" s="34"/>
      <c r="F391" s="185" t="s">
        <v>718</v>
      </c>
      <c r="G391" s="34"/>
      <c r="H391" s="34"/>
      <c r="I391" s="186"/>
      <c r="J391" s="34"/>
      <c r="K391" s="34"/>
      <c r="L391" s="37"/>
      <c r="M391" s="187"/>
      <c r="N391" s="188"/>
      <c r="O391" s="62"/>
      <c r="P391" s="62"/>
      <c r="Q391" s="62"/>
      <c r="R391" s="62"/>
      <c r="S391" s="62"/>
      <c r="T391" s="63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T391" s="15" t="s">
        <v>145</v>
      </c>
      <c r="AU391" s="15" t="s">
        <v>83</v>
      </c>
    </row>
    <row r="392" spans="1:65" s="2" customFormat="1" ht="11.25">
      <c r="A392" s="32"/>
      <c r="B392" s="33"/>
      <c r="C392" s="34"/>
      <c r="D392" s="189" t="s">
        <v>147</v>
      </c>
      <c r="E392" s="34"/>
      <c r="F392" s="190" t="s">
        <v>719</v>
      </c>
      <c r="G392" s="34"/>
      <c r="H392" s="34"/>
      <c r="I392" s="186"/>
      <c r="J392" s="34"/>
      <c r="K392" s="34"/>
      <c r="L392" s="37"/>
      <c r="M392" s="187"/>
      <c r="N392" s="188"/>
      <c r="O392" s="62"/>
      <c r="P392" s="62"/>
      <c r="Q392" s="62"/>
      <c r="R392" s="62"/>
      <c r="S392" s="62"/>
      <c r="T392" s="63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T392" s="15" t="s">
        <v>147</v>
      </c>
      <c r="AU392" s="15" t="s">
        <v>83</v>
      </c>
    </row>
    <row r="393" spans="1:65" s="2" customFormat="1" ht="16.5" customHeight="1">
      <c r="A393" s="32"/>
      <c r="B393" s="33"/>
      <c r="C393" s="171" t="s">
        <v>720</v>
      </c>
      <c r="D393" s="171" t="s">
        <v>138</v>
      </c>
      <c r="E393" s="172" t="s">
        <v>721</v>
      </c>
      <c r="F393" s="173" t="s">
        <v>722</v>
      </c>
      <c r="G393" s="174" t="s">
        <v>263</v>
      </c>
      <c r="H393" s="175">
        <v>100</v>
      </c>
      <c r="I393" s="176"/>
      <c r="J393" s="177">
        <f>ROUND(I393*H393,2)</f>
        <v>0</v>
      </c>
      <c r="K393" s="173" t="s">
        <v>142</v>
      </c>
      <c r="L393" s="37"/>
      <c r="M393" s="178" t="s">
        <v>19</v>
      </c>
      <c r="N393" s="179" t="s">
        <v>44</v>
      </c>
      <c r="O393" s="62"/>
      <c r="P393" s="180">
        <f>O393*H393</f>
        <v>0</v>
      </c>
      <c r="Q393" s="180">
        <v>0</v>
      </c>
      <c r="R393" s="180">
        <f>Q393*H393</f>
        <v>0</v>
      </c>
      <c r="S393" s="180">
        <v>0</v>
      </c>
      <c r="T393" s="181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82" t="s">
        <v>143</v>
      </c>
      <c r="AT393" s="182" t="s">
        <v>138</v>
      </c>
      <c r="AU393" s="182" t="s">
        <v>83</v>
      </c>
      <c r="AY393" s="15" t="s">
        <v>136</v>
      </c>
      <c r="BE393" s="183">
        <f>IF(N393="základní",J393,0)</f>
        <v>0</v>
      </c>
      <c r="BF393" s="183">
        <f>IF(N393="snížená",J393,0)</f>
        <v>0</v>
      </c>
      <c r="BG393" s="183">
        <f>IF(N393="zákl. přenesená",J393,0)</f>
        <v>0</v>
      </c>
      <c r="BH393" s="183">
        <f>IF(N393="sníž. přenesená",J393,0)</f>
        <v>0</v>
      </c>
      <c r="BI393" s="183">
        <f>IF(N393="nulová",J393,0)</f>
        <v>0</v>
      </c>
      <c r="BJ393" s="15" t="s">
        <v>81</v>
      </c>
      <c r="BK393" s="183">
        <f>ROUND(I393*H393,2)</f>
        <v>0</v>
      </c>
      <c r="BL393" s="15" t="s">
        <v>143</v>
      </c>
      <c r="BM393" s="182" t="s">
        <v>723</v>
      </c>
    </row>
    <row r="394" spans="1:65" s="2" customFormat="1" ht="11.25">
      <c r="A394" s="32"/>
      <c r="B394" s="33"/>
      <c r="C394" s="34"/>
      <c r="D394" s="184" t="s">
        <v>145</v>
      </c>
      <c r="E394" s="34"/>
      <c r="F394" s="185" t="s">
        <v>724</v>
      </c>
      <c r="G394" s="34"/>
      <c r="H394" s="34"/>
      <c r="I394" s="186"/>
      <c r="J394" s="34"/>
      <c r="K394" s="34"/>
      <c r="L394" s="37"/>
      <c r="M394" s="187"/>
      <c r="N394" s="188"/>
      <c r="O394" s="62"/>
      <c r="P394" s="62"/>
      <c r="Q394" s="62"/>
      <c r="R394" s="62"/>
      <c r="S394" s="62"/>
      <c r="T394" s="63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T394" s="15" t="s">
        <v>145</v>
      </c>
      <c r="AU394" s="15" t="s">
        <v>83</v>
      </c>
    </row>
    <row r="395" spans="1:65" s="2" customFormat="1" ht="11.25">
      <c r="A395" s="32"/>
      <c r="B395" s="33"/>
      <c r="C395" s="34"/>
      <c r="D395" s="189" t="s">
        <v>147</v>
      </c>
      <c r="E395" s="34"/>
      <c r="F395" s="190" t="s">
        <v>725</v>
      </c>
      <c r="G395" s="34"/>
      <c r="H395" s="34"/>
      <c r="I395" s="186"/>
      <c r="J395" s="34"/>
      <c r="K395" s="34"/>
      <c r="L395" s="37"/>
      <c r="M395" s="187"/>
      <c r="N395" s="188"/>
      <c r="O395" s="62"/>
      <c r="P395" s="62"/>
      <c r="Q395" s="62"/>
      <c r="R395" s="62"/>
      <c r="S395" s="62"/>
      <c r="T395" s="63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T395" s="15" t="s">
        <v>147</v>
      </c>
      <c r="AU395" s="15" t="s">
        <v>83</v>
      </c>
    </row>
    <row r="396" spans="1:65" s="2" customFormat="1" ht="16.5" customHeight="1">
      <c r="A396" s="32"/>
      <c r="B396" s="33"/>
      <c r="C396" s="171" t="s">
        <v>726</v>
      </c>
      <c r="D396" s="171" t="s">
        <v>138</v>
      </c>
      <c r="E396" s="172" t="s">
        <v>727</v>
      </c>
      <c r="F396" s="173" t="s">
        <v>728</v>
      </c>
      <c r="G396" s="174" t="s">
        <v>263</v>
      </c>
      <c r="H396" s="175">
        <v>3</v>
      </c>
      <c r="I396" s="176"/>
      <c r="J396" s="177">
        <f>ROUND(I396*H396,2)</f>
        <v>0</v>
      </c>
      <c r="K396" s="173" t="s">
        <v>142</v>
      </c>
      <c r="L396" s="37"/>
      <c r="M396" s="178" t="s">
        <v>19</v>
      </c>
      <c r="N396" s="179" t="s">
        <v>44</v>
      </c>
      <c r="O396" s="62"/>
      <c r="P396" s="180">
        <f>O396*H396</f>
        <v>0</v>
      </c>
      <c r="Q396" s="180">
        <v>0</v>
      </c>
      <c r="R396" s="180">
        <f>Q396*H396</f>
        <v>0</v>
      </c>
      <c r="S396" s="180">
        <v>0</v>
      </c>
      <c r="T396" s="181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82" t="s">
        <v>143</v>
      </c>
      <c r="AT396" s="182" t="s">
        <v>138</v>
      </c>
      <c r="AU396" s="182" t="s">
        <v>83</v>
      </c>
      <c r="AY396" s="15" t="s">
        <v>136</v>
      </c>
      <c r="BE396" s="183">
        <f>IF(N396="základní",J396,0)</f>
        <v>0</v>
      </c>
      <c r="BF396" s="183">
        <f>IF(N396="snížená",J396,0)</f>
        <v>0</v>
      </c>
      <c r="BG396" s="183">
        <f>IF(N396="zákl. přenesená",J396,0)</f>
        <v>0</v>
      </c>
      <c r="BH396" s="183">
        <f>IF(N396="sníž. přenesená",J396,0)</f>
        <v>0</v>
      </c>
      <c r="BI396" s="183">
        <f>IF(N396="nulová",J396,0)</f>
        <v>0</v>
      </c>
      <c r="BJ396" s="15" t="s">
        <v>81</v>
      </c>
      <c r="BK396" s="183">
        <f>ROUND(I396*H396,2)</f>
        <v>0</v>
      </c>
      <c r="BL396" s="15" t="s">
        <v>143</v>
      </c>
      <c r="BM396" s="182" t="s">
        <v>729</v>
      </c>
    </row>
    <row r="397" spans="1:65" s="2" customFormat="1" ht="11.25">
      <c r="A397" s="32"/>
      <c r="B397" s="33"/>
      <c r="C397" s="34"/>
      <c r="D397" s="184" t="s">
        <v>145</v>
      </c>
      <c r="E397" s="34"/>
      <c r="F397" s="185" t="s">
        <v>730</v>
      </c>
      <c r="G397" s="34"/>
      <c r="H397" s="34"/>
      <c r="I397" s="186"/>
      <c r="J397" s="34"/>
      <c r="K397" s="34"/>
      <c r="L397" s="37"/>
      <c r="M397" s="187"/>
      <c r="N397" s="188"/>
      <c r="O397" s="62"/>
      <c r="P397" s="62"/>
      <c r="Q397" s="62"/>
      <c r="R397" s="62"/>
      <c r="S397" s="62"/>
      <c r="T397" s="63"/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T397" s="15" t="s">
        <v>145</v>
      </c>
      <c r="AU397" s="15" t="s">
        <v>83</v>
      </c>
    </row>
    <row r="398" spans="1:65" s="2" customFormat="1" ht="11.25">
      <c r="A398" s="32"/>
      <c r="B398" s="33"/>
      <c r="C398" s="34"/>
      <c r="D398" s="189" t="s">
        <v>147</v>
      </c>
      <c r="E398" s="34"/>
      <c r="F398" s="190" t="s">
        <v>731</v>
      </c>
      <c r="G398" s="34"/>
      <c r="H398" s="34"/>
      <c r="I398" s="186"/>
      <c r="J398" s="34"/>
      <c r="K398" s="34"/>
      <c r="L398" s="37"/>
      <c r="M398" s="187"/>
      <c r="N398" s="188"/>
      <c r="O398" s="62"/>
      <c r="P398" s="62"/>
      <c r="Q398" s="62"/>
      <c r="R398" s="62"/>
      <c r="S398" s="62"/>
      <c r="T398" s="63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T398" s="15" t="s">
        <v>147</v>
      </c>
      <c r="AU398" s="15" t="s">
        <v>83</v>
      </c>
    </row>
    <row r="399" spans="1:65" s="2" customFormat="1" ht="16.5" customHeight="1">
      <c r="A399" s="32"/>
      <c r="B399" s="33"/>
      <c r="C399" s="171" t="s">
        <v>732</v>
      </c>
      <c r="D399" s="171" t="s">
        <v>138</v>
      </c>
      <c r="E399" s="172" t="s">
        <v>733</v>
      </c>
      <c r="F399" s="173" t="s">
        <v>734</v>
      </c>
      <c r="G399" s="174" t="s">
        <v>263</v>
      </c>
      <c r="H399" s="175">
        <v>10</v>
      </c>
      <c r="I399" s="176"/>
      <c r="J399" s="177">
        <f>ROUND(I399*H399,2)</f>
        <v>0</v>
      </c>
      <c r="K399" s="173" t="s">
        <v>142</v>
      </c>
      <c r="L399" s="37"/>
      <c r="M399" s="178" t="s">
        <v>19</v>
      </c>
      <c r="N399" s="179" t="s">
        <v>44</v>
      </c>
      <c r="O399" s="62"/>
      <c r="P399" s="180">
        <f>O399*H399</f>
        <v>0</v>
      </c>
      <c r="Q399" s="180">
        <v>0</v>
      </c>
      <c r="R399" s="180">
        <f>Q399*H399</f>
        <v>0</v>
      </c>
      <c r="S399" s="180">
        <v>0</v>
      </c>
      <c r="T399" s="181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82" t="s">
        <v>143</v>
      </c>
      <c r="AT399" s="182" t="s">
        <v>138</v>
      </c>
      <c r="AU399" s="182" t="s">
        <v>83</v>
      </c>
      <c r="AY399" s="15" t="s">
        <v>136</v>
      </c>
      <c r="BE399" s="183">
        <f>IF(N399="základní",J399,0)</f>
        <v>0</v>
      </c>
      <c r="BF399" s="183">
        <f>IF(N399="snížená",J399,0)</f>
        <v>0</v>
      </c>
      <c r="BG399" s="183">
        <f>IF(N399="zákl. přenesená",J399,0)</f>
        <v>0</v>
      </c>
      <c r="BH399" s="183">
        <f>IF(N399="sníž. přenesená",J399,0)</f>
        <v>0</v>
      </c>
      <c r="BI399" s="183">
        <f>IF(N399="nulová",J399,0)</f>
        <v>0</v>
      </c>
      <c r="BJ399" s="15" t="s">
        <v>81</v>
      </c>
      <c r="BK399" s="183">
        <f>ROUND(I399*H399,2)</f>
        <v>0</v>
      </c>
      <c r="BL399" s="15" t="s">
        <v>143</v>
      </c>
      <c r="BM399" s="182" t="s">
        <v>735</v>
      </c>
    </row>
    <row r="400" spans="1:65" s="2" customFormat="1" ht="11.25">
      <c r="A400" s="32"/>
      <c r="B400" s="33"/>
      <c r="C400" s="34"/>
      <c r="D400" s="184" t="s">
        <v>145</v>
      </c>
      <c r="E400" s="34"/>
      <c r="F400" s="185" t="s">
        <v>736</v>
      </c>
      <c r="G400" s="34"/>
      <c r="H400" s="34"/>
      <c r="I400" s="186"/>
      <c r="J400" s="34"/>
      <c r="K400" s="34"/>
      <c r="L400" s="37"/>
      <c r="M400" s="187"/>
      <c r="N400" s="188"/>
      <c r="O400" s="62"/>
      <c r="P400" s="62"/>
      <c r="Q400" s="62"/>
      <c r="R400" s="62"/>
      <c r="S400" s="62"/>
      <c r="T400" s="63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T400" s="15" t="s">
        <v>145</v>
      </c>
      <c r="AU400" s="15" t="s">
        <v>83</v>
      </c>
    </row>
    <row r="401" spans="1:65" s="2" customFormat="1" ht="11.25">
      <c r="A401" s="32"/>
      <c r="B401" s="33"/>
      <c r="C401" s="34"/>
      <c r="D401" s="189" t="s">
        <v>147</v>
      </c>
      <c r="E401" s="34"/>
      <c r="F401" s="190" t="s">
        <v>737</v>
      </c>
      <c r="G401" s="34"/>
      <c r="H401" s="34"/>
      <c r="I401" s="186"/>
      <c r="J401" s="34"/>
      <c r="K401" s="34"/>
      <c r="L401" s="37"/>
      <c r="M401" s="187"/>
      <c r="N401" s="188"/>
      <c r="O401" s="62"/>
      <c r="P401" s="62"/>
      <c r="Q401" s="62"/>
      <c r="R401" s="62"/>
      <c r="S401" s="62"/>
      <c r="T401" s="63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T401" s="15" t="s">
        <v>147</v>
      </c>
      <c r="AU401" s="15" t="s">
        <v>83</v>
      </c>
    </row>
    <row r="402" spans="1:65" s="2" customFormat="1" ht="16.5" customHeight="1">
      <c r="A402" s="32"/>
      <c r="B402" s="33"/>
      <c r="C402" s="171" t="s">
        <v>738</v>
      </c>
      <c r="D402" s="171" t="s">
        <v>138</v>
      </c>
      <c r="E402" s="172" t="s">
        <v>739</v>
      </c>
      <c r="F402" s="173" t="s">
        <v>740</v>
      </c>
      <c r="G402" s="174" t="s">
        <v>263</v>
      </c>
      <c r="H402" s="175">
        <v>80</v>
      </c>
      <c r="I402" s="176"/>
      <c r="J402" s="177">
        <f>ROUND(I402*H402,2)</f>
        <v>0</v>
      </c>
      <c r="K402" s="173" t="s">
        <v>142</v>
      </c>
      <c r="L402" s="37"/>
      <c r="M402" s="178" t="s">
        <v>19</v>
      </c>
      <c r="N402" s="179" t="s">
        <v>44</v>
      </c>
      <c r="O402" s="62"/>
      <c r="P402" s="180">
        <f>O402*H402</f>
        <v>0</v>
      </c>
      <c r="Q402" s="180">
        <v>0</v>
      </c>
      <c r="R402" s="180">
        <f>Q402*H402</f>
        <v>0</v>
      </c>
      <c r="S402" s="180">
        <v>0</v>
      </c>
      <c r="T402" s="181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82" t="s">
        <v>143</v>
      </c>
      <c r="AT402" s="182" t="s">
        <v>138</v>
      </c>
      <c r="AU402" s="182" t="s">
        <v>83</v>
      </c>
      <c r="AY402" s="15" t="s">
        <v>136</v>
      </c>
      <c r="BE402" s="183">
        <f>IF(N402="základní",J402,0)</f>
        <v>0</v>
      </c>
      <c r="BF402" s="183">
        <f>IF(N402="snížená",J402,0)</f>
        <v>0</v>
      </c>
      <c r="BG402" s="183">
        <f>IF(N402="zákl. přenesená",J402,0)</f>
        <v>0</v>
      </c>
      <c r="BH402" s="183">
        <f>IF(N402="sníž. přenesená",J402,0)</f>
        <v>0</v>
      </c>
      <c r="BI402" s="183">
        <f>IF(N402="nulová",J402,0)</f>
        <v>0</v>
      </c>
      <c r="BJ402" s="15" t="s">
        <v>81</v>
      </c>
      <c r="BK402" s="183">
        <f>ROUND(I402*H402,2)</f>
        <v>0</v>
      </c>
      <c r="BL402" s="15" t="s">
        <v>143</v>
      </c>
      <c r="BM402" s="182" t="s">
        <v>741</v>
      </c>
    </row>
    <row r="403" spans="1:65" s="2" customFormat="1" ht="19.5">
      <c r="A403" s="32"/>
      <c r="B403" s="33"/>
      <c r="C403" s="34"/>
      <c r="D403" s="184" t="s">
        <v>145</v>
      </c>
      <c r="E403" s="34"/>
      <c r="F403" s="185" t="s">
        <v>742</v>
      </c>
      <c r="G403" s="34"/>
      <c r="H403" s="34"/>
      <c r="I403" s="186"/>
      <c r="J403" s="34"/>
      <c r="K403" s="34"/>
      <c r="L403" s="37"/>
      <c r="M403" s="187"/>
      <c r="N403" s="188"/>
      <c r="O403" s="62"/>
      <c r="P403" s="62"/>
      <c r="Q403" s="62"/>
      <c r="R403" s="62"/>
      <c r="S403" s="62"/>
      <c r="T403" s="63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T403" s="15" t="s">
        <v>145</v>
      </c>
      <c r="AU403" s="15" t="s">
        <v>83</v>
      </c>
    </row>
    <row r="404" spans="1:65" s="2" customFormat="1" ht="11.25">
      <c r="A404" s="32"/>
      <c r="B404" s="33"/>
      <c r="C404" s="34"/>
      <c r="D404" s="189" t="s">
        <v>147</v>
      </c>
      <c r="E404" s="34"/>
      <c r="F404" s="190" t="s">
        <v>743</v>
      </c>
      <c r="G404" s="34"/>
      <c r="H404" s="34"/>
      <c r="I404" s="186"/>
      <c r="J404" s="34"/>
      <c r="K404" s="34"/>
      <c r="L404" s="37"/>
      <c r="M404" s="187"/>
      <c r="N404" s="188"/>
      <c r="O404" s="62"/>
      <c r="P404" s="62"/>
      <c r="Q404" s="62"/>
      <c r="R404" s="62"/>
      <c r="S404" s="62"/>
      <c r="T404" s="63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T404" s="15" t="s">
        <v>147</v>
      </c>
      <c r="AU404" s="15" t="s">
        <v>83</v>
      </c>
    </row>
    <row r="405" spans="1:65" s="2" customFormat="1" ht="16.5" customHeight="1">
      <c r="A405" s="32"/>
      <c r="B405" s="33"/>
      <c r="C405" s="191" t="s">
        <v>744</v>
      </c>
      <c r="D405" s="191" t="s">
        <v>409</v>
      </c>
      <c r="E405" s="192" t="s">
        <v>745</v>
      </c>
      <c r="F405" s="193" t="s">
        <v>746</v>
      </c>
      <c r="G405" s="194" t="s">
        <v>412</v>
      </c>
      <c r="H405" s="195">
        <v>40</v>
      </c>
      <c r="I405" s="196"/>
      <c r="J405" s="197">
        <f>ROUND(I405*H405,2)</f>
        <v>0</v>
      </c>
      <c r="K405" s="193" t="s">
        <v>142</v>
      </c>
      <c r="L405" s="198"/>
      <c r="M405" s="199" t="s">
        <v>19</v>
      </c>
      <c r="N405" s="200" t="s">
        <v>44</v>
      </c>
      <c r="O405" s="62"/>
      <c r="P405" s="180">
        <f>O405*H405</f>
        <v>0</v>
      </c>
      <c r="Q405" s="180">
        <v>1</v>
      </c>
      <c r="R405" s="180">
        <f>Q405*H405</f>
        <v>40</v>
      </c>
      <c r="S405" s="180">
        <v>0</v>
      </c>
      <c r="T405" s="181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82" t="s">
        <v>184</v>
      </c>
      <c r="AT405" s="182" t="s">
        <v>409</v>
      </c>
      <c r="AU405" s="182" t="s">
        <v>83</v>
      </c>
      <c r="AY405" s="15" t="s">
        <v>136</v>
      </c>
      <c r="BE405" s="183">
        <f>IF(N405="základní",J405,0)</f>
        <v>0</v>
      </c>
      <c r="BF405" s="183">
        <f>IF(N405="snížená",J405,0)</f>
        <v>0</v>
      </c>
      <c r="BG405" s="183">
        <f>IF(N405="zákl. přenesená",J405,0)</f>
        <v>0</v>
      </c>
      <c r="BH405" s="183">
        <f>IF(N405="sníž. přenesená",J405,0)</f>
        <v>0</v>
      </c>
      <c r="BI405" s="183">
        <f>IF(N405="nulová",J405,0)</f>
        <v>0</v>
      </c>
      <c r="BJ405" s="15" t="s">
        <v>81</v>
      </c>
      <c r="BK405" s="183">
        <f>ROUND(I405*H405,2)</f>
        <v>0</v>
      </c>
      <c r="BL405" s="15" t="s">
        <v>143</v>
      </c>
      <c r="BM405" s="182" t="s">
        <v>747</v>
      </c>
    </row>
    <row r="406" spans="1:65" s="2" customFormat="1" ht="11.25">
      <c r="A406" s="32"/>
      <c r="B406" s="33"/>
      <c r="C406" s="34"/>
      <c r="D406" s="184" t="s">
        <v>145</v>
      </c>
      <c r="E406" s="34"/>
      <c r="F406" s="185" t="s">
        <v>746</v>
      </c>
      <c r="G406" s="34"/>
      <c r="H406" s="34"/>
      <c r="I406" s="186"/>
      <c r="J406" s="34"/>
      <c r="K406" s="34"/>
      <c r="L406" s="37"/>
      <c r="M406" s="187"/>
      <c r="N406" s="188"/>
      <c r="O406" s="62"/>
      <c r="P406" s="62"/>
      <c r="Q406" s="62"/>
      <c r="R406" s="62"/>
      <c r="S406" s="62"/>
      <c r="T406" s="63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T406" s="15" t="s">
        <v>145</v>
      </c>
      <c r="AU406" s="15" t="s">
        <v>83</v>
      </c>
    </row>
    <row r="407" spans="1:65" s="2" customFormat="1" ht="16.5" customHeight="1">
      <c r="A407" s="32"/>
      <c r="B407" s="33"/>
      <c r="C407" s="171" t="s">
        <v>748</v>
      </c>
      <c r="D407" s="171" t="s">
        <v>138</v>
      </c>
      <c r="E407" s="172" t="s">
        <v>749</v>
      </c>
      <c r="F407" s="173" t="s">
        <v>750</v>
      </c>
      <c r="G407" s="174" t="s">
        <v>263</v>
      </c>
      <c r="H407" s="175">
        <v>20</v>
      </c>
      <c r="I407" s="176"/>
      <c r="J407" s="177">
        <f>ROUND(I407*H407,2)</f>
        <v>0</v>
      </c>
      <c r="K407" s="173" t="s">
        <v>142</v>
      </c>
      <c r="L407" s="37"/>
      <c r="M407" s="178" t="s">
        <v>19</v>
      </c>
      <c r="N407" s="179" t="s">
        <v>44</v>
      </c>
      <c r="O407" s="62"/>
      <c r="P407" s="180">
        <f>O407*H407</f>
        <v>0</v>
      </c>
      <c r="Q407" s="180">
        <v>0</v>
      </c>
      <c r="R407" s="180">
        <f>Q407*H407</f>
        <v>0</v>
      </c>
      <c r="S407" s="180">
        <v>0</v>
      </c>
      <c r="T407" s="181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82" t="s">
        <v>143</v>
      </c>
      <c r="AT407" s="182" t="s">
        <v>138</v>
      </c>
      <c r="AU407" s="182" t="s">
        <v>83</v>
      </c>
      <c r="AY407" s="15" t="s">
        <v>136</v>
      </c>
      <c r="BE407" s="183">
        <f>IF(N407="základní",J407,0)</f>
        <v>0</v>
      </c>
      <c r="BF407" s="183">
        <f>IF(N407="snížená",J407,0)</f>
        <v>0</v>
      </c>
      <c r="BG407" s="183">
        <f>IF(N407="zákl. přenesená",J407,0)</f>
        <v>0</v>
      </c>
      <c r="BH407" s="183">
        <f>IF(N407="sníž. přenesená",J407,0)</f>
        <v>0</v>
      </c>
      <c r="BI407" s="183">
        <f>IF(N407="nulová",J407,0)</f>
        <v>0</v>
      </c>
      <c r="BJ407" s="15" t="s">
        <v>81</v>
      </c>
      <c r="BK407" s="183">
        <f>ROUND(I407*H407,2)</f>
        <v>0</v>
      </c>
      <c r="BL407" s="15" t="s">
        <v>143</v>
      </c>
      <c r="BM407" s="182" t="s">
        <v>751</v>
      </c>
    </row>
    <row r="408" spans="1:65" s="2" customFormat="1" ht="19.5">
      <c r="A408" s="32"/>
      <c r="B408" s="33"/>
      <c r="C408" s="34"/>
      <c r="D408" s="184" t="s">
        <v>145</v>
      </c>
      <c r="E408" s="34"/>
      <c r="F408" s="185" t="s">
        <v>752</v>
      </c>
      <c r="G408" s="34"/>
      <c r="H408" s="34"/>
      <c r="I408" s="186"/>
      <c r="J408" s="34"/>
      <c r="K408" s="34"/>
      <c r="L408" s="37"/>
      <c r="M408" s="187"/>
      <c r="N408" s="188"/>
      <c r="O408" s="62"/>
      <c r="P408" s="62"/>
      <c r="Q408" s="62"/>
      <c r="R408" s="62"/>
      <c r="S408" s="62"/>
      <c r="T408" s="63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T408" s="15" t="s">
        <v>145</v>
      </c>
      <c r="AU408" s="15" t="s">
        <v>83</v>
      </c>
    </row>
    <row r="409" spans="1:65" s="2" customFormat="1" ht="11.25">
      <c r="A409" s="32"/>
      <c r="B409" s="33"/>
      <c r="C409" s="34"/>
      <c r="D409" s="189" t="s">
        <v>147</v>
      </c>
      <c r="E409" s="34"/>
      <c r="F409" s="190" t="s">
        <v>753</v>
      </c>
      <c r="G409" s="34"/>
      <c r="H409" s="34"/>
      <c r="I409" s="186"/>
      <c r="J409" s="34"/>
      <c r="K409" s="34"/>
      <c r="L409" s="37"/>
      <c r="M409" s="187"/>
      <c r="N409" s="188"/>
      <c r="O409" s="62"/>
      <c r="P409" s="62"/>
      <c r="Q409" s="62"/>
      <c r="R409" s="62"/>
      <c r="S409" s="62"/>
      <c r="T409" s="63"/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T409" s="15" t="s">
        <v>147</v>
      </c>
      <c r="AU409" s="15" t="s">
        <v>83</v>
      </c>
    </row>
    <row r="410" spans="1:65" s="2" customFormat="1" ht="24.2" customHeight="1">
      <c r="A410" s="32"/>
      <c r="B410" s="33"/>
      <c r="C410" s="171" t="s">
        <v>754</v>
      </c>
      <c r="D410" s="171" t="s">
        <v>138</v>
      </c>
      <c r="E410" s="172" t="s">
        <v>755</v>
      </c>
      <c r="F410" s="173" t="s">
        <v>756</v>
      </c>
      <c r="G410" s="174" t="s">
        <v>141</v>
      </c>
      <c r="H410" s="175">
        <v>20</v>
      </c>
      <c r="I410" s="176"/>
      <c r="J410" s="177">
        <f>ROUND(I410*H410,2)</f>
        <v>0</v>
      </c>
      <c r="K410" s="173" t="s">
        <v>142</v>
      </c>
      <c r="L410" s="37"/>
      <c r="M410" s="178" t="s">
        <v>19</v>
      </c>
      <c r="N410" s="179" t="s">
        <v>44</v>
      </c>
      <c r="O410" s="62"/>
      <c r="P410" s="180">
        <f>O410*H410</f>
        <v>0</v>
      </c>
      <c r="Q410" s="180">
        <v>0</v>
      </c>
      <c r="R410" s="180">
        <f>Q410*H410</f>
        <v>0</v>
      </c>
      <c r="S410" s="180">
        <v>0</v>
      </c>
      <c r="T410" s="181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82" t="s">
        <v>143</v>
      </c>
      <c r="AT410" s="182" t="s">
        <v>138</v>
      </c>
      <c r="AU410" s="182" t="s">
        <v>83</v>
      </c>
      <c r="AY410" s="15" t="s">
        <v>136</v>
      </c>
      <c r="BE410" s="183">
        <f>IF(N410="základní",J410,0)</f>
        <v>0</v>
      </c>
      <c r="BF410" s="183">
        <f>IF(N410="snížená",J410,0)</f>
        <v>0</v>
      </c>
      <c r="BG410" s="183">
        <f>IF(N410="zákl. přenesená",J410,0)</f>
        <v>0</v>
      </c>
      <c r="BH410" s="183">
        <f>IF(N410="sníž. přenesená",J410,0)</f>
        <v>0</v>
      </c>
      <c r="BI410" s="183">
        <f>IF(N410="nulová",J410,0)</f>
        <v>0</v>
      </c>
      <c r="BJ410" s="15" t="s">
        <v>81</v>
      </c>
      <c r="BK410" s="183">
        <f>ROUND(I410*H410,2)</f>
        <v>0</v>
      </c>
      <c r="BL410" s="15" t="s">
        <v>143</v>
      </c>
      <c r="BM410" s="182" t="s">
        <v>757</v>
      </c>
    </row>
    <row r="411" spans="1:65" s="2" customFormat="1" ht="19.5">
      <c r="A411" s="32"/>
      <c r="B411" s="33"/>
      <c r="C411" s="34"/>
      <c r="D411" s="184" t="s">
        <v>145</v>
      </c>
      <c r="E411" s="34"/>
      <c r="F411" s="185" t="s">
        <v>758</v>
      </c>
      <c r="G411" s="34"/>
      <c r="H411" s="34"/>
      <c r="I411" s="186"/>
      <c r="J411" s="34"/>
      <c r="K411" s="34"/>
      <c r="L411" s="37"/>
      <c r="M411" s="187"/>
      <c r="N411" s="188"/>
      <c r="O411" s="62"/>
      <c r="P411" s="62"/>
      <c r="Q411" s="62"/>
      <c r="R411" s="62"/>
      <c r="S411" s="62"/>
      <c r="T411" s="63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T411" s="15" t="s">
        <v>145</v>
      </c>
      <c r="AU411" s="15" t="s">
        <v>83</v>
      </c>
    </row>
    <row r="412" spans="1:65" s="2" customFormat="1" ht="11.25">
      <c r="A412" s="32"/>
      <c r="B412" s="33"/>
      <c r="C412" s="34"/>
      <c r="D412" s="189" t="s">
        <v>147</v>
      </c>
      <c r="E412" s="34"/>
      <c r="F412" s="190" t="s">
        <v>759</v>
      </c>
      <c r="G412" s="34"/>
      <c r="H412" s="34"/>
      <c r="I412" s="186"/>
      <c r="J412" s="34"/>
      <c r="K412" s="34"/>
      <c r="L412" s="37"/>
      <c r="M412" s="187"/>
      <c r="N412" s="188"/>
      <c r="O412" s="62"/>
      <c r="P412" s="62"/>
      <c r="Q412" s="62"/>
      <c r="R412" s="62"/>
      <c r="S412" s="62"/>
      <c r="T412" s="63"/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T412" s="15" t="s">
        <v>147</v>
      </c>
      <c r="AU412" s="15" t="s">
        <v>83</v>
      </c>
    </row>
    <row r="413" spans="1:65" s="2" customFormat="1" ht="24.2" customHeight="1">
      <c r="A413" s="32"/>
      <c r="B413" s="33"/>
      <c r="C413" s="171" t="s">
        <v>760</v>
      </c>
      <c r="D413" s="171" t="s">
        <v>138</v>
      </c>
      <c r="E413" s="172" t="s">
        <v>761</v>
      </c>
      <c r="F413" s="173" t="s">
        <v>762</v>
      </c>
      <c r="G413" s="174" t="s">
        <v>141</v>
      </c>
      <c r="H413" s="175">
        <v>20</v>
      </c>
      <c r="I413" s="176"/>
      <c r="J413" s="177">
        <f>ROUND(I413*H413,2)</f>
        <v>0</v>
      </c>
      <c r="K413" s="173" t="s">
        <v>142</v>
      </c>
      <c r="L413" s="37"/>
      <c r="M413" s="178" t="s">
        <v>19</v>
      </c>
      <c r="N413" s="179" t="s">
        <v>44</v>
      </c>
      <c r="O413" s="62"/>
      <c r="P413" s="180">
        <f>O413*H413</f>
        <v>0</v>
      </c>
      <c r="Q413" s="180">
        <v>0</v>
      </c>
      <c r="R413" s="180">
        <f>Q413*H413</f>
        <v>0</v>
      </c>
      <c r="S413" s="180">
        <v>0</v>
      </c>
      <c r="T413" s="181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82" t="s">
        <v>143</v>
      </c>
      <c r="AT413" s="182" t="s">
        <v>138</v>
      </c>
      <c r="AU413" s="182" t="s">
        <v>83</v>
      </c>
      <c r="AY413" s="15" t="s">
        <v>136</v>
      </c>
      <c r="BE413" s="183">
        <f>IF(N413="základní",J413,0)</f>
        <v>0</v>
      </c>
      <c r="BF413" s="183">
        <f>IF(N413="snížená",J413,0)</f>
        <v>0</v>
      </c>
      <c r="BG413" s="183">
        <f>IF(N413="zákl. přenesená",J413,0)</f>
        <v>0</v>
      </c>
      <c r="BH413" s="183">
        <f>IF(N413="sníž. přenesená",J413,0)</f>
        <v>0</v>
      </c>
      <c r="BI413" s="183">
        <f>IF(N413="nulová",J413,0)</f>
        <v>0</v>
      </c>
      <c r="BJ413" s="15" t="s">
        <v>81</v>
      </c>
      <c r="BK413" s="183">
        <f>ROUND(I413*H413,2)</f>
        <v>0</v>
      </c>
      <c r="BL413" s="15" t="s">
        <v>143</v>
      </c>
      <c r="BM413" s="182" t="s">
        <v>763</v>
      </c>
    </row>
    <row r="414" spans="1:65" s="2" customFormat="1" ht="19.5">
      <c r="A414" s="32"/>
      <c r="B414" s="33"/>
      <c r="C414" s="34"/>
      <c r="D414" s="184" t="s">
        <v>145</v>
      </c>
      <c r="E414" s="34"/>
      <c r="F414" s="185" t="s">
        <v>764</v>
      </c>
      <c r="G414" s="34"/>
      <c r="H414" s="34"/>
      <c r="I414" s="186"/>
      <c r="J414" s="34"/>
      <c r="K414" s="34"/>
      <c r="L414" s="37"/>
      <c r="M414" s="187"/>
      <c r="N414" s="188"/>
      <c r="O414" s="62"/>
      <c r="P414" s="62"/>
      <c r="Q414" s="62"/>
      <c r="R414" s="62"/>
      <c r="S414" s="62"/>
      <c r="T414" s="63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T414" s="15" t="s">
        <v>145</v>
      </c>
      <c r="AU414" s="15" t="s">
        <v>83</v>
      </c>
    </row>
    <row r="415" spans="1:65" s="2" customFormat="1" ht="11.25">
      <c r="A415" s="32"/>
      <c r="B415" s="33"/>
      <c r="C415" s="34"/>
      <c r="D415" s="189" t="s">
        <v>147</v>
      </c>
      <c r="E415" s="34"/>
      <c r="F415" s="190" t="s">
        <v>765</v>
      </c>
      <c r="G415" s="34"/>
      <c r="H415" s="34"/>
      <c r="I415" s="186"/>
      <c r="J415" s="34"/>
      <c r="K415" s="34"/>
      <c r="L415" s="37"/>
      <c r="M415" s="187"/>
      <c r="N415" s="188"/>
      <c r="O415" s="62"/>
      <c r="P415" s="62"/>
      <c r="Q415" s="62"/>
      <c r="R415" s="62"/>
      <c r="S415" s="62"/>
      <c r="T415" s="63"/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T415" s="15" t="s">
        <v>147</v>
      </c>
      <c r="AU415" s="15" t="s">
        <v>83</v>
      </c>
    </row>
    <row r="416" spans="1:65" s="2" customFormat="1" ht="16.5" customHeight="1">
      <c r="A416" s="32"/>
      <c r="B416" s="33"/>
      <c r="C416" s="171" t="s">
        <v>766</v>
      </c>
      <c r="D416" s="171" t="s">
        <v>138</v>
      </c>
      <c r="E416" s="172" t="s">
        <v>767</v>
      </c>
      <c r="F416" s="173" t="s">
        <v>768</v>
      </c>
      <c r="G416" s="174" t="s">
        <v>141</v>
      </c>
      <c r="H416" s="175">
        <v>100</v>
      </c>
      <c r="I416" s="176"/>
      <c r="J416" s="177">
        <f>ROUND(I416*H416,2)</f>
        <v>0</v>
      </c>
      <c r="K416" s="173" t="s">
        <v>142</v>
      </c>
      <c r="L416" s="37"/>
      <c r="M416" s="178" t="s">
        <v>19</v>
      </c>
      <c r="N416" s="179" t="s">
        <v>44</v>
      </c>
      <c r="O416" s="62"/>
      <c r="P416" s="180">
        <f>O416*H416</f>
        <v>0</v>
      </c>
      <c r="Q416" s="180">
        <v>0</v>
      </c>
      <c r="R416" s="180">
        <f>Q416*H416</f>
        <v>0</v>
      </c>
      <c r="S416" s="180">
        <v>0</v>
      </c>
      <c r="T416" s="181">
        <f>S416*H416</f>
        <v>0</v>
      </c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182" t="s">
        <v>143</v>
      </c>
      <c r="AT416" s="182" t="s">
        <v>138</v>
      </c>
      <c r="AU416" s="182" t="s">
        <v>83</v>
      </c>
      <c r="AY416" s="15" t="s">
        <v>136</v>
      </c>
      <c r="BE416" s="183">
        <f>IF(N416="základní",J416,0)</f>
        <v>0</v>
      </c>
      <c r="BF416" s="183">
        <f>IF(N416="snížená",J416,0)</f>
        <v>0</v>
      </c>
      <c r="BG416" s="183">
        <f>IF(N416="zákl. přenesená",J416,0)</f>
        <v>0</v>
      </c>
      <c r="BH416" s="183">
        <f>IF(N416="sníž. přenesená",J416,0)</f>
        <v>0</v>
      </c>
      <c r="BI416" s="183">
        <f>IF(N416="nulová",J416,0)</f>
        <v>0</v>
      </c>
      <c r="BJ416" s="15" t="s">
        <v>81</v>
      </c>
      <c r="BK416" s="183">
        <f>ROUND(I416*H416,2)</f>
        <v>0</v>
      </c>
      <c r="BL416" s="15" t="s">
        <v>143</v>
      </c>
      <c r="BM416" s="182" t="s">
        <v>769</v>
      </c>
    </row>
    <row r="417" spans="1:65" s="2" customFormat="1" ht="11.25">
      <c r="A417" s="32"/>
      <c r="B417" s="33"/>
      <c r="C417" s="34"/>
      <c r="D417" s="184" t="s">
        <v>145</v>
      </c>
      <c r="E417" s="34"/>
      <c r="F417" s="185" t="s">
        <v>770</v>
      </c>
      <c r="G417" s="34"/>
      <c r="H417" s="34"/>
      <c r="I417" s="186"/>
      <c r="J417" s="34"/>
      <c r="K417" s="34"/>
      <c r="L417" s="37"/>
      <c r="M417" s="187"/>
      <c r="N417" s="188"/>
      <c r="O417" s="62"/>
      <c r="P417" s="62"/>
      <c r="Q417" s="62"/>
      <c r="R417" s="62"/>
      <c r="S417" s="62"/>
      <c r="T417" s="63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T417" s="15" t="s">
        <v>145</v>
      </c>
      <c r="AU417" s="15" t="s">
        <v>83</v>
      </c>
    </row>
    <row r="418" spans="1:65" s="2" customFormat="1" ht="11.25">
      <c r="A418" s="32"/>
      <c r="B418" s="33"/>
      <c r="C418" s="34"/>
      <c r="D418" s="189" t="s">
        <v>147</v>
      </c>
      <c r="E418" s="34"/>
      <c r="F418" s="190" t="s">
        <v>771</v>
      </c>
      <c r="G418" s="34"/>
      <c r="H418" s="34"/>
      <c r="I418" s="186"/>
      <c r="J418" s="34"/>
      <c r="K418" s="34"/>
      <c r="L418" s="37"/>
      <c r="M418" s="187"/>
      <c r="N418" s="188"/>
      <c r="O418" s="62"/>
      <c r="P418" s="62"/>
      <c r="Q418" s="62"/>
      <c r="R418" s="62"/>
      <c r="S418" s="62"/>
      <c r="T418" s="63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T418" s="15" t="s">
        <v>147</v>
      </c>
      <c r="AU418" s="15" t="s">
        <v>83</v>
      </c>
    </row>
    <row r="419" spans="1:65" s="2" customFormat="1" ht="16.5" customHeight="1">
      <c r="A419" s="32"/>
      <c r="B419" s="33"/>
      <c r="C419" s="171" t="s">
        <v>772</v>
      </c>
      <c r="D419" s="171" t="s">
        <v>138</v>
      </c>
      <c r="E419" s="172" t="s">
        <v>773</v>
      </c>
      <c r="F419" s="173" t="s">
        <v>774</v>
      </c>
      <c r="G419" s="174" t="s">
        <v>141</v>
      </c>
      <c r="H419" s="175">
        <v>10</v>
      </c>
      <c r="I419" s="176"/>
      <c r="J419" s="177">
        <f>ROUND(I419*H419,2)</f>
        <v>0</v>
      </c>
      <c r="K419" s="173" t="s">
        <v>142</v>
      </c>
      <c r="L419" s="37"/>
      <c r="M419" s="178" t="s">
        <v>19</v>
      </c>
      <c r="N419" s="179" t="s">
        <v>44</v>
      </c>
      <c r="O419" s="62"/>
      <c r="P419" s="180">
        <f>O419*H419</f>
        <v>0</v>
      </c>
      <c r="Q419" s="180">
        <v>0</v>
      </c>
      <c r="R419" s="180">
        <f>Q419*H419</f>
        <v>0</v>
      </c>
      <c r="S419" s="180">
        <v>0</v>
      </c>
      <c r="T419" s="181">
        <f>S419*H419</f>
        <v>0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82" t="s">
        <v>143</v>
      </c>
      <c r="AT419" s="182" t="s">
        <v>138</v>
      </c>
      <c r="AU419" s="182" t="s">
        <v>83</v>
      </c>
      <c r="AY419" s="15" t="s">
        <v>136</v>
      </c>
      <c r="BE419" s="183">
        <f>IF(N419="základní",J419,0)</f>
        <v>0</v>
      </c>
      <c r="BF419" s="183">
        <f>IF(N419="snížená",J419,0)</f>
        <v>0</v>
      </c>
      <c r="BG419" s="183">
        <f>IF(N419="zákl. přenesená",J419,0)</f>
        <v>0</v>
      </c>
      <c r="BH419" s="183">
        <f>IF(N419="sníž. přenesená",J419,0)</f>
        <v>0</v>
      </c>
      <c r="BI419" s="183">
        <f>IF(N419="nulová",J419,0)</f>
        <v>0</v>
      </c>
      <c r="BJ419" s="15" t="s">
        <v>81</v>
      </c>
      <c r="BK419" s="183">
        <f>ROUND(I419*H419,2)</f>
        <v>0</v>
      </c>
      <c r="BL419" s="15" t="s">
        <v>143</v>
      </c>
      <c r="BM419" s="182" t="s">
        <v>775</v>
      </c>
    </row>
    <row r="420" spans="1:65" s="2" customFormat="1" ht="11.25">
      <c r="A420" s="32"/>
      <c r="B420" s="33"/>
      <c r="C420" s="34"/>
      <c r="D420" s="184" t="s">
        <v>145</v>
      </c>
      <c r="E420" s="34"/>
      <c r="F420" s="185" t="s">
        <v>776</v>
      </c>
      <c r="G420" s="34"/>
      <c r="H420" s="34"/>
      <c r="I420" s="186"/>
      <c r="J420" s="34"/>
      <c r="K420" s="34"/>
      <c r="L420" s="37"/>
      <c r="M420" s="187"/>
      <c r="N420" s="188"/>
      <c r="O420" s="62"/>
      <c r="P420" s="62"/>
      <c r="Q420" s="62"/>
      <c r="R420" s="62"/>
      <c r="S420" s="62"/>
      <c r="T420" s="63"/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T420" s="15" t="s">
        <v>145</v>
      </c>
      <c r="AU420" s="15" t="s">
        <v>83</v>
      </c>
    </row>
    <row r="421" spans="1:65" s="2" customFormat="1" ht="11.25">
      <c r="A421" s="32"/>
      <c r="B421" s="33"/>
      <c r="C421" s="34"/>
      <c r="D421" s="189" t="s">
        <v>147</v>
      </c>
      <c r="E421" s="34"/>
      <c r="F421" s="190" t="s">
        <v>777</v>
      </c>
      <c r="G421" s="34"/>
      <c r="H421" s="34"/>
      <c r="I421" s="186"/>
      <c r="J421" s="34"/>
      <c r="K421" s="34"/>
      <c r="L421" s="37"/>
      <c r="M421" s="187"/>
      <c r="N421" s="188"/>
      <c r="O421" s="62"/>
      <c r="P421" s="62"/>
      <c r="Q421" s="62"/>
      <c r="R421" s="62"/>
      <c r="S421" s="62"/>
      <c r="T421" s="63"/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T421" s="15" t="s">
        <v>147</v>
      </c>
      <c r="AU421" s="15" t="s">
        <v>83</v>
      </c>
    </row>
    <row r="422" spans="1:65" s="2" customFormat="1" ht="16.5" customHeight="1">
      <c r="A422" s="32"/>
      <c r="B422" s="33"/>
      <c r="C422" s="191" t="s">
        <v>778</v>
      </c>
      <c r="D422" s="191" t="s">
        <v>409</v>
      </c>
      <c r="E422" s="192" t="s">
        <v>779</v>
      </c>
      <c r="F422" s="193" t="s">
        <v>780</v>
      </c>
      <c r="G422" s="194" t="s">
        <v>781</v>
      </c>
      <c r="H422" s="195">
        <v>0.03</v>
      </c>
      <c r="I422" s="196"/>
      <c r="J422" s="197">
        <f>ROUND(I422*H422,2)</f>
        <v>0</v>
      </c>
      <c r="K422" s="193" t="s">
        <v>142</v>
      </c>
      <c r="L422" s="198"/>
      <c r="M422" s="199" t="s">
        <v>19</v>
      </c>
      <c r="N422" s="200" t="s">
        <v>44</v>
      </c>
      <c r="O422" s="62"/>
      <c r="P422" s="180">
        <f>O422*H422</f>
        <v>0</v>
      </c>
      <c r="Q422" s="180">
        <v>1E-3</v>
      </c>
      <c r="R422" s="180">
        <f>Q422*H422</f>
        <v>3.0000000000000001E-5</v>
      </c>
      <c r="S422" s="180">
        <v>0</v>
      </c>
      <c r="T422" s="181">
        <f>S422*H422</f>
        <v>0</v>
      </c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182" t="s">
        <v>184</v>
      </c>
      <c r="AT422" s="182" t="s">
        <v>409</v>
      </c>
      <c r="AU422" s="182" t="s">
        <v>83</v>
      </c>
      <c r="AY422" s="15" t="s">
        <v>136</v>
      </c>
      <c r="BE422" s="183">
        <f>IF(N422="základní",J422,0)</f>
        <v>0</v>
      </c>
      <c r="BF422" s="183">
        <f>IF(N422="snížená",J422,0)</f>
        <v>0</v>
      </c>
      <c r="BG422" s="183">
        <f>IF(N422="zákl. přenesená",J422,0)</f>
        <v>0</v>
      </c>
      <c r="BH422" s="183">
        <f>IF(N422="sníž. přenesená",J422,0)</f>
        <v>0</v>
      </c>
      <c r="BI422" s="183">
        <f>IF(N422="nulová",J422,0)</f>
        <v>0</v>
      </c>
      <c r="BJ422" s="15" t="s">
        <v>81</v>
      </c>
      <c r="BK422" s="183">
        <f>ROUND(I422*H422,2)</f>
        <v>0</v>
      </c>
      <c r="BL422" s="15" t="s">
        <v>143</v>
      </c>
      <c r="BM422" s="182" t="s">
        <v>782</v>
      </c>
    </row>
    <row r="423" spans="1:65" s="2" customFormat="1" ht="11.25">
      <c r="A423" s="32"/>
      <c r="B423" s="33"/>
      <c r="C423" s="34"/>
      <c r="D423" s="184" t="s">
        <v>145</v>
      </c>
      <c r="E423" s="34"/>
      <c r="F423" s="185" t="s">
        <v>780</v>
      </c>
      <c r="G423" s="34"/>
      <c r="H423" s="34"/>
      <c r="I423" s="186"/>
      <c r="J423" s="34"/>
      <c r="K423" s="34"/>
      <c r="L423" s="37"/>
      <c r="M423" s="187"/>
      <c r="N423" s="188"/>
      <c r="O423" s="62"/>
      <c r="P423" s="62"/>
      <c r="Q423" s="62"/>
      <c r="R423" s="62"/>
      <c r="S423" s="62"/>
      <c r="T423" s="63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T423" s="15" t="s">
        <v>145</v>
      </c>
      <c r="AU423" s="15" t="s">
        <v>83</v>
      </c>
    </row>
    <row r="424" spans="1:65" s="2" customFormat="1" ht="16.5" customHeight="1">
      <c r="A424" s="32"/>
      <c r="B424" s="33"/>
      <c r="C424" s="171" t="s">
        <v>783</v>
      </c>
      <c r="D424" s="171" t="s">
        <v>138</v>
      </c>
      <c r="E424" s="172" t="s">
        <v>784</v>
      </c>
      <c r="F424" s="173" t="s">
        <v>785</v>
      </c>
      <c r="G424" s="174" t="s">
        <v>141</v>
      </c>
      <c r="H424" s="175">
        <v>80</v>
      </c>
      <c r="I424" s="176"/>
      <c r="J424" s="177">
        <f>ROUND(I424*H424,2)</f>
        <v>0</v>
      </c>
      <c r="K424" s="173" t="s">
        <v>142</v>
      </c>
      <c r="L424" s="37"/>
      <c r="M424" s="178" t="s">
        <v>19</v>
      </c>
      <c r="N424" s="179" t="s">
        <v>44</v>
      </c>
      <c r="O424" s="62"/>
      <c r="P424" s="180">
        <f>O424*H424</f>
        <v>0</v>
      </c>
      <c r="Q424" s="180">
        <v>0</v>
      </c>
      <c r="R424" s="180">
        <f>Q424*H424</f>
        <v>0</v>
      </c>
      <c r="S424" s="180">
        <v>0</v>
      </c>
      <c r="T424" s="181">
        <f>S424*H424</f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82" t="s">
        <v>143</v>
      </c>
      <c r="AT424" s="182" t="s">
        <v>138</v>
      </c>
      <c r="AU424" s="182" t="s">
        <v>83</v>
      </c>
      <c r="AY424" s="15" t="s">
        <v>136</v>
      </c>
      <c r="BE424" s="183">
        <f>IF(N424="základní",J424,0)</f>
        <v>0</v>
      </c>
      <c r="BF424" s="183">
        <f>IF(N424="snížená",J424,0)</f>
        <v>0</v>
      </c>
      <c r="BG424" s="183">
        <f>IF(N424="zákl. přenesená",J424,0)</f>
        <v>0</v>
      </c>
      <c r="BH424" s="183">
        <f>IF(N424="sníž. přenesená",J424,0)</f>
        <v>0</v>
      </c>
      <c r="BI424" s="183">
        <f>IF(N424="nulová",J424,0)</f>
        <v>0</v>
      </c>
      <c r="BJ424" s="15" t="s">
        <v>81</v>
      </c>
      <c r="BK424" s="183">
        <f>ROUND(I424*H424,2)</f>
        <v>0</v>
      </c>
      <c r="BL424" s="15" t="s">
        <v>143</v>
      </c>
      <c r="BM424" s="182" t="s">
        <v>786</v>
      </c>
    </row>
    <row r="425" spans="1:65" s="2" customFormat="1" ht="19.5">
      <c r="A425" s="32"/>
      <c r="B425" s="33"/>
      <c r="C425" s="34"/>
      <c r="D425" s="184" t="s">
        <v>145</v>
      </c>
      <c r="E425" s="34"/>
      <c r="F425" s="185" t="s">
        <v>787</v>
      </c>
      <c r="G425" s="34"/>
      <c r="H425" s="34"/>
      <c r="I425" s="186"/>
      <c r="J425" s="34"/>
      <c r="K425" s="34"/>
      <c r="L425" s="37"/>
      <c r="M425" s="187"/>
      <c r="N425" s="188"/>
      <c r="O425" s="62"/>
      <c r="P425" s="62"/>
      <c r="Q425" s="62"/>
      <c r="R425" s="62"/>
      <c r="S425" s="62"/>
      <c r="T425" s="63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T425" s="15" t="s">
        <v>145</v>
      </c>
      <c r="AU425" s="15" t="s">
        <v>83</v>
      </c>
    </row>
    <row r="426" spans="1:65" s="2" customFormat="1" ht="11.25">
      <c r="A426" s="32"/>
      <c r="B426" s="33"/>
      <c r="C426" s="34"/>
      <c r="D426" s="189" t="s">
        <v>147</v>
      </c>
      <c r="E426" s="34"/>
      <c r="F426" s="190" t="s">
        <v>788</v>
      </c>
      <c r="G426" s="34"/>
      <c r="H426" s="34"/>
      <c r="I426" s="186"/>
      <c r="J426" s="34"/>
      <c r="K426" s="34"/>
      <c r="L426" s="37"/>
      <c r="M426" s="187"/>
      <c r="N426" s="188"/>
      <c r="O426" s="62"/>
      <c r="P426" s="62"/>
      <c r="Q426" s="62"/>
      <c r="R426" s="62"/>
      <c r="S426" s="62"/>
      <c r="T426" s="63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T426" s="15" t="s">
        <v>147</v>
      </c>
      <c r="AU426" s="15" t="s">
        <v>83</v>
      </c>
    </row>
    <row r="427" spans="1:65" s="2" customFormat="1" ht="16.5" customHeight="1">
      <c r="A427" s="32"/>
      <c r="B427" s="33"/>
      <c r="C427" s="171" t="s">
        <v>789</v>
      </c>
      <c r="D427" s="171" t="s">
        <v>138</v>
      </c>
      <c r="E427" s="172" t="s">
        <v>790</v>
      </c>
      <c r="F427" s="173" t="s">
        <v>791</v>
      </c>
      <c r="G427" s="174" t="s">
        <v>141</v>
      </c>
      <c r="H427" s="175">
        <v>150</v>
      </c>
      <c r="I427" s="176"/>
      <c r="J427" s="177">
        <f>ROUND(I427*H427,2)</f>
        <v>0</v>
      </c>
      <c r="K427" s="173" t="s">
        <v>142</v>
      </c>
      <c r="L427" s="37"/>
      <c r="M427" s="178" t="s">
        <v>19</v>
      </c>
      <c r="N427" s="179" t="s">
        <v>44</v>
      </c>
      <c r="O427" s="62"/>
      <c r="P427" s="180">
        <f>O427*H427</f>
        <v>0</v>
      </c>
      <c r="Q427" s="180">
        <v>0</v>
      </c>
      <c r="R427" s="180">
        <f>Q427*H427</f>
        <v>0</v>
      </c>
      <c r="S427" s="180">
        <v>0</v>
      </c>
      <c r="T427" s="181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82" t="s">
        <v>143</v>
      </c>
      <c r="AT427" s="182" t="s">
        <v>138</v>
      </c>
      <c r="AU427" s="182" t="s">
        <v>83</v>
      </c>
      <c r="AY427" s="15" t="s">
        <v>136</v>
      </c>
      <c r="BE427" s="183">
        <f>IF(N427="základní",J427,0)</f>
        <v>0</v>
      </c>
      <c r="BF427" s="183">
        <f>IF(N427="snížená",J427,0)</f>
        <v>0</v>
      </c>
      <c r="BG427" s="183">
        <f>IF(N427="zákl. přenesená",J427,0)</f>
        <v>0</v>
      </c>
      <c r="BH427" s="183">
        <f>IF(N427="sníž. přenesená",J427,0)</f>
        <v>0</v>
      </c>
      <c r="BI427" s="183">
        <f>IF(N427="nulová",J427,0)</f>
        <v>0</v>
      </c>
      <c r="BJ427" s="15" t="s">
        <v>81</v>
      </c>
      <c r="BK427" s="183">
        <f>ROUND(I427*H427,2)</f>
        <v>0</v>
      </c>
      <c r="BL427" s="15" t="s">
        <v>143</v>
      </c>
      <c r="BM427" s="182" t="s">
        <v>792</v>
      </c>
    </row>
    <row r="428" spans="1:65" s="2" customFormat="1" ht="19.5">
      <c r="A428" s="32"/>
      <c r="B428" s="33"/>
      <c r="C428" s="34"/>
      <c r="D428" s="184" t="s">
        <v>145</v>
      </c>
      <c r="E428" s="34"/>
      <c r="F428" s="185" t="s">
        <v>793</v>
      </c>
      <c r="G428" s="34"/>
      <c r="H428" s="34"/>
      <c r="I428" s="186"/>
      <c r="J428" s="34"/>
      <c r="K428" s="34"/>
      <c r="L428" s="37"/>
      <c r="M428" s="187"/>
      <c r="N428" s="188"/>
      <c r="O428" s="62"/>
      <c r="P428" s="62"/>
      <c r="Q428" s="62"/>
      <c r="R428" s="62"/>
      <c r="S428" s="62"/>
      <c r="T428" s="63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T428" s="15" t="s">
        <v>145</v>
      </c>
      <c r="AU428" s="15" t="s">
        <v>83</v>
      </c>
    </row>
    <row r="429" spans="1:65" s="2" customFormat="1" ht="11.25">
      <c r="A429" s="32"/>
      <c r="B429" s="33"/>
      <c r="C429" s="34"/>
      <c r="D429" s="189" t="s">
        <v>147</v>
      </c>
      <c r="E429" s="34"/>
      <c r="F429" s="190" t="s">
        <v>794</v>
      </c>
      <c r="G429" s="34"/>
      <c r="H429" s="34"/>
      <c r="I429" s="186"/>
      <c r="J429" s="34"/>
      <c r="K429" s="34"/>
      <c r="L429" s="37"/>
      <c r="M429" s="187"/>
      <c r="N429" s="188"/>
      <c r="O429" s="62"/>
      <c r="P429" s="62"/>
      <c r="Q429" s="62"/>
      <c r="R429" s="62"/>
      <c r="S429" s="62"/>
      <c r="T429" s="63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T429" s="15" t="s">
        <v>147</v>
      </c>
      <c r="AU429" s="15" t="s">
        <v>83</v>
      </c>
    </row>
    <row r="430" spans="1:65" s="2" customFormat="1" ht="16.5" customHeight="1">
      <c r="A430" s="32"/>
      <c r="B430" s="33"/>
      <c r="C430" s="171" t="s">
        <v>795</v>
      </c>
      <c r="D430" s="171" t="s">
        <v>138</v>
      </c>
      <c r="E430" s="172" t="s">
        <v>796</v>
      </c>
      <c r="F430" s="173" t="s">
        <v>797</v>
      </c>
      <c r="G430" s="174" t="s">
        <v>141</v>
      </c>
      <c r="H430" s="175">
        <v>60</v>
      </c>
      <c r="I430" s="176"/>
      <c r="J430" s="177">
        <f>ROUND(I430*H430,2)</f>
        <v>0</v>
      </c>
      <c r="K430" s="173" t="s">
        <v>142</v>
      </c>
      <c r="L430" s="37"/>
      <c r="M430" s="178" t="s">
        <v>19</v>
      </c>
      <c r="N430" s="179" t="s">
        <v>44</v>
      </c>
      <c r="O430" s="62"/>
      <c r="P430" s="180">
        <f>O430*H430</f>
        <v>0</v>
      </c>
      <c r="Q430" s="180">
        <v>0</v>
      </c>
      <c r="R430" s="180">
        <f>Q430*H430</f>
        <v>0</v>
      </c>
      <c r="S430" s="180">
        <v>0</v>
      </c>
      <c r="T430" s="181">
        <f>S430*H430</f>
        <v>0</v>
      </c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82" t="s">
        <v>143</v>
      </c>
      <c r="AT430" s="182" t="s">
        <v>138</v>
      </c>
      <c r="AU430" s="182" t="s">
        <v>83</v>
      </c>
      <c r="AY430" s="15" t="s">
        <v>136</v>
      </c>
      <c r="BE430" s="183">
        <f>IF(N430="základní",J430,0)</f>
        <v>0</v>
      </c>
      <c r="BF430" s="183">
        <f>IF(N430="snížená",J430,0)</f>
        <v>0</v>
      </c>
      <c r="BG430" s="183">
        <f>IF(N430="zákl. přenesená",J430,0)</f>
        <v>0</v>
      </c>
      <c r="BH430" s="183">
        <f>IF(N430="sníž. přenesená",J430,0)</f>
        <v>0</v>
      </c>
      <c r="BI430" s="183">
        <f>IF(N430="nulová",J430,0)</f>
        <v>0</v>
      </c>
      <c r="BJ430" s="15" t="s">
        <v>81</v>
      </c>
      <c r="BK430" s="183">
        <f>ROUND(I430*H430,2)</f>
        <v>0</v>
      </c>
      <c r="BL430" s="15" t="s">
        <v>143</v>
      </c>
      <c r="BM430" s="182" t="s">
        <v>798</v>
      </c>
    </row>
    <row r="431" spans="1:65" s="2" customFormat="1" ht="11.25">
      <c r="A431" s="32"/>
      <c r="B431" s="33"/>
      <c r="C431" s="34"/>
      <c r="D431" s="184" t="s">
        <v>145</v>
      </c>
      <c r="E431" s="34"/>
      <c r="F431" s="185" t="s">
        <v>799</v>
      </c>
      <c r="G431" s="34"/>
      <c r="H431" s="34"/>
      <c r="I431" s="186"/>
      <c r="J431" s="34"/>
      <c r="K431" s="34"/>
      <c r="L431" s="37"/>
      <c r="M431" s="187"/>
      <c r="N431" s="188"/>
      <c r="O431" s="62"/>
      <c r="P431" s="62"/>
      <c r="Q431" s="62"/>
      <c r="R431" s="62"/>
      <c r="S431" s="62"/>
      <c r="T431" s="63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T431" s="15" t="s">
        <v>145</v>
      </c>
      <c r="AU431" s="15" t="s">
        <v>83</v>
      </c>
    </row>
    <row r="432" spans="1:65" s="2" customFormat="1" ht="11.25">
      <c r="A432" s="32"/>
      <c r="B432" s="33"/>
      <c r="C432" s="34"/>
      <c r="D432" s="189" t="s">
        <v>147</v>
      </c>
      <c r="E432" s="34"/>
      <c r="F432" s="190" t="s">
        <v>800</v>
      </c>
      <c r="G432" s="34"/>
      <c r="H432" s="34"/>
      <c r="I432" s="186"/>
      <c r="J432" s="34"/>
      <c r="K432" s="34"/>
      <c r="L432" s="37"/>
      <c r="M432" s="187"/>
      <c r="N432" s="188"/>
      <c r="O432" s="62"/>
      <c r="P432" s="62"/>
      <c r="Q432" s="62"/>
      <c r="R432" s="62"/>
      <c r="S432" s="62"/>
      <c r="T432" s="63"/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T432" s="15" t="s">
        <v>147</v>
      </c>
      <c r="AU432" s="15" t="s">
        <v>83</v>
      </c>
    </row>
    <row r="433" spans="1:65" s="2" customFormat="1" ht="16.5" customHeight="1">
      <c r="A433" s="32"/>
      <c r="B433" s="33"/>
      <c r="C433" s="171" t="s">
        <v>801</v>
      </c>
      <c r="D433" s="171" t="s">
        <v>138</v>
      </c>
      <c r="E433" s="172" t="s">
        <v>802</v>
      </c>
      <c r="F433" s="173" t="s">
        <v>803</v>
      </c>
      <c r="G433" s="174" t="s">
        <v>141</v>
      </c>
      <c r="H433" s="175">
        <v>100</v>
      </c>
      <c r="I433" s="176"/>
      <c r="J433" s="177">
        <f>ROUND(I433*H433,2)</f>
        <v>0</v>
      </c>
      <c r="K433" s="173" t="s">
        <v>142</v>
      </c>
      <c r="L433" s="37"/>
      <c r="M433" s="178" t="s">
        <v>19</v>
      </c>
      <c r="N433" s="179" t="s">
        <v>44</v>
      </c>
      <c r="O433" s="62"/>
      <c r="P433" s="180">
        <f>O433*H433</f>
        <v>0</v>
      </c>
      <c r="Q433" s="180">
        <v>0</v>
      </c>
      <c r="R433" s="180">
        <f>Q433*H433</f>
        <v>0</v>
      </c>
      <c r="S433" s="180">
        <v>0</v>
      </c>
      <c r="T433" s="181">
        <f>S433*H433</f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82" t="s">
        <v>143</v>
      </c>
      <c r="AT433" s="182" t="s">
        <v>138</v>
      </c>
      <c r="AU433" s="182" t="s">
        <v>83</v>
      </c>
      <c r="AY433" s="15" t="s">
        <v>136</v>
      </c>
      <c r="BE433" s="183">
        <f>IF(N433="základní",J433,0)</f>
        <v>0</v>
      </c>
      <c r="BF433" s="183">
        <f>IF(N433="snížená",J433,0)</f>
        <v>0</v>
      </c>
      <c r="BG433" s="183">
        <f>IF(N433="zákl. přenesená",J433,0)</f>
        <v>0</v>
      </c>
      <c r="BH433" s="183">
        <f>IF(N433="sníž. přenesená",J433,0)</f>
        <v>0</v>
      </c>
      <c r="BI433" s="183">
        <f>IF(N433="nulová",J433,0)</f>
        <v>0</v>
      </c>
      <c r="BJ433" s="15" t="s">
        <v>81</v>
      </c>
      <c r="BK433" s="183">
        <f>ROUND(I433*H433,2)</f>
        <v>0</v>
      </c>
      <c r="BL433" s="15" t="s">
        <v>143</v>
      </c>
      <c r="BM433" s="182" t="s">
        <v>804</v>
      </c>
    </row>
    <row r="434" spans="1:65" s="2" customFormat="1" ht="19.5">
      <c r="A434" s="32"/>
      <c r="B434" s="33"/>
      <c r="C434" s="34"/>
      <c r="D434" s="184" t="s">
        <v>145</v>
      </c>
      <c r="E434" s="34"/>
      <c r="F434" s="185" t="s">
        <v>805</v>
      </c>
      <c r="G434" s="34"/>
      <c r="H434" s="34"/>
      <c r="I434" s="186"/>
      <c r="J434" s="34"/>
      <c r="K434" s="34"/>
      <c r="L434" s="37"/>
      <c r="M434" s="187"/>
      <c r="N434" s="188"/>
      <c r="O434" s="62"/>
      <c r="P434" s="62"/>
      <c r="Q434" s="62"/>
      <c r="R434" s="62"/>
      <c r="S434" s="62"/>
      <c r="T434" s="63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T434" s="15" t="s">
        <v>145</v>
      </c>
      <c r="AU434" s="15" t="s">
        <v>83</v>
      </c>
    </row>
    <row r="435" spans="1:65" s="2" customFormat="1" ht="11.25">
      <c r="A435" s="32"/>
      <c r="B435" s="33"/>
      <c r="C435" s="34"/>
      <c r="D435" s="189" t="s">
        <v>147</v>
      </c>
      <c r="E435" s="34"/>
      <c r="F435" s="190" t="s">
        <v>806</v>
      </c>
      <c r="G435" s="34"/>
      <c r="H435" s="34"/>
      <c r="I435" s="186"/>
      <c r="J435" s="34"/>
      <c r="K435" s="34"/>
      <c r="L435" s="37"/>
      <c r="M435" s="187"/>
      <c r="N435" s="188"/>
      <c r="O435" s="62"/>
      <c r="P435" s="62"/>
      <c r="Q435" s="62"/>
      <c r="R435" s="62"/>
      <c r="S435" s="62"/>
      <c r="T435" s="63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T435" s="15" t="s">
        <v>147</v>
      </c>
      <c r="AU435" s="15" t="s">
        <v>83</v>
      </c>
    </row>
    <row r="436" spans="1:65" s="2" customFormat="1" ht="16.5" customHeight="1">
      <c r="A436" s="32"/>
      <c r="B436" s="33"/>
      <c r="C436" s="171" t="s">
        <v>807</v>
      </c>
      <c r="D436" s="171" t="s">
        <v>138</v>
      </c>
      <c r="E436" s="172" t="s">
        <v>808</v>
      </c>
      <c r="F436" s="173" t="s">
        <v>809</v>
      </c>
      <c r="G436" s="174" t="s">
        <v>141</v>
      </c>
      <c r="H436" s="175">
        <v>10</v>
      </c>
      <c r="I436" s="176"/>
      <c r="J436" s="177">
        <f>ROUND(I436*H436,2)</f>
        <v>0</v>
      </c>
      <c r="K436" s="173" t="s">
        <v>142</v>
      </c>
      <c r="L436" s="37"/>
      <c r="M436" s="178" t="s">
        <v>19</v>
      </c>
      <c r="N436" s="179" t="s">
        <v>44</v>
      </c>
      <c r="O436" s="62"/>
      <c r="P436" s="180">
        <f>O436*H436</f>
        <v>0</v>
      </c>
      <c r="Q436" s="180">
        <v>0</v>
      </c>
      <c r="R436" s="180">
        <f>Q436*H436</f>
        <v>0</v>
      </c>
      <c r="S436" s="180">
        <v>0</v>
      </c>
      <c r="T436" s="181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82" t="s">
        <v>143</v>
      </c>
      <c r="AT436" s="182" t="s">
        <v>138</v>
      </c>
      <c r="AU436" s="182" t="s">
        <v>83</v>
      </c>
      <c r="AY436" s="15" t="s">
        <v>136</v>
      </c>
      <c r="BE436" s="183">
        <f>IF(N436="základní",J436,0)</f>
        <v>0</v>
      </c>
      <c r="BF436" s="183">
        <f>IF(N436="snížená",J436,0)</f>
        <v>0</v>
      </c>
      <c r="BG436" s="183">
        <f>IF(N436="zákl. přenesená",J436,0)</f>
        <v>0</v>
      </c>
      <c r="BH436" s="183">
        <f>IF(N436="sníž. přenesená",J436,0)</f>
        <v>0</v>
      </c>
      <c r="BI436" s="183">
        <f>IF(N436="nulová",J436,0)</f>
        <v>0</v>
      </c>
      <c r="BJ436" s="15" t="s">
        <v>81</v>
      </c>
      <c r="BK436" s="183">
        <f>ROUND(I436*H436,2)</f>
        <v>0</v>
      </c>
      <c r="BL436" s="15" t="s">
        <v>143</v>
      </c>
      <c r="BM436" s="182" t="s">
        <v>810</v>
      </c>
    </row>
    <row r="437" spans="1:65" s="2" customFormat="1" ht="11.25">
      <c r="A437" s="32"/>
      <c r="B437" s="33"/>
      <c r="C437" s="34"/>
      <c r="D437" s="184" t="s">
        <v>145</v>
      </c>
      <c r="E437" s="34"/>
      <c r="F437" s="185" t="s">
        <v>811</v>
      </c>
      <c r="G437" s="34"/>
      <c r="H437" s="34"/>
      <c r="I437" s="186"/>
      <c r="J437" s="34"/>
      <c r="K437" s="34"/>
      <c r="L437" s="37"/>
      <c r="M437" s="187"/>
      <c r="N437" s="188"/>
      <c r="O437" s="62"/>
      <c r="P437" s="62"/>
      <c r="Q437" s="62"/>
      <c r="R437" s="62"/>
      <c r="S437" s="62"/>
      <c r="T437" s="63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T437" s="15" t="s">
        <v>145</v>
      </c>
      <c r="AU437" s="15" t="s">
        <v>83</v>
      </c>
    </row>
    <row r="438" spans="1:65" s="2" customFormat="1" ht="11.25">
      <c r="A438" s="32"/>
      <c r="B438" s="33"/>
      <c r="C438" s="34"/>
      <c r="D438" s="189" t="s">
        <v>147</v>
      </c>
      <c r="E438" s="34"/>
      <c r="F438" s="190" t="s">
        <v>812</v>
      </c>
      <c r="G438" s="34"/>
      <c r="H438" s="34"/>
      <c r="I438" s="186"/>
      <c r="J438" s="34"/>
      <c r="K438" s="34"/>
      <c r="L438" s="37"/>
      <c r="M438" s="187"/>
      <c r="N438" s="188"/>
      <c r="O438" s="62"/>
      <c r="P438" s="62"/>
      <c r="Q438" s="62"/>
      <c r="R438" s="62"/>
      <c r="S438" s="62"/>
      <c r="T438" s="63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T438" s="15" t="s">
        <v>147</v>
      </c>
      <c r="AU438" s="15" t="s">
        <v>83</v>
      </c>
    </row>
    <row r="439" spans="1:65" s="12" customFormat="1" ht="22.9" customHeight="1">
      <c r="B439" s="155"/>
      <c r="C439" s="156"/>
      <c r="D439" s="157" t="s">
        <v>72</v>
      </c>
      <c r="E439" s="169" t="s">
        <v>83</v>
      </c>
      <c r="F439" s="169" t="s">
        <v>813</v>
      </c>
      <c r="G439" s="156"/>
      <c r="H439" s="156"/>
      <c r="I439" s="159"/>
      <c r="J439" s="170">
        <f>BK439</f>
        <v>0</v>
      </c>
      <c r="K439" s="156"/>
      <c r="L439" s="161"/>
      <c r="M439" s="162"/>
      <c r="N439" s="163"/>
      <c r="O439" s="163"/>
      <c r="P439" s="164">
        <f>SUM(P440:P537)</f>
        <v>0</v>
      </c>
      <c r="Q439" s="163"/>
      <c r="R439" s="164">
        <f>SUM(R440:R537)</f>
        <v>107.87014500000001</v>
      </c>
      <c r="S439" s="163"/>
      <c r="T439" s="165">
        <f>SUM(T440:T537)</f>
        <v>0</v>
      </c>
      <c r="AR439" s="166" t="s">
        <v>81</v>
      </c>
      <c r="AT439" s="167" t="s">
        <v>72</v>
      </c>
      <c r="AU439" s="167" t="s">
        <v>81</v>
      </c>
      <c r="AY439" s="166" t="s">
        <v>136</v>
      </c>
      <c r="BK439" s="168">
        <f>SUM(BK440:BK537)</f>
        <v>0</v>
      </c>
    </row>
    <row r="440" spans="1:65" s="2" customFormat="1" ht="16.5" customHeight="1">
      <c r="A440" s="32"/>
      <c r="B440" s="33"/>
      <c r="C440" s="171" t="s">
        <v>814</v>
      </c>
      <c r="D440" s="171" t="s">
        <v>138</v>
      </c>
      <c r="E440" s="172" t="s">
        <v>815</v>
      </c>
      <c r="F440" s="173" t="s">
        <v>816</v>
      </c>
      <c r="G440" s="174" t="s">
        <v>168</v>
      </c>
      <c r="H440" s="175">
        <v>10</v>
      </c>
      <c r="I440" s="176"/>
      <c r="J440" s="177">
        <f>ROUND(I440*H440,2)</f>
        <v>0</v>
      </c>
      <c r="K440" s="173" t="s">
        <v>142</v>
      </c>
      <c r="L440" s="37"/>
      <c r="M440" s="178" t="s">
        <v>19</v>
      </c>
      <c r="N440" s="179" t="s">
        <v>44</v>
      </c>
      <c r="O440" s="62"/>
      <c r="P440" s="180">
        <f>O440*H440</f>
        <v>0</v>
      </c>
      <c r="Q440" s="180">
        <v>0.15704000000000001</v>
      </c>
      <c r="R440" s="180">
        <f>Q440*H440</f>
        <v>1.5704000000000002</v>
      </c>
      <c r="S440" s="180">
        <v>0</v>
      </c>
      <c r="T440" s="181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82" t="s">
        <v>143</v>
      </c>
      <c r="AT440" s="182" t="s">
        <v>138</v>
      </c>
      <c r="AU440" s="182" t="s">
        <v>83</v>
      </c>
      <c r="AY440" s="15" t="s">
        <v>136</v>
      </c>
      <c r="BE440" s="183">
        <f>IF(N440="základní",J440,0)</f>
        <v>0</v>
      </c>
      <c r="BF440" s="183">
        <f>IF(N440="snížená",J440,0)</f>
        <v>0</v>
      </c>
      <c r="BG440" s="183">
        <f>IF(N440="zákl. přenesená",J440,0)</f>
        <v>0</v>
      </c>
      <c r="BH440" s="183">
        <f>IF(N440="sníž. přenesená",J440,0)</f>
        <v>0</v>
      </c>
      <c r="BI440" s="183">
        <f>IF(N440="nulová",J440,0)</f>
        <v>0</v>
      </c>
      <c r="BJ440" s="15" t="s">
        <v>81</v>
      </c>
      <c r="BK440" s="183">
        <f>ROUND(I440*H440,2)</f>
        <v>0</v>
      </c>
      <c r="BL440" s="15" t="s">
        <v>143</v>
      </c>
      <c r="BM440" s="182" t="s">
        <v>817</v>
      </c>
    </row>
    <row r="441" spans="1:65" s="2" customFormat="1" ht="11.25">
      <c r="A441" s="32"/>
      <c r="B441" s="33"/>
      <c r="C441" s="34"/>
      <c r="D441" s="184" t="s">
        <v>145</v>
      </c>
      <c r="E441" s="34"/>
      <c r="F441" s="185" t="s">
        <v>818</v>
      </c>
      <c r="G441" s="34"/>
      <c r="H441" s="34"/>
      <c r="I441" s="186"/>
      <c r="J441" s="34"/>
      <c r="K441" s="34"/>
      <c r="L441" s="37"/>
      <c r="M441" s="187"/>
      <c r="N441" s="188"/>
      <c r="O441" s="62"/>
      <c r="P441" s="62"/>
      <c r="Q441" s="62"/>
      <c r="R441" s="62"/>
      <c r="S441" s="62"/>
      <c r="T441" s="63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T441" s="15" t="s">
        <v>145</v>
      </c>
      <c r="AU441" s="15" t="s">
        <v>83</v>
      </c>
    </row>
    <row r="442" spans="1:65" s="2" customFormat="1" ht="11.25">
      <c r="A442" s="32"/>
      <c r="B442" s="33"/>
      <c r="C442" s="34"/>
      <c r="D442" s="189" t="s">
        <v>147</v>
      </c>
      <c r="E442" s="34"/>
      <c r="F442" s="190" t="s">
        <v>819</v>
      </c>
      <c r="G442" s="34"/>
      <c r="H442" s="34"/>
      <c r="I442" s="186"/>
      <c r="J442" s="34"/>
      <c r="K442" s="34"/>
      <c r="L442" s="37"/>
      <c r="M442" s="187"/>
      <c r="N442" s="188"/>
      <c r="O442" s="62"/>
      <c r="P442" s="62"/>
      <c r="Q442" s="62"/>
      <c r="R442" s="62"/>
      <c r="S442" s="62"/>
      <c r="T442" s="63"/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T442" s="15" t="s">
        <v>147</v>
      </c>
      <c r="AU442" s="15" t="s">
        <v>83</v>
      </c>
    </row>
    <row r="443" spans="1:65" s="2" customFormat="1" ht="21.75" customHeight="1">
      <c r="A443" s="32"/>
      <c r="B443" s="33"/>
      <c r="C443" s="171" t="s">
        <v>820</v>
      </c>
      <c r="D443" s="171" t="s">
        <v>138</v>
      </c>
      <c r="E443" s="172" t="s">
        <v>821</v>
      </c>
      <c r="F443" s="173" t="s">
        <v>822</v>
      </c>
      <c r="G443" s="174" t="s">
        <v>276</v>
      </c>
      <c r="H443" s="175">
        <v>10</v>
      </c>
      <c r="I443" s="176"/>
      <c r="J443" s="177">
        <f>ROUND(I443*H443,2)</f>
        <v>0</v>
      </c>
      <c r="K443" s="173" t="s">
        <v>142</v>
      </c>
      <c r="L443" s="37"/>
      <c r="M443" s="178" t="s">
        <v>19</v>
      </c>
      <c r="N443" s="179" t="s">
        <v>44</v>
      </c>
      <c r="O443" s="62"/>
      <c r="P443" s="180">
        <f>O443*H443</f>
        <v>0</v>
      </c>
      <c r="Q443" s="180">
        <v>1.52477</v>
      </c>
      <c r="R443" s="180">
        <f>Q443*H443</f>
        <v>15.2477</v>
      </c>
      <c r="S443" s="180">
        <v>0</v>
      </c>
      <c r="T443" s="181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82" t="s">
        <v>143</v>
      </c>
      <c r="AT443" s="182" t="s">
        <v>138</v>
      </c>
      <c r="AU443" s="182" t="s">
        <v>83</v>
      </c>
      <c r="AY443" s="15" t="s">
        <v>136</v>
      </c>
      <c r="BE443" s="183">
        <f>IF(N443="základní",J443,0)</f>
        <v>0</v>
      </c>
      <c r="BF443" s="183">
        <f>IF(N443="snížená",J443,0)</f>
        <v>0</v>
      </c>
      <c r="BG443" s="183">
        <f>IF(N443="zákl. přenesená",J443,0)</f>
        <v>0</v>
      </c>
      <c r="BH443" s="183">
        <f>IF(N443="sníž. přenesená",J443,0)</f>
        <v>0</v>
      </c>
      <c r="BI443" s="183">
        <f>IF(N443="nulová",J443,0)</f>
        <v>0</v>
      </c>
      <c r="BJ443" s="15" t="s">
        <v>81</v>
      </c>
      <c r="BK443" s="183">
        <f>ROUND(I443*H443,2)</f>
        <v>0</v>
      </c>
      <c r="BL443" s="15" t="s">
        <v>143</v>
      </c>
      <c r="BM443" s="182" t="s">
        <v>823</v>
      </c>
    </row>
    <row r="444" spans="1:65" s="2" customFormat="1" ht="11.25">
      <c r="A444" s="32"/>
      <c r="B444" s="33"/>
      <c r="C444" s="34"/>
      <c r="D444" s="184" t="s">
        <v>145</v>
      </c>
      <c r="E444" s="34"/>
      <c r="F444" s="185" t="s">
        <v>824</v>
      </c>
      <c r="G444" s="34"/>
      <c r="H444" s="34"/>
      <c r="I444" s="186"/>
      <c r="J444" s="34"/>
      <c r="K444" s="34"/>
      <c r="L444" s="37"/>
      <c r="M444" s="187"/>
      <c r="N444" s="188"/>
      <c r="O444" s="62"/>
      <c r="P444" s="62"/>
      <c r="Q444" s="62"/>
      <c r="R444" s="62"/>
      <c r="S444" s="62"/>
      <c r="T444" s="63"/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T444" s="15" t="s">
        <v>145</v>
      </c>
      <c r="AU444" s="15" t="s">
        <v>83</v>
      </c>
    </row>
    <row r="445" spans="1:65" s="2" customFormat="1" ht="11.25">
      <c r="A445" s="32"/>
      <c r="B445" s="33"/>
      <c r="C445" s="34"/>
      <c r="D445" s="189" t="s">
        <v>147</v>
      </c>
      <c r="E445" s="34"/>
      <c r="F445" s="190" t="s">
        <v>825</v>
      </c>
      <c r="G445" s="34"/>
      <c r="H445" s="34"/>
      <c r="I445" s="186"/>
      <c r="J445" s="34"/>
      <c r="K445" s="34"/>
      <c r="L445" s="37"/>
      <c r="M445" s="187"/>
      <c r="N445" s="188"/>
      <c r="O445" s="62"/>
      <c r="P445" s="62"/>
      <c r="Q445" s="62"/>
      <c r="R445" s="62"/>
      <c r="S445" s="62"/>
      <c r="T445" s="63"/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T445" s="15" t="s">
        <v>147</v>
      </c>
      <c r="AU445" s="15" t="s">
        <v>83</v>
      </c>
    </row>
    <row r="446" spans="1:65" s="2" customFormat="1" ht="16.5" customHeight="1">
      <c r="A446" s="32"/>
      <c r="B446" s="33"/>
      <c r="C446" s="171" t="s">
        <v>826</v>
      </c>
      <c r="D446" s="171" t="s">
        <v>138</v>
      </c>
      <c r="E446" s="172" t="s">
        <v>827</v>
      </c>
      <c r="F446" s="173" t="s">
        <v>828</v>
      </c>
      <c r="G446" s="174" t="s">
        <v>263</v>
      </c>
      <c r="H446" s="175">
        <v>8</v>
      </c>
      <c r="I446" s="176"/>
      <c r="J446" s="177">
        <f>ROUND(I446*H446,2)</f>
        <v>0</v>
      </c>
      <c r="K446" s="173" t="s">
        <v>142</v>
      </c>
      <c r="L446" s="37"/>
      <c r="M446" s="178" t="s">
        <v>19</v>
      </c>
      <c r="N446" s="179" t="s">
        <v>44</v>
      </c>
      <c r="O446" s="62"/>
      <c r="P446" s="180">
        <f>O446*H446</f>
        <v>0</v>
      </c>
      <c r="Q446" s="180">
        <v>2.5505399999999998</v>
      </c>
      <c r="R446" s="180">
        <f>Q446*H446</f>
        <v>20.404319999999998</v>
      </c>
      <c r="S446" s="180">
        <v>0</v>
      </c>
      <c r="T446" s="181">
        <f>S446*H446</f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82" t="s">
        <v>143</v>
      </c>
      <c r="AT446" s="182" t="s">
        <v>138</v>
      </c>
      <c r="AU446" s="182" t="s">
        <v>83</v>
      </c>
      <c r="AY446" s="15" t="s">
        <v>136</v>
      </c>
      <c r="BE446" s="183">
        <f>IF(N446="základní",J446,0)</f>
        <v>0</v>
      </c>
      <c r="BF446" s="183">
        <f>IF(N446="snížená",J446,0)</f>
        <v>0</v>
      </c>
      <c r="BG446" s="183">
        <f>IF(N446="zákl. přenesená",J446,0)</f>
        <v>0</v>
      </c>
      <c r="BH446" s="183">
        <f>IF(N446="sníž. přenesená",J446,0)</f>
        <v>0</v>
      </c>
      <c r="BI446" s="183">
        <f>IF(N446="nulová",J446,0)</f>
        <v>0</v>
      </c>
      <c r="BJ446" s="15" t="s">
        <v>81</v>
      </c>
      <c r="BK446" s="183">
        <f>ROUND(I446*H446,2)</f>
        <v>0</v>
      </c>
      <c r="BL446" s="15" t="s">
        <v>143</v>
      </c>
      <c r="BM446" s="182" t="s">
        <v>829</v>
      </c>
    </row>
    <row r="447" spans="1:65" s="2" customFormat="1" ht="11.25">
      <c r="A447" s="32"/>
      <c r="B447" s="33"/>
      <c r="C447" s="34"/>
      <c r="D447" s="184" t="s">
        <v>145</v>
      </c>
      <c r="E447" s="34"/>
      <c r="F447" s="185" t="s">
        <v>830</v>
      </c>
      <c r="G447" s="34"/>
      <c r="H447" s="34"/>
      <c r="I447" s="186"/>
      <c r="J447" s="34"/>
      <c r="K447" s="34"/>
      <c r="L447" s="37"/>
      <c r="M447" s="187"/>
      <c r="N447" s="188"/>
      <c r="O447" s="62"/>
      <c r="P447" s="62"/>
      <c r="Q447" s="62"/>
      <c r="R447" s="62"/>
      <c r="S447" s="62"/>
      <c r="T447" s="63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T447" s="15" t="s">
        <v>145</v>
      </c>
      <c r="AU447" s="15" t="s">
        <v>83</v>
      </c>
    </row>
    <row r="448" spans="1:65" s="2" customFormat="1" ht="11.25">
      <c r="A448" s="32"/>
      <c r="B448" s="33"/>
      <c r="C448" s="34"/>
      <c r="D448" s="189" t="s">
        <v>147</v>
      </c>
      <c r="E448" s="34"/>
      <c r="F448" s="190" t="s">
        <v>831</v>
      </c>
      <c r="G448" s="34"/>
      <c r="H448" s="34"/>
      <c r="I448" s="186"/>
      <c r="J448" s="34"/>
      <c r="K448" s="34"/>
      <c r="L448" s="37"/>
      <c r="M448" s="187"/>
      <c r="N448" s="188"/>
      <c r="O448" s="62"/>
      <c r="P448" s="62"/>
      <c r="Q448" s="62"/>
      <c r="R448" s="62"/>
      <c r="S448" s="62"/>
      <c r="T448" s="63"/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T448" s="15" t="s">
        <v>147</v>
      </c>
      <c r="AU448" s="15" t="s">
        <v>83</v>
      </c>
    </row>
    <row r="449" spans="1:65" s="2" customFormat="1" ht="21.75" customHeight="1">
      <c r="A449" s="32"/>
      <c r="B449" s="33"/>
      <c r="C449" s="171" t="s">
        <v>832</v>
      </c>
      <c r="D449" s="171" t="s">
        <v>138</v>
      </c>
      <c r="E449" s="172" t="s">
        <v>833</v>
      </c>
      <c r="F449" s="173" t="s">
        <v>834</v>
      </c>
      <c r="G449" s="174" t="s">
        <v>263</v>
      </c>
      <c r="H449" s="175">
        <v>8</v>
      </c>
      <c r="I449" s="176"/>
      <c r="J449" s="177">
        <f>ROUND(I449*H449,2)</f>
        <v>0</v>
      </c>
      <c r="K449" s="173" t="s">
        <v>142</v>
      </c>
      <c r="L449" s="37"/>
      <c r="M449" s="178" t="s">
        <v>19</v>
      </c>
      <c r="N449" s="179" t="s">
        <v>44</v>
      </c>
      <c r="O449" s="62"/>
      <c r="P449" s="180">
        <f>O449*H449</f>
        <v>0</v>
      </c>
      <c r="Q449" s="180">
        <v>4.8579999999999998E-2</v>
      </c>
      <c r="R449" s="180">
        <f>Q449*H449</f>
        <v>0.38863999999999999</v>
      </c>
      <c r="S449" s="180">
        <v>0</v>
      </c>
      <c r="T449" s="181">
        <f>S449*H449</f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82" t="s">
        <v>143</v>
      </c>
      <c r="AT449" s="182" t="s">
        <v>138</v>
      </c>
      <c r="AU449" s="182" t="s">
        <v>83</v>
      </c>
      <c r="AY449" s="15" t="s">
        <v>136</v>
      </c>
      <c r="BE449" s="183">
        <f>IF(N449="základní",J449,0)</f>
        <v>0</v>
      </c>
      <c r="BF449" s="183">
        <f>IF(N449="snížená",J449,0)</f>
        <v>0</v>
      </c>
      <c r="BG449" s="183">
        <f>IF(N449="zákl. přenesená",J449,0)</f>
        <v>0</v>
      </c>
      <c r="BH449" s="183">
        <f>IF(N449="sníž. přenesená",J449,0)</f>
        <v>0</v>
      </c>
      <c r="BI449" s="183">
        <f>IF(N449="nulová",J449,0)</f>
        <v>0</v>
      </c>
      <c r="BJ449" s="15" t="s">
        <v>81</v>
      </c>
      <c r="BK449" s="183">
        <f>ROUND(I449*H449,2)</f>
        <v>0</v>
      </c>
      <c r="BL449" s="15" t="s">
        <v>143</v>
      </c>
      <c r="BM449" s="182" t="s">
        <v>835</v>
      </c>
    </row>
    <row r="450" spans="1:65" s="2" customFormat="1" ht="11.25">
      <c r="A450" s="32"/>
      <c r="B450" s="33"/>
      <c r="C450" s="34"/>
      <c r="D450" s="184" t="s">
        <v>145</v>
      </c>
      <c r="E450" s="34"/>
      <c r="F450" s="185" t="s">
        <v>836</v>
      </c>
      <c r="G450" s="34"/>
      <c r="H450" s="34"/>
      <c r="I450" s="186"/>
      <c r="J450" s="34"/>
      <c r="K450" s="34"/>
      <c r="L450" s="37"/>
      <c r="M450" s="187"/>
      <c r="N450" s="188"/>
      <c r="O450" s="62"/>
      <c r="P450" s="62"/>
      <c r="Q450" s="62"/>
      <c r="R450" s="62"/>
      <c r="S450" s="62"/>
      <c r="T450" s="63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T450" s="15" t="s">
        <v>145</v>
      </c>
      <c r="AU450" s="15" t="s">
        <v>83</v>
      </c>
    </row>
    <row r="451" spans="1:65" s="2" customFormat="1" ht="11.25">
      <c r="A451" s="32"/>
      <c r="B451" s="33"/>
      <c r="C451" s="34"/>
      <c r="D451" s="189" t="s">
        <v>147</v>
      </c>
      <c r="E451" s="34"/>
      <c r="F451" s="190" t="s">
        <v>837</v>
      </c>
      <c r="G451" s="34"/>
      <c r="H451" s="34"/>
      <c r="I451" s="186"/>
      <c r="J451" s="34"/>
      <c r="K451" s="34"/>
      <c r="L451" s="37"/>
      <c r="M451" s="187"/>
      <c r="N451" s="188"/>
      <c r="O451" s="62"/>
      <c r="P451" s="62"/>
      <c r="Q451" s="62"/>
      <c r="R451" s="62"/>
      <c r="S451" s="62"/>
      <c r="T451" s="63"/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T451" s="15" t="s">
        <v>147</v>
      </c>
      <c r="AU451" s="15" t="s">
        <v>83</v>
      </c>
    </row>
    <row r="452" spans="1:65" s="2" customFormat="1" ht="16.5" customHeight="1">
      <c r="A452" s="32"/>
      <c r="B452" s="33"/>
      <c r="C452" s="171" t="s">
        <v>838</v>
      </c>
      <c r="D452" s="171" t="s">
        <v>138</v>
      </c>
      <c r="E452" s="172" t="s">
        <v>839</v>
      </c>
      <c r="F452" s="173" t="s">
        <v>840</v>
      </c>
      <c r="G452" s="174" t="s">
        <v>141</v>
      </c>
      <c r="H452" s="175">
        <v>20</v>
      </c>
      <c r="I452" s="176"/>
      <c r="J452" s="177">
        <f>ROUND(I452*H452,2)</f>
        <v>0</v>
      </c>
      <c r="K452" s="173" t="s">
        <v>142</v>
      </c>
      <c r="L452" s="37"/>
      <c r="M452" s="178" t="s">
        <v>19</v>
      </c>
      <c r="N452" s="179" t="s">
        <v>44</v>
      </c>
      <c r="O452" s="62"/>
      <c r="P452" s="180">
        <f>O452*H452</f>
        <v>0</v>
      </c>
      <c r="Q452" s="180">
        <v>2.47E-3</v>
      </c>
      <c r="R452" s="180">
        <f>Q452*H452</f>
        <v>4.9399999999999999E-2</v>
      </c>
      <c r="S452" s="180">
        <v>0</v>
      </c>
      <c r="T452" s="181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82" t="s">
        <v>143</v>
      </c>
      <c r="AT452" s="182" t="s">
        <v>138</v>
      </c>
      <c r="AU452" s="182" t="s">
        <v>83</v>
      </c>
      <c r="AY452" s="15" t="s">
        <v>136</v>
      </c>
      <c r="BE452" s="183">
        <f>IF(N452="základní",J452,0)</f>
        <v>0</v>
      </c>
      <c r="BF452" s="183">
        <f>IF(N452="snížená",J452,0)</f>
        <v>0</v>
      </c>
      <c r="BG452" s="183">
        <f>IF(N452="zákl. přenesená",J452,0)</f>
        <v>0</v>
      </c>
      <c r="BH452" s="183">
        <f>IF(N452="sníž. přenesená",J452,0)</f>
        <v>0</v>
      </c>
      <c r="BI452" s="183">
        <f>IF(N452="nulová",J452,0)</f>
        <v>0</v>
      </c>
      <c r="BJ452" s="15" t="s">
        <v>81</v>
      </c>
      <c r="BK452" s="183">
        <f>ROUND(I452*H452,2)</f>
        <v>0</v>
      </c>
      <c r="BL452" s="15" t="s">
        <v>143</v>
      </c>
      <c r="BM452" s="182" t="s">
        <v>841</v>
      </c>
    </row>
    <row r="453" spans="1:65" s="2" customFormat="1" ht="11.25">
      <c r="A453" s="32"/>
      <c r="B453" s="33"/>
      <c r="C453" s="34"/>
      <c r="D453" s="184" t="s">
        <v>145</v>
      </c>
      <c r="E453" s="34"/>
      <c r="F453" s="185" t="s">
        <v>842</v>
      </c>
      <c r="G453" s="34"/>
      <c r="H453" s="34"/>
      <c r="I453" s="186"/>
      <c r="J453" s="34"/>
      <c r="K453" s="34"/>
      <c r="L453" s="37"/>
      <c r="M453" s="187"/>
      <c r="N453" s="188"/>
      <c r="O453" s="62"/>
      <c r="P453" s="62"/>
      <c r="Q453" s="62"/>
      <c r="R453" s="62"/>
      <c r="S453" s="62"/>
      <c r="T453" s="63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T453" s="15" t="s">
        <v>145</v>
      </c>
      <c r="AU453" s="15" t="s">
        <v>83</v>
      </c>
    </row>
    <row r="454" spans="1:65" s="2" customFormat="1" ht="11.25">
      <c r="A454" s="32"/>
      <c r="B454" s="33"/>
      <c r="C454" s="34"/>
      <c r="D454" s="189" t="s">
        <v>147</v>
      </c>
      <c r="E454" s="34"/>
      <c r="F454" s="190" t="s">
        <v>843</v>
      </c>
      <c r="G454" s="34"/>
      <c r="H454" s="34"/>
      <c r="I454" s="186"/>
      <c r="J454" s="34"/>
      <c r="K454" s="34"/>
      <c r="L454" s="37"/>
      <c r="M454" s="187"/>
      <c r="N454" s="188"/>
      <c r="O454" s="62"/>
      <c r="P454" s="62"/>
      <c r="Q454" s="62"/>
      <c r="R454" s="62"/>
      <c r="S454" s="62"/>
      <c r="T454" s="63"/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T454" s="15" t="s">
        <v>147</v>
      </c>
      <c r="AU454" s="15" t="s">
        <v>83</v>
      </c>
    </row>
    <row r="455" spans="1:65" s="2" customFormat="1" ht="16.5" customHeight="1">
      <c r="A455" s="32"/>
      <c r="B455" s="33"/>
      <c r="C455" s="191" t="s">
        <v>844</v>
      </c>
      <c r="D455" s="191" t="s">
        <v>409</v>
      </c>
      <c r="E455" s="192" t="s">
        <v>845</v>
      </c>
      <c r="F455" s="193" t="s">
        <v>846</v>
      </c>
      <c r="G455" s="194" t="s">
        <v>141</v>
      </c>
      <c r="H455" s="195">
        <v>20</v>
      </c>
      <c r="I455" s="196"/>
      <c r="J455" s="197">
        <f>ROUND(I455*H455,2)</f>
        <v>0</v>
      </c>
      <c r="K455" s="193" t="s">
        <v>142</v>
      </c>
      <c r="L455" s="198"/>
      <c r="M455" s="199" t="s">
        <v>19</v>
      </c>
      <c r="N455" s="200" t="s">
        <v>44</v>
      </c>
      <c r="O455" s="62"/>
      <c r="P455" s="180">
        <f>O455*H455</f>
        <v>0</v>
      </c>
      <c r="Q455" s="180">
        <v>1.4500000000000001E-2</v>
      </c>
      <c r="R455" s="180">
        <f>Q455*H455</f>
        <v>0.29000000000000004</v>
      </c>
      <c r="S455" s="180">
        <v>0</v>
      </c>
      <c r="T455" s="181">
        <f>S455*H455</f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82" t="s">
        <v>184</v>
      </c>
      <c r="AT455" s="182" t="s">
        <v>409</v>
      </c>
      <c r="AU455" s="182" t="s">
        <v>83</v>
      </c>
      <c r="AY455" s="15" t="s">
        <v>136</v>
      </c>
      <c r="BE455" s="183">
        <f>IF(N455="základní",J455,0)</f>
        <v>0</v>
      </c>
      <c r="BF455" s="183">
        <f>IF(N455="snížená",J455,0)</f>
        <v>0</v>
      </c>
      <c r="BG455" s="183">
        <f>IF(N455="zákl. přenesená",J455,0)</f>
        <v>0</v>
      </c>
      <c r="BH455" s="183">
        <f>IF(N455="sníž. přenesená",J455,0)</f>
        <v>0</v>
      </c>
      <c r="BI455" s="183">
        <f>IF(N455="nulová",J455,0)</f>
        <v>0</v>
      </c>
      <c r="BJ455" s="15" t="s">
        <v>81</v>
      </c>
      <c r="BK455" s="183">
        <f>ROUND(I455*H455,2)</f>
        <v>0</v>
      </c>
      <c r="BL455" s="15" t="s">
        <v>143</v>
      </c>
      <c r="BM455" s="182" t="s">
        <v>847</v>
      </c>
    </row>
    <row r="456" spans="1:65" s="2" customFormat="1" ht="11.25">
      <c r="A456" s="32"/>
      <c r="B456" s="33"/>
      <c r="C456" s="34"/>
      <c r="D456" s="184" t="s">
        <v>145</v>
      </c>
      <c r="E456" s="34"/>
      <c r="F456" s="185" t="s">
        <v>846</v>
      </c>
      <c r="G456" s="34"/>
      <c r="H456" s="34"/>
      <c r="I456" s="186"/>
      <c r="J456" s="34"/>
      <c r="K456" s="34"/>
      <c r="L456" s="37"/>
      <c r="M456" s="187"/>
      <c r="N456" s="188"/>
      <c r="O456" s="62"/>
      <c r="P456" s="62"/>
      <c r="Q456" s="62"/>
      <c r="R456" s="62"/>
      <c r="S456" s="62"/>
      <c r="T456" s="63"/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T456" s="15" t="s">
        <v>145</v>
      </c>
      <c r="AU456" s="15" t="s">
        <v>83</v>
      </c>
    </row>
    <row r="457" spans="1:65" s="2" customFormat="1" ht="16.5" customHeight="1">
      <c r="A457" s="32"/>
      <c r="B457" s="33"/>
      <c r="C457" s="171" t="s">
        <v>848</v>
      </c>
      <c r="D457" s="171" t="s">
        <v>138</v>
      </c>
      <c r="E457" s="172" t="s">
        <v>849</v>
      </c>
      <c r="F457" s="173" t="s">
        <v>850</v>
      </c>
      <c r="G457" s="174" t="s">
        <v>141</v>
      </c>
      <c r="H457" s="175">
        <v>20</v>
      </c>
      <c r="I457" s="176"/>
      <c r="J457" s="177">
        <f>ROUND(I457*H457,2)</f>
        <v>0</v>
      </c>
      <c r="K457" s="173" t="s">
        <v>142</v>
      </c>
      <c r="L457" s="37"/>
      <c r="M457" s="178" t="s">
        <v>19</v>
      </c>
      <c r="N457" s="179" t="s">
        <v>44</v>
      </c>
      <c r="O457" s="62"/>
      <c r="P457" s="180">
        <f>O457*H457</f>
        <v>0</v>
      </c>
      <c r="Q457" s="180">
        <v>0</v>
      </c>
      <c r="R457" s="180">
        <f>Q457*H457</f>
        <v>0</v>
      </c>
      <c r="S457" s="180">
        <v>0</v>
      </c>
      <c r="T457" s="181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82" t="s">
        <v>143</v>
      </c>
      <c r="AT457" s="182" t="s">
        <v>138</v>
      </c>
      <c r="AU457" s="182" t="s">
        <v>83</v>
      </c>
      <c r="AY457" s="15" t="s">
        <v>136</v>
      </c>
      <c r="BE457" s="183">
        <f>IF(N457="základní",J457,0)</f>
        <v>0</v>
      </c>
      <c r="BF457" s="183">
        <f>IF(N457="snížená",J457,0)</f>
        <v>0</v>
      </c>
      <c r="BG457" s="183">
        <f>IF(N457="zákl. přenesená",J457,0)</f>
        <v>0</v>
      </c>
      <c r="BH457" s="183">
        <f>IF(N457="sníž. přenesená",J457,0)</f>
        <v>0</v>
      </c>
      <c r="BI457" s="183">
        <f>IF(N457="nulová",J457,0)</f>
        <v>0</v>
      </c>
      <c r="BJ457" s="15" t="s">
        <v>81</v>
      </c>
      <c r="BK457" s="183">
        <f>ROUND(I457*H457,2)</f>
        <v>0</v>
      </c>
      <c r="BL457" s="15" t="s">
        <v>143</v>
      </c>
      <c r="BM457" s="182" t="s">
        <v>851</v>
      </c>
    </row>
    <row r="458" spans="1:65" s="2" customFormat="1" ht="11.25">
      <c r="A458" s="32"/>
      <c r="B458" s="33"/>
      <c r="C458" s="34"/>
      <c r="D458" s="184" t="s">
        <v>145</v>
      </c>
      <c r="E458" s="34"/>
      <c r="F458" s="185" t="s">
        <v>852</v>
      </c>
      <c r="G458" s="34"/>
      <c r="H458" s="34"/>
      <c r="I458" s="186"/>
      <c r="J458" s="34"/>
      <c r="K458" s="34"/>
      <c r="L458" s="37"/>
      <c r="M458" s="187"/>
      <c r="N458" s="188"/>
      <c r="O458" s="62"/>
      <c r="P458" s="62"/>
      <c r="Q458" s="62"/>
      <c r="R458" s="62"/>
      <c r="S458" s="62"/>
      <c r="T458" s="63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T458" s="15" t="s">
        <v>145</v>
      </c>
      <c r="AU458" s="15" t="s">
        <v>83</v>
      </c>
    </row>
    <row r="459" spans="1:65" s="2" customFormat="1" ht="11.25">
      <c r="A459" s="32"/>
      <c r="B459" s="33"/>
      <c r="C459" s="34"/>
      <c r="D459" s="189" t="s">
        <v>147</v>
      </c>
      <c r="E459" s="34"/>
      <c r="F459" s="190" t="s">
        <v>853</v>
      </c>
      <c r="G459" s="34"/>
      <c r="H459" s="34"/>
      <c r="I459" s="186"/>
      <c r="J459" s="34"/>
      <c r="K459" s="34"/>
      <c r="L459" s="37"/>
      <c r="M459" s="187"/>
      <c r="N459" s="188"/>
      <c r="O459" s="62"/>
      <c r="P459" s="62"/>
      <c r="Q459" s="62"/>
      <c r="R459" s="62"/>
      <c r="S459" s="62"/>
      <c r="T459" s="63"/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T459" s="15" t="s">
        <v>147</v>
      </c>
      <c r="AU459" s="15" t="s">
        <v>83</v>
      </c>
    </row>
    <row r="460" spans="1:65" s="2" customFormat="1" ht="16.5" customHeight="1">
      <c r="A460" s="32"/>
      <c r="B460" s="33"/>
      <c r="C460" s="171" t="s">
        <v>854</v>
      </c>
      <c r="D460" s="171" t="s">
        <v>138</v>
      </c>
      <c r="E460" s="172" t="s">
        <v>855</v>
      </c>
      <c r="F460" s="173" t="s">
        <v>856</v>
      </c>
      <c r="G460" s="174" t="s">
        <v>412</v>
      </c>
      <c r="H460" s="175">
        <v>0.7</v>
      </c>
      <c r="I460" s="176"/>
      <c r="J460" s="177">
        <f>ROUND(I460*H460,2)</f>
        <v>0</v>
      </c>
      <c r="K460" s="173" t="s">
        <v>142</v>
      </c>
      <c r="L460" s="37"/>
      <c r="M460" s="178" t="s">
        <v>19</v>
      </c>
      <c r="N460" s="179" t="s">
        <v>44</v>
      </c>
      <c r="O460" s="62"/>
      <c r="P460" s="180">
        <f>O460*H460</f>
        <v>0</v>
      </c>
      <c r="Q460" s="180">
        <v>1.0383</v>
      </c>
      <c r="R460" s="180">
        <f>Q460*H460</f>
        <v>0.72680999999999996</v>
      </c>
      <c r="S460" s="180">
        <v>0</v>
      </c>
      <c r="T460" s="181">
        <f>S460*H460</f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82" t="s">
        <v>143</v>
      </c>
      <c r="AT460" s="182" t="s">
        <v>138</v>
      </c>
      <c r="AU460" s="182" t="s">
        <v>83</v>
      </c>
      <c r="AY460" s="15" t="s">
        <v>136</v>
      </c>
      <c r="BE460" s="183">
        <f>IF(N460="základní",J460,0)</f>
        <v>0</v>
      </c>
      <c r="BF460" s="183">
        <f>IF(N460="snížená",J460,0)</f>
        <v>0</v>
      </c>
      <c r="BG460" s="183">
        <f>IF(N460="zákl. přenesená",J460,0)</f>
        <v>0</v>
      </c>
      <c r="BH460" s="183">
        <f>IF(N460="sníž. přenesená",J460,0)</f>
        <v>0</v>
      </c>
      <c r="BI460" s="183">
        <f>IF(N460="nulová",J460,0)</f>
        <v>0</v>
      </c>
      <c r="BJ460" s="15" t="s">
        <v>81</v>
      </c>
      <c r="BK460" s="183">
        <f>ROUND(I460*H460,2)</f>
        <v>0</v>
      </c>
      <c r="BL460" s="15" t="s">
        <v>143</v>
      </c>
      <c r="BM460" s="182" t="s">
        <v>857</v>
      </c>
    </row>
    <row r="461" spans="1:65" s="2" customFormat="1" ht="11.25">
      <c r="A461" s="32"/>
      <c r="B461" s="33"/>
      <c r="C461" s="34"/>
      <c r="D461" s="184" t="s">
        <v>145</v>
      </c>
      <c r="E461" s="34"/>
      <c r="F461" s="185" t="s">
        <v>858</v>
      </c>
      <c r="G461" s="34"/>
      <c r="H461" s="34"/>
      <c r="I461" s="186"/>
      <c r="J461" s="34"/>
      <c r="K461" s="34"/>
      <c r="L461" s="37"/>
      <c r="M461" s="187"/>
      <c r="N461" s="188"/>
      <c r="O461" s="62"/>
      <c r="P461" s="62"/>
      <c r="Q461" s="62"/>
      <c r="R461" s="62"/>
      <c r="S461" s="62"/>
      <c r="T461" s="63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T461" s="15" t="s">
        <v>145</v>
      </c>
      <c r="AU461" s="15" t="s">
        <v>83</v>
      </c>
    </row>
    <row r="462" spans="1:65" s="2" customFormat="1" ht="11.25">
      <c r="A462" s="32"/>
      <c r="B462" s="33"/>
      <c r="C462" s="34"/>
      <c r="D462" s="189" t="s">
        <v>147</v>
      </c>
      <c r="E462" s="34"/>
      <c r="F462" s="190" t="s">
        <v>859</v>
      </c>
      <c r="G462" s="34"/>
      <c r="H462" s="34"/>
      <c r="I462" s="186"/>
      <c r="J462" s="34"/>
      <c r="K462" s="34"/>
      <c r="L462" s="37"/>
      <c r="M462" s="187"/>
      <c r="N462" s="188"/>
      <c r="O462" s="62"/>
      <c r="P462" s="62"/>
      <c r="Q462" s="62"/>
      <c r="R462" s="62"/>
      <c r="S462" s="62"/>
      <c r="T462" s="63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T462" s="15" t="s">
        <v>147</v>
      </c>
      <c r="AU462" s="15" t="s">
        <v>83</v>
      </c>
    </row>
    <row r="463" spans="1:65" s="2" customFormat="1" ht="16.5" customHeight="1">
      <c r="A463" s="32"/>
      <c r="B463" s="33"/>
      <c r="C463" s="171" t="s">
        <v>860</v>
      </c>
      <c r="D463" s="171" t="s">
        <v>138</v>
      </c>
      <c r="E463" s="172" t="s">
        <v>861</v>
      </c>
      <c r="F463" s="173" t="s">
        <v>862</v>
      </c>
      <c r="G463" s="174" t="s">
        <v>412</v>
      </c>
      <c r="H463" s="175">
        <v>0.5</v>
      </c>
      <c r="I463" s="176"/>
      <c r="J463" s="177">
        <f>ROUND(I463*H463,2)</f>
        <v>0</v>
      </c>
      <c r="K463" s="173" t="s">
        <v>142</v>
      </c>
      <c r="L463" s="37"/>
      <c r="M463" s="178" t="s">
        <v>19</v>
      </c>
      <c r="N463" s="179" t="s">
        <v>44</v>
      </c>
      <c r="O463" s="62"/>
      <c r="P463" s="180">
        <f>O463*H463</f>
        <v>0</v>
      </c>
      <c r="Q463" s="180">
        <v>1.0597399999999999</v>
      </c>
      <c r="R463" s="180">
        <f>Q463*H463</f>
        <v>0.52986999999999995</v>
      </c>
      <c r="S463" s="180">
        <v>0</v>
      </c>
      <c r="T463" s="181">
        <f>S463*H463</f>
        <v>0</v>
      </c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182" t="s">
        <v>143</v>
      </c>
      <c r="AT463" s="182" t="s">
        <v>138</v>
      </c>
      <c r="AU463" s="182" t="s">
        <v>83</v>
      </c>
      <c r="AY463" s="15" t="s">
        <v>136</v>
      </c>
      <c r="BE463" s="183">
        <f>IF(N463="základní",J463,0)</f>
        <v>0</v>
      </c>
      <c r="BF463" s="183">
        <f>IF(N463="snížená",J463,0)</f>
        <v>0</v>
      </c>
      <c r="BG463" s="183">
        <f>IF(N463="zákl. přenesená",J463,0)</f>
        <v>0</v>
      </c>
      <c r="BH463" s="183">
        <f>IF(N463="sníž. přenesená",J463,0)</f>
        <v>0</v>
      </c>
      <c r="BI463" s="183">
        <f>IF(N463="nulová",J463,0)</f>
        <v>0</v>
      </c>
      <c r="BJ463" s="15" t="s">
        <v>81</v>
      </c>
      <c r="BK463" s="183">
        <f>ROUND(I463*H463,2)</f>
        <v>0</v>
      </c>
      <c r="BL463" s="15" t="s">
        <v>143</v>
      </c>
      <c r="BM463" s="182" t="s">
        <v>863</v>
      </c>
    </row>
    <row r="464" spans="1:65" s="2" customFormat="1" ht="11.25">
      <c r="A464" s="32"/>
      <c r="B464" s="33"/>
      <c r="C464" s="34"/>
      <c r="D464" s="184" t="s">
        <v>145</v>
      </c>
      <c r="E464" s="34"/>
      <c r="F464" s="185" t="s">
        <v>864</v>
      </c>
      <c r="G464" s="34"/>
      <c r="H464" s="34"/>
      <c r="I464" s="186"/>
      <c r="J464" s="34"/>
      <c r="K464" s="34"/>
      <c r="L464" s="37"/>
      <c r="M464" s="187"/>
      <c r="N464" s="188"/>
      <c r="O464" s="62"/>
      <c r="P464" s="62"/>
      <c r="Q464" s="62"/>
      <c r="R464" s="62"/>
      <c r="S464" s="62"/>
      <c r="T464" s="63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T464" s="15" t="s">
        <v>145</v>
      </c>
      <c r="AU464" s="15" t="s">
        <v>83</v>
      </c>
    </row>
    <row r="465" spans="1:65" s="2" customFormat="1" ht="11.25">
      <c r="A465" s="32"/>
      <c r="B465" s="33"/>
      <c r="C465" s="34"/>
      <c r="D465" s="189" t="s">
        <v>147</v>
      </c>
      <c r="E465" s="34"/>
      <c r="F465" s="190" t="s">
        <v>865</v>
      </c>
      <c r="G465" s="34"/>
      <c r="H465" s="34"/>
      <c r="I465" s="186"/>
      <c r="J465" s="34"/>
      <c r="K465" s="34"/>
      <c r="L465" s="37"/>
      <c r="M465" s="187"/>
      <c r="N465" s="188"/>
      <c r="O465" s="62"/>
      <c r="P465" s="62"/>
      <c r="Q465" s="62"/>
      <c r="R465" s="62"/>
      <c r="S465" s="62"/>
      <c r="T465" s="63"/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T465" s="15" t="s">
        <v>147</v>
      </c>
      <c r="AU465" s="15" t="s">
        <v>83</v>
      </c>
    </row>
    <row r="466" spans="1:65" s="2" customFormat="1" ht="16.5" customHeight="1">
      <c r="A466" s="32"/>
      <c r="B466" s="33"/>
      <c r="C466" s="171" t="s">
        <v>866</v>
      </c>
      <c r="D466" s="171" t="s">
        <v>138</v>
      </c>
      <c r="E466" s="172" t="s">
        <v>867</v>
      </c>
      <c r="F466" s="173" t="s">
        <v>868</v>
      </c>
      <c r="G466" s="174" t="s">
        <v>263</v>
      </c>
      <c r="H466" s="175">
        <v>10</v>
      </c>
      <c r="I466" s="176"/>
      <c r="J466" s="177">
        <f>ROUND(I466*H466,2)</f>
        <v>0</v>
      </c>
      <c r="K466" s="173" t="s">
        <v>142</v>
      </c>
      <c r="L466" s="37"/>
      <c r="M466" s="178" t="s">
        <v>19</v>
      </c>
      <c r="N466" s="179" t="s">
        <v>44</v>
      </c>
      <c r="O466" s="62"/>
      <c r="P466" s="180">
        <f>O466*H466</f>
        <v>0</v>
      </c>
      <c r="Q466" s="180">
        <v>2.5505399999999998</v>
      </c>
      <c r="R466" s="180">
        <f>Q466*H466</f>
        <v>25.505399999999998</v>
      </c>
      <c r="S466" s="180">
        <v>0</v>
      </c>
      <c r="T466" s="181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82" t="s">
        <v>143</v>
      </c>
      <c r="AT466" s="182" t="s">
        <v>138</v>
      </c>
      <c r="AU466" s="182" t="s">
        <v>83</v>
      </c>
      <c r="AY466" s="15" t="s">
        <v>136</v>
      </c>
      <c r="BE466" s="183">
        <f>IF(N466="základní",J466,0)</f>
        <v>0</v>
      </c>
      <c r="BF466" s="183">
        <f>IF(N466="snížená",J466,0)</f>
        <v>0</v>
      </c>
      <c r="BG466" s="183">
        <f>IF(N466="zákl. přenesená",J466,0)</f>
        <v>0</v>
      </c>
      <c r="BH466" s="183">
        <f>IF(N466="sníž. přenesená",J466,0)</f>
        <v>0</v>
      </c>
      <c r="BI466" s="183">
        <f>IF(N466="nulová",J466,0)</f>
        <v>0</v>
      </c>
      <c r="BJ466" s="15" t="s">
        <v>81</v>
      </c>
      <c r="BK466" s="183">
        <f>ROUND(I466*H466,2)</f>
        <v>0</v>
      </c>
      <c r="BL466" s="15" t="s">
        <v>143</v>
      </c>
      <c r="BM466" s="182" t="s">
        <v>869</v>
      </c>
    </row>
    <row r="467" spans="1:65" s="2" customFormat="1" ht="11.25">
      <c r="A467" s="32"/>
      <c r="B467" s="33"/>
      <c r="C467" s="34"/>
      <c r="D467" s="184" t="s">
        <v>145</v>
      </c>
      <c r="E467" s="34"/>
      <c r="F467" s="185" t="s">
        <v>870</v>
      </c>
      <c r="G467" s="34"/>
      <c r="H467" s="34"/>
      <c r="I467" s="186"/>
      <c r="J467" s="34"/>
      <c r="K467" s="34"/>
      <c r="L467" s="37"/>
      <c r="M467" s="187"/>
      <c r="N467" s="188"/>
      <c r="O467" s="62"/>
      <c r="P467" s="62"/>
      <c r="Q467" s="62"/>
      <c r="R467" s="62"/>
      <c r="S467" s="62"/>
      <c r="T467" s="63"/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T467" s="15" t="s">
        <v>145</v>
      </c>
      <c r="AU467" s="15" t="s">
        <v>83</v>
      </c>
    </row>
    <row r="468" spans="1:65" s="2" customFormat="1" ht="11.25">
      <c r="A468" s="32"/>
      <c r="B468" s="33"/>
      <c r="C468" s="34"/>
      <c r="D468" s="189" t="s">
        <v>147</v>
      </c>
      <c r="E468" s="34"/>
      <c r="F468" s="190" t="s">
        <v>871</v>
      </c>
      <c r="G468" s="34"/>
      <c r="H468" s="34"/>
      <c r="I468" s="186"/>
      <c r="J468" s="34"/>
      <c r="K468" s="34"/>
      <c r="L468" s="37"/>
      <c r="M468" s="187"/>
      <c r="N468" s="188"/>
      <c r="O468" s="62"/>
      <c r="P468" s="62"/>
      <c r="Q468" s="62"/>
      <c r="R468" s="62"/>
      <c r="S468" s="62"/>
      <c r="T468" s="63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T468" s="15" t="s">
        <v>147</v>
      </c>
      <c r="AU468" s="15" t="s">
        <v>83</v>
      </c>
    </row>
    <row r="469" spans="1:65" s="2" customFormat="1" ht="24.2" customHeight="1">
      <c r="A469" s="32"/>
      <c r="B469" s="33"/>
      <c r="C469" s="171" t="s">
        <v>872</v>
      </c>
      <c r="D469" s="171" t="s">
        <v>138</v>
      </c>
      <c r="E469" s="172" t="s">
        <v>873</v>
      </c>
      <c r="F469" s="173" t="s">
        <v>874</v>
      </c>
      <c r="G469" s="174" t="s">
        <v>263</v>
      </c>
      <c r="H469" s="175">
        <v>10</v>
      </c>
      <c r="I469" s="176"/>
      <c r="J469" s="177">
        <f>ROUND(I469*H469,2)</f>
        <v>0</v>
      </c>
      <c r="K469" s="173" t="s">
        <v>142</v>
      </c>
      <c r="L469" s="37"/>
      <c r="M469" s="178" t="s">
        <v>19</v>
      </c>
      <c r="N469" s="179" t="s">
        <v>44</v>
      </c>
      <c r="O469" s="62"/>
      <c r="P469" s="180">
        <f>O469*H469</f>
        <v>0</v>
      </c>
      <c r="Q469" s="180">
        <v>4.8579999999999998E-2</v>
      </c>
      <c r="R469" s="180">
        <f>Q469*H469</f>
        <v>0.48580000000000001</v>
      </c>
      <c r="S469" s="180">
        <v>0</v>
      </c>
      <c r="T469" s="181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82" t="s">
        <v>143</v>
      </c>
      <c r="AT469" s="182" t="s">
        <v>138</v>
      </c>
      <c r="AU469" s="182" t="s">
        <v>83</v>
      </c>
      <c r="AY469" s="15" t="s">
        <v>136</v>
      </c>
      <c r="BE469" s="183">
        <f>IF(N469="základní",J469,0)</f>
        <v>0</v>
      </c>
      <c r="BF469" s="183">
        <f>IF(N469="snížená",J469,0)</f>
        <v>0</v>
      </c>
      <c r="BG469" s="183">
        <f>IF(N469="zákl. přenesená",J469,0)</f>
        <v>0</v>
      </c>
      <c r="BH469" s="183">
        <f>IF(N469="sníž. přenesená",J469,0)</f>
        <v>0</v>
      </c>
      <c r="BI469" s="183">
        <f>IF(N469="nulová",J469,0)</f>
        <v>0</v>
      </c>
      <c r="BJ469" s="15" t="s">
        <v>81</v>
      </c>
      <c r="BK469" s="183">
        <f>ROUND(I469*H469,2)</f>
        <v>0</v>
      </c>
      <c r="BL469" s="15" t="s">
        <v>143</v>
      </c>
      <c r="BM469" s="182" t="s">
        <v>875</v>
      </c>
    </row>
    <row r="470" spans="1:65" s="2" customFormat="1" ht="11.25">
      <c r="A470" s="32"/>
      <c r="B470" s="33"/>
      <c r="C470" s="34"/>
      <c r="D470" s="184" t="s">
        <v>145</v>
      </c>
      <c r="E470" s="34"/>
      <c r="F470" s="185" t="s">
        <v>836</v>
      </c>
      <c r="G470" s="34"/>
      <c r="H470" s="34"/>
      <c r="I470" s="186"/>
      <c r="J470" s="34"/>
      <c r="K470" s="34"/>
      <c r="L470" s="37"/>
      <c r="M470" s="187"/>
      <c r="N470" s="188"/>
      <c r="O470" s="62"/>
      <c r="P470" s="62"/>
      <c r="Q470" s="62"/>
      <c r="R470" s="62"/>
      <c r="S470" s="62"/>
      <c r="T470" s="63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T470" s="15" t="s">
        <v>145</v>
      </c>
      <c r="AU470" s="15" t="s">
        <v>83</v>
      </c>
    </row>
    <row r="471" spans="1:65" s="2" customFormat="1" ht="11.25">
      <c r="A471" s="32"/>
      <c r="B471" s="33"/>
      <c r="C471" s="34"/>
      <c r="D471" s="189" t="s">
        <v>147</v>
      </c>
      <c r="E471" s="34"/>
      <c r="F471" s="190" t="s">
        <v>876</v>
      </c>
      <c r="G471" s="34"/>
      <c r="H471" s="34"/>
      <c r="I471" s="186"/>
      <c r="J471" s="34"/>
      <c r="K471" s="34"/>
      <c r="L471" s="37"/>
      <c r="M471" s="187"/>
      <c r="N471" s="188"/>
      <c r="O471" s="62"/>
      <c r="P471" s="62"/>
      <c r="Q471" s="62"/>
      <c r="R471" s="62"/>
      <c r="S471" s="62"/>
      <c r="T471" s="63"/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T471" s="15" t="s">
        <v>147</v>
      </c>
      <c r="AU471" s="15" t="s">
        <v>83</v>
      </c>
    </row>
    <row r="472" spans="1:65" s="2" customFormat="1" ht="16.5" customHeight="1">
      <c r="A472" s="32"/>
      <c r="B472" s="33"/>
      <c r="C472" s="171" t="s">
        <v>877</v>
      </c>
      <c r="D472" s="171" t="s">
        <v>138</v>
      </c>
      <c r="E472" s="172" t="s">
        <v>878</v>
      </c>
      <c r="F472" s="173" t="s">
        <v>879</v>
      </c>
      <c r="G472" s="174" t="s">
        <v>263</v>
      </c>
      <c r="H472" s="175">
        <v>4</v>
      </c>
      <c r="I472" s="176"/>
      <c r="J472" s="177">
        <f>ROUND(I472*H472,2)</f>
        <v>0</v>
      </c>
      <c r="K472" s="173" t="s">
        <v>142</v>
      </c>
      <c r="L472" s="37"/>
      <c r="M472" s="178" t="s">
        <v>19</v>
      </c>
      <c r="N472" s="179" t="s">
        <v>44</v>
      </c>
      <c r="O472" s="62"/>
      <c r="P472" s="180">
        <f>O472*H472</f>
        <v>0</v>
      </c>
      <c r="Q472" s="180">
        <v>2.5018699999999998</v>
      </c>
      <c r="R472" s="180">
        <f>Q472*H472</f>
        <v>10.007479999999999</v>
      </c>
      <c r="S472" s="180">
        <v>0</v>
      </c>
      <c r="T472" s="181">
        <f>S472*H472</f>
        <v>0</v>
      </c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R472" s="182" t="s">
        <v>143</v>
      </c>
      <c r="AT472" s="182" t="s">
        <v>138</v>
      </c>
      <c r="AU472" s="182" t="s">
        <v>83</v>
      </c>
      <c r="AY472" s="15" t="s">
        <v>136</v>
      </c>
      <c r="BE472" s="183">
        <f>IF(N472="základní",J472,0)</f>
        <v>0</v>
      </c>
      <c r="BF472" s="183">
        <f>IF(N472="snížená",J472,0)</f>
        <v>0</v>
      </c>
      <c r="BG472" s="183">
        <f>IF(N472="zákl. přenesená",J472,0)</f>
        <v>0</v>
      </c>
      <c r="BH472" s="183">
        <f>IF(N472="sníž. přenesená",J472,0)</f>
        <v>0</v>
      </c>
      <c r="BI472" s="183">
        <f>IF(N472="nulová",J472,0)</f>
        <v>0</v>
      </c>
      <c r="BJ472" s="15" t="s">
        <v>81</v>
      </c>
      <c r="BK472" s="183">
        <f>ROUND(I472*H472,2)</f>
        <v>0</v>
      </c>
      <c r="BL472" s="15" t="s">
        <v>143</v>
      </c>
      <c r="BM472" s="182" t="s">
        <v>880</v>
      </c>
    </row>
    <row r="473" spans="1:65" s="2" customFormat="1" ht="11.25">
      <c r="A473" s="32"/>
      <c r="B473" s="33"/>
      <c r="C473" s="34"/>
      <c r="D473" s="184" t="s">
        <v>145</v>
      </c>
      <c r="E473" s="34"/>
      <c r="F473" s="185" t="s">
        <v>881</v>
      </c>
      <c r="G473" s="34"/>
      <c r="H473" s="34"/>
      <c r="I473" s="186"/>
      <c r="J473" s="34"/>
      <c r="K473" s="34"/>
      <c r="L473" s="37"/>
      <c r="M473" s="187"/>
      <c r="N473" s="188"/>
      <c r="O473" s="62"/>
      <c r="P473" s="62"/>
      <c r="Q473" s="62"/>
      <c r="R473" s="62"/>
      <c r="S473" s="62"/>
      <c r="T473" s="63"/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T473" s="15" t="s">
        <v>145</v>
      </c>
      <c r="AU473" s="15" t="s">
        <v>83</v>
      </c>
    </row>
    <row r="474" spans="1:65" s="2" customFormat="1" ht="11.25">
      <c r="A474" s="32"/>
      <c r="B474" s="33"/>
      <c r="C474" s="34"/>
      <c r="D474" s="189" t="s">
        <v>147</v>
      </c>
      <c r="E474" s="34"/>
      <c r="F474" s="190" t="s">
        <v>882</v>
      </c>
      <c r="G474" s="34"/>
      <c r="H474" s="34"/>
      <c r="I474" s="186"/>
      <c r="J474" s="34"/>
      <c r="K474" s="34"/>
      <c r="L474" s="37"/>
      <c r="M474" s="187"/>
      <c r="N474" s="188"/>
      <c r="O474" s="62"/>
      <c r="P474" s="62"/>
      <c r="Q474" s="62"/>
      <c r="R474" s="62"/>
      <c r="S474" s="62"/>
      <c r="T474" s="63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T474" s="15" t="s">
        <v>147</v>
      </c>
      <c r="AU474" s="15" t="s">
        <v>83</v>
      </c>
    </row>
    <row r="475" spans="1:65" s="2" customFormat="1" ht="16.5" customHeight="1">
      <c r="A475" s="32"/>
      <c r="B475" s="33"/>
      <c r="C475" s="171" t="s">
        <v>883</v>
      </c>
      <c r="D475" s="171" t="s">
        <v>138</v>
      </c>
      <c r="E475" s="172" t="s">
        <v>884</v>
      </c>
      <c r="F475" s="173" t="s">
        <v>885</v>
      </c>
      <c r="G475" s="174" t="s">
        <v>141</v>
      </c>
      <c r="H475" s="175">
        <v>10</v>
      </c>
      <c r="I475" s="176"/>
      <c r="J475" s="177">
        <f>ROUND(I475*H475,2)</f>
        <v>0</v>
      </c>
      <c r="K475" s="173" t="s">
        <v>142</v>
      </c>
      <c r="L475" s="37"/>
      <c r="M475" s="178" t="s">
        <v>19</v>
      </c>
      <c r="N475" s="179" t="s">
        <v>44</v>
      </c>
      <c r="O475" s="62"/>
      <c r="P475" s="180">
        <f>O475*H475</f>
        <v>0</v>
      </c>
      <c r="Q475" s="180">
        <v>2.6900000000000001E-3</v>
      </c>
      <c r="R475" s="180">
        <f>Q475*H475</f>
        <v>2.69E-2</v>
      </c>
      <c r="S475" s="180">
        <v>0</v>
      </c>
      <c r="T475" s="181">
        <f>S475*H475</f>
        <v>0</v>
      </c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R475" s="182" t="s">
        <v>143</v>
      </c>
      <c r="AT475" s="182" t="s">
        <v>138</v>
      </c>
      <c r="AU475" s="182" t="s">
        <v>83</v>
      </c>
      <c r="AY475" s="15" t="s">
        <v>136</v>
      </c>
      <c r="BE475" s="183">
        <f>IF(N475="základní",J475,0)</f>
        <v>0</v>
      </c>
      <c r="BF475" s="183">
        <f>IF(N475="snížená",J475,0)</f>
        <v>0</v>
      </c>
      <c r="BG475" s="183">
        <f>IF(N475="zákl. přenesená",J475,0)</f>
        <v>0</v>
      </c>
      <c r="BH475" s="183">
        <f>IF(N475="sníž. přenesená",J475,0)</f>
        <v>0</v>
      </c>
      <c r="BI475" s="183">
        <f>IF(N475="nulová",J475,0)</f>
        <v>0</v>
      </c>
      <c r="BJ475" s="15" t="s">
        <v>81</v>
      </c>
      <c r="BK475" s="183">
        <f>ROUND(I475*H475,2)</f>
        <v>0</v>
      </c>
      <c r="BL475" s="15" t="s">
        <v>143</v>
      </c>
      <c r="BM475" s="182" t="s">
        <v>886</v>
      </c>
    </row>
    <row r="476" spans="1:65" s="2" customFormat="1" ht="11.25">
      <c r="A476" s="32"/>
      <c r="B476" s="33"/>
      <c r="C476" s="34"/>
      <c r="D476" s="184" t="s">
        <v>145</v>
      </c>
      <c r="E476" s="34"/>
      <c r="F476" s="185" t="s">
        <v>887</v>
      </c>
      <c r="G476" s="34"/>
      <c r="H476" s="34"/>
      <c r="I476" s="186"/>
      <c r="J476" s="34"/>
      <c r="K476" s="34"/>
      <c r="L476" s="37"/>
      <c r="M476" s="187"/>
      <c r="N476" s="188"/>
      <c r="O476" s="62"/>
      <c r="P476" s="62"/>
      <c r="Q476" s="62"/>
      <c r="R476" s="62"/>
      <c r="S476" s="62"/>
      <c r="T476" s="63"/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T476" s="15" t="s">
        <v>145</v>
      </c>
      <c r="AU476" s="15" t="s">
        <v>83</v>
      </c>
    </row>
    <row r="477" spans="1:65" s="2" customFormat="1" ht="11.25">
      <c r="A477" s="32"/>
      <c r="B477" s="33"/>
      <c r="C477" s="34"/>
      <c r="D477" s="189" t="s">
        <v>147</v>
      </c>
      <c r="E477" s="34"/>
      <c r="F477" s="190" t="s">
        <v>888</v>
      </c>
      <c r="G477" s="34"/>
      <c r="H477" s="34"/>
      <c r="I477" s="186"/>
      <c r="J477" s="34"/>
      <c r="K477" s="34"/>
      <c r="L477" s="37"/>
      <c r="M477" s="187"/>
      <c r="N477" s="188"/>
      <c r="O477" s="62"/>
      <c r="P477" s="62"/>
      <c r="Q477" s="62"/>
      <c r="R477" s="62"/>
      <c r="S477" s="62"/>
      <c r="T477" s="63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T477" s="15" t="s">
        <v>147</v>
      </c>
      <c r="AU477" s="15" t="s">
        <v>83</v>
      </c>
    </row>
    <row r="478" spans="1:65" s="2" customFormat="1" ht="16.5" customHeight="1">
      <c r="A478" s="32"/>
      <c r="B478" s="33"/>
      <c r="C478" s="171" t="s">
        <v>889</v>
      </c>
      <c r="D478" s="171" t="s">
        <v>138</v>
      </c>
      <c r="E478" s="172" t="s">
        <v>890</v>
      </c>
      <c r="F478" s="173" t="s">
        <v>891</v>
      </c>
      <c r="G478" s="174" t="s">
        <v>141</v>
      </c>
      <c r="H478" s="175">
        <v>10</v>
      </c>
      <c r="I478" s="176"/>
      <c r="J478" s="177">
        <f>ROUND(I478*H478,2)</f>
        <v>0</v>
      </c>
      <c r="K478" s="173" t="s">
        <v>142</v>
      </c>
      <c r="L478" s="37"/>
      <c r="M478" s="178" t="s">
        <v>19</v>
      </c>
      <c r="N478" s="179" t="s">
        <v>44</v>
      </c>
      <c r="O478" s="62"/>
      <c r="P478" s="180">
        <f>O478*H478</f>
        <v>0</v>
      </c>
      <c r="Q478" s="180">
        <v>0</v>
      </c>
      <c r="R478" s="180">
        <f>Q478*H478</f>
        <v>0</v>
      </c>
      <c r="S478" s="180">
        <v>0</v>
      </c>
      <c r="T478" s="181">
        <f>S478*H478</f>
        <v>0</v>
      </c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R478" s="182" t="s">
        <v>143</v>
      </c>
      <c r="AT478" s="182" t="s">
        <v>138</v>
      </c>
      <c r="AU478" s="182" t="s">
        <v>83</v>
      </c>
      <c r="AY478" s="15" t="s">
        <v>136</v>
      </c>
      <c r="BE478" s="183">
        <f>IF(N478="základní",J478,0)</f>
        <v>0</v>
      </c>
      <c r="BF478" s="183">
        <f>IF(N478="snížená",J478,0)</f>
        <v>0</v>
      </c>
      <c r="BG478" s="183">
        <f>IF(N478="zákl. přenesená",J478,0)</f>
        <v>0</v>
      </c>
      <c r="BH478" s="183">
        <f>IF(N478="sníž. přenesená",J478,0)</f>
        <v>0</v>
      </c>
      <c r="BI478" s="183">
        <f>IF(N478="nulová",J478,0)</f>
        <v>0</v>
      </c>
      <c r="BJ478" s="15" t="s">
        <v>81</v>
      </c>
      <c r="BK478" s="183">
        <f>ROUND(I478*H478,2)</f>
        <v>0</v>
      </c>
      <c r="BL478" s="15" t="s">
        <v>143</v>
      </c>
      <c r="BM478" s="182" t="s">
        <v>892</v>
      </c>
    </row>
    <row r="479" spans="1:65" s="2" customFormat="1" ht="11.25">
      <c r="A479" s="32"/>
      <c r="B479" s="33"/>
      <c r="C479" s="34"/>
      <c r="D479" s="184" t="s">
        <v>145</v>
      </c>
      <c r="E479" s="34"/>
      <c r="F479" s="185" t="s">
        <v>893</v>
      </c>
      <c r="G479" s="34"/>
      <c r="H479" s="34"/>
      <c r="I479" s="186"/>
      <c r="J479" s="34"/>
      <c r="K479" s="34"/>
      <c r="L479" s="37"/>
      <c r="M479" s="187"/>
      <c r="N479" s="188"/>
      <c r="O479" s="62"/>
      <c r="P479" s="62"/>
      <c r="Q479" s="62"/>
      <c r="R479" s="62"/>
      <c r="S479" s="62"/>
      <c r="T479" s="63"/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T479" s="15" t="s">
        <v>145</v>
      </c>
      <c r="AU479" s="15" t="s">
        <v>83</v>
      </c>
    </row>
    <row r="480" spans="1:65" s="2" customFormat="1" ht="11.25">
      <c r="A480" s="32"/>
      <c r="B480" s="33"/>
      <c r="C480" s="34"/>
      <c r="D480" s="189" t="s">
        <v>147</v>
      </c>
      <c r="E480" s="34"/>
      <c r="F480" s="190" t="s">
        <v>894</v>
      </c>
      <c r="G480" s="34"/>
      <c r="H480" s="34"/>
      <c r="I480" s="186"/>
      <c r="J480" s="34"/>
      <c r="K480" s="34"/>
      <c r="L480" s="37"/>
      <c r="M480" s="187"/>
      <c r="N480" s="188"/>
      <c r="O480" s="62"/>
      <c r="P480" s="62"/>
      <c r="Q480" s="62"/>
      <c r="R480" s="62"/>
      <c r="S480" s="62"/>
      <c r="T480" s="63"/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T480" s="15" t="s">
        <v>147</v>
      </c>
      <c r="AU480" s="15" t="s">
        <v>83</v>
      </c>
    </row>
    <row r="481" spans="1:65" s="2" customFormat="1" ht="16.5" customHeight="1">
      <c r="A481" s="32"/>
      <c r="B481" s="33"/>
      <c r="C481" s="171" t="s">
        <v>895</v>
      </c>
      <c r="D481" s="171" t="s">
        <v>138</v>
      </c>
      <c r="E481" s="172" t="s">
        <v>896</v>
      </c>
      <c r="F481" s="173" t="s">
        <v>897</v>
      </c>
      <c r="G481" s="174" t="s">
        <v>141</v>
      </c>
      <c r="H481" s="175">
        <v>20</v>
      </c>
      <c r="I481" s="176"/>
      <c r="J481" s="177">
        <f>ROUND(I481*H481,2)</f>
        <v>0</v>
      </c>
      <c r="K481" s="173" t="s">
        <v>142</v>
      </c>
      <c r="L481" s="37"/>
      <c r="M481" s="178" t="s">
        <v>19</v>
      </c>
      <c r="N481" s="179" t="s">
        <v>44</v>
      </c>
      <c r="O481" s="62"/>
      <c r="P481" s="180">
        <f>O481*H481</f>
        <v>0</v>
      </c>
      <c r="Q481" s="180">
        <v>1.4400000000000001E-3</v>
      </c>
      <c r="R481" s="180">
        <f>Q481*H481</f>
        <v>2.8800000000000003E-2</v>
      </c>
      <c r="S481" s="180">
        <v>0</v>
      </c>
      <c r="T481" s="181">
        <f>S481*H481</f>
        <v>0</v>
      </c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R481" s="182" t="s">
        <v>143</v>
      </c>
      <c r="AT481" s="182" t="s">
        <v>138</v>
      </c>
      <c r="AU481" s="182" t="s">
        <v>83</v>
      </c>
      <c r="AY481" s="15" t="s">
        <v>136</v>
      </c>
      <c r="BE481" s="183">
        <f>IF(N481="základní",J481,0)</f>
        <v>0</v>
      </c>
      <c r="BF481" s="183">
        <f>IF(N481="snížená",J481,0)</f>
        <v>0</v>
      </c>
      <c r="BG481" s="183">
        <f>IF(N481="zákl. přenesená",J481,0)</f>
        <v>0</v>
      </c>
      <c r="BH481" s="183">
        <f>IF(N481="sníž. přenesená",J481,0)</f>
        <v>0</v>
      </c>
      <c r="BI481" s="183">
        <f>IF(N481="nulová",J481,0)</f>
        <v>0</v>
      </c>
      <c r="BJ481" s="15" t="s">
        <v>81</v>
      </c>
      <c r="BK481" s="183">
        <f>ROUND(I481*H481,2)</f>
        <v>0</v>
      </c>
      <c r="BL481" s="15" t="s">
        <v>143</v>
      </c>
      <c r="BM481" s="182" t="s">
        <v>898</v>
      </c>
    </row>
    <row r="482" spans="1:65" s="2" customFormat="1" ht="11.25">
      <c r="A482" s="32"/>
      <c r="B482" s="33"/>
      <c r="C482" s="34"/>
      <c r="D482" s="184" t="s">
        <v>145</v>
      </c>
      <c r="E482" s="34"/>
      <c r="F482" s="185" t="s">
        <v>899</v>
      </c>
      <c r="G482" s="34"/>
      <c r="H482" s="34"/>
      <c r="I482" s="186"/>
      <c r="J482" s="34"/>
      <c r="K482" s="34"/>
      <c r="L482" s="37"/>
      <c r="M482" s="187"/>
      <c r="N482" s="188"/>
      <c r="O482" s="62"/>
      <c r="P482" s="62"/>
      <c r="Q482" s="62"/>
      <c r="R482" s="62"/>
      <c r="S482" s="62"/>
      <c r="T482" s="63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T482" s="15" t="s">
        <v>145</v>
      </c>
      <c r="AU482" s="15" t="s">
        <v>83</v>
      </c>
    </row>
    <row r="483" spans="1:65" s="2" customFormat="1" ht="11.25">
      <c r="A483" s="32"/>
      <c r="B483" s="33"/>
      <c r="C483" s="34"/>
      <c r="D483" s="189" t="s">
        <v>147</v>
      </c>
      <c r="E483" s="34"/>
      <c r="F483" s="190" t="s">
        <v>900</v>
      </c>
      <c r="G483" s="34"/>
      <c r="H483" s="34"/>
      <c r="I483" s="186"/>
      <c r="J483" s="34"/>
      <c r="K483" s="34"/>
      <c r="L483" s="37"/>
      <c r="M483" s="187"/>
      <c r="N483" s="188"/>
      <c r="O483" s="62"/>
      <c r="P483" s="62"/>
      <c r="Q483" s="62"/>
      <c r="R483" s="62"/>
      <c r="S483" s="62"/>
      <c r="T483" s="63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T483" s="15" t="s">
        <v>147</v>
      </c>
      <c r="AU483" s="15" t="s">
        <v>83</v>
      </c>
    </row>
    <row r="484" spans="1:65" s="2" customFormat="1" ht="16.5" customHeight="1">
      <c r="A484" s="32"/>
      <c r="B484" s="33"/>
      <c r="C484" s="171" t="s">
        <v>901</v>
      </c>
      <c r="D484" s="171" t="s">
        <v>138</v>
      </c>
      <c r="E484" s="172" t="s">
        <v>902</v>
      </c>
      <c r="F484" s="173" t="s">
        <v>903</v>
      </c>
      <c r="G484" s="174" t="s">
        <v>141</v>
      </c>
      <c r="H484" s="175">
        <v>20</v>
      </c>
      <c r="I484" s="176"/>
      <c r="J484" s="177">
        <f>ROUND(I484*H484,2)</f>
        <v>0</v>
      </c>
      <c r="K484" s="173" t="s">
        <v>142</v>
      </c>
      <c r="L484" s="37"/>
      <c r="M484" s="178" t="s">
        <v>19</v>
      </c>
      <c r="N484" s="179" t="s">
        <v>44</v>
      </c>
      <c r="O484" s="62"/>
      <c r="P484" s="180">
        <f>O484*H484</f>
        <v>0</v>
      </c>
      <c r="Q484" s="180">
        <v>4.0000000000000003E-5</v>
      </c>
      <c r="R484" s="180">
        <f>Q484*H484</f>
        <v>8.0000000000000004E-4</v>
      </c>
      <c r="S484" s="180">
        <v>0</v>
      </c>
      <c r="T484" s="181">
        <f>S484*H484</f>
        <v>0</v>
      </c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R484" s="182" t="s">
        <v>143</v>
      </c>
      <c r="AT484" s="182" t="s">
        <v>138</v>
      </c>
      <c r="AU484" s="182" t="s">
        <v>83</v>
      </c>
      <c r="AY484" s="15" t="s">
        <v>136</v>
      </c>
      <c r="BE484" s="183">
        <f>IF(N484="základní",J484,0)</f>
        <v>0</v>
      </c>
      <c r="BF484" s="183">
        <f>IF(N484="snížená",J484,0)</f>
        <v>0</v>
      </c>
      <c r="BG484" s="183">
        <f>IF(N484="zákl. přenesená",J484,0)</f>
        <v>0</v>
      </c>
      <c r="BH484" s="183">
        <f>IF(N484="sníž. přenesená",J484,0)</f>
        <v>0</v>
      </c>
      <c r="BI484" s="183">
        <f>IF(N484="nulová",J484,0)</f>
        <v>0</v>
      </c>
      <c r="BJ484" s="15" t="s">
        <v>81</v>
      </c>
      <c r="BK484" s="183">
        <f>ROUND(I484*H484,2)</f>
        <v>0</v>
      </c>
      <c r="BL484" s="15" t="s">
        <v>143</v>
      </c>
      <c r="BM484" s="182" t="s">
        <v>904</v>
      </c>
    </row>
    <row r="485" spans="1:65" s="2" customFormat="1" ht="11.25">
      <c r="A485" s="32"/>
      <c r="B485" s="33"/>
      <c r="C485" s="34"/>
      <c r="D485" s="184" t="s">
        <v>145</v>
      </c>
      <c r="E485" s="34"/>
      <c r="F485" s="185" t="s">
        <v>905</v>
      </c>
      <c r="G485" s="34"/>
      <c r="H485" s="34"/>
      <c r="I485" s="186"/>
      <c r="J485" s="34"/>
      <c r="K485" s="34"/>
      <c r="L485" s="37"/>
      <c r="M485" s="187"/>
      <c r="N485" s="188"/>
      <c r="O485" s="62"/>
      <c r="P485" s="62"/>
      <c r="Q485" s="62"/>
      <c r="R485" s="62"/>
      <c r="S485" s="62"/>
      <c r="T485" s="63"/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T485" s="15" t="s">
        <v>145</v>
      </c>
      <c r="AU485" s="15" t="s">
        <v>83</v>
      </c>
    </row>
    <row r="486" spans="1:65" s="2" customFormat="1" ht="11.25">
      <c r="A486" s="32"/>
      <c r="B486" s="33"/>
      <c r="C486" s="34"/>
      <c r="D486" s="189" t="s">
        <v>147</v>
      </c>
      <c r="E486" s="34"/>
      <c r="F486" s="190" t="s">
        <v>906</v>
      </c>
      <c r="G486" s="34"/>
      <c r="H486" s="34"/>
      <c r="I486" s="186"/>
      <c r="J486" s="34"/>
      <c r="K486" s="34"/>
      <c r="L486" s="37"/>
      <c r="M486" s="187"/>
      <c r="N486" s="188"/>
      <c r="O486" s="62"/>
      <c r="P486" s="62"/>
      <c r="Q486" s="62"/>
      <c r="R486" s="62"/>
      <c r="S486" s="62"/>
      <c r="T486" s="63"/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T486" s="15" t="s">
        <v>147</v>
      </c>
      <c r="AU486" s="15" t="s">
        <v>83</v>
      </c>
    </row>
    <row r="487" spans="1:65" s="2" customFormat="1" ht="16.5" customHeight="1">
      <c r="A487" s="32"/>
      <c r="B487" s="33"/>
      <c r="C487" s="171" t="s">
        <v>907</v>
      </c>
      <c r="D487" s="171" t="s">
        <v>138</v>
      </c>
      <c r="E487" s="172" t="s">
        <v>908</v>
      </c>
      <c r="F487" s="173" t="s">
        <v>909</v>
      </c>
      <c r="G487" s="174" t="s">
        <v>412</v>
      </c>
      <c r="H487" s="175">
        <v>0.3</v>
      </c>
      <c r="I487" s="176"/>
      <c r="J487" s="177">
        <f>ROUND(I487*H487,2)</f>
        <v>0</v>
      </c>
      <c r="K487" s="173" t="s">
        <v>142</v>
      </c>
      <c r="L487" s="37"/>
      <c r="M487" s="178" t="s">
        <v>19</v>
      </c>
      <c r="N487" s="179" t="s">
        <v>44</v>
      </c>
      <c r="O487" s="62"/>
      <c r="P487" s="180">
        <f>O487*H487</f>
        <v>0</v>
      </c>
      <c r="Q487" s="180">
        <v>1.0606199999999999</v>
      </c>
      <c r="R487" s="180">
        <f>Q487*H487</f>
        <v>0.31818599999999997</v>
      </c>
      <c r="S487" s="180">
        <v>0</v>
      </c>
      <c r="T487" s="181">
        <f>S487*H487</f>
        <v>0</v>
      </c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R487" s="182" t="s">
        <v>143</v>
      </c>
      <c r="AT487" s="182" t="s">
        <v>138</v>
      </c>
      <c r="AU487" s="182" t="s">
        <v>83</v>
      </c>
      <c r="AY487" s="15" t="s">
        <v>136</v>
      </c>
      <c r="BE487" s="183">
        <f>IF(N487="základní",J487,0)</f>
        <v>0</v>
      </c>
      <c r="BF487" s="183">
        <f>IF(N487="snížená",J487,0)</f>
        <v>0</v>
      </c>
      <c r="BG487" s="183">
        <f>IF(N487="zákl. přenesená",J487,0)</f>
        <v>0</v>
      </c>
      <c r="BH487" s="183">
        <f>IF(N487="sníž. přenesená",J487,0)</f>
        <v>0</v>
      </c>
      <c r="BI487" s="183">
        <f>IF(N487="nulová",J487,0)</f>
        <v>0</v>
      </c>
      <c r="BJ487" s="15" t="s">
        <v>81</v>
      </c>
      <c r="BK487" s="183">
        <f>ROUND(I487*H487,2)</f>
        <v>0</v>
      </c>
      <c r="BL487" s="15" t="s">
        <v>143</v>
      </c>
      <c r="BM487" s="182" t="s">
        <v>910</v>
      </c>
    </row>
    <row r="488" spans="1:65" s="2" customFormat="1" ht="11.25">
      <c r="A488" s="32"/>
      <c r="B488" s="33"/>
      <c r="C488" s="34"/>
      <c r="D488" s="184" t="s">
        <v>145</v>
      </c>
      <c r="E488" s="34"/>
      <c r="F488" s="185" t="s">
        <v>911</v>
      </c>
      <c r="G488" s="34"/>
      <c r="H488" s="34"/>
      <c r="I488" s="186"/>
      <c r="J488" s="34"/>
      <c r="K488" s="34"/>
      <c r="L488" s="37"/>
      <c r="M488" s="187"/>
      <c r="N488" s="188"/>
      <c r="O488" s="62"/>
      <c r="P488" s="62"/>
      <c r="Q488" s="62"/>
      <c r="R488" s="62"/>
      <c r="S488" s="62"/>
      <c r="T488" s="63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T488" s="15" t="s">
        <v>145</v>
      </c>
      <c r="AU488" s="15" t="s">
        <v>83</v>
      </c>
    </row>
    <row r="489" spans="1:65" s="2" customFormat="1" ht="11.25">
      <c r="A489" s="32"/>
      <c r="B489" s="33"/>
      <c r="C489" s="34"/>
      <c r="D489" s="189" t="s">
        <v>147</v>
      </c>
      <c r="E489" s="34"/>
      <c r="F489" s="190" t="s">
        <v>912</v>
      </c>
      <c r="G489" s="34"/>
      <c r="H489" s="34"/>
      <c r="I489" s="186"/>
      <c r="J489" s="34"/>
      <c r="K489" s="34"/>
      <c r="L489" s="37"/>
      <c r="M489" s="187"/>
      <c r="N489" s="188"/>
      <c r="O489" s="62"/>
      <c r="P489" s="62"/>
      <c r="Q489" s="62"/>
      <c r="R489" s="62"/>
      <c r="S489" s="62"/>
      <c r="T489" s="63"/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T489" s="15" t="s">
        <v>147</v>
      </c>
      <c r="AU489" s="15" t="s">
        <v>83</v>
      </c>
    </row>
    <row r="490" spans="1:65" s="2" customFormat="1" ht="16.5" customHeight="1">
      <c r="A490" s="32"/>
      <c r="B490" s="33"/>
      <c r="C490" s="171" t="s">
        <v>913</v>
      </c>
      <c r="D490" s="171" t="s">
        <v>138</v>
      </c>
      <c r="E490" s="172" t="s">
        <v>914</v>
      </c>
      <c r="F490" s="173" t="s">
        <v>915</v>
      </c>
      <c r="G490" s="174" t="s">
        <v>412</v>
      </c>
      <c r="H490" s="175">
        <v>0.2</v>
      </c>
      <c r="I490" s="176"/>
      <c r="J490" s="177">
        <f>ROUND(I490*H490,2)</f>
        <v>0</v>
      </c>
      <c r="K490" s="173" t="s">
        <v>142</v>
      </c>
      <c r="L490" s="37"/>
      <c r="M490" s="178" t="s">
        <v>19</v>
      </c>
      <c r="N490" s="179" t="s">
        <v>44</v>
      </c>
      <c r="O490" s="62"/>
      <c r="P490" s="180">
        <f>O490*H490</f>
        <v>0</v>
      </c>
      <c r="Q490" s="180">
        <v>1.06277</v>
      </c>
      <c r="R490" s="180">
        <f>Q490*H490</f>
        <v>0.21255400000000002</v>
      </c>
      <c r="S490" s="180">
        <v>0</v>
      </c>
      <c r="T490" s="181">
        <f>S490*H490</f>
        <v>0</v>
      </c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R490" s="182" t="s">
        <v>143</v>
      </c>
      <c r="AT490" s="182" t="s">
        <v>138</v>
      </c>
      <c r="AU490" s="182" t="s">
        <v>83</v>
      </c>
      <c r="AY490" s="15" t="s">
        <v>136</v>
      </c>
      <c r="BE490" s="183">
        <f>IF(N490="základní",J490,0)</f>
        <v>0</v>
      </c>
      <c r="BF490" s="183">
        <f>IF(N490="snížená",J490,0)</f>
        <v>0</v>
      </c>
      <c r="BG490" s="183">
        <f>IF(N490="zákl. přenesená",J490,0)</f>
        <v>0</v>
      </c>
      <c r="BH490" s="183">
        <f>IF(N490="sníž. přenesená",J490,0)</f>
        <v>0</v>
      </c>
      <c r="BI490" s="183">
        <f>IF(N490="nulová",J490,0)</f>
        <v>0</v>
      </c>
      <c r="BJ490" s="15" t="s">
        <v>81</v>
      </c>
      <c r="BK490" s="183">
        <f>ROUND(I490*H490,2)</f>
        <v>0</v>
      </c>
      <c r="BL490" s="15" t="s">
        <v>143</v>
      </c>
      <c r="BM490" s="182" t="s">
        <v>916</v>
      </c>
    </row>
    <row r="491" spans="1:65" s="2" customFormat="1" ht="11.25">
      <c r="A491" s="32"/>
      <c r="B491" s="33"/>
      <c r="C491" s="34"/>
      <c r="D491" s="184" t="s">
        <v>145</v>
      </c>
      <c r="E491" s="34"/>
      <c r="F491" s="185" t="s">
        <v>917</v>
      </c>
      <c r="G491" s="34"/>
      <c r="H491" s="34"/>
      <c r="I491" s="186"/>
      <c r="J491" s="34"/>
      <c r="K491" s="34"/>
      <c r="L491" s="37"/>
      <c r="M491" s="187"/>
      <c r="N491" s="188"/>
      <c r="O491" s="62"/>
      <c r="P491" s="62"/>
      <c r="Q491" s="62"/>
      <c r="R491" s="62"/>
      <c r="S491" s="62"/>
      <c r="T491" s="63"/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T491" s="15" t="s">
        <v>145</v>
      </c>
      <c r="AU491" s="15" t="s">
        <v>83</v>
      </c>
    </row>
    <row r="492" spans="1:65" s="2" customFormat="1" ht="11.25">
      <c r="A492" s="32"/>
      <c r="B492" s="33"/>
      <c r="C492" s="34"/>
      <c r="D492" s="189" t="s">
        <v>147</v>
      </c>
      <c r="E492" s="34"/>
      <c r="F492" s="190" t="s">
        <v>918</v>
      </c>
      <c r="G492" s="34"/>
      <c r="H492" s="34"/>
      <c r="I492" s="186"/>
      <c r="J492" s="34"/>
      <c r="K492" s="34"/>
      <c r="L492" s="37"/>
      <c r="M492" s="187"/>
      <c r="N492" s="188"/>
      <c r="O492" s="62"/>
      <c r="P492" s="62"/>
      <c r="Q492" s="62"/>
      <c r="R492" s="62"/>
      <c r="S492" s="62"/>
      <c r="T492" s="63"/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T492" s="15" t="s">
        <v>147</v>
      </c>
      <c r="AU492" s="15" t="s">
        <v>83</v>
      </c>
    </row>
    <row r="493" spans="1:65" s="2" customFormat="1" ht="16.5" customHeight="1">
      <c r="A493" s="32"/>
      <c r="B493" s="33"/>
      <c r="C493" s="171" t="s">
        <v>919</v>
      </c>
      <c r="D493" s="171" t="s">
        <v>138</v>
      </c>
      <c r="E493" s="172" t="s">
        <v>920</v>
      </c>
      <c r="F493" s="173" t="s">
        <v>921</v>
      </c>
      <c r="G493" s="174" t="s">
        <v>263</v>
      </c>
      <c r="H493" s="175">
        <v>1</v>
      </c>
      <c r="I493" s="176"/>
      <c r="J493" s="177">
        <f>ROUND(I493*H493,2)</f>
        <v>0</v>
      </c>
      <c r="K493" s="173" t="s">
        <v>142</v>
      </c>
      <c r="L493" s="37"/>
      <c r="M493" s="178" t="s">
        <v>19</v>
      </c>
      <c r="N493" s="179" t="s">
        <v>44</v>
      </c>
      <c r="O493" s="62"/>
      <c r="P493" s="180">
        <f>O493*H493</f>
        <v>0</v>
      </c>
      <c r="Q493" s="180">
        <v>0.10111000000000001</v>
      </c>
      <c r="R493" s="180">
        <f>Q493*H493</f>
        <v>0.10111000000000001</v>
      </c>
      <c r="S493" s="180">
        <v>0</v>
      </c>
      <c r="T493" s="181">
        <f>S493*H493</f>
        <v>0</v>
      </c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R493" s="182" t="s">
        <v>143</v>
      </c>
      <c r="AT493" s="182" t="s">
        <v>138</v>
      </c>
      <c r="AU493" s="182" t="s">
        <v>83</v>
      </c>
      <c r="AY493" s="15" t="s">
        <v>136</v>
      </c>
      <c r="BE493" s="183">
        <f>IF(N493="základní",J493,0)</f>
        <v>0</v>
      </c>
      <c r="BF493" s="183">
        <f>IF(N493="snížená",J493,0)</f>
        <v>0</v>
      </c>
      <c r="BG493" s="183">
        <f>IF(N493="zákl. přenesená",J493,0)</f>
        <v>0</v>
      </c>
      <c r="BH493" s="183">
        <f>IF(N493="sníž. přenesená",J493,0)</f>
        <v>0</v>
      </c>
      <c r="BI493" s="183">
        <f>IF(N493="nulová",J493,0)</f>
        <v>0</v>
      </c>
      <c r="BJ493" s="15" t="s">
        <v>81</v>
      </c>
      <c r="BK493" s="183">
        <f>ROUND(I493*H493,2)</f>
        <v>0</v>
      </c>
      <c r="BL493" s="15" t="s">
        <v>143</v>
      </c>
      <c r="BM493" s="182" t="s">
        <v>922</v>
      </c>
    </row>
    <row r="494" spans="1:65" s="2" customFormat="1" ht="19.5">
      <c r="A494" s="32"/>
      <c r="B494" s="33"/>
      <c r="C494" s="34"/>
      <c r="D494" s="184" t="s">
        <v>145</v>
      </c>
      <c r="E494" s="34"/>
      <c r="F494" s="185" t="s">
        <v>923</v>
      </c>
      <c r="G494" s="34"/>
      <c r="H494" s="34"/>
      <c r="I494" s="186"/>
      <c r="J494" s="34"/>
      <c r="K494" s="34"/>
      <c r="L494" s="37"/>
      <c r="M494" s="187"/>
      <c r="N494" s="188"/>
      <c r="O494" s="62"/>
      <c r="P494" s="62"/>
      <c r="Q494" s="62"/>
      <c r="R494" s="62"/>
      <c r="S494" s="62"/>
      <c r="T494" s="63"/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T494" s="15" t="s">
        <v>145</v>
      </c>
      <c r="AU494" s="15" t="s">
        <v>83</v>
      </c>
    </row>
    <row r="495" spans="1:65" s="2" customFormat="1" ht="11.25">
      <c r="A495" s="32"/>
      <c r="B495" s="33"/>
      <c r="C495" s="34"/>
      <c r="D495" s="189" t="s">
        <v>147</v>
      </c>
      <c r="E495" s="34"/>
      <c r="F495" s="190" t="s">
        <v>924</v>
      </c>
      <c r="G495" s="34"/>
      <c r="H495" s="34"/>
      <c r="I495" s="186"/>
      <c r="J495" s="34"/>
      <c r="K495" s="34"/>
      <c r="L495" s="37"/>
      <c r="M495" s="187"/>
      <c r="N495" s="188"/>
      <c r="O495" s="62"/>
      <c r="P495" s="62"/>
      <c r="Q495" s="62"/>
      <c r="R495" s="62"/>
      <c r="S495" s="62"/>
      <c r="T495" s="63"/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T495" s="15" t="s">
        <v>147</v>
      </c>
      <c r="AU495" s="15" t="s">
        <v>83</v>
      </c>
    </row>
    <row r="496" spans="1:65" s="2" customFormat="1" ht="16.5" customHeight="1">
      <c r="A496" s="32"/>
      <c r="B496" s="33"/>
      <c r="C496" s="171" t="s">
        <v>925</v>
      </c>
      <c r="D496" s="171" t="s">
        <v>138</v>
      </c>
      <c r="E496" s="172" t="s">
        <v>926</v>
      </c>
      <c r="F496" s="173" t="s">
        <v>927</v>
      </c>
      <c r="G496" s="174" t="s">
        <v>263</v>
      </c>
      <c r="H496" s="175">
        <v>3</v>
      </c>
      <c r="I496" s="176"/>
      <c r="J496" s="177">
        <f>ROUND(I496*H496,2)</f>
        <v>0</v>
      </c>
      <c r="K496" s="173" t="s">
        <v>142</v>
      </c>
      <c r="L496" s="37"/>
      <c r="M496" s="178" t="s">
        <v>19</v>
      </c>
      <c r="N496" s="179" t="s">
        <v>44</v>
      </c>
      <c r="O496" s="62"/>
      <c r="P496" s="180">
        <f>O496*H496</f>
        <v>0</v>
      </c>
      <c r="Q496" s="180">
        <v>9.9279999999999993E-2</v>
      </c>
      <c r="R496" s="180">
        <f>Q496*H496</f>
        <v>0.29783999999999999</v>
      </c>
      <c r="S496" s="180">
        <v>0</v>
      </c>
      <c r="T496" s="181">
        <f>S496*H496</f>
        <v>0</v>
      </c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R496" s="182" t="s">
        <v>143</v>
      </c>
      <c r="AT496" s="182" t="s">
        <v>138</v>
      </c>
      <c r="AU496" s="182" t="s">
        <v>83</v>
      </c>
      <c r="AY496" s="15" t="s">
        <v>136</v>
      </c>
      <c r="BE496" s="183">
        <f>IF(N496="základní",J496,0)</f>
        <v>0</v>
      </c>
      <c r="BF496" s="183">
        <f>IF(N496="snížená",J496,0)</f>
        <v>0</v>
      </c>
      <c r="BG496" s="183">
        <f>IF(N496="zákl. přenesená",J496,0)</f>
        <v>0</v>
      </c>
      <c r="BH496" s="183">
        <f>IF(N496="sníž. přenesená",J496,0)</f>
        <v>0</v>
      </c>
      <c r="BI496" s="183">
        <f>IF(N496="nulová",J496,0)</f>
        <v>0</v>
      </c>
      <c r="BJ496" s="15" t="s">
        <v>81</v>
      </c>
      <c r="BK496" s="183">
        <f>ROUND(I496*H496,2)</f>
        <v>0</v>
      </c>
      <c r="BL496" s="15" t="s">
        <v>143</v>
      </c>
      <c r="BM496" s="182" t="s">
        <v>928</v>
      </c>
    </row>
    <row r="497" spans="1:65" s="2" customFormat="1" ht="19.5">
      <c r="A497" s="32"/>
      <c r="B497" s="33"/>
      <c r="C497" s="34"/>
      <c r="D497" s="184" t="s">
        <v>145</v>
      </c>
      <c r="E497" s="34"/>
      <c r="F497" s="185" t="s">
        <v>929</v>
      </c>
      <c r="G497" s="34"/>
      <c r="H497" s="34"/>
      <c r="I497" s="186"/>
      <c r="J497" s="34"/>
      <c r="K497" s="34"/>
      <c r="L497" s="37"/>
      <c r="M497" s="187"/>
      <c r="N497" s="188"/>
      <c r="O497" s="62"/>
      <c r="P497" s="62"/>
      <c r="Q497" s="62"/>
      <c r="R497" s="62"/>
      <c r="S497" s="62"/>
      <c r="T497" s="63"/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T497" s="15" t="s">
        <v>145</v>
      </c>
      <c r="AU497" s="15" t="s">
        <v>83</v>
      </c>
    </row>
    <row r="498" spans="1:65" s="2" customFormat="1" ht="11.25">
      <c r="A498" s="32"/>
      <c r="B498" s="33"/>
      <c r="C498" s="34"/>
      <c r="D498" s="189" t="s">
        <v>147</v>
      </c>
      <c r="E498" s="34"/>
      <c r="F498" s="190" t="s">
        <v>930</v>
      </c>
      <c r="G498" s="34"/>
      <c r="H498" s="34"/>
      <c r="I498" s="186"/>
      <c r="J498" s="34"/>
      <c r="K498" s="34"/>
      <c r="L498" s="37"/>
      <c r="M498" s="187"/>
      <c r="N498" s="188"/>
      <c r="O498" s="62"/>
      <c r="P498" s="62"/>
      <c r="Q498" s="62"/>
      <c r="R498" s="62"/>
      <c r="S498" s="62"/>
      <c r="T498" s="63"/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T498" s="15" t="s">
        <v>147</v>
      </c>
      <c r="AU498" s="15" t="s">
        <v>83</v>
      </c>
    </row>
    <row r="499" spans="1:65" s="2" customFormat="1" ht="16.5" customHeight="1">
      <c r="A499" s="32"/>
      <c r="B499" s="33"/>
      <c r="C499" s="171" t="s">
        <v>931</v>
      </c>
      <c r="D499" s="171" t="s">
        <v>138</v>
      </c>
      <c r="E499" s="172" t="s">
        <v>932</v>
      </c>
      <c r="F499" s="173" t="s">
        <v>933</v>
      </c>
      <c r="G499" s="174" t="s">
        <v>263</v>
      </c>
      <c r="H499" s="175">
        <v>1</v>
      </c>
      <c r="I499" s="176"/>
      <c r="J499" s="177">
        <f>ROUND(I499*H499,2)</f>
        <v>0</v>
      </c>
      <c r="K499" s="173" t="s">
        <v>142</v>
      </c>
      <c r="L499" s="37"/>
      <c r="M499" s="178" t="s">
        <v>19</v>
      </c>
      <c r="N499" s="179" t="s">
        <v>44</v>
      </c>
      <c r="O499" s="62"/>
      <c r="P499" s="180">
        <f>O499*H499</f>
        <v>0</v>
      </c>
      <c r="Q499" s="180">
        <v>0</v>
      </c>
      <c r="R499" s="180">
        <f>Q499*H499</f>
        <v>0</v>
      </c>
      <c r="S499" s="180">
        <v>0</v>
      </c>
      <c r="T499" s="181">
        <f>S499*H499</f>
        <v>0</v>
      </c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  <c r="AE499" s="32"/>
      <c r="AR499" s="182" t="s">
        <v>143</v>
      </c>
      <c r="AT499" s="182" t="s">
        <v>138</v>
      </c>
      <c r="AU499" s="182" t="s">
        <v>83</v>
      </c>
      <c r="AY499" s="15" t="s">
        <v>136</v>
      </c>
      <c r="BE499" s="183">
        <f>IF(N499="základní",J499,0)</f>
        <v>0</v>
      </c>
      <c r="BF499" s="183">
        <f>IF(N499="snížená",J499,0)</f>
        <v>0</v>
      </c>
      <c r="BG499" s="183">
        <f>IF(N499="zákl. přenesená",J499,0)</f>
        <v>0</v>
      </c>
      <c r="BH499" s="183">
        <f>IF(N499="sníž. přenesená",J499,0)</f>
        <v>0</v>
      </c>
      <c r="BI499" s="183">
        <f>IF(N499="nulová",J499,0)</f>
        <v>0</v>
      </c>
      <c r="BJ499" s="15" t="s">
        <v>81</v>
      </c>
      <c r="BK499" s="183">
        <f>ROUND(I499*H499,2)</f>
        <v>0</v>
      </c>
      <c r="BL499" s="15" t="s">
        <v>143</v>
      </c>
      <c r="BM499" s="182" t="s">
        <v>934</v>
      </c>
    </row>
    <row r="500" spans="1:65" s="2" customFormat="1" ht="19.5">
      <c r="A500" s="32"/>
      <c r="B500" s="33"/>
      <c r="C500" s="34"/>
      <c r="D500" s="184" t="s">
        <v>145</v>
      </c>
      <c r="E500" s="34"/>
      <c r="F500" s="185" t="s">
        <v>935</v>
      </c>
      <c r="G500" s="34"/>
      <c r="H500" s="34"/>
      <c r="I500" s="186"/>
      <c r="J500" s="34"/>
      <c r="K500" s="34"/>
      <c r="L500" s="37"/>
      <c r="M500" s="187"/>
      <c r="N500" s="188"/>
      <c r="O500" s="62"/>
      <c r="P500" s="62"/>
      <c r="Q500" s="62"/>
      <c r="R500" s="62"/>
      <c r="S500" s="62"/>
      <c r="T500" s="63"/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T500" s="15" t="s">
        <v>145</v>
      </c>
      <c r="AU500" s="15" t="s">
        <v>83</v>
      </c>
    </row>
    <row r="501" spans="1:65" s="2" customFormat="1" ht="11.25">
      <c r="A501" s="32"/>
      <c r="B501" s="33"/>
      <c r="C501" s="34"/>
      <c r="D501" s="189" t="s">
        <v>147</v>
      </c>
      <c r="E501" s="34"/>
      <c r="F501" s="190" t="s">
        <v>936</v>
      </c>
      <c r="G501" s="34"/>
      <c r="H501" s="34"/>
      <c r="I501" s="186"/>
      <c r="J501" s="34"/>
      <c r="K501" s="34"/>
      <c r="L501" s="37"/>
      <c r="M501" s="187"/>
      <c r="N501" s="188"/>
      <c r="O501" s="62"/>
      <c r="P501" s="62"/>
      <c r="Q501" s="62"/>
      <c r="R501" s="62"/>
      <c r="S501" s="62"/>
      <c r="T501" s="63"/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T501" s="15" t="s">
        <v>147</v>
      </c>
      <c r="AU501" s="15" t="s">
        <v>83</v>
      </c>
    </row>
    <row r="502" spans="1:65" s="2" customFormat="1" ht="16.5" customHeight="1">
      <c r="A502" s="32"/>
      <c r="B502" s="33"/>
      <c r="C502" s="171" t="s">
        <v>937</v>
      </c>
      <c r="D502" s="171" t="s">
        <v>138</v>
      </c>
      <c r="E502" s="172" t="s">
        <v>938</v>
      </c>
      <c r="F502" s="173" t="s">
        <v>939</v>
      </c>
      <c r="G502" s="174" t="s">
        <v>263</v>
      </c>
      <c r="H502" s="175">
        <v>3</v>
      </c>
      <c r="I502" s="176"/>
      <c r="J502" s="177">
        <f>ROUND(I502*H502,2)</f>
        <v>0</v>
      </c>
      <c r="K502" s="173" t="s">
        <v>142</v>
      </c>
      <c r="L502" s="37"/>
      <c r="M502" s="178" t="s">
        <v>19</v>
      </c>
      <c r="N502" s="179" t="s">
        <v>44</v>
      </c>
      <c r="O502" s="62"/>
      <c r="P502" s="180">
        <f>O502*H502</f>
        <v>0</v>
      </c>
      <c r="Q502" s="180">
        <v>0</v>
      </c>
      <c r="R502" s="180">
        <f>Q502*H502</f>
        <v>0</v>
      </c>
      <c r="S502" s="180">
        <v>0</v>
      </c>
      <c r="T502" s="181">
        <f>S502*H502</f>
        <v>0</v>
      </c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R502" s="182" t="s">
        <v>143</v>
      </c>
      <c r="AT502" s="182" t="s">
        <v>138</v>
      </c>
      <c r="AU502" s="182" t="s">
        <v>83</v>
      </c>
      <c r="AY502" s="15" t="s">
        <v>136</v>
      </c>
      <c r="BE502" s="183">
        <f>IF(N502="základní",J502,0)</f>
        <v>0</v>
      </c>
      <c r="BF502" s="183">
        <f>IF(N502="snížená",J502,0)</f>
        <v>0</v>
      </c>
      <c r="BG502" s="183">
        <f>IF(N502="zákl. přenesená",J502,0)</f>
        <v>0</v>
      </c>
      <c r="BH502" s="183">
        <f>IF(N502="sníž. přenesená",J502,0)</f>
        <v>0</v>
      </c>
      <c r="BI502" s="183">
        <f>IF(N502="nulová",J502,0)</f>
        <v>0</v>
      </c>
      <c r="BJ502" s="15" t="s">
        <v>81</v>
      </c>
      <c r="BK502" s="183">
        <f>ROUND(I502*H502,2)</f>
        <v>0</v>
      </c>
      <c r="BL502" s="15" t="s">
        <v>143</v>
      </c>
      <c r="BM502" s="182" t="s">
        <v>940</v>
      </c>
    </row>
    <row r="503" spans="1:65" s="2" customFormat="1" ht="19.5">
      <c r="A503" s="32"/>
      <c r="B503" s="33"/>
      <c r="C503" s="34"/>
      <c r="D503" s="184" t="s">
        <v>145</v>
      </c>
      <c r="E503" s="34"/>
      <c r="F503" s="185" t="s">
        <v>941</v>
      </c>
      <c r="G503" s="34"/>
      <c r="H503" s="34"/>
      <c r="I503" s="186"/>
      <c r="J503" s="34"/>
      <c r="K503" s="34"/>
      <c r="L503" s="37"/>
      <c r="M503" s="187"/>
      <c r="N503" s="188"/>
      <c r="O503" s="62"/>
      <c r="P503" s="62"/>
      <c r="Q503" s="62"/>
      <c r="R503" s="62"/>
      <c r="S503" s="62"/>
      <c r="T503" s="63"/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T503" s="15" t="s">
        <v>145</v>
      </c>
      <c r="AU503" s="15" t="s">
        <v>83</v>
      </c>
    </row>
    <row r="504" spans="1:65" s="2" customFormat="1" ht="11.25">
      <c r="A504" s="32"/>
      <c r="B504" s="33"/>
      <c r="C504" s="34"/>
      <c r="D504" s="189" t="s">
        <v>147</v>
      </c>
      <c r="E504" s="34"/>
      <c r="F504" s="190" t="s">
        <v>942</v>
      </c>
      <c r="G504" s="34"/>
      <c r="H504" s="34"/>
      <c r="I504" s="186"/>
      <c r="J504" s="34"/>
      <c r="K504" s="34"/>
      <c r="L504" s="37"/>
      <c r="M504" s="187"/>
      <c r="N504" s="188"/>
      <c r="O504" s="62"/>
      <c r="P504" s="62"/>
      <c r="Q504" s="62"/>
      <c r="R504" s="62"/>
      <c r="S504" s="62"/>
      <c r="T504" s="63"/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T504" s="15" t="s">
        <v>147</v>
      </c>
      <c r="AU504" s="15" t="s">
        <v>83</v>
      </c>
    </row>
    <row r="505" spans="1:65" s="2" customFormat="1" ht="16.5" customHeight="1">
      <c r="A505" s="32"/>
      <c r="B505" s="33"/>
      <c r="C505" s="171" t="s">
        <v>943</v>
      </c>
      <c r="D505" s="171" t="s">
        <v>138</v>
      </c>
      <c r="E505" s="172" t="s">
        <v>944</v>
      </c>
      <c r="F505" s="173" t="s">
        <v>945</v>
      </c>
      <c r="G505" s="174" t="s">
        <v>263</v>
      </c>
      <c r="H505" s="175">
        <v>2</v>
      </c>
      <c r="I505" s="176"/>
      <c r="J505" s="177">
        <f>ROUND(I505*H505,2)</f>
        <v>0</v>
      </c>
      <c r="K505" s="173" t="s">
        <v>142</v>
      </c>
      <c r="L505" s="37"/>
      <c r="M505" s="178" t="s">
        <v>19</v>
      </c>
      <c r="N505" s="179" t="s">
        <v>44</v>
      </c>
      <c r="O505" s="62"/>
      <c r="P505" s="180">
        <f>O505*H505</f>
        <v>0</v>
      </c>
      <c r="Q505" s="180">
        <v>2.5505399999999998</v>
      </c>
      <c r="R505" s="180">
        <f>Q505*H505</f>
        <v>5.1010799999999996</v>
      </c>
      <c r="S505" s="180">
        <v>0</v>
      </c>
      <c r="T505" s="181">
        <f>S505*H505</f>
        <v>0</v>
      </c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R505" s="182" t="s">
        <v>143</v>
      </c>
      <c r="AT505" s="182" t="s">
        <v>138</v>
      </c>
      <c r="AU505" s="182" t="s">
        <v>83</v>
      </c>
      <c r="AY505" s="15" t="s">
        <v>136</v>
      </c>
      <c r="BE505" s="183">
        <f>IF(N505="základní",J505,0)</f>
        <v>0</v>
      </c>
      <c r="BF505" s="183">
        <f>IF(N505="snížená",J505,0)</f>
        <v>0</v>
      </c>
      <c r="BG505" s="183">
        <f>IF(N505="zákl. přenesená",J505,0)</f>
        <v>0</v>
      </c>
      <c r="BH505" s="183">
        <f>IF(N505="sníž. přenesená",J505,0)</f>
        <v>0</v>
      </c>
      <c r="BI505" s="183">
        <f>IF(N505="nulová",J505,0)</f>
        <v>0</v>
      </c>
      <c r="BJ505" s="15" t="s">
        <v>81</v>
      </c>
      <c r="BK505" s="183">
        <f>ROUND(I505*H505,2)</f>
        <v>0</v>
      </c>
      <c r="BL505" s="15" t="s">
        <v>143</v>
      </c>
      <c r="BM505" s="182" t="s">
        <v>946</v>
      </c>
    </row>
    <row r="506" spans="1:65" s="2" customFormat="1" ht="11.25">
      <c r="A506" s="32"/>
      <c r="B506" s="33"/>
      <c r="C506" s="34"/>
      <c r="D506" s="184" t="s">
        <v>145</v>
      </c>
      <c r="E506" s="34"/>
      <c r="F506" s="185" t="s">
        <v>947</v>
      </c>
      <c r="G506" s="34"/>
      <c r="H506" s="34"/>
      <c r="I506" s="186"/>
      <c r="J506" s="34"/>
      <c r="K506" s="34"/>
      <c r="L506" s="37"/>
      <c r="M506" s="187"/>
      <c r="N506" s="188"/>
      <c r="O506" s="62"/>
      <c r="P506" s="62"/>
      <c r="Q506" s="62"/>
      <c r="R506" s="62"/>
      <c r="S506" s="62"/>
      <c r="T506" s="63"/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T506" s="15" t="s">
        <v>145</v>
      </c>
      <c r="AU506" s="15" t="s">
        <v>83</v>
      </c>
    </row>
    <row r="507" spans="1:65" s="2" customFormat="1" ht="11.25">
      <c r="A507" s="32"/>
      <c r="B507" s="33"/>
      <c r="C507" s="34"/>
      <c r="D507" s="189" t="s">
        <v>147</v>
      </c>
      <c r="E507" s="34"/>
      <c r="F507" s="190" t="s">
        <v>948</v>
      </c>
      <c r="G507" s="34"/>
      <c r="H507" s="34"/>
      <c r="I507" s="186"/>
      <c r="J507" s="34"/>
      <c r="K507" s="34"/>
      <c r="L507" s="37"/>
      <c r="M507" s="187"/>
      <c r="N507" s="188"/>
      <c r="O507" s="62"/>
      <c r="P507" s="62"/>
      <c r="Q507" s="62"/>
      <c r="R507" s="62"/>
      <c r="S507" s="62"/>
      <c r="T507" s="63"/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T507" s="15" t="s">
        <v>147</v>
      </c>
      <c r="AU507" s="15" t="s">
        <v>83</v>
      </c>
    </row>
    <row r="508" spans="1:65" s="2" customFormat="1" ht="16.5" customHeight="1">
      <c r="A508" s="32"/>
      <c r="B508" s="33"/>
      <c r="C508" s="171" t="s">
        <v>949</v>
      </c>
      <c r="D508" s="171" t="s">
        <v>138</v>
      </c>
      <c r="E508" s="172" t="s">
        <v>950</v>
      </c>
      <c r="F508" s="173" t="s">
        <v>951</v>
      </c>
      <c r="G508" s="174" t="s">
        <v>263</v>
      </c>
      <c r="H508" s="175">
        <v>2</v>
      </c>
      <c r="I508" s="176"/>
      <c r="J508" s="177">
        <f>ROUND(I508*H508,2)</f>
        <v>0</v>
      </c>
      <c r="K508" s="173" t="s">
        <v>142</v>
      </c>
      <c r="L508" s="37"/>
      <c r="M508" s="178" t="s">
        <v>19</v>
      </c>
      <c r="N508" s="179" t="s">
        <v>44</v>
      </c>
      <c r="O508" s="62"/>
      <c r="P508" s="180">
        <f>O508*H508</f>
        <v>0</v>
      </c>
      <c r="Q508" s="180">
        <v>4.8579999999999998E-2</v>
      </c>
      <c r="R508" s="180">
        <f>Q508*H508</f>
        <v>9.7159999999999996E-2</v>
      </c>
      <c r="S508" s="180">
        <v>0</v>
      </c>
      <c r="T508" s="181">
        <f>S508*H508</f>
        <v>0</v>
      </c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R508" s="182" t="s">
        <v>143</v>
      </c>
      <c r="AT508" s="182" t="s">
        <v>138</v>
      </c>
      <c r="AU508" s="182" t="s">
        <v>83</v>
      </c>
      <c r="AY508" s="15" t="s">
        <v>136</v>
      </c>
      <c r="BE508" s="183">
        <f>IF(N508="základní",J508,0)</f>
        <v>0</v>
      </c>
      <c r="BF508" s="183">
        <f>IF(N508="snížená",J508,0)</f>
        <v>0</v>
      </c>
      <c r="BG508" s="183">
        <f>IF(N508="zákl. přenesená",J508,0)</f>
        <v>0</v>
      </c>
      <c r="BH508" s="183">
        <f>IF(N508="sníž. přenesená",J508,0)</f>
        <v>0</v>
      </c>
      <c r="BI508" s="183">
        <f>IF(N508="nulová",J508,0)</f>
        <v>0</v>
      </c>
      <c r="BJ508" s="15" t="s">
        <v>81</v>
      </c>
      <c r="BK508" s="183">
        <f>ROUND(I508*H508,2)</f>
        <v>0</v>
      </c>
      <c r="BL508" s="15" t="s">
        <v>143</v>
      </c>
      <c r="BM508" s="182" t="s">
        <v>952</v>
      </c>
    </row>
    <row r="509" spans="1:65" s="2" customFormat="1" ht="11.25">
      <c r="A509" s="32"/>
      <c r="B509" s="33"/>
      <c r="C509" s="34"/>
      <c r="D509" s="184" t="s">
        <v>145</v>
      </c>
      <c r="E509" s="34"/>
      <c r="F509" s="185" t="s">
        <v>953</v>
      </c>
      <c r="G509" s="34"/>
      <c r="H509" s="34"/>
      <c r="I509" s="186"/>
      <c r="J509" s="34"/>
      <c r="K509" s="34"/>
      <c r="L509" s="37"/>
      <c r="M509" s="187"/>
      <c r="N509" s="188"/>
      <c r="O509" s="62"/>
      <c r="P509" s="62"/>
      <c r="Q509" s="62"/>
      <c r="R509" s="62"/>
      <c r="S509" s="62"/>
      <c r="T509" s="63"/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T509" s="15" t="s">
        <v>145</v>
      </c>
      <c r="AU509" s="15" t="s">
        <v>83</v>
      </c>
    </row>
    <row r="510" spans="1:65" s="2" customFormat="1" ht="11.25">
      <c r="A510" s="32"/>
      <c r="B510" s="33"/>
      <c r="C510" s="34"/>
      <c r="D510" s="189" t="s">
        <v>147</v>
      </c>
      <c r="E510" s="34"/>
      <c r="F510" s="190" t="s">
        <v>954</v>
      </c>
      <c r="G510" s="34"/>
      <c r="H510" s="34"/>
      <c r="I510" s="186"/>
      <c r="J510" s="34"/>
      <c r="K510" s="34"/>
      <c r="L510" s="37"/>
      <c r="M510" s="187"/>
      <c r="N510" s="188"/>
      <c r="O510" s="62"/>
      <c r="P510" s="62"/>
      <c r="Q510" s="62"/>
      <c r="R510" s="62"/>
      <c r="S510" s="62"/>
      <c r="T510" s="63"/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T510" s="15" t="s">
        <v>147</v>
      </c>
      <c r="AU510" s="15" t="s">
        <v>83</v>
      </c>
    </row>
    <row r="511" spans="1:65" s="2" customFormat="1" ht="16.5" customHeight="1">
      <c r="A511" s="32"/>
      <c r="B511" s="33"/>
      <c r="C511" s="171" t="s">
        <v>955</v>
      </c>
      <c r="D511" s="171" t="s">
        <v>138</v>
      </c>
      <c r="E511" s="172" t="s">
        <v>956</v>
      </c>
      <c r="F511" s="173" t="s">
        <v>957</v>
      </c>
      <c r="G511" s="174" t="s">
        <v>141</v>
      </c>
      <c r="H511" s="175">
        <v>5</v>
      </c>
      <c r="I511" s="176"/>
      <c r="J511" s="177">
        <f>ROUND(I511*H511,2)</f>
        <v>0</v>
      </c>
      <c r="K511" s="173" t="s">
        <v>142</v>
      </c>
      <c r="L511" s="37"/>
      <c r="M511" s="178" t="s">
        <v>19</v>
      </c>
      <c r="N511" s="179" t="s">
        <v>44</v>
      </c>
      <c r="O511" s="62"/>
      <c r="P511" s="180">
        <f>O511*H511</f>
        <v>0</v>
      </c>
      <c r="Q511" s="180">
        <v>2.64E-3</v>
      </c>
      <c r="R511" s="180">
        <f>Q511*H511</f>
        <v>1.32E-2</v>
      </c>
      <c r="S511" s="180">
        <v>0</v>
      </c>
      <c r="T511" s="181">
        <f>S511*H511</f>
        <v>0</v>
      </c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R511" s="182" t="s">
        <v>143</v>
      </c>
      <c r="AT511" s="182" t="s">
        <v>138</v>
      </c>
      <c r="AU511" s="182" t="s">
        <v>83</v>
      </c>
      <c r="AY511" s="15" t="s">
        <v>136</v>
      </c>
      <c r="BE511" s="183">
        <f>IF(N511="základní",J511,0)</f>
        <v>0</v>
      </c>
      <c r="BF511" s="183">
        <f>IF(N511="snížená",J511,0)</f>
        <v>0</v>
      </c>
      <c r="BG511" s="183">
        <f>IF(N511="zákl. přenesená",J511,0)</f>
        <v>0</v>
      </c>
      <c r="BH511" s="183">
        <f>IF(N511="sníž. přenesená",J511,0)</f>
        <v>0</v>
      </c>
      <c r="BI511" s="183">
        <f>IF(N511="nulová",J511,0)</f>
        <v>0</v>
      </c>
      <c r="BJ511" s="15" t="s">
        <v>81</v>
      </c>
      <c r="BK511" s="183">
        <f>ROUND(I511*H511,2)</f>
        <v>0</v>
      </c>
      <c r="BL511" s="15" t="s">
        <v>143</v>
      </c>
      <c r="BM511" s="182" t="s">
        <v>958</v>
      </c>
    </row>
    <row r="512" spans="1:65" s="2" customFormat="1" ht="11.25">
      <c r="A512" s="32"/>
      <c r="B512" s="33"/>
      <c r="C512" s="34"/>
      <c r="D512" s="184" t="s">
        <v>145</v>
      </c>
      <c r="E512" s="34"/>
      <c r="F512" s="185" t="s">
        <v>959</v>
      </c>
      <c r="G512" s="34"/>
      <c r="H512" s="34"/>
      <c r="I512" s="186"/>
      <c r="J512" s="34"/>
      <c r="K512" s="34"/>
      <c r="L512" s="37"/>
      <c r="M512" s="187"/>
      <c r="N512" s="188"/>
      <c r="O512" s="62"/>
      <c r="P512" s="62"/>
      <c r="Q512" s="62"/>
      <c r="R512" s="62"/>
      <c r="S512" s="62"/>
      <c r="T512" s="63"/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T512" s="15" t="s">
        <v>145</v>
      </c>
      <c r="AU512" s="15" t="s">
        <v>83</v>
      </c>
    </row>
    <row r="513" spans="1:65" s="2" customFormat="1" ht="11.25">
      <c r="A513" s="32"/>
      <c r="B513" s="33"/>
      <c r="C513" s="34"/>
      <c r="D513" s="189" t="s">
        <v>147</v>
      </c>
      <c r="E513" s="34"/>
      <c r="F513" s="190" t="s">
        <v>960</v>
      </c>
      <c r="G513" s="34"/>
      <c r="H513" s="34"/>
      <c r="I513" s="186"/>
      <c r="J513" s="34"/>
      <c r="K513" s="34"/>
      <c r="L513" s="37"/>
      <c r="M513" s="187"/>
      <c r="N513" s="188"/>
      <c r="O513" s="62"/>
      <c r="P513" s="62"/>
      <c r="Q513" s="62"/>
      <c r="R513" s="62"/>
      <c r="S513" s="62"/>
      <c r="T513" s="63"/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T513" s="15" t="s">
        <v>147</v>
      </c>
      <c r="AU513" s="15" t="s">
        <v>83</v>
      </c>
    </row>
    <row r="514" spans="1:65" s="2" customFormat="1" ht="16.5" customHeight="1">
      <c r="A514" s="32"/>
      <c r="B514" s="33"/>
      <c r="C514" s="171" t="s">
        <v>961</v>
      </c>
      <c r="D514" s="171" t="s">
        <v>138</v>
      </c>
      <c r="E514" s="172" t="s">
        <v>962</v>
      </c>
      <c r="F514" s="173" t="s">
        <v>963</v>
      </c>
      <c r="G514" s="174" t="s">
        <v>141</v>
      </c>
      <c r="H514" s="175">
        <v>5</v>
      </c>
      <c r="I514" s="176"/>
      <c r="J514" s="177">
        <f>ROUND(I514*H514,2)</f>
        <v>0</v>
      </c>
      <c r="K514" s="173" t="s">
        <v>142</v>
      </c>
      <c r="L514" s="37"/>
      <c r="M514" s="178" t="s">
        <v>19</v>
      </c>
      <c r="N514" s="179" t="s">
        <v>44</v>
      </c>
      <c r="O514" s="62"/>
      <c r="P514" s="180">
        <f>O514*H514</f>
        <v>0</v>
      </c>
      <c r="Q514" s="180">
        <v>0</v>
      </c>
      <c r="R514" s="180">
        <f>Q514*H514</f>
        <v>0</v>
      </c>
      <c r="S514" s="180">
        <v>0</v>
      </c>
      <c r="T514" s="181">
        <f>S514*H514</f>
        <v>0</v>
      </c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R514" s="182" t="s">
        <v>143</v>
      </c>
      <c r="AT514" s="182" t="s">
        <v>138</v>
      </c>
      <c r="AU514" s="182" t="s">
        <v>83</v>
      </c>
      <c r="AY514" s="15" t="s">
        <v>136</v>
      </c>
      <c r="BE514" s="183">
        <f>IF(N514="základní",J514,0)</f>
        <v>0</v>
      </c>
      <c r="BF514" s="183">
        <f>IF(N514="snížená",J514,0)</f>
        <v>0</v>
      </c>
      <c r="BG514" s="183">
        <f>IF(N514="zákl. přenesená",J514,0)</f>
        <v>0</v>
      </c>
      <c r="BH514" s="183">
        <f>IF(N514="sníž. přenesená",J514,0)</f>
        <v>0</v>
      </c>
      <c r="BI514" s="183">
        <f>IF(N514="nulová",J514,0)</f>
        <v>0</v>
      </c>
      <c r="BJ514" s="15" t="s">
        <v>81</v>
      </c>
      <c r="BK514" s="183">
        <f>ROUND(I514*H514,2)</f>
        <v>0</v>
      </c>
      <c r="BL514" s="15" t="s">
        <v>143</v>
      </c>
      <c r="BM514" s="182" t="s">
        <v>964</v>
      </c>
    </row>
    <row r="515" spans="1:65" s="2" customFormat="1" ht="11.25">
      <c r="A515" s="32"/>
      <c r="B515" s="33"/>
      <c r="C515" s="34"/>
      <c r="D515" s="184" t="s">
        <v>145</v>
      </c>
      <c r="E515" s="34"/>
      <c r="F515" s="185" t="s">
        <v>965</v>
      </c>
      <c r="G515" s="34"/>
      <c r="H515" s="34"/>
      <c r="I515" s="186"/>
      <c r="J515" s="34"/>
      <c r="K515" s="34"/>
      <c r="L515" s="37"/>
      <c r="M515" s="187"/>
      <c r="N515" s="188"/>
      <c r="O515" s="62"/>
      <c r="P515" s="62"/>
      <c r="Q515" s="62"/>
      <c r="R515" s="62"/>
      <c r="S515" s="62"/>
      <c r="T515" s="63"/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T515" s="15" t="s">
        <v>145</v>
      </c>
      <c r="AU515" s="15" t="s">
        <v>83</v>
      </c>
    </row>
    <row r="516" spans="1:65" s="2" customFormat="1" ht="11.25">
      <c r="A516" s="32"/>
      <c r="B516" s="33"/>
      <c r="C516" s="34"/>
      <c r="D516" s="189" t="s">
        <v>147</v>
      </c>
      <c r="E516" s="34"/>
      <c r="F516" s="190" t="s">
        <v>966</v>
      </c>
      <c r="G516" s="34"/>
      <c r="H516" s="34"/>
      <c r="I516" s="186"/>
      <c r="J516" s="34"/>
      <c r="K516" s="34"/>
      <c r="L516" s="37"/>
      <c r="M516" s="187"/>
      <c r="N516" s="188"/>
      <c r="O516" s="62"/>
      <c r="P516" s="62"/>
      <c r="Q516" s="62"/>
      <c r="R516" s="62"/>
      <c r="S516" s="62"/>
      <c r="T516" s="63"/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T516" s="15" t="s">
        <v>147</v>
      </c>
      <c r="AU516" s="15" t="s">
        <v>83</v>
      </c>
    </row>
    <row r="517" spans="1:65" s="2" customFormat="1" ht="16.5" customHeight="1">
      <c r="A517" s="32"/>
      <c r="B517" s="33"/>
      <c r="C517" s="171" t="s">
        <v>967</v>
      </c>
      <c r="D517" s="171" t="s">
        <v>138</v>
      </c>
      <c r="E517" s="172" t="s">
        <v>968</v>
      </c>
      <c r="F517" s="173" t="s">
        <v>969</v>
      </c>
      <c r="G517" s="174" t="s">
        <v>412</v>
      </c>
      <c r="H517" s="175">
        <v>0.2</v>
      </c>
      <c r="I517" s="176"/>
      <c r="J517" s="177">
        <f>ROUND(I517*H517,2)</f>
        <v>0</v>
      </c>
      <c r="K517" s="173" t="s">
        <v>142</v>
      </c>
      <c r="L517" s="37"/>
      <c r="M517" s="178" t="s">
        <v>19</v>
      </c>
      <c r="N517" s="179" t="s">
        <v>44</v>
      </c>
      <c r="O517" s="62"/>
      <c r="P517" s="180">
        <f>O517*H517</f>
        <v>0</v>
      </c>
      <c r="Q517" s="180">
        <v>1.0383</v>
      </c>
      <c r="R517" s="180">
        <f>Q517*H517</f>
        <v>0.20766000000000001</v>
      </c>
      <c r="S517" s="180">
        <v>0</v>
      </c>
      <c r="T517" s="181">
        <f>S517*H517</f>
        <v>0</v>
      </c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R517" s="182" t="s">
        <v>143</v>
      </c>
      <c r="AT517" s="182" t="s">
        <v>138</v>
      </c>
      <c r="AU517" s="182" t="s">
        <v>83</v>
      </c>
      <c r="AY517" s="15" t="s">
        <v>136</v>
      </c>
      <c r="BE517" s="183">
        <f>IF(N517="základní",J517,0)</f>
        <v>0</v>
      </c>
      <c r="BF517" s="183">
        <f>IF(N517="snížená",J517,0)</f>
        <v>0</v>
      </c>
      <c r="BG517" s="183">
        <f>IF(N517="zákl. přenesená",J517,0)</f>
        <v>0</v>
      </c>
      <c r="BH517" s="183">
        <f>IF(N517="sníž. přenesená",J517,0)</f>
        <v>0</v>
      </c>
      <c r="BI517" s="183">
        <f>IF(N517="nulová",J517,0)</f>
        <v>0</v>
      </c>
      <c r="BJ517" s="15" t="s">
        <v>81</v>
      </c>
      <c r="BK517" s="183">
        <f>ROUND(I517*H517,2)</f>
        <v>0</v>
      </c>
      <c r="BL517" s="15" t="s">
        <v>143</v>
      </c>
      <c r="BM517" s="182" t="s">
        <v>970</v>
      </c>
    </row>
    <row r="518" spans="1:65" s="2" customFormat="1" ht="11.25">
      <c r="A518" s="32"/>
      <c r="B518" s="33"/>
      <c r="C518" s="34"/>
      <c r="D518" s="184" t="s">
        <v>145</v>
      </c>
      <c r="E518" s="34"/>
      <c r="F518" s="185" t="s">
        <v>971</v>
      </c>
      <c r="G518" s="34"/>
      <c r="H518" s="34"/>
      <c r="I518" s="186"/>
      <c r="J518" s="34"/>
      <c r="K518" s="34"/>
      <c r="L518" s="37"/>
      <c r="M518" s="187"/>
      <c r="N518" s="188"/>
      <c r="O518" s="62"/>
      <c r="P518" s="62"/>
      <c r="Q518" s="62"/>
      <c r="R518" s="62"/>
      <c r="S518" s="62"/>
      <c r="T518" s="63"/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T518" s="15" t="s">
        <v>145</v>
      </c>
      <c r="AU518" s="15" t="s">
        <v>83</v>
      </c>
    </row>
    <row r="519" spans="1:65" s="2" customFormat="1" ht="11.25">
      <c r="A519" s="32"/>
      <c r="B519" s="33"/>
      <c r="C519" s="34"/>
      <c r="D519" s="189" t="s">
        <v>147</v>
      </c>
      <c r="E519" s="34"/>
      <c r="F519" s="190" t="s">
        <v>972</v>
      </c>
      <c r="G519" s="34"/>
      <c r="H519" s="34"/>
      <c r="I519" s="186"/>
      <c r="J519" s="34"/>
      <c r="K519" s="34"/>
      <c r="L519" s="37"/>
      <c r="M519" s="187"/>
      <c r="N519" s="188"/>
      <c r="O519" s="62"/>
      <c r="P519" s="62"/>
      <c r="Q519" s="62"/>
      <c r="R519" s="62"/>
      <c r="S519" s="62"/>
      <c r="T519" s="63"/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T519" s="15" t="s">
        <v>147</v>
      </c>
      <c r="AU519" s="15" t="s">
        <v>83</v>
      </c>
    </row>
    <row r="520" spans="1:65" s="2" customFormat="1" ht="16.5" customHeight="1">
      <c r="A520" s="32"/>
      <c r="B520" s="33"/>
      <c r="C520" s="171" t="s">
        <v>973</v>
      </c>
      <c r="D520" s="171" t="s">
        <v>138</v>
      </c>
      <c r="E520" s="172" t="s">
        <v>974</v>
      </c>
      <c r="F520" s="173" t="s">
        <v>975</v>
      </c>
      <c r="G520" s="174" t="s">
        <v>412</v>
      </c>
      <c r="H520" s="175">
        <v>0.1</v>
      </c>
      <c r="I520" s="176"/>
      <c r="J520" s="177">
        <f>ROUND(I520*H520,2)</f>
        <v>0</v>
      </c>
      <c r="K520" s="173" t="s">
        <v>142</v>
      </c>
      <c r="L520" s="37"/>
      <c r="M520" s="178" t="s">
        <v>19</v>
      </c>
      <c r="N520" s="179" t="s">
        <v>44</v>
      </c>
      <c r="O520" s="62"/>
      <c r="P520" s="180">
        <f>O520*H520</f>
        <v>0</v>
      </c>
      <c r="Q520" s="180">
        <v>1.0597399999999999</v>
      </c>
      <c r="R520" s="180">
        <f>Q520*H520</f>
        <v>0.105974</v>
      </c>
      <c r="S520" s="180">
        <v>0</v>
      </c>
      <c r="T520" s="181">
        <f>S520*H520</f>
        <v>0</v>
      </c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R520" s="182" t="s">
        <v>143</v>
      </c>
      <c r="AT520" s="182" t="s">
        <v>138</v>
      </c>
      <c r="AU520" s="182" t="s">
        <v>83</v>
      </c>
      <c r="AY520" s="15" t="s">
        <v>136</v>
      </c>
      <c r="BE520" s="183">
        <f>IF(N520="základní",J520,0)</f>
        <v>0</v>
      </c>
      <c r="BF520" s="183">
        <f>IF(N520="snížená",J520,0)</f>
        <v>0</v>
      </c>
      <c r="BG520" s="183">
        <f>IF(N520="zákl. přenesená",J520,0)</f>
        <v>0</v>
      </c>
      <c r="BH520" s="183">
        <f>IF(N520="sníž. přenesená",J520,0)</f>
        <v>0</v>
      </c>
      <c r="BI520" s="183">
        <f>IF(N520="nulová",J520,0)</f>
        <v>0</v>
      </c>
      <c r="BJ520" s="15" t="s">
        <v>81</v>
      </c>
      <c r="BK520" s="183">
        <f>ROUND(I520*H520,2)</f>
        <v>0</v>
      </c>
      <c r="BL520" s="15" t="s">
        <v>143</v>
      </c>
      <c r="BM520" s="182" t="s">
        <v>976</v>
      </c>
    </row>
    <row r="521" spans="1:65" s="2" customFormat="1" ht="11.25">
      <c r="A521" s="32"/>
      <c r="B521" s="33"/>
      <c r="C521" s="34"/>
      <c r="D521" s="184" t="s">
        <v>145</v>
      </c>
      <c r="E521" s="34"/>
      <c r="F521" s="185" t="s">
        <v>977</v>
      </c>
      <c r="G521" s="34"/>
      <c r="H521" s="34"/>
      <c r="I521" s="186"/>
      <c r="J521" s="34"/>
      <c r="K521" s="34"/>
      <c r="L521" s="37"/>
      <c r="M521" s="187"/>
      <c r="N521" s="188"/>
      <c r="O521" s="62"/>
      <c r="P521" s="62"/>
      <c r="Q521" s="62"/>
      <c r="R521" s="62"/>
      <c r="S521" s="62"/>
      <c r="T521" s="63"/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T521" s="15" t="s">
        <v>145</v>
      </c>
      <c r="AU521" s="15" t="s">
        <v>83</v>
      </c>
    </row>
    <row r="522" spans="1:65" s="2" customFormat="1" ht="11.25">
      <c r="A522" s="32"/>
      <c r="B522" s="33"/>
      <c r="C522" s="34"/>
      <c r="D522" s="189" t="s">
        <v>147</v>
      </c>
      <c r="E522" s="34"/>
      <c r="F522" s="190" t="s">
        <v>978</v>
      </c>
      <c r="G522" s="34"/>
      <c r="H522" s="34"/>
      <c r="I522" s="186"/>
      <c r="J522" s="34"/>
      <c r="K522" s="34"/>
      <c r="L522" s="37"/>
      <c r="M522" s="187"/>
      <c r="N522" s="188"/>
      <c r="O522" s="62"/>
      <c r="P522" s="62"/>
      <c r="Q522" s="62"/>
      <c r="R522" s="62"/>
      <c r="S522" s="62"/>
      <c r="T522" s="63"/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T522" s="15" t="s">
        <v>147</v>
      </c>
      <c r="AU522" s="15" t="s">
        <v>83</v>
      </c>
    </row>
    <row r="523" spans="1:65" s="2" customFormat="1" ht="16.5" customHeight="1">
      <c r="A523" s="32"/>
      <c r="B523" s="33"/>
      <c r="C523" s="171" t="s">
        <v>979</v>
      </c>
      <c r="D523" s="171" t="s">
        <v>138</v>
      </c>
      <c r="E523" s="172" t="s">
        <v>980</v>
      </c>
      <c r="F523" s="173" t="s">
        <v>981</v>
      </c>
      <c r="G523" s="174" t="s">
        <v>263</v>
      </c>
      <c r="H523" s="175">
        <v>0.3</v>
      </c>
      <c r="I523" s="176"/>
      <c r="J523" s="177">
        <f>ROUND(I523*H523,2)</f>
        <v>0</v>
      </c>
      <c r="K523" s="173" t="s">
        <v>142</v>
      </c>
      <c r="L523" s="37"/>
      <c r="M523" s="178" t="s">
        <v>19</v>
      </c>
      <c r="N523" s="179" t="s">
        <v>44</v>
      </c>
      <c r="O523" s="62"/>
      <c r="P523" s="180">
        <f>O523*H523</f>
        <v>0</v>
      </c>
      <c r="Q523" s="180">
        <v>2.5018699999999998</v>
      </c>
      <c r="R523" s="180">
        <f>Q523*H523</f>
        <v>0.75056099999999992</v>
      </c>
      <c r="S523" s="180">
        <v>0</v>
      </c>
      <c r="T523" s="181">
        <f>S523*H523</f>
        <v>0</v>
      </c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R523" s="182" t="s">
        <v>143</v>
      </c>
      <c r="AT523" s="182" t="s">
        <v>138</v>
      </c>
      <c r="AU523" s="182" t="s">
        <v>83</v>
      </c>
      <c r="AY523" s="15" t="s">
        <v>136</v>
      </c>
      <c r="BE523" s="183">
        <f>IF(N523="základní",J523,0)</f>
        <v>0</v>
      </c>
      <c r="BF523" s="183">
        <f>IF(N523="snížená",J523,0)</f>
        <v>0</v>
      </c>
      <c r="BG523" s="183">
        <f>IF(N523="zákl. přenesená",J523,0)</f>
        <v>0</v>
      </c>
      <c r="BH523" s="183">
        <f>IF(N523="sníž. přenesená",J523,0)</f>
        <v>0</v>
      </c>
      <c r="BI523" s="183">
        <f>IF(N523="nulová",J523,0)</f>
        <v>0</v>
      </c>
      <c r="BJ523" s="15" t="s">
        <v>81</v>
      </c>
      <c r="BK523" s="183">
        <f>ROUND(I523*H523,2)</f>
        <v>0</v>
      </c>
      <c r="BL523" s="15" t="s">
        <v>143</v>
      </c>
      <c r="BM523" s="182" t="s">
        <v>982</v>
      </c>
    </row>
    <row r="524" spans="1:65" s="2" customFormat="1" ht="11.25">
      <c r="A524" s="32"/>
      <c r="B524" s="33"/>
      <c r="C524" s="34"/>
      <c r="D524" s="184" t="s">
        <v>145</v>
      </c>
      <c r="E524" s="34"/>
      <c r="F524" s="185" t="s">
        <v>983</v>
      </c>
      <c r="G524" s="34"/>
      <c r="H524" s="34"/>
      <c r="I524" s="186"/>
      <c r="J524" s="34"/>
      <c r="K524" s="34"/>
      <c r="L524" s="37"/>
      <c r="M524" s="187"/>
      <c r="N524" s="188"/>
      <c r="O524" s="62"/>
      <c r="P524" s="62"/>
      <c r="Q524" s="62"/>
      <c r="R524" s="62"/>
      <c r="S524" s="62"/>
      <c r="T524" s="63"/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T524" s="15" t="s">
        <v>145</v>
      </c>
      <c r="AU524" s="15" t="s">
        <v>83</v>
      </c>
    </row>
    <row r="525" spans="1:65" s="2" customFormat="1" ht="11.25">
      <c r="A525" s="32"/>
      <c r="B525" s="33"/>
      <c r="C525" s="34"/>
      <c r="D525" s="189" t="s">
        <v>147</v>
      </c>
      <c r="E525" s="34"/>
      <c r="F525" s="190" t="s">
        <v>984</v>
      </c>
      <c r="G525" s="34"/>
      <c r="H525" s="34"/>
      <c r="I525" s="186"/>
      <c r="J525" s="34"/>
      <c r="K525" s="34"/>
      <c r="L525" s="37"/>
      <c r="M525" s="187"/>
      <c r="N525" s="188"/>
      <c r="O525" s="62"/>
      <c r="P525" s="62"/>
      <c r="Q525" s="62"/>
      <c r="R525" s="62"/>
      <c r="S525" s="62"/>
      <c r="T525" s="63"/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T525" s="15" t="s">
        <v>147</v>
      </c>
      <c r="AU525" s="15" t="s">
        <v>83</v>
      </c>
    </row>
    <row r="526" spans="1:65" s="2" customFormat="1" ht="16.5" customHeight="1">
      <c r="A526" s="32"/>
      <c r="B526" s="33"/>
      <c r="C526" s="171" t="s">
        <v>985</v>
      </c>
      <c r="D526" s="171" t="s">
        <v>138</v>
      </c>
      <c r="E526" s="172" t="s">
        <v>986</v>
      </c>
      <c r="F526" s="173" t="s">
        <v>987</v>
      </c>
      <c r="G526" s="174" t="s">
        <v>263</v>
      </c>
      <c r="H526" s="175">
        <v>10</v>
      </c>
      <c r="I526" s="176"/>
      <c r="J526" s="177">
        <f>ROUND(I526*H526,2)</f>
        <v>0</v>
      </c>
      <c r="K526" s="173" t="s">
        <v>142</v>
      </c>
      <c r="L526" s="37"/>
      <c r="M526" s="178" t="s">
        <v>19</v>
      </c>
      <c r="N526" s="179" t="s">
        <v>44</v>
      </c>
      <c r="O526" s="62"/>
      <c r="P526" s="180">
        <f>O526*H526</f>
        <v>0</v>
      </c>
      <c r="Q526" s="180">
        <v>1.9312499999999999</v>
      </c>
      <c r="R526" s="180">
        <f>Q526*H526</f>
        <v>19.3125</v>
      </c>
      <c r="S526" s="180">
        <v>0</v>
      </c>
      <c r="T526" s="181">
        <f>S526*H526</f>
        <v>0</v>
      </c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R526" s="182" t="s">
        <v>143</v>
      </c>
      <c r="AT526" s="182" t="s">
        <v>138</v>
      </c>
      <c r="AU526" s="182" t="s">
        <v>83</v>
      </c>
      <c r="AY526" s="15" t="s">
        <v>136</v>
      </c>
      <c r="BE526" s="183">
        <f>IF(N526="základní",J526,0)</f>
        <v>0</v>
      </c>
      <c r="BF526" s="183">
        <f>IF(N526="snížená",J526,0)</f>
        <v>0</v>
      </c>
      <c r="BG526" s="183">
        <f>IF(N526="zákl. přenesená",J526,0)</f>
        <v>0</v>
      </c>
      <c r="BH526" s="183">
        <f>IF(N526="sníž. přenesená",J526,0)</f>
        <v>0</v>
      </c>
      <c r="BI526" s="183">
        <f>IF(N526="nulová",J526,0)</f>
        <v>0</v>
      </c>
      <c r="BJ526" s="15" t="s">
        <v>81</v>
      </c>
      <c r="BK526" s="183">
        <f>ROUND(I526*H526,2)</f>
        <v>0</v>
      </c>
      <c r="BL526" s="15" t="s">
        <v>143</v>
      </c>
      <c r="BM526" s="182" t="s">
        <v>988</v>
      </c>
    </row>
    <row r="527" spans="1:65" s="2" customFormat="1" ht="11.25">
      <c r="A527" s="32"/>
      <c r="B527" s="33"/>
      <c r="C527" s="34"/>
      <c r="D527" s="184" t="s">
        <v>145</v>
      </c>
      <c r="E527" s="34"/>
      <c r="F527" s="185" t="s">
        <v>989</v>
      </c>
      <c r="G527" s="34"/>
      <c r="H527" s="34"/>
      <c r="I527" s="186"/>
      <c r="J527" s="34"/>
      <c r="K527" s="34"/>
      <c r="L527" s="37"/>
      <c r="M527" s="187"/>
      <c r="N527" s="188"/>
      <c r="O527" s="62"/>
      <c r="P527" s="62"/>
      <c r="Q527" s="62"/>
      <c r="R527" s="62"/>
      <c r="S527" s="62"/>
      <c r="T527" s="63"/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T527" s="15" t="s">
        <v>145</v>
      </c>
      <c r="AU527" s="15" t="s">
        <v>83</v>
      </c>
    </row>
    <row r="528" spans="1:65" s="2" customFormat="1" ht="11.25">
      <c r="A528" s="32"/>
      <c r="B528" s="33"/>
      <c r="C528" s="34"/>
      <c r="D528" s="189" t="s">
        <v>147</v>
      </c>
      <c r="E528" s="34"/>
      <c r="F528" s="190" t="s">
        <v>990</v>
      </c>
      <c r="G528" s="34"/>
      <c r="H528" s="34"/>
      <c r="I528" s="186"/>
      <c r="J528" s="34"/>
      <c r="K528" s="34"/>
      <c r="L528" s="37"/>
      <c r="M528" s="187"/>
      <c r="N528" s="188"/>
      <c r="O528" s="62"/>
      <c r="P528" s="62"/>
      <c r="Q528" s="62"/>
      <c r="R528" s="62"/>
      <c r="S528" s="62"/>
      <c r="T528" s="63"/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T528" s="15" t="s">
        <v>147</v>
      </c>
      <c r="AU528" s="15" t="s">
        <v>83</v>
      </c>
    </row>
    <row r="529" spans="1:65" s="2" customFormat="1" ht="16.5" customHeight="1">
      <c r="A529" s="32"/>
      <c r="B529" s="33"/>
      <c r="C529" s="171" t="s">
        <v>991</v>
      </c>
      <c r="D529" s="171" t="s">
        <v>138</v>
      </c>
      <c r="E529" s="172" t="s">
        <v>992</v>
      </c>
      <c r="F529" s="173" t="s">
        <v>993</v>
      </c>
      <c r="G529" s="174" t="s">
        <v>141</v>
      </c>
      <c r="H529" s="175">
        <v>20</v>
      </c>
      <c r="I529" s="176"/>
      <c r="J529" s="177">
        <f>ROUND(I529*H529,2)</f>
        <v>0</v>
      </c>
      <c r="K529" s="173" t="s">
        <v>142</v>
      </c>
      <c r="L529" s="37"/>
      <c r="M529" s="178" t="s">
        <v>19</v>
      </c>
      <c r="N529" s="179" t="s">
        <v>44</v>
      </c>
      <c r="O529" s="62"/>
      <c r="P529" s="180">
        <f>O529*H529</f>
        <v>0</v>
      </c>
      <c r="Q529" s="180">
        <v>0.108</v>
      </c>
      <c r="R529" s="180">
        <f>Q529*H529</f>
        <v>2.16</v>
      </c>
      <c r="S529" s="180">
        <v>0</v>
      </c>
      <c r="T529" s="181">
        <f>S529*H529</f>
        <v>0</v>
      </c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R529" s="182" t="s">
        <v>143</v>
      </c>
      <c r="AT529" s="182" t="s">
        <v>138</v>
      </c>
      <c r="AU529" s="182" t="s">
        <v>83</v>
      </c>
      <c r="AY529" s="15" t="s">
        <v>136</v>
      </c>
      <c r="BE529" s="183">
        <f>IF(N529="základní",J529,0)</f>
        <v>0</v>
      </c>
      <c r="BF529" s="183">
        <f>IF(N529="snížená",J529,0)</f>
        <v>0</v>
      </c>
      <c r="BG529" s="183">
        <f>IF(N529="zákl. přenesená",J529,0)</f>
        <v>0</v>
      </c>
      <c r="BH529" s="183">
        <f>IF(N529="sníž. přenesená",J529,0)</f>
        <v>0</v>
      </c>
      <c r="BI529" s="183">
        <f>IF(N529="nulová",J529,0)</f>
        <v>0</v>
      </c>
      <c r="BJ529" s="15" t="s">
        <v>81</v>
      </c>
      <c r="BK529" s="183">
        <f>ROUND(I529*H529,2)</f>
        <v>0</v>
      </c>
      <c r="BL529" s="15" t="s">
        <v>143</v>
      </c>
      <c r="BM529" s="182" t="s">
        <v>994</v>
      </c>
    </row>
    <row r="530" spans="1:65" s="2" customFormat="1" ht="11.25">
      <c r="A530" s="32"/>
      <c r="B530" s="33"/>
      <c r="C530" s="34"/>
      <c r="D530" s="184" t="s">
        <v>145</v>
      </c>
      <c r="E530" s="34"/>
      <c r="F530" s="185" t="s">
        <v>995</v>
      </c>
      <c r="G530" s="34"/>
      <c r="H530" s="34"/>
      <c r="I530" s="186"/>
      <c r="J530" s="34"/>
      <c r="K530" s="34"/>
      <c r="L530" s="37"/>
      <c r="M530" s="187"/>
      <c r="N530" s="188"/>
      <c r="O530" s="62"/>
      <c r="P530" s="62"/>
      <c r="Q530" s="62"/>
      <c r="R530" s="62"/>
      <c r="S530" s="62"/>
      <c r="T530" s="63"/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T530" s="15" t="s">
        <v>145</v>
      </c>
      <c r="AU530" s="15" t="s">
        <v>83</v>
      </c>
    </row>
    <row r="531" spans="1:65" s="2" customFormat="1" ht="11.25">
      <c r="A531" s="32"/>
      <c r="B531" s="33"/>
      <c r="C531" s="34"/>
      <c r="D531" s="189" t="s">
        <v>147</v>
      </c>
      <c r="E531" s="34"/>
      <c r="F531" s="190" t="s">
        <v>996</v>
      </c>
      <c r="G531" s="34"/>
      <c r="H531" s="34"/>
      <c r="I531" s="186"/>
      <c r="J531" s="34"/>
      <c r="K531" s="34"/>
      <c r="L531" s="37"/>
      <c r="M531" s="187"/>
      <c r="N531" s="188"/>
      <c r="O531" s="62"/>
      <c r="P531" s="62"/>
      <c r="Q531" s="62"/>
      <c r="R531" s="62"/>
      <c r="S531" s="62"/>
      <c r="T531" s="63"/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T531" s="15" t="s">
        <v>147</v>
      </c>
      <c r="AU531" s="15" t="s">
        <v>83</v>
      </c>
    </row>
    <row r="532" spans="1:65" s="2" customFormat="1" ht="16.5" customHeight="1">
      <c r="A532" s="32"/>
      <c r="B532" s="33"/>
      <c r="C532" s="191" t="s">
        <v>997</v>
      </c>
      <c r="D532" s="191" t="s">
        <v>409</v>
      </c>
      <c r="E532" s="192" t="s">
        <v>998</v>
      </c>
      <c r="F532" s="193" t="s">
        <v>999</v>
      </c>
      <c r="G532" s="194" t="s">
        <v>168</v>
      </c>
      <c r="H532" s="195">
        <v>3</v>
      </c>
      <c r="I532" s="196"/>
      <c r="J532" s="197">
        <f>ROUND(I532*H532,2)</f>
        <v>0</v>
      </c>
      <c r="K532" s="193" t="s">
        <v>142</v>
      </c>
      <c r="L532" s="198"/>
      <c r="M532" s="199" t="s">
        <v>19</v>
      </c>
      <c r="N532" s="200" t="s">
        <v>44</v>
      </c>
      <c r="O532" s="62"/>
      <c r="P532" s="180">
        <f>O532*H532</f>
        <v>0</v>
      </c>
      <c r="Q532" s="180">
        <v>1.31</v>
      </c>
      <c r="R532" s="180">
        <f>Q532*H532</f>
        <v>3.93</v>
      </c>
      <c r="S532" s="180">
        <v>0</v>
      </c>
      <c r="T532" s="181">
        <f>S532*H532</f>
        <v>0</v>
      </c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R532" s="182" t="s">
        <v>184</v>
      </c>
      <c r="AT532" s="182" t="s">
        <v>409</v>
      </c>
      <c r="AU532" s="182" t="s">
        <v>83</v>
      </c>
      <c r="AY532" s="15" t="s">
        <v>136</v>
      </c>
      <c r="BE532" s="183">
        <f>IF(N532="základní",J532,0)</f>
        <v>0</v>
      </c>
      <c r="BF532" s="183">
        <f>IF(N532="snížená",J532,0)</f>
        <v>0</v>
      </c>
      <c r="BG532" s="183">
        <f>IF(N532="zákl. přenesená",J532,0)</f>
        <v>0</v>
      </c>
      <c r="BH532" s="183">
        <f>IF(N532="sníž. přenesená",J532,0)</f>
        <v>0</v>
      </c>
      <c r="BI532" s="183">
        <f>IF(N532="nulová",J532,0)</f>
        <v>0</v>
      </c>
      <c r="BJ532" s="15" t="s">
        <v>81</v>
      </c>
      <c r="BK532" s="183">
        <f>ROUND(I532*H532,2)</f>
        <v>0</v>
      </c>
      <c r="BL532" s="15" t="s">
        <v>143</v>
      </c>
      <c r="BM532" s="182" t="s">
        <v>1000</v>
      </c>
    </row>
    <row r="533" spans="1:65" s="2" customFormat="1" ht="11.25">
      <c r="A533" s="32"/>
      <c r="B533" s="33"/>
      <c r="C533" s="34"/>
      <c r="D533" s="184" t="s">
        <v>145</v>
      </c>
      <c r="E533" s="34"/>
      <c r="F533" s="185" t="s">
        <v>999</v>
      </c>
      <c r="G533" s="34"/>
      <c r="H533" s="34"/>
      <c r="I533" s="186"/>
      <c r="J533" s="34"/>
      <c r="K533" s="34"/>
      <c r="L533" s="37"/>
      <c r="M533" s="187"/>
      <c r="N533" s="188"/>
      <c r="O533" s="62"/>
      <c r="P533" s="62"/>
      <c r="Q533" s="62"/>
      <c r="R533" s="62"/>
      <c r="S533" s="62"/>
      <c r="T533" s="63"/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T533" s="15" t="s">
        <v>145</v>
      </c>
      <c r="AU533" s="15" t="s">
        <v>83</v>
      </c>
    </row>
    <row r="534" spans="1:65" s="2" customFormat="1" ht="16.5" customHeight="1">
      <c r="A534" s="32"/>
      <c r="B534" s="33"/>
      <c r="C534" s="171" t="s">
        <v>1001</v>
      </c>
      <c r="D534" s="171" t="s">
        <v>138</v>
      </c>
      <c r="E534" s="172" t="s">
        <v>1002</v>
      </c>
      <c r="F534" s="173" t="s">
        <v>1003</v>
      </c>
      <c r="G534" s="174" t="s">
        <v>263</v>
      </c>
      <c r="H534" s="175">
        <v>3</v>
      </c>
      <c r="I534" s="176"/>
      <c r="J534" s="177">
        <f>ROUND(I534*H534,2)</f>
        <v>0</v>
      </c>
      <c r="K534" s="173" t="s">
        <v>1004</v>
      </c>
      <c r="L534" s="37"/>
      <c r="M534" s="178" t="s">
        <v>19</v>
      </c>
      <c r="N534" s="179" t="s">
        <v>44</v>
      </c>
      <c r="O534" s="62"/>
      <c r="P534" s="180">
        <f>O534*H534</f>
        <v>0</v>
      </c>
      <c r="Q534" s="180">
        <v>0</v>
      </c>
      <c r="R534" s="180">
        <f>Q534*H534</f>
        <v>0</v>
      </c>
      <c r="S534" s="180">
        <v>0</v>
      </c>
      <c r="T534" s="181">
        <f>S534*H534</f>
        <v>0</v>
      </c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R534" s="182" t="s">
        <v>143</v>
      </c>
      <c r="AT534" s="182" t="s">
        <v>138</v>
      </c>
      <c r="AU534" s="182" t="s">
        <v>83</v>
      </c>
      <c r="AY534" s="15" t="s">
        <v>136</v>
      </c>
      <c r="BE534" s="183">
        <f>IF(N534="základní",J534,0)</f>
        <v>0</v>
      </c>
      <c r="BF534" s="183">
        <f>IF(N534="snížená",J534,0)</f>
        <v>0</v>
      </c>
      <c r="BG534" s="183">
        <f>IF(N534="zákl. přenesená",J534,0)</f>
        <v>0</v>
      </c>
      <c r="BH534" s="183">
        <f>IF(N534="sníž. přenesená",J534,0)</f>
        <v>0</v>
      </c>
      <c r="BI534" s="183">
        <f>IF(N534="nulová",J534,0)</f>
        <v>0</v>
      </c>
      <c r="BJ534" s="15" t="s">
        <v>81</v>
      </c>
      <c r="BK534" s="183">
        <f>ROUND(I534*H534,2)</f>
        <v>0</v>
      </c>
      <c r="BL534" s="15" t="s">
        <v>143</v>
      </c>
      <c r="BM534" s="182" t="s">
        <v>1005</v>
      </c>
    </row>
    <row r="535" spans="1:65" s="2" customFormat="1" ht="11.25">
      <c r="A535" s="32"/>
      <c r="B535" s="33"/>
      <c r="C535" s="34"/>
      <c r="D535" s="184" t="s">
        <v>145</v>
      </c>
      <c r="E535" s="34"/>
      <c r="F535" s="185" t="s">
        <v>1003</v>
      </c>
      <c r="G535" s="34"/>
      <c r="H535" s="34"/>
      <c r="I535" s="186"/>
      <c r="J535" s="34"/>
      <c r="K535" s="34"/>
      <c r="L535" s="37"/>
      <c r="M535" s="187"/>
      <c r="N535" s="188"/>
      <c r="O535" s="62"/>
      <c r="P535" s="62"/>
      <c r="Q535" s="62"/>
      <c r="R535" s="62"/>
      <c r="S535" s="62"/>
      <c r="T535" s="63"/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T535" s="15" t="s">
        <v>145</v>
      </c>
      <c r="AU535" s="15" t="s">
        <v>83</v>
      </c>
    </row>
    <row r="536" spans="1:65" s="2" customFormat="1" ht="16.5" customHeight="1">
      <c r="A536" s="32"/>
      <c r="B536" s="33"/>
      <c r="C536" s="171" t="s">
        <v>1006</v>
      </c>
      <c r="D536" s="171" t="s">
        <v>138</v>
      </c>
      <c r="E536" s="172" t="s">
        <v>1007</v>
      </c>
      <c r="F536" s="173" t="s">
        <v>1008</v>
      </c>
      <c r="G536" s="174" t="s">
        <v>263</v>
      </c>
      <c r="H536" s="175">
        <v>3</v>
      </c>
      <c r="I536" s="176"/>
      <c r="J536" s="177">
        <f>ROUND(I536*H536,2)</f>
        <v>0</v>
      </c>
      <c r="K536" s="173" t="s">
        <v>1004</v>
      </c>
      <c r="L536" s="37"/>
      <c r="M536" s="178" t="s">
        <v>19</v>
      </c>
      <c r="N536" s="179" t="s">
        <v>44</v>
      </c>
      <c r="O536" s="62"/>
      <c r="P536" s="180">
        <f>O536*H536</f>
        <v>0</v>
      </c>
      <c r="Q536" s="180">
        <v>0</v>
      </c>
      <c r="R536" s="180">
        <f>Q536*H536</f>
        <v>0</v>
      </c>
      <c r="S536" s="180">
        <v>0</v>
      </c>
      <c r="T536" s="181">
        <f>S536*H536</f>
        <v>0</v>
      </c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R536" s="182" t="s">
        <v>143</v>
      </c>
      <c r="AT536" s="182" t="s">
        <v>138</v>
      </c>
      <c r="AU536" s="182" t="s">
        <v>83</v>
      </c>
      <c r="AY536" s="15" t="s">
        <v>136</v>
      </c>
      <c r="BE536" s="183">
        <f>IF(N536="základní",J536,0)</f>
        <v>0</v>
      </c>
      <c r="BF536" s="183">
        <f>IF(N536="snížená",J536,0)</f>
        <v>0</v>
      </c>
      <c r="BG536" s="183">
        <f>IF(N536="zákl. přenesená",J536,0)</f>
        <v>0</v>
      </c>
      <c r="BH536" s="183">
        <f>IF(N536="sníž. přenesená",J536,0)</f>
        <v>0</v>
      </c>
      <c r="BI536" s="183">
        <f>IF(N536="nulová",J536,0)</f>
        <v>0</v>
      </c>
      <c r="BJ536" s="15" t="s">
        <v>81</v>
      </c>
      <c r="BK536" s="183">
        <f>ROUND(I536*H536,2)</f>
        <v>0</v>
      </c>
      <c r="BL536" s="15" t="s">
        <v>143</v>
      </c>
      <c r="BM536" s="182" t="s">
        <v>1009</v>
      </c>
    </row>
    <row r="537" spans="1:65" s="2" customFormat="1" ht="11.25">
      <c r="A537" s="32"/>
      <c r="B537" s="33"/>
      <c r="C537" s="34"/>
      <c r="D537" s="184" t="s">
        <v>145</v>
      </c>
      <c r="E537" s="34"/>
      <c r="F537" s="185" t="s">
        <v>1008</v>
      </c>
      <c r="G537" s="34"/>
      <c r="H537" s="34"/>
      <c r="I537" s="186"/>
      <c r="J537" s="34"/>
      <c r="K537" s="34"/>
      <c r="L537" s="37"/>
      <c r="M537" s="187"/>
      <c r="N537" s="188"/>
      <c r="O537" s="62"/>
      <c r="P537" s="62"/>
      <c r="Q537" s="62"/>
      <c r="R537" s="62"/>
      <c r="S537" s="62"/>
      <c r="T537" s="63"/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  <c r="AT537" s="15" t="s">
        <v>145</v>
      </c>
      <c r="AU537" s="15" t="s">
        <v>83</v>
      </c>
    </row>
    <row r="538" spans="1:65" s="12" customFormat="1" ht="22.9" customHeight="1">
      <c r="B538" s="155"/>
      <c r="C538" s="156"/>
      <c r="D538" s="157" t="s">
        <v>72</v>
      </c>
      <c r="E538" s="169" t="s">
        <v>154</v>
      </c>
      <c r="F538" s="169" t="s">
        <v>1010</v>
      </c>
      <c r="G538" s="156"/>
      <c r="H538" s="156"/>
      <c r="I538" s="159"/>
      <c r="J538" s="170">
        <f>BK538</f>
        <v>0</v>
      </c>
      <c r="K538" s="156"/>
      <c r="L538" s="161"/>
      <c r="M538" s="162"/>
      <c r="N538" s="163"/>
      <c r="O538" s="163"/>
      <c r="P538" s="164">
        <f>SUM(P539:P599)</f>
        <v>0</v>
      </c>
      <c r="Q538" s="163"/>
      <c r="R538" s="164">
        <f>SUM(R539:R599)</f>
        <v>68.180341000000013</v>
      </c>
      <c r="S538" s="163"/>
      <c r="T538" s="165">
        <f>SUM(T539:T599)</f>
        <v>0</v>
      </c>
      <c r="AR538" s="166" t="s">
        <v>81</v>
      </c>
      <c r="AT538" s="167" t="s">
        <v>72</v>
      </c>
      <c r="AU538" s="167" t="s">
        <v>81</v>
      </c>
      <c r="AY538" s="166" t="s">
        <v>136</v>
      </c>
      <c r="BK538" s="168">
        <f>SUM(BK539:BK599)</f>
        <v>0</v>
      </c>
    </row>
    <row r="539" spans="1:65" s="2" customFormat="1" ht="16.5" customHeight="1">
      <c r="A539" s="32"/>
      <c r="B539" s="33"/>
      <c r="C539" s="171" t="s">
        <v>1011</v>
      </c>
      <c r="D539" s="171" t="s">
        <v>138</v>
      </c>
      <c r="E539" s="172" t="s">
        <v>1012</v>
      </c>
      <c r="F539" s="173" t="s">
        <v>1013</v>
      </c>
      <c r="G539" s="174" t="s">
        <v>263</v>
      </c>
      <c r="H539" s="175">
        <v>5</v>
      </c>
      <c r="I539" s="176"/>
      <c r="J539" s="177">
        <f>ROUND(I539*H539,2)</f>
        <v>0</v>
      </c>
      <c r="K539" s="173" t="s">
        <v>142</v>
      </c>
      <c r="L539" s="37"/>
      <c r="M539" s="178" t="s">
        <v>19</v>
      </c>
      <c r="N539" s="179" t="s">
        <v>44</v>
      </c>
      <c r="O539" s="62"/>
      <c r="P539" s="180">
        <f>O539*H539</f>
        <v>0</v>
      </c>
      <c r="Q539" s="180">
        <v>2.5018699999999998</v>
      </c>
      <c r="R539" s="180">
        <f>Q539*H539</f>
        <v>12.50935</v>
      </c>
      <c r="S539" s="180">
        <v>0</v>
      </c>
      <c r="T539" s="181">
        <f>S539*H539</f>
        <v>0</v>
      </c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R539" s="182" t="s">
        <v>143</v>
      </c>
      <c r="AT539" s="182" t="s">
        <v>138</v>
      </c>
      <c r="AU539" s="182" t="s">
        <v>83</v>
      </c>
      <c r="AY539" s="15" t="s">
        <v>136</v>
      </c>
      <c r="BE539" s="183">
        <f>IF(N539="základní",J539,0)</f>
        <v>0</v>
      </c>
      <c r="BF539" s="183">
        <f>IF(N539="snížená",J539,0)</f>
        <v>0</v>
      </c>
      <c r="BG539" s="183">
        <f>IF(N539="zákl. přenesená",J539,0)</f>
        <v>0</v>
      </c>
      <c r="BH539" s="183">
        <f>IF(N539="sníž. přenesená",J539,0)</f>
        <v>0</v>
      </c>
      <c r="BI539" s="183">
        <f>IF(N539="nulová",J539,0)</f>
        <v>0</v>
      </c>
      <c r="BJ539" s="15" t="s">
        <v>81</v>
      </c>
      <c r="BK539" s="183">
        <f>ROUND(I539*H539,2)</f>
        <v>0</v>
      </c>
      <c r="BL539" s="15" t="s">
        <v>143</v>
      </c>
      <c r="BM539" s="182" t="s">
        <v>1014</v>
      </c>
    </row>
    <row r="540" spans="1:65" s="2" customFormat="1" ht="11.25">
      <c r="A540" s="32"/>
      <c r="B540" s="33"/>
      <c r="C540" s="34"/>
      <c r="D540" s="184" t="s">
        <v>145</v>
      </c>
      <c r="E540" s="34"/>
      <c r="F540" s="185" t="s">
        <v>1015</v>
      </c>
      <c r="G540" s="34"/>
      <c r="H540" s="34"/>
      <c r="I540" s="186"/>
      <c r="J540" s="34"/>
      <c r="K540" s="34"/>
      <c r="L540" s="37"/>
      <c r="M540" s="187"/>
      <c r="N540" s="188"/>
      <c r="O540" s="62"/>
      <c r="P540" s="62"/>
      <c r="Q540" s="62"/>
      <c r="R540" s="62"/>
      <c r="S540" s="62"/>
      <c r="T540" s="63"/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  <c r="AE540" s="32"/>
      <c r="AT540" s="15" t="s">
        <v>145</v>
      </c>
      <c r="AU540" s="15" t="s">
        <v>83</v>
      </c>
    </row>
    <row r="541" spans="1:65" s="2" customFormat="1" ht="11.25">
      <c r="A541" s="32"/>
      <c r="B541" s="33"/>
      <c r="C541" s="34"/>
      <c r="D541" s="189" t="s">
        <v>147</v>
      </c>
      <c r="E541" s="34"/>
      <c r="F541" s="190" t="s">
        <v>1016</v>
      </c>
      <c r="G541" s="34"/>
      <c r="H541" s="34"/>
      <c r="I541" s="186"/>
      <c r="J541" s="34"/>
      <c r="K541" s="34"/>
      <c r="L541" s="37"/>
      <c r="M541" s="187"/>
      <c r="N541" s="188"/>
      <c r="O541" s="62"/>
      <c r="P541" s="62"/>
      <c r="Q541" s="62"/>
      <c r="R541" s="62"/>
      <c r="S541" s="62"/>
      <c r="T541" s="63"/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  <c r="AE541" s="32"/>
      <c r="AT541" s="15" t="s">
        <v>147</v>
      </c>
      <c r="AU541" s="15" t="s">
        <v>83</v>
      </c>
    </row>
    <row r="542" spans="1:65" s="2" customFormat="1" ht="16.5" customHeight="1">
      <c r="A542" s="32"/>
      <c r="B542" s="33"/>
      <c r="C542" s="171" t="s">
        <v>1017</v>
      </c>
      <c r="D542" s="171" t="s">
        <v>138</v>
      </c>
      <c r="E542" s="172" t="s">
        <v>1018</v>
      </c>
      <c r="F542" s="173" t="s">
        <v>1019</v>
      </c>
      <c r="G542" s="174" t="s">
        <v>141</v>
      </c>
      <c r="H542" s="175">
        <v>15</v>
      </c>
      <c r="I542" s="176"/>
      <c r="J542" s="177">
        <f>ROUND(I542*H542,2)</f>
        <v>0</v>
      </c>
      <c r="K542" s="173" t="s">
        <v>142</v>
      </c>
      <c r="L542" s="37"/>
      <c r="M542" s="178" t="s">
        <v>19</v>
      </c>
      <c r="N542" s="179" t="s">
        <v>44</v>
      </c>
      <c r="O542" s="62"/>
      <c r="P542" s="180">
        <f>O542*H542</f>
        <v>0</v>
      </c>
      <c r="Q542" s="180">
        <v>2.7499999999999998E-3</v>
      </c>
      <c r="R542" s="180">
        <f>Q542*H542</f>
        <v>4.1249999999999995E-2</v>
      </c>
      <c r="S542" s="180">
        <v>0</v>
      </c>
      <c r="T542" s="181">
        <f>S542*H542</f>
        <v>0</v>
      </c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R542" s="182" t="s">
        <v>143</v>
      </c>
      <c r="AT542" s="182" t="s">
        <v>138</v>
      </c>
      <c r="AU542" s="182" t="s">
        <v>83</v>
      </c>
      <c r="AY542" s="15" t="s">
        <v>136</v>
      </c>
      <c r="BE542" s="183">
        <f>IF(N542="základní",J542,0)</f>
        <v>0</v>
      </c>
      <c r="BF542" s="183">
        <f>IF(N542="snížená",J542,0)</f>
        <v>0</v>
      </c>
      <c r="BG542" s="183">
        <f>IF(N542="zákl. přenesená",J542,0)</f>
        <v>0</v>
      </c>
      <c r="BH542" s="183">
        <f>IF(N542="sníž. přenesená",J542,0)</f>
        <v>0</v>
      </c>
      <c r="BI542" s="183">
        <f>IF(N542="nulová",J542,0)</f>
        <v>0</v>
      </c>
      <c r="BJ542" s="15" t="s">
        <v>81</v>
      </c>
      <c r="BK542" s="183">
        <f>ROUND(I542*H542,2)</f>
        <v>0</v>
      </c>
      <c r="BL542" s="15" t="s">
        <v>143</v>
      </c>
      <c r="BM542" s="182" t="s">
        <v>1020</v>
      </c>
    </row>
    <row r="543" spans="1:65" s="2" customFormat="1" ht="11.25">
      <c r="A543" s="32"/>
      <c r="B543" s="33"/>
      <c r="C543" s="34"/>
      <c r="D543" s="184" t="s">
        <v>145</v>
      </c>
      <c r="E543" s="34"/>
      <c r="F543" s="185" t="s">
        <v>1021</v>
      </c>
      <c r="G543" s="34"/>
      <c r="H543" s="34"/>
      <c r="I543" s="186"/>
      <c r="J543" s="34"/>
      <c r="K543" s="34"/>
      <c r="L543" s="37"/>
      <c r="M543" s="187"/>
      <c r="N543" s="188"/>
      <c r="O543" s="62"/>
      <c r="P543" s="62"/>
      <c r="Q543" s="62"/>
      <c r="R543" s="62"/>
      <c r="S543" s="62"/>
      <c r="T543" s="63"/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T543" s="15" t="s">
        <v>145</v>
      </c>
      <c r="AU543" s="15" t="s">
        <v>83</v>
      </c>
    </row>
    <row r="544" spans="1:65" s="2" customFormat="1" ht="11.25">
      <c r="A544" s="32"/>
      <c r="B544" s="33"/>
      <c r="C544" s="34"/>
      <c r="D544" s="189" t="s">
        <v>147</v>
      </c>
      <c r="E544" s="34"/>
      <c r="F544" s="190" t="s">
        <v>1022</v>
      </c>
      <c r="G544" s="34"/>
      <c r="H544" s="34"/>
      <c r="I544" s="186"/>
      <c r="J544" s="34"/>
      <c r="K544" s="34"/>
      <c r="L544" s="37"/>
      <c r="M544" s="187"/>
      <c r="N544" s="188"/>
      <c r="O544" s="62"/>
      <c r="P544" s="62"/>
      <c r="Q544" s="62"/>
      <c r="R544" s="62"/>
      <c r="S544" s="62"/>
      <c r="T544" s="63"/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  <c r="AE544" s="32"/>
      <c r="AT544" s="15" t="s">
        <v>147</v>
      </c>
      <c r="AU544" s="15" t="s">
        <v>83</v>
      </c>
    </row>
    <row r="545" spans="1:65" s="2" customFormat="1" ht="16.5" customHeight="1">
      <c r="A545" s="32"/>
      <c r="B545" s="33"/>
      <c r="C545" s="171" t="s">
        <v>1023</v>
      </c>
      <c r="D545" s="171" t="s">
        <v>138</v>
      </c>
      <c r="E545" s="172" t="s">
        <v>1024</v>
      </c>
      <c r="F545" s="173" t="s">
        <v>1025</v>
      </c>
      <c r="G545" s="174" t="s">
        <v>141</v>
      </c>
      <c r="H545" s="175">
        <v>15</v>
      </c>
      <c r="I545" s="176"/>
      <c r="J545" s="177">
        <f>ROUND(I545*H545,2)</f>
        <v>0</v>
      </c>
      <c r="K545" s="173" t="s">
        <v>142</v>
      </c>
      <c r="L545" s="37"/>
      <c r="M545" s="178" t="s">
        <v>19</v>
      </c>
      <c r="N545" s="179" t="s">
        <v>44</v>
      </c>
      <c r="O545" s="62"/>
      <c r="P545" s="180">
        <f>O545*H545</f>
        <v>0</v>
      </c>
      <c r="Q545" s="180">
        <v>0</v>
      </c>
      <c r="R545" s="180">
        <f>Q545*H545</f>
        <v>0</v>
      </c>
      <c r="S545" s="180">
        <v>0</v>
      </c>
      <c r="T545" s="181">
        <f>S545*H545</f>
        <v>0</v>
      </c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  <c r="AE545" s="32"/>
      <c r="AR545" s="182" t="s">
        <v>143</v>
      </c>
      <c r="AT545" s="182" t="s">
        <v>138</v>
      </c>
      <c r="AU545" s="182" t="s">
        <v>83</v>
      </c>
      <c r="AY545" s="15" t="s">
        <v>136</v>
      </c>
      <c r="BE545" s="183">
        <f>IF(N545="základní",J545,0)</f>
        <v>0</v>
      </c>
      <c r="BF545" s="183">
        <f>IF(N545="snížená",J545,0)</f>
        <v>0</v>
      </c>
      <c r="BG545" s="183">
        <f>IF(N545="zákl. přenesená",J545,0)</f>
        <v>0</v>
      </c>
      <c r="BH545" s="183">
        <f>IF(N545="sníž. přenesená",J545,0)</f>
        <v>0</v>
      </c>
      <c r="BI545" s="183">
        <f>IF(N545="nulová",J545,0)</f>
        <v>0</v>
      </c>
      <c r="BJ545" s="15" t="s">
        <v>81</v>
      </c>
      <c r="BK545" s="183">
        <f>ROUND(I545*H545,2)</f>
        <v>0</v>
      </c>
      <c r="BL545" s="15" t="s">
        <v>143</v>
      </c>
      <c r="BM545" s="182" t="s">
        <v>1026</v>
      </c>
    </row>
    <row r="546" spans="1:65" s="2" customFormat="1" ht="11.25">
      <c r="A546" s="32"/>
      <c r="B546" s="33"/>
      <c r="C546" s="34"/>
      <c r="D546" s="184" t="s">
        <v>145</v>
      </c>
      <c r="E546" s="34"/>
      <c r="F546" s="185" t="s">
        <v>1027</v>
      </c>
      <c r="G546" s="34"/>
      <c r="H546" s="34"/>
      <c r="I546" s="186"/>
      <c r="J546" s="34"/>
      <c r="K546" s="34"/>
      <c r="L546" s="37"/>
      <c r="M546" s="187"/>
      <c r="N546" s="188"/>
      <c r="O546" s="62"/>
      <c r="P546" s="62"/>
      <c r="Q546" s="62"/>
      <c r="R546" s="62"/>
      <c r="S546" s="62"/>
      <c r="T546" s="63"/>
      <c r="U546" s="32"/>
      <c r="V546" s="32"/>
      <c r="W546" s="32"/>
      <c r="X546" s="32"/>
      <c r="Y546" s="32"/>
      <c r="Z546" s="32"/>
      <c r="AA546" s="32"/>
      <c r="AB546" s="32"/>
      <c r="AC546" s="32"/>
      <c r="AD546" s="32"/>
      <c r="AE546" s="32"/>
      <c r="AT546" s="15" t="s">
        <v>145</v>
      </c>
      <c r="AU546" s="15" t="s">
        <v>83</v>
      </c>
    </row>
    <row r="547" spans="1:65" s="2" customFormat="1" ht="11.25">
      <c r="A547" s="32"/>
      <c r="B547" s="33"/>
      <c r="C547" s="34"/>
      <c r="D547" s="189" t="s">
        <v>147</v>
      </c>
      <c r="E547" s="34"/>
      <c r="F547" s="190" t="s">
        <v>1028</v>
      </c>
      <c r="G547" s="34"/>
      <c r="H547" s="34"/>
      <c r="I547" s="186"/>
      <c r="J547" s="34"/>
      <c r="K547" s="34"/>
      <c r="L547" s="37"/>
      <c r="M547" s="187"/>
      <c r="N547" s="188"/>
      <c r="O547" s="62"/>
      <c r="P547" s="62"/>
      <c r="Q547" s="62"/>
      <c r="R547" s="62"/>
      <c r="S547" s="62"/>
      <c r="T547" s="63"/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  <c r="AT547" s="15" t="s">
        <v>147</v>
      </c>
      <c r="AU547" s="15" t="s">
        <v>83</v>
      </c>
    </row>
    <row r="548" spans="1:65" s="2" customFormat="1" ht="16.5" customHeight="1">
      <c r="A548" s="32"/>
      <c r="B548" s="33"/>
      <c r="C548" s="171" t="s">
        <v>1029</v>
      </c>
      <c r="D548" s="171" t="s">
        <v>138</v>
      </c>
      <c r="E548" s="172" t="s">
        <v>1030</v>
      </c>
      <c r="F548" s="173" t="s">
        <v>1031</v>
      </c>
      <c r="G548" s="174" t="s">
        <v>141</v>
      </c>
      <c r="H548" s="175">
        <v>20</v>
      </c>
      <c r="I548" s="176"/>
      <c r="J548" s="177">
        <f>ROUND(I548*H548,2)</f>
        <v>0</v>
      </c>
      <c r="K548" s="173" t="s">
        <v>142</v>
      </c>
      <c r="L548" s="37"/>
      <c r="M548" s="178" t="s">
        <v>19</v>
      </c>
      <c r="N548" s="179" t="s">
        <v>44</v>
      </c>
      <c r="O548" s="62"/>
      <c r="P548" s="180">
        <f>O548*H548</f>
        <v>0</v>
      </c>
      <c r="Q548" s="180">
        <v>3.46E-3</v>
      </c>
      <c r="R548" s="180">
        <f>Q548*H548</f>
        <v>6.9199999999999998E-2</v>
      </c>
      <c r="S548" s="180">
        <v>0</v>
      </c>
      <c r="T548" s="181">
        <f>S548*H548</f>
        <v>0</v>
      </c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R548" s="182" t="s">
        <v>143</v>
      </c>
      <c r="AT548" s="182" t="s">
        <v>138</v>
      </c>
      <c r="AU548" s="182" t="s">
        <v>83</v>
      </c>
      <c r="AY548" s="15" t="s">
        <v>136</v>
      </c>
      <c r="BE548" s="183">
        <f>IF(N548="základní",J548,0)</f>
        <v>0</v>
      </c>
      <c r="BF548" s="183">
        <f>IF(N548="snížená",J548,0)</f>
        <v>0</v>
      </c>
      <c r="BG548" s="183">
        <f>IF(N548="zákl. přenesená",J548,0)</f>
        <v>0</v>
      </c>
      <c r="BH548" s="183">
        <f>IF(N548="sníž. přenesená",J548,0)</f>
        <v>0</v>
      </c>
      <c r="BI548" s="183">
        <f>IF(N548="nulová",J548,0)</f>
        <v>0</v>
      </c>
      <c r="BJ548" s="15" t="s">
        <v>81</v>
      </c>
      <c r="BK548" s="183">
        <f>ROUND(I548*H548,2)</f>
        <v>0</v>
      </c>
      <c r="BL548" s="15" t="s">
        <v>143</v>
      </c>
      <c r="BM548" s="182" t="s">
        <v>1032</v>
      </c>
    </row>
    <row r="549" spans="1:65" s="2" customFormat="1" ht="11.25">
      <c r="A549" s="32"/>
      <c r="B549" s="33"/>
      <c r="C549" s="34"/>
      <c r="D549" s="184" t="s">
        <v>145</v>
      </c>
      <c r="E549" s="34"/>
      <c r="F549" s="185" t="s">
        <v>1033</v>
      </c>
      <c r="G549" s="34"/>
      <c r="H549" s="34"/>
      <c r="I549" s="186"/>
      <c r="J549" s="34"/>
      <c r="K549" s="34"/>
      <c r="L549" s="37"/>
      <c r="M549" s="187"/>
      <c r="N549" s="188"/>
      <c r="O549" s="62"/>
      <c r="P549" s="62"/>
      <c r="Q549" s="62"/>
      <c r="R549" s="62"/>
      <c r="S549" s="62"/>
      <c r="T549" s="63"/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  <c r="AE549" s="32"/>
      <c r="AT549" s="15" t="s">
        <v>145</v>
      </c>
      <c r="AU549" s="15" t="s">
        <v>83</v>
      </c>
    </row>
    <row r="550" spans="1:65" s="2" customFormat="1" ht="11.25">
      <c r="A550" s="32"/>
      <c r="B550" s="33"/>
      <c r="C550" s="34"/>
      <c r="D550" s="189" t="s">
        <v>147</v>
      </c>
      <c r="E550" s="34"/>
      <c r="F550" s="190" t="s">
        <v>1034</v>
      </c>
      <c r="G550" s="34"/>
      <c r="H550" s="34"/>
      <c r="I550" s="186"/>
      <c r="J550" s="34"/>
      <c r="K550" s="34"/>
      <c r="L550" s="37"/>
      <c r="M550" s="187"/>
      <c r="N550" s="188"/>
      <c r="O550" s="62"/>
      <c r="P550" s="62"/>
      <c r="Q550" s="62"/>
      <c r="R550" s="62"/>
      <c r="S550" s="62"/>
      <c r="T550" s="63"/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  <c r="AE550" s="32"/>
      <c r="AT550" s="15" t="s">
        <v>147</v>
      </c>
      <c r="AU550" s="15" t="s">
        <v>83</v>
      </c>
    </row>
    <row r="551" spans="1:65" s="2" customFormat="1" ht="16.5" customHeight="1">
      <c r="A551" s="32"/>
      <c r="B551" s="33"/>
      <c r="C551" s="171" t="s">
        <v>1035</v>
      </c>
      <c r="D551" s="171" t="s">
        <v>138</v>
      </c>
      <c r="E551" s="172" t="s">
        <v>1036</v>
      </c>
      <c r="F551" s="173" t="s">
        <v>1037</v>
      </c>
      <c r="G551" s="174" t="s">
        <v>141</v>
      </c>
      <c r="H551" s="175">
        <v>20</v>
      </c>
      <c r="I551" s="176"/>
      <c r="J551" s="177">
        <f>ROUND(I551*H551,2)</f>
        <v>0</v>
      </c>
      <c r="K551" s="173" t="s">
        <v>142</v>
      </c>
      <c r="L551" s="37"/>
      <c r="M551" s="178" t="s">
        <v>19</v>
      </c>
      <c r="N551" s="179" t="s">
        <v>44</v>
      </c>
      <c r="O551" s="62"/>
      <c r="P551" s="180">
        <f>O551*H551</f>
        <v>0</v>
      </c>
      <c r="Q551" s="180">
        <v>0</v>
      </c>
      <c r="R551" s="180">
        <f>Q551*H551</f>
        <v>0</v>
      </c>
      <c r="S551" s="180">
        <v>0</v>
      </c>
      <c r="T551" s="181">
        <f>S551*H551</f>
        <v>0</v>
      </c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  <c r="AE551" s="32"/>
      <c r="AR551" s="182" t="s">
        <v>143</v>
      </c>
      <c r="AT551" s="182" t="s">
        <v>138</v>
      </c>
      <c r="AU551" s="182" t="s">
        <v>83</v>
      </c>
      <c r="AY551" s="15" t="s">
        <v>136</v>
      </c>
      <c r="BE551" s="183">
        <f>IF(N551="základní",J551,0)</f>
        <v>0</v>
      </c>
      <c r="BF551" s="183">
        <f>IF(N551="snížená",J551,0)</f>
        <v>0</v>
      </c>
      <c r="BG551" s="183">
        <f>IF(N551="zákl. přenesená",J551,0)</f>
        <v>0</v>
      </c>
      <c r="BH551" s="183">
        <f>IF(N551="sníž. přenesená",J551,0)</f>
        <v>0</v>
      </c>
      <c r="BI551" s="183">
        <f>IF(N551="nulová",J551,0)</f>
        <v>0</v>
      </c>
      <c r="BJ551" s="15" t="s">
        <v>81</v>
      </c>
      <c r="BK551" s="183">
        <f>ROUND(I551*H551,2)</f>
        <v>0</v>
      </c>
      <c r="BL551" s="15" t="s">
        <v>143</v>
      </c>
      <c r="BM551" s="182" t="s">
        <v>1038</v>
      </c>
    </row>
    <row r="552" spans="1:65" s="2" customFormat="1" ht="11.25">
      <c r="A552" s="32"/>
      <c r="B552" s="33"/>
      <c r="C552" s="34"/>
      <c r="D552" s="184" t="s">
        <v>145</v>
      </c>
      <c r="E552" s="34"/>
      <c r="F552" s="185" t="s">
        <v>1039</v>
      </c>
      <c r="G552" s="34"/>
      <c r="H552" s="34"/>
      <c r="I552" s="186"/>
      <c r="J552" s="34"/>
      <c r="K552" s="34"/>
      <c r="L552" s="37"/>
      <c r="M552" s="187"/>
      <c r="N552" s="188"/>
      <c r="O552" s="62"/>
      <c r="P552" s="62"/>
      <c r="Q552" s="62"/>
      <c r="R552" s="62"/>
      <c r="S552" s="62"/>
      <c r="T552" s="63"/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  <c r="AE552" s="32"/>
      <c r="AT552" s="15" t="s">
        <v>145</v>
      </c>
      <c r="AU552" s="15" t="s">
        <v>83</v>
      </c>
    </row>
    <row r="553" spans="1:65" s="2" customFormat="1" ht="11.25">
      <c r="A553" s="32"/>
      <c r="B553" s="33"/>
      <c r="C553" s="34"/>
      <c r="D553" s="189" t="s">
        <v>147</v>
      </c>
      <c r="E553" s="34"/>
      <c r="F553" s="190" t="s">
        <v>1040</v>
      </c>
      <c r="G553" s="34"/>
      <c r="H553" s="34"/>
      <c r="I553" s="186"/>
      <c r="J553" s="34"/>
      <c r="K553" s="34"/>
      <c r="L553" s="37"/>
      <c r="M553" s="187"/>
      <c r="N553" s="188"/>
      <c r="O553" s="62"/>
      <c r="P553" s="62"/>
      <c r="Q553" s="62"/>
      <c r="R553" s="62"/>
      <c r="S553" s="62"/>
      <c r="T553" s="63"/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  <c r="AE553" s="32"/>
      <c r="AT553" s="15" t="s">
        <v>147</v>
      </c>
      <c r="AU553" s="15" t="s">
        <v>83</v>
      </c>
    </row>
    <row r="554" spans="1:65" s="2" customFormat="1" ht="16.5" customHeight="1">
      <c r="A554" s="32"/>
      <c r="B554" s="33"/>
      <c r="C554" s="171" t="s">
        <v>1041</v>
      </c>
      <c r="D554" s="171" t="s">
        <v>138</v>
      </c>
      <c r="E554" s="172" t="s">
        <v>1042</v>
      </c>
      <c r="F554" s="173" t="s">
        <v>1043</v>
      </c>
      <c r="G554" s="174" t="s">
        <v>412</v>
      </c>
      <c r="H554" s="175">
        <v>0.5</v>
      </c>
      <c r="I554" s="176"/>
      <c r="J554" s="177">
        <f>ROUND(I554*H554,2)</f>
        <v>0</v>
      </c>
      <c r="K554" s="173" t="s">
        <v>142</v>
      </c>
      <c r="L554" s="37"/>
      <c r="M554" s="178" t="s">
        <v>19</v>
      </c>
      <c r="N554" s="179" t="s">
        <v>44</v>
      </c>
      <c r="O554" s="62"/>
      <c r="P554" s="180">
        <f>O554*H554</f>
        <v>0</v>
      </c>
      <c r="Q554" s="180">
        <v>1.04922</v>
      </c>
      <c r="R554" s="180">
        <f>Q554*H554</f>
        <v>0.52461000000000002</v>
      </c>
      <c r="S554" s="180">
        <v>0</v>
      </c>
      <c r="T554" s="181">
        <f>S554*H554</f>
        <v>0</v>
      </c>
      <c r="U554" s="32"/>
      <c r="V554" s="32"/>
      <c r="W554" s="32"/>
      <c r="X554" s="32"/>
      <c r="Y554" s="32"/>
      <c r="Z554" s="32"/>
      <c r="AA554" s="32"/>
      <c r="AB554" s="32"/>
      <c r="AC554" s="32"/>
      <c r="AD554" s="32"/>
      <c r="AE554" s="32"/>
      <c r="AR554" s="182" t="s">
        <v>143</v>
      </c>
      <c r="AT554" s="182" t="s">
        <v>138</v>
      </c>
      <c r="AU554" s="182" t="s">
        <v>83</v>
      </c>
      <c r="AY554" s="15" t="s">
        <v>136</v>
      </c>
      <c r="BE554" s="183">
        <f>IF(N554="základní",J554,0)</f>
        <v>0</v>
      </c>
      <c r="BF554" s="183">
        <f>IF(N554="snížená",J554,0)</f>
        <v>0</v>
      </c>
      <c r="BG554" s="183">
        <f>IF(N554="zákl. přenesená",J554,0)</f>
        <v>0</v>
      </c>
      <c r="BH554" s="183">
        <f>IF(N554="sníž. přenesená",J554,0)</f>
        <v>0</v>
      </c>
      <c r="BI554" s="183">
        <f>IF(N554="nulová",J554,0)</f>
        <v>0</v>
      </c>
      <c r="BJ554" s="15" t="s">
        <v>81</v>
      </c>
      <c r="BK554" s="183">
        <f>ROUND(I554*H554,2)</f>
        <v>0</v>
      </c>
      <c r="BL554" s="15" t="s">
        <v>143</v>
      </c>
      <c r="BM554" s="182" t="s">
        <v>1044</v>
      </c>
    </row>
    <row r="555" spans="1:65" s="2" customFormat="1" ht="19.5">
      <c r="A555" s="32"/>
      <c r="B555" s="33"/>
      <c r="C555" s="34"/>
      <c r="D555" s="184" t="s">
        <v>145</v>
      </c>
      <c r="E555" s="34"/>
      <c r="F555" s="185" t="s">
        <v>1045</v>
      </c>
      <c r="G555" s="34"/>
      <c r="H555" s="34"/>
      <c r="I555" s="186"/>
      <c r="J555" s="34"/>
      <c r="K555" s="34"/>
      <c r="L555" s="37"/>
      <c r="M555" s="187"/>
      <c r="N555" s="188"/>
      <c r="O555" s="62"/>
      <c r="P555" s="62"/>
      <c r="Q555" s="62"/>
      <c r="R555" s="62"/>
      <c r="S555" s="62"/>
      <c r="T555" s="63"/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  <c r="AT555" s="15" t="s">
        <v>145</v>
      </c>
      <c r="AU555" s="15" t="s">
        <v>83</v>
      </c>
    </row>
    <row r="556" spans="1:65" s="2" customFormat="1" ht="11.25">
      <c r="A556" s="32"/>
      <c r="B556" s="33"/>
      <c r="C556" s="34"/>
      <c r="D556" s="189" t="s">
        <v>147</v>
      </c>
      <c r="E556" s="34"/>
      <c r="F556" s="190" t="s">
        <v>1046</v>
      </c>
      <c r="G556" s="34"/>
      <c r="H556" s="34"/>
      <c r="I556" s="186"/>
      <c r="J556" s="34"/>
      <c r="K556" s="34"/>
      <c r="L556" s="37"/>
      <c r="M556" s="187"/>
      <c r="N556" s="188"/>
      <c r="O556" s="62"/>
      <c r="P556" s="62"/>
      <c r="Q556" s="62"/>
      <c r="R556" s="62"/>
      <c r="S556" s="62"/>
      <c r="T556" s="63"/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  <c r="AE556" s="32"/>
      <c r="AT556" s="15" t="s">
        <v>147</v>
      </c>
      <c r="AU556" s="15" t="s">
        <v>83</v>
      </c>
    </row>
    <row r="557" spans="1:65" s="2" customFormat="1" ht="16.5" customHeight="1">
      <c r="A557" s="32"/>
      <c r="B557" s="33"/>
      <c r="C557" s="171" t="s">
        <v>1047</v>
      </c>
      <c r="D557" s="171" t="s">
        <v>138</v>
      </c>
      <c r="E557" s="172" t="s">
        <v>1048</v>
      </c>
      <c r="F557" s="173" t="s">
        <v>1049</v>
      </c>
      <c r="G557" s="174" t="s">
        <v>412</v>
      </c>
      <c r="H557" s="175">
        <v>0.3</v>
      </c>
      <c r="I557" s="176"/>
      <c r="J557" s="177">
        <f>ROUND(I557*H557,2)</f>
        <v>0</v>
      </c>
      <c r="K557" s="173" t="s">
        <v>142</v>
      </c>
      <c r="L557" s="37"/>
      <c r="M557" s="178" t="s">
        <v>19</v>
      </c>
      <c r="N557" s="179" t="s">
        <v>44</v>
      </c>
      <c r="O557" s="62"/>
      <c r="P557" s="180">
        <f>O557*H557</f>
        <v>0</v>
      </c>
      <c r="Q557" s="180">
        <v>1.06277</v>
      </c>
      <c r="R557" s="180">
        <f>Q557*H557</f>
        <v>0.31883099999999998</v>
      </c>
      <c r="S557" s="180">
        <v>0</v>
      </c>
      <c r="T557" s="181">
        <f>S557*H557</f>
        <v>0</v>
      </c>
      <c r="U557" s="32"/>
      <c r="V557" s="32"/>
      <c r="W557" s="32"/>
      <c r="X557" s="32"/>
      <c r="Y557" s="32"/>
      <c r="Z557" s="32"/>
      <c r="AA557" s="32"/>
      <c r="AB557" s="32"/>
      <c r="AC557" s="32"/>
      <c r="AD557" s="32"/>
      <c r="AE557" s="32"/>
      <c r="AR557" s="182" t="s">
        <v>143</v>
      </c>
      <c r="AT557" s="182" t="s">
        <v>138</v>
      </c>
      <c r="AU557" s="182" t="s">
        <v>83</v>
      </c>
      <c r="AY557" s="15" t="s">
        <v>136</v>
      </c>
      <c r="BE557" s="183">
        <f>IF(N557="základní",J557,0)</f>
        <v>0</v>
      </c>
      <c r="BF557" s="183">
        <f>IF(N557="snížená",J557,0)</f>
        <v>0</v>
      </c>
      <c r="BG557" s="183">
        <f>IF(N557="zákl. přenesená",J557,0)</f>
        <v>0</v>
      </c>
      <c r="BH557" s="183">
        <f>IF(N557="sníž. přenesená",J557,0)</f>
        <v>0</v>
      </c>
      <c r="BI557" s="183">
        <f>IF(N557="nulová",J557,0)</f>
        <v>0</v>
      </c>
      <c r="BJ557" s="15" t="s">
        <v>81</v>
      </c>
      <c r="BK557" s="183">
        <f>ROUND(I557*H557,2)</f>
        <v>0</v>
      </c>
      <c r="BL557" s="15" t="s">
        <v>143</v>
      </c>
      <c r="BM557" s="182" t="s">
        <v>1050</v>
      </c>
    </row>
    <row r="558" spans="1:65" s="2" customFormat="1" ht="11.25">
      <c r="A558" s="32"/>
      <c r="B558" s="33"/>
      <c r="C558" s="34"/>
      <c r="D558" s="184" t="s">
        <v>145</v>
      </c>
      <c r="E558" s="34"/>
      <c r="F558" s="185" t="s">
        <v>1051</v>
      </c>
      <c r="G558" s="34"/>
      <c r="H558" s="34"/>
      <c r="I558" s="186"/>
      <c r="J558" s="34"/>
      <c r="K558" s="34"/>
      <c r="L558" s="37"/>
      <c r="M558" s="187"/>
      <c r="N558" s="188"/>
      <c r="O558" s="62"/>
      <c r="P558" s="62"/>
      <c r="Q558" s="62"/>
      <c r="R558" s="62"/>
      <c r="S558" s="62"/>
      <c r="T558" s="63"/>
      <c r="U558" s="32"/>
      <c r="V558" s="32"/>
      <c r="W558" s="32"/>
      <c r="X558" s="32"/>
      <c r="Y558" s="32"/>
      <c r="Z558" s="32"/>
      <c r="AA558" s="32"/>
      <c r="AB558" s="32"/>
      <c r="AC558" s="32"/>
      <c r="AD558" s="32"/>
      <c r="AE558" s="32"/>
      <c r="AT558" s="15" t="s">
        <v>145</v>
      </c>
      <c r="AU558" s="15" t="s">
        <v>83</v>
      </c>
    </row>
    <row r="559" spans="1:65" s="2" customFormat="1" ht="11.25">
      <c r="A559" s="32"/>
      <c r="B559" s="33"/>
      <c r="C559" s="34"/>
      <c r="D559" s="189" t="s">
        <v>147</v>
      </c>
      <c r="E559" s="34"/>
      <c r="F559" s="190" t="s">
        <v>1052</v>
      </c>
      <c r="G559" s="34"/>
      <c r="H559" s="34"/>
      <c r="I559" s="186"/>
      <c r="J559" s="34"/>
      <c r="K559" s="34"/>
      <c r="L559" s="37"/>
      <c r="M559" s="187"/>
      <c r="N559" s="188"/>
      <c r="O559" s="62"/>
      <c r="P559" s="62"/>
      <c r="Q559" s="62"/>
      <c r="R559" s="62"/>
      <c r="S559" s="62"/>
      <c r="T559" s="63"/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T559" s="15" t="s">
        <v>147</v>
      </c>
      <c r="AU559" s="15" t="s">
        <v>83</v>
      </c>
    </row>
    <row r="560" spans="1:65" s="2" customFormat="1" ht="16.5" customHeight="1">
      <c r="A560" s="32"/>
      <c r="B560" s="33"/>
      <c r="C560" s="171" t="s">
        <v>1053</v>
      </c>
      <c r="D560" s="171" t="s">
        <v>138</v>
      </c>
      <c r="E560" s="172" t="s">
        <v>1054</v>
      </c>
      <c r="F560" s="173" t="s">
        <v>1055</v>
      </c>
      <c r="G560" s="174" t="s">
        <v>263</v>
      </c>
      <c r="H560" s="175">
        <v>15</v>
      </c>
      <c r="I560" s="176"/>
      <c r="J560" s="177">
        <f>ROUND(I560*H560,2)</f>
        <v>0</v>
      </c>
      <c r="K560" s="173" t="s">
        <v>142</v>
      </c>
      <c r="L560" s="37"/>
      <c r="M560" s="178" t="s">
        <v>19</v>
      </c>
      <c r="N560" s="179" t="s">
        <v>44</v>
      </c>
      <c r="O560" s="62"/>
      <c r="P560" s="180">
        <f>O560*H560</f>
        <v>0</v>
      </c>
      <c r="Q560" s="180">
        <v>2.5021499999999999</v>
      </c>
      <c r="R560" s="180">
        <f>Q560*H560</f>
        <v>37.532249999999998</v>
      </c>
      <c r="S560" s="180">
        <v>0</v>
      </c>
      <c r="T560" s="181">
        <f>S560*H560</f>
        <v>0</v>
      </c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  <c r="AE560" s="32"/>
      <c r="AR560" s="182" t="s">
        <v>143</v>
      </c>
      <c r="AT560" s="182" t="s">
        <v>138</v>
      </c>
      <c r="AU560" s="182" t="s">
        <v>83</v>
      </c>
      <c r="AY560" s="15" t="s">
        <v>136</v>
      </c>
      <c r="BE560" s="183">
        <f>IF(N560="základní",J560,0)</f>
        <v>0</v>
      </c>
      <c r="BF560" s="183">
        <f>IF(N560="snížená",J560,0)</f>
        <v>0</v>
      </c>
      <c r="BG560" s="183">
        <f>IF(N560="zákl. přenesená",J560,0)</f>
        <v>0</v>
      </c>
      <c r="BH560" s="183">
        <f>IF(N560="sníž. přenesená",J560,0)</f>
        <v>0</v>
      </c>
      <c r="BI560" s="183">
        <f>IF(N560="nulová",J560,0)</f>
        <v>0</v>
      </c>
      <c r="BJ560" s="15" t="s">
        <v>81</v>
      </c>
      <c r="BK560" s="183">
        <f>ROUND(I560*H560,2)</f>
        <v>0</v>
      </c>
      <c r="BL560" s="15" t="s">
        <v>143</v>
      </c>
      <c r="BM560" s="182" t="s">
        <v>1056</v>
      </c>
    </row>
    <row r="561" spans="1:65" s="2" customFormat="1" ht="11.25">
      <c r="A561" s="32"/>
      <c r="B561" s="33"/>
      <c r="C561" s="34"/>
      <c r="D561" s="184" t="s">
        <v>145</v>
      </c>
      <c r="E561" s="34"/>
      <c r="F561" s="185" t="s">
        <v>1057</v>
      </c>
      <c r="G561" s="34"/>
      <c r="H561" s="34"/>
      <c r="I561" s="186"/>
      <c r="J561" s="34"/>
      <c r="K561" s="34"/>
      <c r="L561" s="37"/>
      <c r="M561" s="187"/>
      <c r="N561" s="188"/>
      <c r="O561" s="62"/>
      <c r="P561" s="62"/>
      <c r="Q561" s="62"/>
      <c r="R561" s="62"/>
      <c r="S561" s="62"/>
      <c r="T561" s="63"/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  <c r="AE561" s="32"/>
      <c r="AT561" s="15" t="s">
        <v>145</v>
      </c>
      <c r="AU561" s="15" t="s">
        <v>83</v>
      </c>
    </row>
    <row r="562" spans="1:65" s="2" customFormat="1" ht="11.25">
      <c r="A562" s="32"/>
      <c r="B562" s="33"/>
      <c r="C562" s="34"/>
      <c r="D562" s="189" t="s">
        <v>147</v>
      </c>
      <c r="E562" s="34"/>
      <c r="F562" s="190" t="s">
        <v>1058</v>
      </c>
      <c r="G562" s="34"/>
      <c r="H562" s="34"/>
      <c r="I562" s="186"/>
      <c r="J562" s="34"/>
      <c r="K562" s="34"/>
      <c r="L562" s="37"/>
      <c r="M562" s="187"/>
      <c r="N562" s="188"/>
      <c r="O562" s="62"/>
      <c r="P562" s="62"/>
      <c r="Q562" s="62"/>
      <c r="R562" s="62"/>
      <c r="S562" s="62"/>
      <c r="T562" s="63"/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  <c r="AE562" s="32"/>
      <c r="AT562" s="15" t="s">
        <v>147</v>
      </c>
      <c r="AU562" s="15" t="s">
        <v>83</v>
      </c>
    </row>
    <row r="563" spans="1:65" s="2" customFormat="1" ht="16.5" customHeight="1">
      <c r="A563" s="32"/>
      <c r="B563" s="33"/>
      <c r="C563" s="171" t="s">
        <v>1059</v>
      </c>
      <c r="D563" s="171" t="s">
        <v>138</v>
      </c>
      <c r="E563" s="172" t="s">
        <v>1060</v>
      </c>
      <c r="F563" s="173" t="s">
        <v>1061</v>
      </c>
      <c r="G563" s="174" t="s">
        <v>263</v>
      </c>
      <c r="H563" s="175">
        <v>15</v>
      </c>
      <c r="I563" s="176"/>
      <c r="J563" s="177">
        <f>ROUND(I563*H563,2)</f>
        <v>0</v>
      </c>
      <c r="K563" s="173" t="s">
        <v>142</v>
      </c>
      <c r="L563" s="37"/>
      <c r="M563" s="178" t="s">
        <v>19</v>
      </c>
      <c r="N563" s="179" t="s">
        <v>44</v>
      </c>
      <c r="O563" s="62"/>
      <c r="P563" s="180">
        <f>O563*H563</f>
        <v>0</v>
      </c>
      <c r="Q563" s="180">
        <v>4.8579999999999998E-2</v>
      </c>
      <c r="R563" s="180">
        <f>Q563*H563</f>
        <v>0.72870000000000001</v>
      </c>
      <c r="S563" s="180">
        <v>0</v>
      </c>
      <c r="T563" s="181">
        <f>S563*H563</f>
        <v>0</v>
      </c>
      <c r="U563" s="32"/>
      <c r="V563" s="32"/>
      <c r="W563" s="32"/>
      <c r="X563" s="32"/>
      <c r="Y563" s="32"/>
      <c r="Z563" s="32"/>
      <c r="AA563" s="32"/>
      <c r="AB563" s="32"/>
      <c r="AC563" s="32"/>
      <c r="AD563" s="32"/>
      <c r="AE563" s="32"/>
      <c r="AR563" s="182" t="s">
        <v>143</v>
      </c>
      <c r="AT563" s="182" t="s">
        <v>138</v>
      </c>
      <c r="AU563" s="182" t="s">
        <v>83</v>
      </c>
      <c r="AY563" s="15" t="s">
        <v>136</v>
      </c>
      <c r="BE563" s="183">
        <f>IF(N563="základní",J563,0)</f>
        <v>0</v>
      </c>
      <c r="BF563" s="183">
        <f>IF(N563="snížená",J563,0)</f>
        <v>0</v>
      </c>
      <c r="BG563" s="183">
        <f>IF(N563="zákl. přenesená",J563,0)</f>
        <v>0</v>
      </c>
      <c r="BH563" s="183">
        <f>IF(N563="sníž. přenesená",J563,0)</f>
        <v>0</v>
      </c>
      <c r="BI563" s="183">
        <f>IF(N563="nulová",J563,0)</f>
        <v>0</v>
      </c>
      <c r="BJ563" s="15" t="s">
        <v>81</v>
      </c>
      <c r="BK563" s="183">
        <f>ROUND(I563*H563,2)</f>
        <v>0</v>
      </c>
      <c r="BL563" s="15" t="s">
        <v>143</v>
      </c>
      <c r="BM563" s="182" t="s">
        <v>1062</v>
      </c>
    </row>
    <row r="564" spans="1:65" s="2" customFormat="1" ht="11.25">
      <c r="A564" s="32"/>
      <c r="B564" s="33"/>
      <c r="C564" s="34"/>
      <c r="D564" s="184" t="s">
        <v>145</v>
      </c>
      <c r="E564" s="34"/>
      <c r="F564" s="185" t="s">
        <v>1063</v>
      </c>
      <c r="G564" s="34"/>
      <c r="H564" s="34"/>
      <c r="I564" s="186"/>
      <c r="J564" s="34"/>
      <c r="K564" s="34"/>
      <c r="L564" s="37"/>
      <c r="M564" s="187"/>
      <c r="N564" s="188"/>
      <c r="O564" s="62"/>
      <c r="P564" s="62"/>
      <c r="Q564" s="62"/>
      <c r="R564" s="62"/>
      <c r="S564" s="62"/>
      <c r="T564" s="63"/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  <c r="AE564" s="32"/>
      <c r="AT564" s="15" t="s">
        <v>145</v>
      </c>
      <c r="AU564" s="15" t="s">
        <v>83</v>
      </c>
    </row>
    <row r="565" spans="1:65" s="2" customFormat="1" ht="11.25">
      <c r="A565" s="32"/>
      <c r="B565" s="33"/>
      <c r="C565" s="34"/>
      <c r="D565" s="189" t="s">
        <v>147</v>
      </c>
      <c r="E565" s="34"/>
      <c r="F565" s="190" t="s">
        <v>1064</v>
      </c>
      <c r="G565" s="34"/>
      <c r="H565" s="34"/>
      <c r="I565" s="186"/>
      <c r="J565" s="34"/>
      <c r="K565" s="34"/>
      <c r="L565" s="37"/>
      <c r="M565" s="187"/>
      <c r="N565" s="188"/>
      <c r="O565" s="62"/>
      <c r="P565" s="62"/>
      <c r="Q565" s="62"/>
      <c r="R565" s="62"/>
      <c r="S565" s="62"/>
      <c r="T565" s="63"/>
      <c r="U565" s="32"/>
      <c r="V565" s="32"/>
      <c r="W565" s="32"/>
      <c r="X565" s="32"/>
      <c r="Y565" s="32"/>
      <c r="Z565" s="32"/>
      <c r="AA565" s="32"/>
      <c r="AB565" s="32"/>
      <c r="AC565" s="32"/>
      <c r="AD565" s="32"/>
      <c r="AE565" s="32"/>
      <c r="AT565" s="15" t="s">
        <v>147</v>
      </c>
      <c r="AU565" s="15" t="s">
        <v>83</v>
      </c>
    </row>
    <row r="566" spans="1:65" s="2" customFormat="1" ht="16.5" customHeight="1">
      <c r="A566" s="32"/>
      <c r="B566" s="33"/>
      <c r="C566" s="171" t="s">
        <v>1065</v>
      </c>
      <c r="D566" s="171" t="s">
        <v>138</v>
      </c>
      <c r="E566" s="172" t="s">
        <v>1066</v>
      </c>
      <c r="F566" s="173" t="s">
        <v>1067</v>
      </c>
      <c r="G566" s="174" t="s">
        <v>141</v>
      </c>
      <c r="H566" s="175">
        <v>50</v>
      </c>
      <c r="I566" s="176"/>
      <c r="J566" s="177">
        <f>ROUND(I566*H566,2)</f>
        <v>0</v>
      </c>
      <c r="K566" s="173" t="s">
        <v>142</v>
      </c>
      <c r="L566" s="37"/>
      <c r="M566" s="178" t="s">
        <v>19</v>
      </c>
      <c r="N566" s="179" t="s">
        <v>44</v>
      </c>
      <c r="O566" s="62"/>
      <c r="P566" s="180">
        <f>O566*H566</f>
        <v>0</v>
      </c>
      <c r="Q566" s="180">
        <v>4.1739999999999999E-2</v>
      </c>
      <c r="R566" s="180">
        <f>Q566*H566</f>
        <v>2.0869999999999997</v>
      </c>
      <c r="S566" s="180">
        <v>0</v>
      </c>
      <c r="T566" s="181">
        <f>S566*H566</f>
        <v>0</v>
      </c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  <c r="AE566" s="32"/>
      <c r="AR566" s="182" t="s">
        <v>143</v>
      </c>
      <c r="AT566" s="182" t="s">
        <v>138</v>
      </c>
      <c r="AU566" s="182" t="s">
        <v>83</v>
      </c>
      <c r="AY566" s="15" t="s">
        <v>136</v>
      </c>
      <c r="BE566" s="183">
        <f>IF(N566="základní",J566,0)</f>
        <v>0</v>
      </c>
      <c r="BF566" s="183">
        <f>IF(N566="snížená",J566,0)</f>
        <v>0</v>
      </c>
      <c r="BG566" s="183">
        <f>IF(N566="zákl. přenesená",J566,0)</f>
        <v>0</v>
      </c>
      <c r="BH566" s="183">
        <f>IF(N566="sníž. přenesená",J566,0)</f>
        <v>0</v>
      </c>
      <c r="BI566" s="183">
        <f>IF(N566="nulová",J566,0)</f>
        <v>0</v>
      </c>
      <c r="BJ566" s="15" t="s">
        <v>81</v>
      </c>
      <c r="BK566" s="183">
        <f>ROUND(I566*H566,2)</f>
        <v>0</v>
      </c>
      <c r="BL566" s="15" t="s">
        <v>143</v>
      </c>
      <c r="BM566" s="182" t="s">
        <v>1068</v>
      </c>
    </row>
    <row r="567" spans="1:65" s="2" customFormat="1" ht="11.25">
      <c r="A567" s="32"/>
      <c r="B567" s="33"/>
      <c r="C567" s="34"/>
      <c r="D567" s="184" t="s">
        <v>145</v>
      </c>
      <c r="E567" s="34"/>
      <c r="F567" s="185" t="s">
        <v>1069</v>
      </c>
      <c r="G567" s="34"/>
      <c r="H567" s="34"/>
      <c r="I567" s="186"/>
      <c r="J567" s="34"/>
      <c r="K567" s="34"/>
      <c r="L567" s="37"/>
      <c r="M567" s="187"/>
      <c r="N567" s="188"/>
      <c r="O567" s="62"/>
      <c r="P567" s="62"/>
      <c r="Q567" s="62"/>
      <c r="R567" s="62"/>
      <c r="S567" s="62"/>
      <c r="T567" s="63"/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  <c r="AE567" s="32"/>
      <c r="AT567" s="15" t="s">
        <v>145</v>
      </c>
      <c r="AU567" s="15" t="s">
        <v>83</v>
      </c>
    </row>
    <row r="568" spans="1:65" s="2" customFormat="1" ht="11.25">
      <c r="A568" s="32"/>
      <c r="B568" s="33"/>
      <c r="C568" s="34"/>
      <c r="D568" s="189" t="s">
        <v>147</v>
      </c>
      <c r="E568" s="34"/>
      <c r="F568" s="190" t="s">
        <v>1070</v>
      </c>
      <c r="G568" s="34"/>
      <c r="H568" s="34"/>
      <c r="I568" s="186"/>
      <c r="J568" s="34"/>
      <c r="K568" s="34"/>
      <c r="L568" s="37"/>
      <c r="M568" s="187"/>
      <c r="N568" s="188"/>
      <c r="O568" s="62"/>
      <c r="P568" s="62"/>
      <c r="Q568" s="62"/>
      <c r="R568" s="62"/>
      <c r="S568" s="62"/>
      <c r="T568" s="63"/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  <c r="AE568" s="32"/>
      <c r="AT568" s="15" t="s">
        <v>147</v>
      </c>
      <c r="AU568" s="15" t="s">
        <v>83</v>
      </c>
    </row>
    <row r="569" spans="1:65" s="2" customFormat="1" ht="16.5" customHeight="1">
      <c r="A569" s="32"/>
      <c r="B569" s="33"/>
      <c r="C569" s="191" t="s">
        <v>1071</v>
      </c>
      <c r="D569" s="191" t="s">
        <v>409</v>
      </c>
      <c r="E569" s="192" t="s">
        <v>1072</v>
      </c>
      <c r="F569" s="193" t="s">
        <v>1073</v>
      </c>
      <c r="G569" s="194" t="s">
        <v>276</v>
      </c>
      <c r="H569" s="195">
        <v>50</v>
      </c>
      <c r="I569" s="196"/>
      <c r="J569" s="197">
        <f>ROUND(I569*H569,2)</f>
        <v>0</v>
      </c>
      <c r="K569" s="193" t="s">
        <v>1004</v>
      </c>
      <c r="L569" s="198"/>
      <c r="M569" s="199" t="s">
        <v>19</v>
      </c>
      <c r="N569" s="200" t="s">
        <v>44</v>
      </c>
      <c r="O569" s="62"/>
      <c r="P569" s="180">
        <f>O569*H569</f>
        <v>0</v>
      </c>
      <c r="Q569" s="180">
        <v>0</v>
      </c>
      <c r="R569" s="180">
        <f>Q569*H569</f>
        <v>0</v>
      </c>
      <c r="S569" s="180">
        <v>0</v>
      </c>
      <c r="T569" s="181">
        <f>S569*H569</f>
        <v>0</v>
      </c>
      <c r="U569" s="32"/>
      <c r="V569" s="32"/>
      <c r="W569" s="32"/>
      <c r="X569" s="32"/>
      <c r="Y569" s="32"/>
      <c r="Z569" s="32"/>
      <c r="AA569" s="32"/>
      <c r="AB569" s="32"/>
      <c r="AC569" s="32"/>
      <c r="AD569" s="32"/>
      <c r="AE569" s="32"/>
      <c r="AR569" s="182" t="s">
        <v>184</v>
      </c>
      <c r="AT569" s="182" t="s">
        <v>409</v>
      </c>
      <c r="AU569" s="182" t="s">
        <v>83</v>
      </c>
      <c r="AY569" s="15" t="s">
        <v>136</v>
      </c>
      <c r="BE569" s="183">
        <f>IF(N569="základní",J569,0)</f>
        <v>0</v>
      </c>
      <c r="BF569" s="183">
        <f>IF(N569="snížená",J569,0)</f>
        <v>0</v>
      </c>
      <c r="BG569" s="183">
        <f>IF(N569="zákl. přenesená",J569,0)</f>
        <v>0</v>
      </c>
      <c r="BH569" s="183">
        <f>IF(N569="sníž. přenesená",J569,0)</f>
        <v>0</v>
      </c>
      <c r="BI569" s="183">
        <f>IF(N569="nulová",J569,0)</f>
        <v>0</v>
      </c>
      <c r="BJ569" s="15" t="s">
        <v>81</v>
      </c>
      <c r="BK569" s="183">
        <f>ROUND(I569*H569,2)</f>
        <v>0</v>
      </c>
      <c r="BL569" s="15" t="s">
        <v>143</v>
      </c>
      <c r="BM569" s="182" t="s">
        <v>1074</v>
      </c>
    </row>
    <row r="570" spans="1:65" s="2" customFormat="1" ht="11.25">
      <c r="A570" s="32"/>
      <c r="B570" s="33"/>
      <c r="C570" s="34"/>
      <c r="D570" s="184" t="s">
        <v>145</v>
      </c>
      <c r="E570" s="34"/>
      <c r="F570" s="185" t="s">
        <v>1073</v>
      </c>
      <c r="G570" s="34"/>
      <c r="H570" s="34"/>
      <c r="I570" s="186"/>
      <c r="J570" s="34"/>
      <c r="K570" s="34"/>
      <c r="L570" s="37"/>
      <c r="M570" s="187"/>
      <c r="N570" s="188"/>
      <c r="O570" s="62"/>
      <c r="P570" s="62"/>
      <c r="Q570" s="62"/>
      <c r="R570" s="62"/>
      <c r="S570" s="62"/>
      <c r="T570" s="63"/>
      <c r="U570" s="32"/>
      <c r="V570" s="32"/>
      <c r="W570" s="32"/>
      <c r="X570" s="32"/>
      <c r="Y570" s="32"/>
      <c r="Z570" s="32"/>
      <c r="AA570" s="32"/>
      <c r="AB570" s="32"/>
      <c r="AC570" s="32"/>
      <c r="AD570" s="32"/>
      <c r="AE570" s="32"/>
      <c r="AT570" s="15" t="s">
        <v>145</v>
      </c>
      <c r="AU570" s="15" t="s">
        <v>83</v>
      </c>
    </row>
    <row r="571" spans="1:65" s="2" customFormat="1" ht="16.5" customHeight="1">
      <c r="A571" s="32"/>
      <c r="B571" s="33"/>
      <c r="C571" s="171" t="s">
        <v>1075</v>
      </c>
      <c r="D571" s="171" t="s">
        <v>138</v>
      </c>
      <c r="E571" s="172" t="s">
        <v>1076</v>
      </c>
      <c r="F571" s="173" t="s">
        <v>1077</v>
      </c>
      <c r="G571" s="174" t="s">
        <v>141</v>
      </c>
      <c r="H571" s="175">
        <v>50</v>
      </c>
      <c r="I571" s="176"/>
      <c r="J571" s="177">
        <f>ROUND(I571*H571,2)</f>
        <v>0</v>
      </c>
      <c r="K571" s="173" t="s">
        <v>142</v>
      </c>
      <c r="L571" s="37"/>
      <c r="M571" s="178" t="s">
        <v>19</v>
      </c>
      <c r="N571" s="179" t="s">
        <v>44</v>
      </c>
      <c r="O571" s="62"/>
      <c r="P571" s="180">
        <f>O571*H571</f>
        <v>0</v>
      </c>
      <c r="Q571" s="180">
        <v>2.0000000000000002E-5</v>
      </c>
      <c r="R571" s="180">
        <f>Q571*H571</f>
        <v>1E-3</v>
      </c>
      <c r="S571" s="180">
        <v>0</v>
      </c>
      <c r="T571" s="181">
        <f>S571*H571</f>
        <v>0</v>
      </c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  <c r="AE571" s="32"/>
      <c r="AR571" s="182" t="s">
        <v>143</v>
      </c>
      <c r="AT571" s="182" t="s">
        <v>138</v>
      </c>
      <c r="AU571" s="182" t="s">
        <v>83</v>
      </c>
      <c r="AY571" s="15" t="s">
        <v>136</v>
      </c>
      <c r="BE571" s="183">
        <f>IF(N571="základní",J571,0)</f>
        <v>0</v>
      </c>
      <c r="BF571" s="183">
        <f>IF(N571="snížená",J571,0)</f>
        <v>0</v>
      </c>
      <c r="BG571" s="183">
        <f>IF(N571="zákl. přenesená",J571,0)</f>
        <v>0</v>
      </c>
      <c r="BH571" s="183">
        <f>IF(N571="sníž. přenesená",J571,0)</f>
        <v>0</v>
      </c>
      <c r="BI571" s="183">
        <f>IF(N571="nulová",J571,0)</f>
        <v>0</v>
      </c>
      <c r="BJ571" s="15" t="s">
        <v>81</v>
      </c>
      <c r="BK571" s="183">
        <f>ROUND(I571*H571,2)</f>
        <v>0</v>
      </c>
      <c r="BL571" s="15" t="s">
        <v>143</v>
      </c>
      <c r="BM571" s="182" t="s">
        <v>1078</v>
      </c>
    </row>
    <row r="572" spans="1:65" s="2" customFormat="1" ht="11.25">
      <c r="A572" s="32"/>
      <c r="B572" s="33"/>
      <c r="C572" s="34"/>
      <c r="D572" s="184" t="s">
        <v>145</v>
      </c>
      <c r="E572" s="34"/>
      <c r="F572" s="185" t="s">
        <v>1079</v>
      </c>
      <c r="G572" s="34"/>
      <c r="H572" s="34"/>
      <c r="I572" s="186"/>
      <c r="J572" s="34"/>
      <c r="K572" s="34"/>
      <c r="L572" s="37"/>
      <c r="M572" s="187"/>
      <c r="N572" s="188"/>
      <c r="O572" s="62"/>
      <c r="P572" s="62"/>
      <c r="Q572" s="62"/>
      <c r="R572" s="62"/>
      <c r="S572" s="62"/>
      <c r="T572" s="63"/>
      <c r="U572" s="32"/>
      <c r="V572" s="32"/>
      <c r="W572" s="32"/>
      <c r="X572" s="32"/>
      <c r="Y572" s="32"/>
      <c r="Z572" s="32"/>
      <c r="AA572" s="32"/>
      <c r="AB572" s="32"/>
      <c r="AC572" s="32"/>
      <c r="AD572" s="32"/>
      <c r="AE572" s="32"/>
      <c r="AT572" s="15" t="s">
        <v>145</v>
      </c>
      <c r="AU572" s="15" t="s">
        <v>83</v>
      </c>
    </row>
    <row r="573" spans="1:65" s="2" customFormat="1" ht="11.25">
      <c r="A573" s="32"/>
      <c r="B573" s="33"/>
      <c r="C573" s="34"/>
      <c r="D573" s="189" t="s">
        <v>147</v>
      </c>
      <c r="E573" s="34"/>
      <c r="F573" s="190" t="s">
        <v>1080</v>
      </c>
      <c r="G573" s="34"/>
      <c r="H573" s="34"/>
      <c r="I573" s="186"/>
      <c r="J573" s="34"/>
      <c r="K573" s="34"/>
      <c r="L573" s="37"/>
      <c r="M573" s="187"/>
      <c r="N573" s="188"/>
      <c r="O573" s="62"/>
      <c r="P573" s="62"/>
      <c r="Q573" s="62"/>
      <c r="R573" s="62"/>
      <c r="S573" s="62"/>
      <c r="T573" s="63"/>
      <c r="U573" s="32"/>
      <c r="V573" s="32"/>
      <c r="W573" s="32"/>
      <c r="X573" s="32"/>
      <c r="Y573" s="32"/>
      <c r="Z573" s="32"/>
      <c r="AA573" s="32"/>
      <c r="AB573" s="32"/>
      <c r="AC573" s="32"/>
      <c r="AD573" s="32"/>
      <c r="AE573" s="32"/>
      <c r="AT573" s="15" t="s">
        <v>147</v>
      </c>
      <c r="AU573" s="15" t="s">
        <v>83</v>
      </c>
    </row>
    <row r="574" spans="1:65" s="2" customFormat="1" ht="16.5" customHeight="1">
      <c r="A574" s="32"/>
      <c r="B574" s="33"/>
      <c r="C574" s="171" t="s">
        <v>1081</v>
      </c>
      <c r="D574" s="171" t="s">
        <v>138</v>
      </c>
      <c r="E574" s="172" t="s">
        <v>1082</v>
      </c>
      <c r="F574" s="173" t="s">
        <v>1083</v>
      </c>
      <c r="G574" s="174" t="s">
        <v>141</v>
      </c>
      <c r="H574" s="175">
        <v>1</v>
      </c>
      <c r="I574" s="176"/>
      <c r="J574" s="177">
        <f>ROUND(I574*H574,2)</f>
        <v>0</v>
      </c>
      <c r="K574" s="173" t="s">
        <v>142</v>
      </c>
      <c r="L574" s="37"/>
      <c r="M574" s="178" t="s">
        <v>19</v>
      </c>
      <c r="N574" s="179" t="s">
        <v>44</v>
      </c>
      <c r="O574" s="62"/>
      <c r="P574" s="180">
        <f>O574*H574</f>
        <v>0</v>
      </c>
      <c r="Q574" s="180">
        <v>1.8400000000000001E-3</v>
      </c>
      <c r="R574" s="180">
        <f>Q574*H574</f>
        <v>1.8400000000000001E-3</v>
      </c>
      <c r="S574" s="180">
        <v>0</v>
      </c>
      <c r="T574" s="181">
        <f>S574*H574</f>
        <v>0</v>
      </c>
      <c r="U574" s="32"/>
      <c r="V574" s="32"/>
      <c r="W574" s="32"/>
      <c r="X574" s="32"/>
      <c r="Y574" s="32"/>
      <c r="Z574" s="32"/>
      <c r="AA574" s="32"/>
      <c r="AB574" s="32"/>
      <c r="AC574" s="32"/>
      <c r="AD574" s="32"/>
      <c r="AE574" s="32"/>
      <c r="AR574" s="182" t="s">
        <v>143</v>
      </c>
      <c r="AT574" s="182" t="s">
        <v>138</v>
      </c>
      <c r="AU574" s="182" t="s">
        <v>83</v>
      </c>
      <c r="AY574" s="15" t="s">
        <v>136</v>
      </c>
      <c r="BE574" s="183">
        <f>IF(N574="základní",J574,0)</f>
        <v>0</v>
      </c>
      <c r="BF574" s="183">
        <f>IF(N574="snížená",J574,0)</f>
        <v>0</v>
      </c>
      <c r="BG574" s="183">
        <f>IF(N574="zákl. přenesená",J574,0)</f>
        <v>0</v>
      </c>
      <c r="BH574" s="183">
        <f>IF(N574="sníž. přenesená",J574,0)</f>
        <v>0</v>
      </c>
      <c r="BI574" s="183">
        <f>IF(N574="nulová",J574,0)</f>
        <v>0</v>
      </c>
      <c r="BJ574" s="15" t="s">
        <v>81</v>
      </c>
      <c r="BK574" s="183">
        <f>ROUND(I574*H574,2)</f>
        <v>0</v>
      </c>
      <c r="BL574" s="15" t="s">
        <v>143</v>
      </c>
      <c r="BM574" s="182" t="s">
        <v>1084</v>
      </c>
    </row>
    <row r="575" spans="1:65" s="2" customFormat="1" ht="11.25">
      <c r="A575" s="32"/>
      <c r="B575" s="33"/>
      <c r="C575" s="34"/>
      <c r="D575" s="184" t="s">
        <v>145</v>
      </c>
      <c r="E575" s="34"/>
      <c r="F575" s="185" t="s">
        <v>1085</v>
      </c>
      <c r="G575" s="34"/>
      <c r="H575" s="34"/>
      <c r="I575" s="186"/>
      <c r="J575" s="34"/>
      <c r="K575" s="34"/>
      <c r="L575" s="37"/>
      <c r="M575" s="187"/>
      <c r="N575" s="188"/>
      <c r="O575" s="62"/>
      <c r="P575" s="62"/>
      <c r="Q575" s="62"/>
      <c r="R575" s="62"/>
      <c r="S575" s="62"/>
      <c r="T575" s="63"/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  <c r="AE575" s="32"/>
      <c r="AT575" s="15" t="s">
        <v>145</v>
      </c>
      <c r="AU575" s="15" t="s">
        <v>83</v>
      </c>
    </row>
    <row r="576" spans="1:65" s="2" customFormat="1" ht="11.25">
      <c r="A576" s="32"/>
      <c r="B576" s="33"/>
      <c r="C576" s="34"/>
      <c r="D576" s="189" t="s">
        <v>147</v>
      </c>
      <c r="E576" s="34"/>
      <c r="F576" s="190" t="s">
        <v>1086</v>
      </c>
      <c r="G576" s="34"/>
      <c r="H576" s="34"/>
      <c r="I576" s="186"/>
      <c r="J576" s="34"/>
      <c r="K576" s="34"/>
      <c r="L576" s="37"/>
      <c r="M576" s="187"/>
      <c r="N576" s="188"/>
      <c r="O576" s="62"/>
      <c r="P576" s="62"/>
      <c r="Q576" s="62"/>
      <c r="R576" s="62"/>
      <c r="S576" s="62"/>
      <c r="T576" s="63"/>
      <c r="U576" s="32"/>
      <c r="V576" s="32"/>
      <c r="W576" s="32"/>
      <c r="X576" s="32"/>
      <c r="Y576" s="32"/>
      <c r="Z576" s="32"/>
      <c r="AA576" s="32"/>
      <c r="AB576" s="32"/>
      <c r="AC576" s="32"/>
      <c r="AD576" s="32"/>
      <c r="AE576" s="32"/>
      <c r="AT576" s="15" t="s">
        <v>147</v>
      </c>
      <c r="AU576" s="15" t="s">
        <v>83</v>
      </c>
    </row>
    <row r="577" spans="1:65" s="2" customFormat="1" ht="16.5" customHeight="1">
      <c r="A577" s="32"/>
      <c r="B577" s="33"/>
      <c r="C577" s="171" t="s">
        <v>1087</v>
      </c>
      <c r="D577" s="171" t="s">
        <v>138</v>
      </c>
      <c r="E577" s="172" t="s">
        <v>1088</v>
      </c>
      <c r="F577" s="173" t="s">
        <v>1089</v>
      </c>
      <c r="G577" s="174" t="s">
        <v>412</v>
      </c>
      <c r="H577" s="175">
        <v>1.5</v>
      </c>
      <c r="I577" s="176"/>
      <c r="J577" s="177">
        <f>ROUND(I577*H577,2)</f>
        <v>0</v>
      </c>
      <c r="K577" s="173" t="s">
        <v>142</v>
      </c>
      <c r="L577" s="37"/>
      <c r="M577" s="178" t="s">
        <v>19</v>
      </c>
      <c r="N577" s="179" t="s">
        <v>44</v>
      </c>
      <c r="O577" s="62"/>
      <c r="P577" s="180">
        <f>O577*H577</f>
        <v>0</v>
      </c>
      <c r="Q577" s="180">
        <v>1.04877</v>
      </c>
      <c r="R577" s="180">
        <f>Q577*H577</f>
        <v>1.5731549999999999</v>
      </c>
      <c r="S577" s="180">
        <v>0</v>
      </c>
      <c r="T577" s="181">
        <f>S577*H577</f>
        <v>0</v>
      </c>
      <c r="U577" s="32"/>
      <c r="V577" s="32"/>
      <c r="W577" s="32"/>
      <c r="X577" s="32"/>
      <c r="Y577" s="32"/>
      <c r="Z577" s="32"/>
      <c r="AA577" s="32"/>
      <c r="AB577" s="32"/>
      <c r="AC577" s="32"/>
      <c r="AD577" s="32"/>
      <c r="AE577" s="32"/>
      <c r="AR577" s="182" t="s">
        <v>143</v>
      </c>
      <c r="AT577" s="182" t="s">
        <v>138</v>
      </c>
      <c r="AU577" s="182" t="s">
        <v>83</v>
      </c>
      <c r="AY577" s="15" t="s">
        <v>136</v>
      </c>
      <c r="BE577" s="183">
        <f>IF(N577="základní",J577,0)</f>
        <v>0</v>
      </c>
      <c r="BF577" s="183">
        <f>IF(N577="snížená",J577,0)</f>
        <v>0</v>
      </c>
      <c r="BG577" s="183">
        <f>IF(N577="zákl. přenesená",J577,0)</f>
        <v>0</v>
      </c>
      <c r="BH577" s="183">
        <f>IF(N577="sníž. přenesená",J577,0)</f>
        <v>0</v>
      </c>
      <c r="BI577" s="183">
        <f>IF(N577="nulová",J577,0)</f>
        <v>0</v>
      </c>
      <c r="BJ577" s="15" t="s">
        <v>81</v>
      </c>
      <c r="BK577" s="183">
        <f>ROUND(I577*H577,2)</f>
        <v>0</v>
      </c>
      <c r="BL577" s="15" t="s">
        <v>143</v>
      </c>
      <c r="BM577" s="182" t="s">
        <v>1090</v>
      </c>
    </row>
    <row r="578" spans="1:65" s="2" customFormat="1" ht="11.25">
      <c r="A578" s="32"/>
      <c r="B578" s="33"/>
      <c r="C578" s="34"/>
      <c r="D578" s="184" t="s">
        <v>145</v>
      </c>
      <c r="E578" s="34"/>
      <c r="F578" s="185" t="s">
        <v>1091</v>
      </c>
      <c r="G578" s="34"/>
      <c r="H578" s="34"/>
      <c r="I578" s="186"/>
      <c r="J578" s="34"/>
      <c r="K578" s="34"/>
      <c r="L578" s="37"/>
      <c r="M578" s="187"/>
      <c r="N578" s="188"/>
      <c r="O578" s="62"/>
      <c r="P578" s="62"/>
      <c r="Q578" s="62"/>
      <c r="R578" s="62"/>
      <c r="S578" s="62"/>
      <c r="T578" s="63"/>
      <c r="U578" s="32"/>
      <c r="V578" s="32"/>
      <c r="W578" s="32"/>
      <c r="X578" s="32"/>
      <c r="Y578" s="32"/>
      <c r="Z578" s="32"/>
      <c r="AA578" s="32"/>
      <c r="AB578" s="32"/>
      <c r="AC578" s="32"/>
      <c r="AD578" s="32"/>
      <c r="AE578" s="32"/>
      <c r="AT578" s="15" t="s">
        <v>145</v>
      </c>
      <c r="AU578" s="15" t="s">
        <v>83</v>
      </c>
    </row>
    <row r="579" spans="1:65" s="2" customFormat="1" ht="11.25">
      <c r="A579" s="32"/>
      <c r="B579" s="33"/>
      <c r="C579" s="34"/>
      <c r="D579" s="189" t="s">
        <v>147</v>
      </c>
      <c r="E579" s="34"/>
      <c r="F579" s="190" t="s">
        <v>1092</v>
      </c>
      <c r="G579" s="34"/>
      <c r="H579" s="34"/>
      <c r="I579" s="186"/>
      <c r="J579" s="34"/>
      <c r="K579" s="34"/>
      <c r="L579" s="37"/>
      <c r="M579" s="187"/>
      <c r="N579" s="188"/>
      <c r="O579" s="62"/>
      <c r="P579" s="62"/>
      <c r="Q579" s="62"/>
      <c r="R579" s="62"/>
      <c r="S579" s="62"/>
      <c r="T579" s="63"/>
      <c r="U579" s="32"/>
      <c r="V579" s="32"/>
      <c r="W579" s="32"/>
      <c r="X579" s="32"/>
      <c r="Y579" s="32"/>
      <c r="Z579" s="32"/>
      <c r="AA579" s="32"/>
      <c r="AB579" s="32"/>
      <c r="AC579" s="32"/>
      <c r="AD579" s="32"/>
      <c r="AE579" s="32"/>
      <c r="AT579" s="15" t="s">
        <v>147</v>
      </c>
      <c r="AU579" s="15" t="s">
        <v>83</v>
      </c>
    </row>
    <row r="580" spans="1:65" s="2" customFormat="1" ht="16.5" customHeight="1">
      <c r="A580" s="32"/>
      <c r="B580" s="33"/>
      <c r="C580" s="171" t="s">
        <v>1093</v>
      </c>
      <c r="D580" s="171" t="s">
        <v>138</v>
      </c>
      <c r="E580" s="172" t="s">
        <v>1094</v>
      </c>
      <c r="F580" s="173" t="s">
        <v>1095</v>
      </c>
      <c r="G580" s="174" t="s">
        <v>412</v>
      </c>
      <c r="H580" s="175">
        <v>2.5</v>
      </c>
      <c r="I580" s="176"/>
      <c r="J580" s="177">
        <f>ROUND(I580*H580,2)</f>
        <v>0</v>
      </c>
      <c r="K580" s="173" t="s">
        <v>142</v>
      </c>
      <c r="L580" s="37"/>
      <c r="M580" s="178" t="s">
        <v>19</v>
      </c>
      <c r="N580" s="179" t="s">
        <v>44</v>
      </c>
      <c r="O580" s="62"/>
      <c r="P580" s="180">
        <f>O580*H580</f>
        <v>0</v>
      </c>
      <c r="Q580" s="180">
        <v>1.11277</v>
      </c>
      <c r="R580" s="180">
        <f>Q580*H580</f>
        <v>2.7819250000000002</v>
      </c>
      <c r="S580" s="180">
        <v>0</v>
      </c>
      <c r="T580" s="181">
        <f>S580*H580</f>
        <v>0</v>
      </c>
      <c r="U580" s="32"/>
      <c r="V580" s="32"/>
      <c r="W580" s="32"/>
      <c r="X580" s="32"/>
      <c r="Y580" s="32"/>
      <c r="Z580" s="32"/>
      <c r="AA580" s="32"/>
      <c r="AB580" s="32"/>
      <c r="AC580" s="32"/>
      <c r="AD580" s="32"/>
      <c r="AE580" s="32"/>
      <c r="AR580" s="182" t="s">
        <v>143</v>
      </c>
      <c r="AT580" s="182" t="s">
        <v>138</v>
      </c>
      <c r="AU580" s="182" t="s">
        <v>83</v>
      </c>
      <c r="AY580" s="15" t="s">
        <v>136</v>
      </c>
      <c r="BE580" s="183">
        <f>IF(N580="základní",J580,0)</f>
        <v>0</v>
      </c>
      <c r="BF580" s="183">
        <f>IF(N580="snížená",J580,0)</f>
        <v>0</v>
      </c>
      <c r="BG580" s="183">
        <f>IF(N580="zákl. přenesená",J580,0)</f>
        <v>0</v>
      </c>
      <c r="BH580" s="183">
        <f>IF(N580="sníž. přenesená",J580,0)</f>
        <v>0</v>
      </c>
      <c r="BI580" s="183">
        <f>IF(N580="nulová",J580,0)</f>
        <v>0</v>
      </c>
      <c r="BJ580" s="15" t="s">
        <v>81</v>
      </c>
      <c r="BK580" s="183">
        <f>ROUND(I580*H580,2)</f>
        <v>0</v>
      </c>
      <c r="BL580" s="15" t="s">
        <v>143</v>
      </c>
      <c r="BM580" s="182" t="s">
        <v>1096</v>
      </c>
    </row>
    <row r="581" spans="1:65" s="2" customFormat="1" ht="11.25">
      <c r="A581" s="32"/>
      <c r="B581" s="33"/>
      <c r="C581" s="34"/>
      <c r="D581" s="184" t="s">
        <v>145</v>
      </c>
      <c r="E581" s="34"/>
      <c r="F581" s="185" t="s">
        <v>1097</v>
      </c>
      <c r="G581" s="34"/>
      <c r="H581" s="34"/>
      <c r="I581" s="186"/>
      <c r="J581" s="34"/>
      <c r="K581" s="34"/>
      <c r="L581" s="37"/>
      <c r="M581" s="187"/>
      <c r="N581" s="188"/>
      <c r="O581" s="62"/>
      <c r="P581" s="62"/>
      <c r="Q581" s="62"/>
      <c r="R581" s="62"/>
      <c r="S581" s="62"/>
      <c r="T581" s="63"/>
      <c r="U581" s="32"/>
      <c r="V581" s="32"/>
      <c r="W581" s="32"/>
      <c r="X581" s="32"/>
      <c r="Y581" s="32"/>
      <c r="Z581" s="32"/>
      <c r="AA581" s="32"/>
      <c r="AB581" s="32"/>
      <c r="AC581" s="32"/>
      <c r="AD581" s="32"/>
      <c r="AE581" s="32"/>
      <c r="AT581" s="15" t="s">
        <v>145</v>
      </c>
      <c r="AU581" s="15" t="s">
        <v>83</v>
      </c>
    </row>
    <row r="582" spans="1:65" s="2" customFormat="1" ht="11.25">
      <c r="A582" s="32"/>
      <c r="B582" s="33"/>
      <c r="C582" s="34"/>
      <c r="D582" s="189" t="s">
        <v>147</v>
      </c>
      <c r="E582" s="34"/>
      <c r="F582" s="190" t="s">
        <v>1098</v>
      </c>
      <c r="G582" s="34"/>
      <c r="H582" s="34"/>
      <c r="I582" s="186"/>
      <c r="J582" s="34"/>
      <c r="K582" s="34"/>
      <c r="L582" s="37"/>
      <c r="M582" s="187"/>
      <c r="N582" s="188"/>
      <c r="O582" s="62"/>
      <c r="P582" s="62"/>
      <c r="Q582" s="62"/>
      <c r="R582" s="62"/>
      <c r="S582" s="62"/>
      <c r="T582" s="63"/>
      <c r="U582" s="32"/>
      <c r="V582" s="32"/>
      <c r="W582" s="32"/>
      <c r="X582" s="32"/>
      <c r="Y582" s="32"/>
      <c r="Z582" s="32"/>
      <c r="AA582" s="32"/>
      <c r="AB582" s="32"/>
      <c r="AC582" s="32"/>
      <c r="AD582" s="32"/>
      <c r="AE582" s="32"/>
      <c r="AT582" s="15" t="s">
        <v>147</v>
      </c>
      <c r="AU582" s="15" t="s">
        <v>83</v>
      </c>
    </row>
    <row r="583" spans="1:65" s="2" customFormat="1" ht="16.5" customHeight="1">
      <c r="A583" s="32"/>
      <c r="B583" s="33"/>
      <c r="C583" s="191" t="s">
        <v>1099</v>
      </c>
      <c r="D583" s="191" t="s">
        <v>409</v>
      </c>
      <c r="E583" s="192" t="s">
        <v>1100</v>
      </c>
      <c r="F583" s="193" t="s">
        <v>1101</v>
      </c>
      <c r="G583" s="194" t="s">
        <v>141</v>
      </c>
      <c r="H583" s="195">
        <v>6</v>
      </c>
      <c r="I583" s="196"/>
      <c r="J583" s="197">
        <f>ROUND(I583*H583,2)</f>
        <v>0</v>
      </c>
      <c r="K583" s="193" t="s">
        <v>142</v>
      </c>
      <c r="L583" s="198"/>
      <c r="M583" s="199" t="s">
        <v>19</v>
      </c>
      <c r="N583" s="200" t="s">
        <v>44</v>
      </c>
      <c r="O583" s="62"/>
      <c r="P583" s="180">
        <f>O583*H583</f>
        <v>0</v>
      </c>
      <c r="Q583" s="180">
        <v>7.8700000000000003E-3</v>
      </c>
      <c r="R583" s="180">
        <f>Q583*H583</f>
        <v>4.7219999999999998E-2</v>
      </c>
      <c r="S583" s="180">
        <v>0</v>
      </c>
      <c r="T583" s="181">
        <f>S583*H583</f>
        <v>0</v>
      </c>
      <c r="U583" s="32"/>
      <c r="V583" s="32"/>
      <c r="W583" s="32"/>
      <c r="X583" s="32"/>
      <c r="Y583" s="32"/>
      <c r="Z583" s="32"/>
      <c r="AA583" s="32"/>
      <c r="AB583" s="32"/>
      <c r="AC583" s="32"/>
      <c r="AD583" s="32"/>
      <c r="AE583" s="32"/>
      <c r="AR583" s="182" t="s">
        <v>184</v>
      </c>
      <c r="AT583" s="182" t="s">
        <v>409</v>
      </c>
      <c r="AU583" s="182" t="s">
        <v>83</v>
      </c>
      <c r="AY583" s="15" t="s">
        <v>136</v>
      </c>
      <c r="BE583" s="183">
        <f>IF(N583="základní",J583,0)</f>
        <v>0</v>
      </c>
      <c r="BF583" s="183">
        <f>IF(N583="snížená",J583,0)</f>
        <v>0</v>
      </c>
      <c r="BG583" s="183">
        <f>IF(N583="zákl. přenesená",J583,0)</f>
        <v>0</v>
      </c>
      <c r="BH583" s="183">
        <f>IF(N583="sníž. přenesená",J583,0)</f>
        <v>0</v>
      </c>
      <c r="BI583" s="183">
        <f>IF(N583="nulová",J583,0)</f>
        <v>0</v>
      </c>
      <c r="BJ583" s="15" t="s">
        <v>81</v>
      </c>
      <c r="BK583" s="183">
        <f>ROUND(I583*H583,2)</f>
        <v>0</v>
      </c>
      <c r="BL583" s="15" t="s">
        <v>143</v>
      </c>
      <c r="BM583" s="182" t="s">
        <v>1102</v>
      </c>
    </row>
    <row r="584" spans="1:65" s="2" customFormat="1" ht="11.25">
      <c r="A584" s="32"/>
      <c r="B584" s="33"/>
      <c r="C584" s="34"/>
      <c r="D584" s="184" t="s">
        <v>145</v>
      </c>
      <c r="E584" s="34"/>
      <c r="F584" s="185" t="s">
        <v>1101</v>
      </c>
      <c r="G584" s="34"/>
      <c r="H584" s="34"/>
      <c r="I584" s="186"/>
      <c r="J584" s="34"/>
      <c r="K584" s="34"/>
      <c r="L584" s="37"/>
      <c r="M584" s="187"/>
      <c r="N584" s="188"/>
      <c r="O584" s="62"/>
      <c r="P584" s="62"/>
      <c r="Q584" s="62"/>
      <c r="R584" s="62"/>
      <c r="S584" s="62"/>
      <c r="T584" s="63"/>
      <c r="U584" s="32"/>
      <c r="V584" s="32"/>
      <c r="W584" s="32"/>
      <c r="X584" s="32"/>
      <c r="Y584" s="32"/>
      <c r="Z584" s="32"/>
      <c r="AA584" s="32"/>
      <c r="AB584" s="32"/>
      <c r="AC584" s="32"/>
      <c r="AD584" s="32"/>
      <c r="AE584" s="32"/>
      <c r="AT584" s="15" t="s">
        <v>145</v>
      </c>
      <c r="AU584" s="15" t="s">
        <v>83</v>
      </c>
    </row>
    <row r="585" spans="1:65" s="2" customFormat="1" ht="16.5" customHeight="1">
      <c r="A585" s="32"/>
      <c r="B585" s="33"/>
      <c r="C585" s="171" t="s">
        <v>1103</v>
      </c>
      <c r="D585" s="171" t="s">
        <v>138</v>
      </c>
      <c r="E585" s="172" t="s">
        <v>1104</v>
      </c>
      <c r="F585" s="173" t="s">
        <v>1105</v>
      </c>
      <c r="G585" s="174" t="s">
        <v>276</v>
      </c>
      <c r="H585" s="175">
        <v>10</v>
      </c>
      <c r="I585" s="176"/>
      <c r="J585" s="177">
        <f>ROUND(I585*H585,2)</f>
        <v>0</v>
      </c>
      <c r="K585" s="173" t="s">
        <v>142</v>
      </c>
      <c r="L585" s="37"/>
      <c r="M585" s="178" t="s">
        <v>19</v>
      </c>
      <c r="N585" s="179" t="s">
        <v>44</v>
      </c>
      <c r="O585" s="62"/>
      <c r="P585" s="180">
        <f>O585*H585</f>
        <v>0</v>
      </c>
      <c r="Q585" s="180">
        <v>6.9999999999999994E-5</v>
      </c>
      <c r="R585" s="180">
        <f>Q585*H585</f>
        <v>6.9999999999999988E-4</v>
      </c>
      <c r="S585" s="180">
        <v>0</v>
      </c>
      <c r="T585" s="181">
        <f>S585*H585</f>
        <v>0</v>
      </c>
      <c r="U585" s="32"/>
      <c r="V585" s="32"/>
      <c r="W585" s="32"/>
      <c r="X585" s="32"/>
      <c r="Y585" s="32"/>
      <c r="Z585" s="32"/>
      <c r="AA585" s="32"/>
      <c r="AB585" s="32"/>
      <c r="AC585" s="32"/>
      <c r="AD585" s="32"/>
      <c r="AE585" s="32"/>
      <c r="AR585" s="182" t="s">
        <v>143</v>
      </c>
      <c r="AT585" s="182" t="s">
        <v>138</v>
      </c>
      <c r="AU585" s="182" t="s">
        <v>83</v>
      </c>
      <c r="AY585" s="15" t="s">
        <v>136</v>
      </c>
      <c r="BE585" s="183">
        <f>IF(N585="základní",J585,0)</f>
        <v>0</v>
      </c>
      <c r="BF585" s="183">
        <f>IF(N585="snížená",J585,0)</f>
        <v>0</v>
      </c>
      <c r="BG585" s="183">
        <f>IF(N585="zákl. přenesená",J585,0)</f>
        <v>0</v>
      </c>
      <c r="BH585" s="183">
        <f>IF(N585="sníž. přenesená",J585,0)</f>
        <v>0</v>
      </c>
      <c r="BI585" s="183">
        <f>IF(N585="nulová",J585,0)</f>
        <v>0</v>
      </c>
      <c r="BJ585" s="15" t="s">
        <v>81</v>
      </c>
      <c r="BK585" s="183">
        <f>ROUND(I585*H585,2)</f>
        <v>0</v>
      </c>
      <c r="BL585" s="15" t="s">
        <v>143</v>
      </c>
      <c r="BM585" s="182" t="s">
        <v>1106</v>
      </c>
    </row>
    <row r="586" spans="1:65" s="2" customFormat="1" ht="11.25">
      <c r="A586" s="32"/>
      <c r="B586" s="33"/>
      <c r="C586" s="34"/>
      <c r="D586" s="184" t="s">
        <v>145</v>
      </c>
      <c r="E586" s="34"/>
      <c r="F586" s="185" t="s">
        <v>1107</v>
      </c>
      <c r="G586" s="34"/>
      <c r="H586" s="34"/>
      <c r="I586" s="186"/>
      <c r="J586" s="34"/>
      <c r="K586" s="34"/>
      <c r="L586" s="37"/>
      <c r="M586" s="187"/>
      <c r="N586" s="188"/>
      <c r="O586" s="62"/>
      <c r="P586" s="62"/>
      <c r="Q586" s="62"/>
      <c r="R586" s="62"/>
      <c r="S586" s="62"/>
      <c r="T586" s="63"/>
      <c r="U586" s="32"/>
      <c r="V586" s="32"/>
      <c r="W586" s="32"/>
      <c r="X586" s="32"/>
      <c r="Y586" s="32"/>
      <c r="Z586" s="32"/>
      <c r="AA586" s="32"/>
      <c r="AB586" s="32"/>
      <c r="AC586" s="32"/>
      <c r="AD586" s="32"/>
      <c r="AE586" s="32"/>
      <c r="AT586" s="15" t="s">
        <v>145</v>
      </c>
      <c r="AU586" s="15" t="s">
        <v>83</v>
      </c>
    </row>
    <row r="587" spans="1:65" s="2" customFormat="1" ht="11.25">
      <c r="A587" s="32"/>
      <c r="B587" s="33"/>
      <c r="C587" s="34"/>
      <c r="D587" s="189" t="s">
        <v>147</v>
      </c>
      <c r="E587" s="34"/>
      <c r="F587" s="190" t="s">
        <v>1108</v>
      </c>
      <c r="G587" s="34"/>
      <c r="H587" s="34"/>
      <c r="I587" s="186"/>
      <c r="J587" s="34"/>
      <c r="K587" s="34"/>
      <c r="L587" s="37"/>
      <c r="M587" s="187"/>
      <c r="N587" s="188"/>
      <c r="O587" s="62"/>
      <c r="P587" s="62"/>
      <c r="Q587" s="62"/>
      <c r="R587" s="62"/>
      <c r="S587" s="62"/>
      <c r="T587" s="63"/>
      <c r="U587" s="32"/>
      <c r="V587" s="32"/>
      <c r="W587" s="32"/>
      <c r="X587" s="32"/>
      <c r="Y587" s="32"/>
      <c r="Z587" s="32"/>
      <c r="AA587" s="32"/>
      <c r="AB587" s="32"/>
      <c r="AC587" s="32"/>
      <c r="AD587" s="32"/>
      <c r="AE587" s="32"/>
      <c r="AT587" s="15" t="s">
        <v>147</v>
      </c>
      <c r="AU587" s="15" t="s">
        <v>83</v>
      </c>
    </row>
    <row r="588" spans="1:65" s="2" customFormat="1" ht="16.5" customHeight="1">
      <c r="A588" s="32"/>
      <c r="B588" s="33"/>
      <c r="C588" s="171" t="s">
        <v>1109</v>
      </c>
      <c r="D588" s="171" t="s">
        <v>138</v>
      </c>
      <c r="E588" s="172" t="s">
        <v>1110</v>
      </c>
      <c r="F588" s="173" t="s">
        <v>1111</v>
      </c>
      <c r="G588" s="174" t="s">
        <v>276</v>
      </c>
      <c r="H588" s="175">
        <v>15</v>
      </c>
      <c r="I588" s="176"/>
      <c r="J588" s="177">
        <f>ROUND(I588*H588,2)</f>
        <v>0</v>
      </c>
      <c r="K588" s="173" t="s">
        <v>142</v>
      </c>
      <c r="L588" s="37"/>
      <c r="M588" s="178" t="s">
        <v>19</v>
      </c>
      <c r="N588" s="179" t="s">
        <v>44</v>
      </c>
      <c r="O588" s="62"/>
      <c r="P588" s="180">
        <f>O588*H588</f>
        <v>0</v>
      </c>
      <c r="Q588" s="180">
        <v>1.9000000000000001E-4</v>
      </c>
      <c r="R588" s="180">
        <f>Q588*H588</f>
        <v>2.8500000000000001E-3</v>
      </c>
      <c r="S588" s="180">
        <v>0</v>
      </c>
      <c r="T588" s="181">
        <f>S588*H588</f>
        <v>0</v>
      </c>
      <c r="U588" s="32"/>
      <c r="V588" s="32"/>
      <c r="W588" s="32"/>
      <c r="X588" s="32"/>
      <c r="Y588" s="32"/>
      <c r="Z588" s="32"/>
      <c r="AA588" s="32"/>
      <c r="AB588" s="32"/>
      <c r="AC588" s="32"/>
      <c r="AD588" s="32"/>
      <c r="AE588" s="32"/>
      <c r="AR588" s="182" t="s">
        <v>143</v>
      </c>
      <c r="AT588" s="182" t="s">
        <v>138</v>
      </c>
      <c r="AU588" s="182" t="s">
        <v>83</v>
      </c>
      <c r="AY588" s="15" t="s">
        <v>136</v>
      </c>
      <c r="BE588" s="183">
        <f>IF(N588="základní",J588,0)</f>
        <v>0</v>
      </c>
      <c r="BF588" s="183">
        <f>IF(N588="snížená",J588,0)</f>
        <v>0</v>
      </c>
      <c r="BG588" s="183">
        <f>IF(N588="zákl. přenesená",J588,0)</f>
        <v>0</v>
      </c>
      <c r="BH588" s="183">
        <f>IF(N588="sníž. přenesená",J588,0)</f>
        <v>0</v>
      </c>
      <c r="BI588" s="183">
        <f>IF(N588="nulová",J588,0)</f>
        <v>0</v>
      </c>
      <c r="BJ588" s="15" t="s">
        <v>81</v>
      </c>
      <c r="BK588" s="183">
        <f>ROUND(I588*H588,2)</f>
        <v>0</v>
      </c>
      <c r="BL588" s="15" t="s">
        <v>143</v>
      </c>
      <c r="BM588" s="182" t="s">
        <v>1112</v>
      </c>
    </row>
    <row r="589" spans="1:65" s="2" customFormat="1" ht="11.25">
      <c r="A589" s="32"/>
      <c r="B589" s="33"/>
      <c r="C589" s="34"/>
      <c r="D589" s="184" t="s">
        <v>145</v>
      </c>
      <c r="E589" s="34"/>
      <c r="F589" s="185" t="s">
        <v>1113</v>
      </c>
      <c r="G589" s="34"/>
      <c r="H589" s="34"/>
      <c r="I589" s="186"/>
      <c r="J589" s="34"/>
      <c r="K589" s="34"/>
      <c r="L589" s="37"/>
      <c r="M589" s="187"/>
      <c r="N589" s="188"/>
      <c r="O589" s="62"/>
      <c r="P589" s="62"/>
      <c r="Q589" s="62"/>
      <c r="R589" s="62"/>
      <c r="S589" s="62"/>
      <c r="T589" s="63"/>
      <c r="U589" s="32"/>
      <c r="V589" s="32"/>
      <c r="W589" s="32"/>
      <c r="X589" s="32"/>
      <c r="Y589" s="32"/>
      <c r="Z589" s="32"/>
      <c r="AA589" s="32"/>
      <c r="AB589" s="32"/>
      <c r="AC589" s="32"/>
      <c r="AD589" s="32"/>
      <c r="AE589" s="32"/>
      <c r="AT589" s="15" t="s">
        <v>145</v>
      </c>
      <c r="AU589" s="15" t="s">
        <v>83</v>
      </c>
    </row>
    <row r="590" spans="1:65" s="2" customFormat="1" ht="11.25">
      <c r="A590" s="32"/>
      <c r="B590" s="33"/>
      <c r="C590" s="34"/>
      <c r="D590" s="189" t="s">
        <v>147</v>
      </c>
      <c r="E590" s="34"/>
      <c r="F590" s="190" t="s">
        <v>1114</v>
      </c>
      <c r="G590" s="34"/>
      <c r="H590" s="34"/>
      <c r="I590" s="186"/>
      <c r="J590" s="34"/>
      <c r="K590" s="34"/>
      <c r="L590" s="37"/>
      <c r="M590" s="187"/>
      <c r="N590" s="188"/>
      <c r="O590" s="62"/>
      <c r="P590" s="62"/>
      <c r="Q590" s="62"/>
      <c r="R590" s="62"/>
      <c r="S590" s="62"/>
      <c r="T590" s="63"/>
      <c r="U590" s="32"/>
      <c r="V590" s="32"/>
      <c r="W590" s="32"/>
      <c r="X590" s="32"/>
      <c r="Y590" s="32"/>
      <c r="Z590" s="32"/>
      <c r="AA590" s="32"/>
      <c r="AB590" s="32"/>
      <c r="AC590" s="32"/>
      <c r="AD590" s="32"/>
      <c r="AE590" s="32"/>
      <c r="AT590" s="15" t="s">
        <v>147</v>
      </c>
      <c r="AU590" s="15" t="s">
        <v>83</v>
      </c>
    </row>
    <row r="591" spans="1:65" s="2" customFormat="1" ht="16.5" customHeight="1">
      <c r="A591" s="32"/>
      <c r="B591" s="33"/>
      <c r="C591" s="171" t="s">
        <v>1115</v>
      </c>
      <c r="D591" s="171" t="s">
        <v>138</v>
      </c>
      <c r="E591" s="172" t="s">
        <v>1116</v>
      </c>
      <c r="F591" s="173" t="s">
        <v>1117</v>
      </c>
      <c r="G591" s="174" t="s">
        <v>263</v>
      </c>
      <c r="H591" s="175">
        <v>10</v>
      </c>
      <c r="I591" s="176"/>
      <c r="J591" s="177">
        <f>ROUND(I591*H591,2)</f>
        <v>0</v>
      </c>
      <c r="K591" s="173" t="s">
        <v>142</v>
      </c>
      <c r="L591" s="37"/>
      <c r="M591" s="178" t="s">
        <v>19</v>
      </c>
      <c r="N591" s="179" t="s">
        <v>44</v>
      </c>
      <c r="O591" s="62"/>
      <c r="P591" s="180">
        <f>O591*H591</f>
        <v>0</v>
      </c>
      <c r="Q591" s="180">
        <v>7.9549999999999996E-2</v>
      </c>
      <c r="R591" s="180">
        <f>Q591*H591</f>
        <v>0.79549999999999998</v>
      </c>
      <c r="S591" s="180">
        <v>0</v>
      </c>
      <c r="T591" s="181">
        <f>S591*H591</f>
        <v>0</v>
      </c>
      <c r="U591" s="32"/>
      <c r="V591" s="32"/>
      <c r="W591" s="32"/>
      <c r="X591" s="32"/>
      <c r="Y591" s="32"/>
      <c r="Z591" s="32"/>
      <c r="AA591" s="32"/>
      <c r="AB591" s="32"/>
      <c r="AC591" s="32"/>
      <c r="AD591" s="32"/>
      <c r="AE591" s="32"/>
      <c r="AR591" s="182" t="s">
        <v>143</v>
      </c>
      <c r="AT591" s="182" t="s">
        <v>138</v>
      </c>
      <c r="AU591" s="182" t="s">
        <v>83</v>
      </c>
      <c r="AY591" s="15" t="s">
        <v>136</v>
      </c>
      <c r="BE591" s="183">
        <f>IF(N591="základní",J591,0)</f>
        <v>0</v>
      </c>
      <c r="BF591" s="183">
        <f>IF(N591="snížená",J591,0)</f>
        <v>0</v>
      </c>
      <c r="BG591" s="183">
        <f>IF(N591="zákl. přenesená",J591,0)</f>
        <v>0</v>
      </c>
      <c r="BH591" s="183">
        <f>IF(N591="sníž. přenesená",J591,0)</f>
        <v>0</v>
      </c>
      <c r="BI591" s="183">
        <f>IF(N591="nulová",J591,0)</f>
        <v>0</v>
      </c>
      <c r="BJ591" s="15" t="s">
        <v>81</v>
      </c>
      <c r="BK591" s="183">
        <f>ROUND(I591*H591,2)</f>
        <v>0</v>
      </c>
      <c r="BL591" s="15" t="s">
        <v>143</v>
      </c>
      <c r="BM591" s="182" t="s">
        <v>1118</v>
      </c>
    </row>
    <row r="592" spans="1:65" s="2" customFormat="1" ht="11.25">
      <c r="A592" s="32"/>
      <c r="B592" s="33"/>
      <c r="C592" s="34"/>
      <c r="D592" s="184" t="s">
        <v>145</v>
      </c>
      <c r="E592" s="34"/>
      <c r="F592" s="185" t="s">
        <v>1119</v>
      </c>
      <c r="G592" s="34"/>
      <c r="H592" s="34"/>
      <c r="I592" s="186"/>
      <c r="J592" s="34"/>
      <c r="K592" s="34"/>
      <c r="L592" s="37"/>
      <c r="M592" s="187"/>
      <c r="N592" s="188"/>
      <c r="O592" s="62"/>
      <c r="P592" s="62"/>
      <c r="Q592" s="62"/>
      <c r="R592" s="62"/>
      <c r="S592" s="62"/>
      <c r="T592" s="63"/>
      <c r="U592" s="32"/>
      <c r="V592" s="32"/>
      <c r="W592" s="32"/>
      <c r="X592" s="32"/>
      <c r="Y592" s="32"/>
      <c r="Z592" s="32"/>
      <c r="AA592" s="32"/>
      <c r="AB592" s="32"/>
      <c r="AC592" s="32"/>
      <c r="AD592" s="32"/>
      <c r="AE592" s="32"/>
      <c r="AT592" s="15" t="s">
        <v>145</v>
      </c>
      <c r="AU592" s="15" t="s">
        <v>83</v>
      </c>
    </row>
    <row r="593" spans="1:65" s="2" customFormat="1" ht="11.25">
      <c r="A593" s="32"/>
      <c r="B593" s="33"/>
      <c r="C593" s="34"/>
      <c r="D593" s="189" t="s">
        <v>147</v>
      </c>
      <c r="E593" s="34"/>
      <c r="F593" s="190" t="s">
        <v>1120</v>
      </c>
      <c r="G593" s="34"/>
      <c r="H593" s="34"/>
      <c r="I593" s="186"/>
      <c r="J593" s="34"/>
      <c r="K593" s="34"/>
      <c r="L593" s="37"/>
      <c r="M593" s="187"/>
      <c r="N593" s="188"/>
      <c r="O593" s="62"/>
      <c r="P593" s="62"/>
      <c r="Q593" s="62"/>
      <c r="R593" s="62"/>
      <c r="S593" s="62"/>
      <c r="T593" s="63"/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  <c r="AE593" s="32"/>
      <c r="AT593" s="15" t="s">
        <v>147</v>
      </c>
      <c r="AU593" s="15" t="s">
        <v>83</v>
      </c>
    </row>
    <row r="594" spans="1:65" s="2" customFormat="1" ht="16.5" customHeight="1">
      <c r="A594" s="32"/>
      <c r="B594" s="33"/>
      <c r="C594" s="171" t="s">
        <v>1121</v>
      </c>
      <c r="D594" s="171" t="s">
        <v>138</v>
      </c>
      <c r="E594" s="172" t="s">
        <v>1122</v>
      </c>
      <c r="F594" s="173" t="s">
        <v>1123</v>
      </c>
      <c r="G594" s="174" t="s">
        <v>263</v>
      </c>
      <c r="H594" s="175">
        <v>4</v>
      </c>
      <c r="I594" s="176"/>
      <c r="J594" s="177">
        <f>ROUND(I594*H594,2)</f>
        <v>0</v>
      </c>
      <c r="K594" s="173" t="s">
        <v>142</v>
      </c>
      <c r="L594" s="37"/>
      <c r="M594" s="178" t="s">
        <v>19</v>
      </c>
      <c r="N594" s="179" t="s">
        <v>44</v>
      </c>
      <c r="O594" s="62"/>
      <c r="P594" s="180">
        <f>O594*H594</f>
        <v>0</v>
      </c>
      <c r="Q594" s="180">
        <v>2.2912400000000002</v>
      </c>
      <c r="R594" s="180">
        <f>Q594*H594</f>
        <v>9.1649600000000007</v>
      </c>
      <c r="S594" s="180">
        <v>0</v>
      </c>
      <c r="T594" s="181">
        <f>S594*H594</f>
        <v>0</v>
      </c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  <c r="AE594" s="32"/>
      <c r="AR594" s="182" t="s">
        <v>143</v>
      </c>
      <c r="AT594" s="182" t="s">
        <v>138</v>
      </c>
      <c r="AU594" s="182" t="s">
        <v>83</v>
      </c>
      <c r="AY594" s="15" t="s">
        <v>136</v>
      </c>
      <c r="BE594" s="183">
        <f>IF(N594="základní",J594,0)</f>
        <v>0</v>
      </c>
      <c r="BF594" s="183">
        <f>IF(N594="snížená",J594,0)</f>
        <v>0</v>
      </c>
      <c r="BG594" s="183">
        <f>IF(N594="zákl. přenesená",J594,0)</f>
        <v>0</v>
      </c>
      <c r="BH594" s="183">
        <f>IF(N594="sníž. přenesená",J594,0)</f>
        <v>0</v>
      </c>
      <c r="BI594" s="183">
        <f>IF(N594="nulová",J594,0)</f>
        <v>0</v>
      </c>
      <c r="BJ594" s="15" t="s">
        <v>81</v>
      </c>
      <c r="BK594" s="183">
        <f>ROUND(I594*H594,2)</f>
        <v>0</v>
      </c>
      <c r="BL594" s="15" t="s">
        <v>143</v>
      </c>
      <c r="BM594" s="182" t="s">
        <v>1124</v>
      </c>
    </row>
    <row r="595" spans="1:65" s="2" customFormat="1" ht="11.25">
      <c r="A595" s="32"/>
      <c r="B595" s="33"/>
      <c r="C595" s="34"/>
      <c r="D595" s="184" t="s">
        <v>145</v>
      </c>
      <c r="E595" s="34"/>
      <c r="F595" s="185" t="s">
        <v>1125</v>
      </c>
      <c r="G595" s="34"/>
      <c r="H595" s="34"/>
      <c r="I595" s="186"/>
      <c r="J595" s="34"/>
      <c r="K595" s="34"/>
      <c r="L595" s="37"/>
      <c r="M595" s="187"/>
      <c r="N595" s="188"/>
      <c r="O595" s="62"/>
      <c r="P595" s="62"/>
      <c r="Q595" s="62"/>
      <c r="R595" s="62"/>
      <c r="S595" s="62"/>
      <c r="T595" s="63"/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  <c r="AE595" s="32"/>
      <c r="AT595" s="15" t="s">
        <v>145</v>
      </c>
      <c r="AU595" s="15" t="s">
        <v>83</v>
      </c>
    </row>
    <row r="596" spans="1:65" s="2" customFormat="1" ht="11.25">
      <c r="A596" s="32"/>
      <c r="B596" s="33"/>
      <c r="C596" s="34"/>
      <c r="D596" s="189" t="s">
        <v>147</v>
      </c>
      <c r="E596" s="34"/>
      <c r="F596" s="190" t="s">
        <v>1126</v>
      </c>
      <c r="G596" s="34"/>
      <c r="H596" s="34"/>
      <c r="I596" s="186"/>
      <c r="J596" s="34"/>
      <c r="K596" s="34"/>
      <c r="L596" s="37"/>
      <c r="M596" s="187"/>
      <c r="N596" s="188"/>
      <c r="O596" s="62"/>
      <c r="P596" s="62"/>
      <c r="Q596" s="62"/>
      <c r="R596" s="62"/>
      <c r="S596" s="62"/>
      <c r="T596" s="63"/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  <c r="AE596" s="32"/>
      <c r="AT596" s="15" t="s">
        <v>147</v>
      </c>
      <c r="AU596" s="15" t="s">
        <v>83</v>
      </c>
    </row>
    <row r="597" spans="1:65" s="2" customFormat="1" ht="16.5" customHeight="1">
      <c r="A597" s="32"/>
      <c r="B597" s="33"/>
      <c r="C597" s="171" t="s">
        <v>1127</v>
      </c>
      <c r="D597" s="171" t="s">
        <v>138</v>
      </c>
      <c r="E597" s="172" t="s">
        <v>1128</v>
      </c>
      <c r="F597" s="173" t="s">
        <v>1129</v>
      </c>
      <c r="G597" s="174" t="s">
        <v>276</v>
      </c>
      <c r="H597" s="175">
        <v>50</v>
      </c>
      <c r="I597" s="176"/>
      <c r="J597" s="177">
        <f>ROUND(I597*H597,2)</f>
        <v>0</v>
      </c>
      <c r="K597" s="173" t="s">
        <v>142</v>
      </c>
      <c r="L597" s="37"/>
      <c r="M597" s="178" t="s">
        <v>19</v>
      </c>
      <c r="N597" s="179" t="s">
        <v>44</v>
      </c>
      <c r="O597" s="62"/>
      <c r="P597" s="180">
        <f>O597*H597</f>
        <v>0</v>
      </c>
      <c r="Q597" s="180">
        <v>0</v>
      </c>
      <c r="R597" s="180">
        <f>Q597*H597</f>
        <v>0</v>
      </c>
      <c r="S597" s="180">
        <v>0</v>
      </c>
      <c r="T597" s="181">
        <f>S597*H597</f>
        <v>0</v>
      </c>
      <c r="U597" s="32"/>
      <c r="V597" s="32"/>
      <c r="W597" s="32"/>
      <c r="X597" s="32"/>
      <c r="Y597" s="32"/>
      <c r="Z597" s="32"/>
      <c r="AA597" s="32"/>
      <c r="AB597" s="32"/>
      <c r="AC597" s="32"/>
      <c r="AD597" s="32"/>
      <c r="AE597" s="32"/>
      <c r="AR597" s="182" t="s">
        <v>143</v>
      </c>
      <c r="AT597" s="182" t="s">
        <v>138</v>
      </c>
      <c r="AU597" s="182" t="s">
        <v>83</v>
      </c>
      <c r="AY597" s="15" t="s">
        <v>136</v>
      </c>
      <c r="BE597" s="183">
        <f>IF(N597="základní",J597,0)</f>
        <v>0</v>
      </c>
      <c r="BF597" s="183">
        <f>IF(N597="snížená",J597,0)</f>
        <v>0</v>
      </c>
      <c r="BG597" s="183">
        <f>IF(N597="zákl. přenesená",J597,0)</f>
        <v>0</v>
      </c>
      <c r="BH597" s="183">
        <f>IF(N597="sníž. přenesená",J597,0)</f>
        <v>0</v>
      </c>
      <c r="BI597" s="183">
        <f>IF(N597="nulová",J597,0)</f>
        <v>0</v>
      </c>
      <c r="BJ597" s="15" t="s">
        <v>81</v>
      </c>
      <c r="BK597" s="183">
        <f>ROUND(I597*H597,2)</f>
        <v>0</v>
      </c>
      <c r="BL597" s="15" t="s">
        <v>143</v>
      </c>
      <c r="BM597" s="182" t="s">
        <v>1130</v>
      </c>
    </row>
    <row r="598" spans="1:65" s="2" customFormat="1" ht="11.25">
      <c r="A598" s="32"/>
      <c r="B598" s="33"/>
      <c r="C598" s="34"/>
      <c r="D598" s="184" t="s">
        <v>145</v>
      </c>
      <c r="E598" s="34"/>
      <c r="F598" s="185" t="s">
        <v>1131</v>
      </c>
      <c r="G598" s="34"/>
      <c r="H598" s="34"/>
      <c r="I598" s="186"/>
      <c r="J598" s="34"/>
      <c r="K598" s="34"/>
      <c r="L598" s="37"/>
      <c r="M598" s="187"/>
      <c r="N598" s="188"/>
      <c r="O598" s="62"/>
      <c r="P598" s="62"/>
      <c r="Q598" s="62"/>
      <c r="R598" s="62"/>
      <c r="S598" s="62"/>
      <c r="T598" s="63"/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  <c r="AE598" s="32"/>
      <c r="AT598" s="15" t="s">
        <v>145</v>
      </c>
      <c r="AU598" s="15" t="s">
        <v>83</v>
      </c>
    </row>
    <row r="599" spans="1:65" s="2" customFormat="1" ht="11.25">
      <c r="A599" s="32"/>
      <c r="B599" s="33"/>
      <c r="C599" s="34"/>
      <c r="D599" s="189" t="s">
        <v>147</v>
      </c>
      <c r="E599" s="34"/>
      <c r="F599" s="190" t="s">
        <v>1132</v>
      </c>
      <c r="G599" s="34"/>
      <c r="H599" s="34"/>
      <c r="I599" s="186"/>
      <c r="J599" s="34"/>
      <c r="K599" s="34"/>
      <c r="L599" s="37"/>
      <c r="M599" s="187"/>
      <c r="N599" s="188"/>
      <c r="O599" s="62"/>
      <c r="P599" s="62"/>
      <c r="Q599" s="62"/>
      <c r="R599" s="62"/>
      <c r="S599" s="62"/>
      <c r="T599" s="63"/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  <c r="AE599" s="32"/>
      <c r="AT599" s="15" t="s">
        <v>147</v>
      </c>
      <c r="AU599" s="15" t="s">
        <v>83</v>
      </c>
    </row>
    <row r="600" spans="1:65" s="12" customFormat="1" ht="22.9" customHeight="1">
      <c r="B600" s="155"/>
      <c r="C600" s="156"/>
      <c r="D600" s="157" t="s">
        <v>72</v>
      </c>
      <c r="E600" s="169" t="s">
        <v>143</v>
      </c>
      <c r="F600" s="169" t="s">
        <v>1133</v>
      </c>
      <c r="G600" s="156"/>
      <c r="H600" s="156"/>
      <c r="I600" s="159"/>
      <c r="J600" s="170">
        <f>BK600</f>
        <v>0</v>
      </c>
      <c r="K600" s="156"/>
      <c r="L600" s="161"/>
      <c r="M600" s="162"/>
      <c r="N600" s="163"/>
      <c r="O600" s="163"/>
      <c r="P600" s="164">
        <f>SUM(P601:P724)</f>
        <v>0</v>
      </c>
      <c r="Q600" s="163"/>
      <c r="R600" s="164">
        <f>SUM(R601:R724)</f>
        <v>99.025930000000002</v>
      </c>
      <c r="S600" s="163"/>
      <c r="T600" s="165">
        <f>SUM(T601:T724)</f>
        <v>8.8491</v>
      </c>
      <c r="AR600" s="166" t="s">
        <v>81</v>
      </c>
      <c r="AT600" s="167" t="s">
        <v>72</v>
      </c>
      <c r="AU600" s="167" t="s">
        <v>81</v>
      </c>
      <c r="AY600" s="166" t="s">
        <v>136</v>
      </c>
      <c r="BK600" s="168">
        <f>SUM(BK601:BK724)</f>
        <v>0</v>
      </c>
    </row>
    <row r="601" spans="1:65" s="2" customFormat="1" ht="16.5" customHeight="1">
      <c r="A601" s="32"/>
      <c r="B601" s="33"/>
      <c r="C601" s="171" t="s">
        <v>1134</v>
      </c>
      <c r="D601" s="171" t="s">
        <v>138</v>
      </c>
      <c r="E601" s="172" t="s">
        <v>1135</v>
      </c>
      <c r="F601" s="173" t="s">
        <v>1136</v>
      </c>
      <c r="G601" s="174" t="s">
        <v>141</v>
      </c>
      <c r="H601" s="175">
        <v>10</v>
      </c>
      <c r="I601" s="176"/>
      <c r="J601" s="177">
        <f>ROUND(I601*H601,2)</f>
        <v>0</v>
      </c>
      <c r="K601" s="173" t="s">
        <v>142</v>
      </c>
      <c r="L601" s="37"/>
      <c r="M601" s="178" t="s">
        <v>19</v>
      </c>
      <c r="N601" s="179" t="s">
        <v>44</v>
      </c>
      <c r="O601" s="62"/>
      <c r="P601" s="180">
        <f>O601*H601</f>
        <v>0</v>
      </c>
      <c r="Q601" s="180">
        <v>2.1800000000000001E-3</v>
      </c>
      <c r="R601" s="180">
        <f>Q601*H601</f>
        <v>2.18E-2</v>
      </c>
      <c r="S601" s="180">
        <v>0</v>
      </c>
      <c r="T601" s="181">
        <f>S601*H601</f>
        <v>0</v>
      </c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  <c r="AE601" s="32"/>
      <c r="AR601" s="182" t="s">
        <v>143</v>
      </c>
      <c r="AT601" s="182" t="s">
        <v>138</v>
      </c>
      <c r="AU601" s="182" t="s">
        <v>83</v>
      </c>
      <c r="AY601" s="15" t="s">
        <v>136</v>
      </c>
      <c r="BE601" s="183">
        <f>IF(N601="základní",J601,0)</f>
        <v>0</v>
      </c>
      <c r="BF601" s="183">
        <f>IF(N601="snížená",J601,0)</f>
        <v>0</v>
      </c>
      <c r="BG601" s="183">
        <f>IF(N601="zákl. přenesená",J601,0)</f>
        <v>0</v>
      </c>
      <c r="BH601" s="183">
        <f>IF(N601="sníž. přenesená",J601,0)</f>
        <v>0</v>
      </c>
      <c r="BI601" s="183">
        <f>IF(N601="nulová",J601,0)</f>
        <v>0</v>
      </c>
      <c r="BJ601" s="15" t="s">
        <v>81</v>
      </c>
      <c r="BK601" s="183">
        <f>ROUND(I601*H601,2)</f>
        <v>0</v>
      </c>
      <c r="BL601" s="15" t="s">
        <v>143</v>
      </c>
      <c r="BM601" s="182" t="s">
        <v>1137</v>
      </c>
    </row>
    <row r="602" spans="1:65" s="2" customFormat="1" ht="19.5">
      <c r="A602" s="32"/>
      <c r="B602" s="33"/>
      <c r="C602" s="34"/>
      <c r="D602" s="184" t="s">
        <v>145</v>
      </c>
      <c r="E602" s="34"/>
      <c r="F602" s="185" t="s">
        <v>1138</v>
      </c>
      <c r="G602" s="34"/>
      <c r="H602" s="34"/>
      <c r="I602" s="186"/>
      <c r="J602" s="34"/>
      <c r="K602" s="34"/>
      <c r="L602" s="37"/>
      <c r="M602" s="187"/>
      <c r="N602" s="188"/>
      <c r="O602" s="62"/>
      <c r="P602" s="62"/>
      <c r="Q602" s="62"/>
      <c r="R602" s="62"/>
      <c r="S602" s="62"/>
      <c r="T602" s="63"/>
      <c r="U602" s="32"/>
      <c r="V602" s="32"/>
      <c r="W602" s="32"/>
      <c r="X602" s="32"/>
      <c r="Y602" s="32"/>
      <c r="Z602" s="32"/>
      <c r="AA602" s="32"/>
      <c r="AB602" s="32"/>
      <c r="AC602" s="32"/>
      <c r="AD602" s="32"/>
      <c r="AE602" s="32"/>
      <c r="AT602" s="15" t="s">
        <v>145</v>
      </c>
      <c r="AU602" s="15" t="s">
        <v>83</v>
      </c>
    </row>
    <row r="603" spans="1:65" s="2" customFormat="1" ht="11.25">
      <c r="A603" s="32"/>
      <c r="B603" s="33"/>
      <c r="C603" s="34"/>
      <c r="D603" s="189" t="s">
        <v>147</v>
      </c>
      <c r="E603" s="34"/>
      <c r="F603" s="190" t="s">
        <v>1139</v>
      </c>
      <c r="G603" s="34"/>
      <c r="H603" s="34"/>
      <c r="I603" s="186"/>
      <c r="J603" s="34"/>
      <c r="K603" s="34"/>
      <c r="L603" s="37"/>
      <c r="M603" s="187"/>
      <c r="N603" s="188"/>
      <c r="O603" s="62"/>
      <c r="P603" s="62"/>
      <c r="Q603" s="62"/>
      <c r="R603" s="62"/>
      <c r="S603" s="62"/>
      <c r="T603" s="63"/>
      <c r="U603" s="32"/>
      <c r="V603" s="32"/>
      <c r="W603" s="32"/>
      <c r="X603" s="32"/>
      <c r="Y603" s="32"/>
      <c r="Z603" s="32"/>
      <c r="AA603" s="32"/>
      <c r="AB603" s="32"/>
      <c r="AC603" s="32"/>
      <c r="AD603" s="32"/>
      <c r="AE603" s="32"/>
      <c r="AT603" s="15" t="s">
        <v>147</v>
      </c>
      <c r="AU603" s="15" t="s">
        <v>83</v>
      </c>
    </row>
    <row r="604" spans="1:65" s="2" customFormat="1" ht="16.5" customHeight="1">
      <c r="A604" s="32"/>
      <c r="B604" s="33"/>
      <c r="C604" s="171" t="s">
        <v>1140</v>
      </c>
      <c r="D604" s="171" t="s">
        <v>138</v>
      </c>
      <c r="E604" s="172" t="s">
        <v>1141</v>
      </c>
      <c r="F604" s="173" t="s">
        <v>1142</v>
      </c>
      <c r="G604" s="174" t="s">
        <v>141</v>
      </c>
      <c r="H604" s="175">
        <v>30</v>
      </c>
      <c r="I604" s="176"/>
      <c r="J604" s="177">
        <f>ROUND(I604*H604,2)</f>
        <v>0</v>
      </c>
      <c r="K604" s="173" t="s">
        <v>142</v>
      </c>
      <c r="L604" s="37"/>
      <c r="M604" s="178" t="s">
        <v>19</v>
      </c>
      <c r="N604" s="179" t="s">
        <v>44</v>
      </c>
      <c r="O604" s="62"/>
      <c r="P604" s="180">
        <f>O604*H604</f>
        <v>0</v>
      </c>
      <c r="Q604" s="180">
        <v>2.3999999999999998E-3</v>
      </c>
      <c r="R604" s="180">
        <f>Q604*H604</f>
        <v>7.1999999999999995E-2</v>
      </c>
      <c r="S604" s="180">
        <v>0</v>
      </c>
      <c r="T604" s="181">
        <f>S604*H604</f>
        <v>0</v>
      </c>
      <c r="U604" s="32"/>
      <c r="V604" s="32"/>
      <c r="W604" s="32"/>
      <c r="X604" s="32"/>
      <c r="Y604" s="32"/>
      <c r="Z604" s="32"/>
      <c r="AA604" s="32"/>
      <c r="AB604" s="32"/>
      <c r="AC604" s="32"/>
      <c r="AD604" s="32"/>
      <c r="AE604" s="32"/>
      <c r="AR604" s="182" t="s">
        <v>143</v>
      </c>
      <c r="AT604" s="182" t="s">
        <v>138</v>
      </c>
      <c r="AU604" s="182" t="s">
        <v>83</v>
      </c>
      <c r="AY604" s="15" t="s">
        <v>136</v>
      </c>
      <c r="BE604" s="183">
        <f>IF(N604="základní",J604,0)</f>
        <v>0</v>
      </c>
      <c r="BF604" s="183">
        <f>IF(N604="snížená",J604,0)</f>
        <v>0</v>
      </c>
      <c r="BG604" s="183">
        <f>IF(N604="zákl. přenesená",J604,0)</f>
        <v>0</v>
      </c>
      <c r="BH604" s="183">
        <f>IF(N604="sníž. přenesená",J604,0)</f>
        <v>0</v>
      </c>
      <c r="BI604" s="183">
        <f>IF(N604="nulová",J604,0)</f>
        <v>0</v>
      </c>
      <c r="BJ604" s="15" t="s">
        <v>81</v>
      </c>
      <c r="BK604" s="183">
        <f>ROUND(I604*H604,2)</f>
        <v>0</v>
      </c>
      <c r="BL604" s="15" t="s">
        <v>143</v>
      </c>
      <c r="BM604" s="182" t="s">
        <v>1143</v>
      </c>
    </row>
    <row r="605" spans="1:65" s="2" customFormat="1" ht="11.25">
      <c r="A605" s="32"/>
      <c r="B605" s="33"/>
      <c r="C605" s="34"/>
      <c r="D605" s="184" t="s">
        <v>145</v>
      </c>
      <c r="E605" s="34"/>
      <c r="F605" s="185" t="s">
        <v>1144</v>
      </c>
      <c r="G605" s="34"/>
      <c r="H605" s="34"/>
      <c r="I605" s="186"/>
      <c r="J605" s="34"/>
      <c r="K605" s="34"/>
      <c r="L605" s="37"/>
      <c r="M605" s="187"/>
      <c r="N605" s="188"/>
      <c r="O605" s="62"/>
      <c r="P605" s="62"/>
      <c r="Q605" s="62"/>
      <c r="R605" s="62"/>
      <c r="S605" s="62"/>
      <c r="T605" s="63"/>
      <c r="U605" s="32"/>
      <c r="V605" s="32"/>
      <c r="W605" s="32"/>
      <c r="X605" s="32"/>
      <c r="Y605" s="32"/>
      <c r="Z605" s="32"/>
      <c r="AA605" s="32"/>
      <c r="AB605" s="32"/>
      <c r="AC605" s="32"/>
      <c r="AD605" s="32"/>
      <c r="AE605" s="32"/>
      <c r="AT605" s="15" t="s">
        <v>145</v>
      </c>
      <c r="AU605" s="15" t="s">
        <v>83</v>
      </c>
    </row>
    <row r="606" spans="1:65" s="2" customFormat="1" ht="11.25">
      <c r="A606" s="32"/>
      <c r="B606" s="33"/>
      <c r="C606" s="34"/>
      <c r="D606" s="189" t="s">
        <v>147</v>
      </c>
      <c r="E606" s="34"/>
      <c r="F606" s="190" t="s">
        <v>1145</v>
      </c>
      <c r="G606" s="34"/>
      <c r="H606" s="34"/>
      <c r="I606" s="186"/>
      <c r="J606" s="34"/>
      <c r="K606" s="34"/>
      <c r="L606" s="37"/>
      <c r="M606" s="187"/>
      <c r="N606" s="188"/>
      <c r="O606" s="62"/>
      <c r="P606" s="62"/>
      <c r="Q606" s="62"/>
      <c r="R606" s="62"/>
      <c r="S606" s="62"/>
      <c r="T606" s="63"/>
      <c r="U606" s="32"/>
      <c r="V606" s="32"/>
      <c r="W606" s="32"/>
      <c r="X606" s="32"/>
      <c r="Y606" s="32"/>
      <c r="Z606" s="32"/>
      <c r="AA606" s="32"/>
      <c r="AB606" s="32"/>
      <c r="AC606" s="32"/>
      <c r="AD606" s="32"/>
      <c r="AE606" s="32"/>
      <c r="AT606" s="15" t="s">
        <v>147</v>
      </c>
      <c r="AU606" s="15" t="s">
        <v>83</v>
      </c>
    </row>
    <row r="607" spans="1:65" s="2" customFormat="1" ht="16.5" customHeight="1">
      <c r="A607" s="32"/>
      <c r="B607" s="33"/>
      <c r="C607" s="171" t="s">
        <v>1146</v>
      </c>
      <c r="D607" s="171" t="s">
        <v>138</v>
      </c>
      <c r="E607" s="172" t="s">
        <v>1147</v>
      </c>
      <c r="F607" s="173" t="s">
        <v>1148</v>
      </c>
      <c r="G607" s="174" t="s">
        <v>141</v>
      </c>
      <c r="H607" s="175">
        <v>40</v>
      </c>
      <c r="I607" s="176"/>
      <c r="J607" s="177">
        <f>ROUND(I607*H607,2)</f>
        <v>0</v>
      </c>
      <c r="K607" s="173" t="s">
        <v>142</v>
      </c>
      <c r="L607" s="37"/>
      <c r="M607" s="178" t="s">
        <v>19</v>
      </c>
      <c r="N607" s="179" t="s">
        <v>44</v>
      </c>
      <c r="O607" s="62"/>
      <c r="P607" s="180">
        <f>O607*H607</f>
        <v>0</v>
      </c>
      <c r="Q607" s="180">
        <v>7.7999999999999999E-4</v>
      </c>
      <c r="R607" s="180">
        <f>Q607*H607</f>
        <v>3.1199999999999999E-2</v>
      </c>
      <c r="S607" s="180">
        <v>0</v>
      </c>
      <c r="T607" s="181">
        <f>S607*H607</f>
        <v>0</v>
      </c>
      <c r="U607" s="32"/>
      <c r="V607" s="32"/>
      <c r="W607" s="32"/>
      <c r="X607" s="32"/>
      <c r="Y607" s="32"/>
      <c r="Z607" s="32"/>
      <c r="AA607" s="32"/>
      <c r="AB607" s="32"/>
      <c r="AC607" s="32"/>
      <c r="AD607" s="32"/>
      <c r="AE607" s="32"/>
      <c r="AR607" s="182" t="s">
        <v>143</v>
      </c>
      <c r="AT607" s="182" t="s">
        <v>138</v>
      </c>
      <c r="AU607" s="182" t="s">
        <v>83</v>
      </c>
      <c r="AY607" s="15" t="s">
        <v>136</v>
      </c>
      <c r="BE607" s="183">
        <f>IF(N607="základní",J607,0)</f>
        <v>0</v>
      </c>
      <c r="BF607" s="183">
        <f>IF(N607="snížená",J607,0)</f>
        <v>0</v>
      </c>
      <c r="BG607" s="183">
        <f>IF(N607="zákl. přenesená",J607,0)</f>
        <v>0</v>
      </c>
      <c r="BH607" s="183">
        <f>IF(N607="sníž. přenesená",J607,0)</f>
        <v>0</v>
      </c>
      <c r="BI607" s="183">
        <f>IF(N607="nulová",J607,0)</f>
        <v>0</v>
      </c>
      <c r="BJ607" s="15" t="s">
        <v>81</v>
      </c>
      <c r="BK607" s="183">
        <f>ROUND(I607*H607,2)</f>
        <v>0</v>
      </c>
      <c r="BL607" s="15" t="s">
        <v>143</v>
      </c>
      <c r="BM607" s="182" t="s">
        <v>1149</v>
      </c>
    </row>
    <row r="608" spans="1:65" s="2" customFormat="1" ht="11.25">
      <c r="A608" s="32"/>
      <c r="B608" s="33"/>
      <c r="C608" s="34"/>
      <c r="D608" s="184" t="s">
        <v>145</v>
      </c>
      <c r="E608" s="34"/>
      <c r="F608" s="185" t="s">
        <v>1150</v>
      </c>
      <c r="G608" s="34"/>
      <c r="H608" s="34"/>
      <c r="I608" s="186"/>
      <c r="J608" s="34"/>
      <c r="K608" s="34"/>
      <c r="L608" s="37"/>
      <c r="M608" s="187"/>
      <c r="N608" s="188"/>
      <c r="O608" s="62"/>
      <c r="P608" s="62"/>
      <c r="Q608" s="62"/>
      <c r="R608" s="62"/>
      <c r="S608" s="62"/>
      <c r="T608" s="63"/>
      <c r="U608" s="32"/>
      <c r="V608" s="32"/>
      <c r="W608" s="32"/>
      <c r="X608" s="32"/>
      <c r="Y608" s="32"/>
      <c r="Z608" s="32"/>
      <c r="AA608" s="32"/>
      <c r="AB608" s="32"/>
      <c r="AC608" s="32"/>
      <c r="AD608" s="32"/>
      <c r="AE608" s="32"/>
      <c r="AT608" s="15" t="s">
        <v>145</v>
      </c>
      <c r="AU608" s="15" t="s">
        <v>83</v>
      </c>
    </row>
    <row r="609" spans="1:65" s="2" customFormat="1" ht="11.25">
      <c r="A609" s="32"/>
      <c r="B609" s="33"/>
      <c r="C609" s="34"/>
      <c r="D609" s="189" t="s">
        <v>147</v>
      </c>
      <c r="E609" s="34"/>
      <c r="F609" s="190" t="s">
        <v>1151</v>
      </c>
      <c r="G609" s="34"/>
      <c r="H609" s="34"/>
      <c r="I609" s="186"/>
      <c r="J609" s="34"/>
      <c r="K609" s="34"/>
      <c r="L609" s="37"/>
      <c r="M609" s="187"/>
      <c r="N609" s="188"/>
      <c r="O609" s="62"/>
      <c r="P609" s="62"/>
      <c r="Q609" s="62"/>
      <c r="R609" s="62"/>
      <c r="S609" s="62"/>
      <c r="T609" s="63"/>
      <c r="U609" s="32"/>
      <c r="V609" s="32"/>
      <c r="W609" s="32"/>
      <c r="X609" s="32"/>
      <c r="Y609" s="32"/>
      <c r="Z609" s="32"/>
      <c r="AA609" s="32"/>
      <c r="AB609" s="32"/>
      <c r="AC609" s="32"/>
      <c r="AD609" s="32"/>
      <c r="AE609" s="32"/>
      <c r="AT609" s="15" t="s">
        <v>147</v>
      </c>
      <c r="AU609" s="15" t="s">
        <v>83</v>
      </c>
    </row>
    <row r="610" spans="1:65" s="2" customFormat="1" ht="16.5" customHeight="1">
      <c r="A610" s="32"/>
      <c r="B610" s="33"/>
      <c r="C610" s="191" t="s">
        <v>1152</v>
      </c>
      <c r="D610" s="191" t="s">
        <v>409</v>
      </c>
      <c r="E610" s="192" t="s">
        <v>1153</v>
      </c>
      <c r="F610" s="193" t="s">
        <v>1154</v>
      </c>
      <c r="G610" s="194" t="s">
        <v>412</v>
      </c>
      <c r="H610" s="195">
        <v>2.5</v>
      </c>
      <c r="I610" s="196"/>
      <c r="J610" s="197">
        <f>ROUND(I610*H610,2)</f>
        <v>0</v>
      </c>
      <c r="K610" s="193" t="s">
        <v>142</v>
      </c>
      <c r="L610" s="198"/>
      <c r="M610" s="199" t="s">
        <v>19</v>
      </c>
      <c r="N610" s="200" t="s">
        <v>44</v>
      </c>
      <c r="O610" s="62"/>
      <c r="P610" s="180">
        <f>O610*H610</f>
        <v>0</v>
      </c>
      <c r="Q610" s="180">
        <v>1</v>
      </c>
      <c r="R610" s="180">
        <f>Q610*H610</f>
        <v>2.5</v>
      </c>
      <c r="S610" s="180">
        <v>0</v>
      </c>
      <c r="T610" s="181">
        <f>S610*H610</f>
        <v>0</v>
      </c>
      <c r="U610" s="32"/>
      <c r="V610" s="32"/>
      <c r="W610" s="32"/>
      <c r="X610" s="32"/>
      <c r="Y610" s="32"/>
      <c r="Z610" s="32"/>
      <c r="AA610" s="32"/>
      <c r="AB610" s="32"/>
      <c r="AC610" s="32"/>
      <c r="AD610" s="32"/>
      <c r="AE610" s="32"/>
      <c r="AR610" s="182" t="s">
        <v>184</v>
      </c>
      <c r="AT610" s="182" t="s">
        <v>409</v>
      </c>
      <c r="AU610" s="182" t="s">
        <v>83</v>
      </c>
      <c r="AY610" s="15" t="s">
        <v>136</v>
      </c>
      <c r="BE610" s="183">
        <f>IF(N610="základní",J610,0)</f>
        <v>0</v>
      </c>
      <c r="BF610" s="183">
        <f>IF(N610="snížená",J610,0)</f>
        <v>0</v>
      </c>
      <c r="BG610" s="183">
        <f>IF(N610="zákl. přenesená",J610,0)</f>
        <v>0</v>
      </c>
      <c r="BH610" s="183">
        <f>IF(N610="sníž. přenesená",J610,0)</f>
        <v>0</v>
      </c>
      <c r="BI610" s="183">
        <f>IF(N610="nulová",J610,0)</f>
        <v>0</v>
      </c>
      <c r="BJ610" s="15" t="s">
        <v>81</v>
      </c>
      <c r="BK610" s="183">
        <f>ROUND(I610*H610,2)</f>
        <v>0</v>
      </c>
      <c r="BL610" s="15" t="s">
        <v>143</v>
      </c>
      <c r="BM610" s="182" t="s">
        <v>1155</v>
      </c>
    </row>
    <row r="611" spans="1:65" s="2" customFormat="1" ht="11.25">
      <c r="A611" s="32"/>
      <c r="B611" s="33"/>
      <c r="C611" s="34"/>
      <c r="D611" s="184" t="s">
        <v>145</v>
      </c>
      <c r="E611" s="34"/>
      <c r="F611" s="185" t="s">
        <v>1154</v>
      </c>
      <c r="G611" s="34"/>
      <c r="H611" s="34"/>
      <c r="I611" s="186"/>
      <c r="J611" s="34"/>
      <c r="K611" s="34"/>
      <c r="L611" s="37"/>
      <c r="M611" s="187"/>
      <c r="N611" s="188"/>
      <c r="O611" s="62"/>
      <c r="P611" s="62"/>
      <c r="Q611" s="62"/>
      <c r="R611" s="62"/>
      <c r="S611" s="62"/>
      <c r="T611" s="63"/>
      <c r="U611" s="32"/>
      <c r="V611" s="32"/>
      <c r="W611" s="32"/>
      <c r="X611" s="32"/>
      <c r="Y611" s="32"/>
      <c r="Z611" s="32"/>
      <c r="AA611" s="32"/>
      <c r="AB611" s="32"/>
      <c r="AC611" s="32"/>
      <c r="AD611" s="32"/>
      <c r="AE611" s="32"/>
      <c r="AT611" s="15" t="s">
        <v>145</v>
      </c>
      <c r="AU611" s="15" t="s">
        <v>83</v>
      </c>
    </row>
    <row r="612" spans="1:65" s="2" customFormat="1" ht="16.5" customHeight="1">
      <c r="A612" s="32"/>
      <c r="B612" s="33"/>
      <c r="C612" s="171" t="s">
        <v>1156</v>
      </c>
      <c r="D612" s="171" t="s">
        <v>138</v>
      </c>
      <c r="E612" s="172" t="s">
        <v>1157</v>
      </c>
      <c r="F612" s="173" t="s">
        <v>1158</v>
      </c>
      <c r="G612" s="174" t="s">
        <v>141</v>
      </c>
      <c r="H612" s="175">
        <v>30</v>
      </c>
      <c r="I612" s="176"/>
      <c r="J612" s="177">
        <f>ROUND(I612*H612,2)</f>
        <v>0</v>
      </c>
      <c r="K612" s="173" t="s">
        <v>142</v>
      </c>
      <c r="L612" s="37"/>
      <c r="M612" s="178" t="s">
        <v>19</v>
      </c>
      <c r="N612" s="179" t="s">
        <v>44</v>
      </c>
      <c r="O612" s="62"/>
      <c r="P612" s="180">
        <f>O612*H612</f>
        <v>0</v>
      </c>
      <c r="Q612" s="180">
        <v>5.9999999999999995E-4</v>
      </c>
      <c r="R612" s="180">
        <f>Q612*H612</f>
        <v>1.7999999999999999E-2</v>
      </c>
      <c r="S612" s="180">
        <v>0</v>
      </c>
      <c r="T612" s="181">
        <f>S612*H612</f>
        <v>0</v>
      </c>
      <c r="U612" s="32"/>
      <c r="V612" s="32"/>
      <c r="W612" s="32"/>
      <c r="X612" s="32"/>
      <c r="Y612" s="32"/>
      <c r="Z612" s="32"/>
      <c r="AA612" s="32"/>
      <c r="AB612" s="32"/>
      <c r="AC612" s="32"/>
      <c r="AD612" s="32"/>
      <c r="AE612" s="32"/>
      <c r="AR612" s="182" t="s">
        <v>143</v>
      </c>
      <c r="AT612" s="182" t="s">
        <v>138</v>
      </c>
      <c r="AU612" s="182" t="s">
        <v>83</v>
      </c>
      <c r="AY612" s="15" t="s">
        <v>136</v>
      </c>
      <c r="BE612" s="183">
        <f>IF(N612="základní",J612,0)</f>
        <v>0</v>
      </c>
      <c r="BF612" s="183">
        <f>IF(N612="snížená",J612,0)</f>
        <v>0</v>
      </c>
      <c r="BG612" s="183">
        <f>IF(N612="zákl. přenesená",J612,0)</f>
        <v>0</v>
      </c>
      <c r="BH612" s="183">
        <f>IF(N612="sníž. přenesená",J612,0)</f>
        <v>0</v>
      </c>
      <c r="BI612" s="183">
        <f>IF(N612="nulová",J612,0)</f>
        <v>0</v>
      </c>
      <c r="BJ612" s="15" t="s">
        <v>81</v>
      </c>
      <c r="BK612" s="183">
        <f>ROUND(I612*H612,2)</f>
        <v>0</v>
      </c>
      <c r="BL612" s="15" t="s">
        <v>143</v>
      </c>
      <c r="BM612" s="182" t="s">
        <v>1159</v>
      </c>
    </row>
    <row r="613" spans="1:65" s="2" customFormat="1" ht="11.25">
      <c r="A613" s="32"/>
      <c r="B613" s="33"/>
      <c r="C613" s="34"/>
      <c r="D613" s="184" t="s">
        <v>145</v>
      </c>
      <c r="E613" s="34"/>
      <c r="F613" s="185" t="s">
        <v>1160</v>
      </c>
      <c r="G613" s="34"/>
      <c r="H613" s="34"/>
      <c r="I613" s="186"/>
      <c r="J613" s="34"/>
      <c r="K613" s="34"/>
      <c r="L613" s="37"/>
      <c r="M613" s="187"/>
      <c r="N613" s="188"/>
      <c r="O613" s="62"/>
      <c r="P613" s="62"/>
      <c r="Q613" s="62"/>
      <c r="R613" s="62"/>
      <c r="S613" s="62"/>
      <c r="T613" s="63"/>
      <c r="U613" s="32"/>
      <c r="V613" s="32"/>
      <c r="W613" s="32"/>
      <c r="X613" s="32"/>
      <c r="Y613" s="32"/>
      <c r="Z613" s="32"/>
      <c r="AA613" s="32"/>
      <c r="AB613" s="32"/>
      <c r="AC613" s="32"/>
      <c r="AD613" s="32"/>
      <c r="AE613" s="32"/>
      <c r="AT613" s="15" t="s">
        <v>145</v>
      </c>
      <c r="AU613" s="15" t="s">
        <v>83</v>
      </c>
    </row>
    <row r="614" spans="1:65" s="2" customFormat="1" ht="11.25">
      <c r="A614" s="32"/>
      <c r="B614" s="33"/>
      <c r="C614" s="34"/>
      <c r="D614" s="189" t="s">
        <v>147</v>
      </c>
      <c r="E614" s="34"/>
      <c r="F614" s="190" t="s">
        <v>1161</v>
      </c>
      <c r="G614" s="34"/>
      <c r="H614" s="34"/>
      <c r="I614" s="186"/>
      <c r="J614" s="34"/>
      <c r="K614" s="34"/>
      <c r="L614" s="37"/>
      <c r="M614" s="187"/>
      <c r="N614" s="188"/>
      <c r="O614" s="62"/>
      <c r="P614" s="62"/>
      <c r="Q614" s="62"/>
      <c r="R614" s="62"/>
      <c r="S614" s="62"/>
      <c r="T614" s="63"/>
      <c r="U614" s="32"/>
      <c r="V614" s="32"/>
      <c r="W614" s="32"/>
      <c r="X614" s="32"/>
      <c r="Y614" s="32"/>
      <c r="Z614" s="32"/>
      <c r="AA614" s="32"/>
      <c r="AB614" s="32"/>
      <c r="AC614" s="32"/>
      <c r="AD614" s="32"/>
      <c r="AE614" s="32"/>
      <c r="AT614" s="15" t="s">
        <v>147</v>
      </c>
      <c r="AU614" s="15" t="s">
        <v>83</v>
      </c>
    </row>
    <row r="615" spans="1:65" s="2" customFormat="1" ht="16.5" customHeight="1">
      <c r="A615" s="32"/>
      <c r="B615" s="33"/>
      <c r="C615" s="171" t="s">
        <v>1162</v>
      </c>
      <c r="D615" s="171" t="s">
        <v>138</v>
      </c>
      <c r="E615" s="172" t="s">
        <v>1163</v>
      </c>
      <c r="F615" s="173" t="s">
        <v>1164</v>
      </c>
      <c r="G615" s="174" t="s">
        <v>141</v>
      </c>
      <c r="H615" s="175">
        <v>40</v>
      </c>
      <c r="I615" s="176"/>
      <c r="J615" s="177">
        <f>ROUND(I615*H615,2)</f>
        <v>0</v>
      </c>
      <c r="K615" s="173" t="s">
        <v>142</v>
      </c>
      <c r="L615" s="37"/>
      <c r="M615" s="178" t="s">
        <v>19</v>
      </c>
      <c r="N615" s="179" t="s">
        <v>44</v>
      </c>
      <c r="O615" s="62"/>
      <c r="P615" s="180">
        <f>O615*H615</f>
        <v>0</v>
      </c>
      <c r="Q615" s="180">
        <v>5.9999999999999995E-4</v>
      </c>
      <c r="R615" s="180">
        <f>Q615*H615</f>
        <v>2.3999999999999997E-2</v>
      </c>
      <c r="S615" s="180">
        <v>0</v>
      </c>
      <c r="T615" s="181">
        <f>S615*H615</f>
        <v>0</v>
      </c>
      <c r="U615" s="32"/>
      <c r="V615" s="32"/>
      <c r="W615" s="32"/>
      <c r="X615" s="32"/>
      <c r="Y615" s="32"/>
      <c r="Z615" s="32"/>
      <c r="AA615" s="32"/>
      <c r="AB615" s="32"/>
      <c r="AC615" s="32"/>
      <c r="AD615" s="32"/>
      <c r="AE615" s="32"/>
      <c r="AR615" s="182" t="s">
        <v>143</v>
      </c>
      <c r="AT615" s="182" t="s">
        <v>138</v>
      </c>
      <c r="AU615" s="182" t="s">
        <v>83</v>
      </c>
      <c r="AY615" s="15" t="s">
        <v>136</v>
      </c>
      <c r="BE615" s="183">
        <f>IF(N615="základní",J615,0)</f>
        <v>0</v>
      </c>
      <c r="BF615" s="183">
        <f>IF(N615="snížená",J615,0)</f>
        <v>0</v>
      </c>
      <c r="BG615" s="183">
        <f>IF(N615="zákl. přenesená",J615,0)</f>
        <v>0</v>
      </c>
      <c r="BH615" s="183">
        <f>IF(N615="sníž. přenesená",J615,0)</f>
        <v>0</v>
      </c>
      <c r="BI615" s="183">
        <f>IF(N615="nulová",J615,0)</f>
        <v>0</v>
      </c>
      <c r="BJ615" s="15" t="s">
        <v>81</v>
      </c>
      <c r="BK615" s="183">
        <f>ROUND(I615*H615,2)</f>
        <v>0</v>
      </c>
      <c r="BL615" s="15" t="s">
        <v>143</v>
      </c>
      <c r="BM615" s="182" t="s">
        <v>1165</v>
      </c>
    </row>
    <row r="616" spans="1:65" s="2" customFormat="1" ht="11.25">
      <c r="A616" s="32"/>
      <c r="B616" s="33"/>
      <c r="C616" s="34"/>
      <c r="D616" s="184" t="s">
        <v>145</v>
      </c>
      <c r="E616" s="34"/>
      <c r="F616" s="185" t="s">
        <v>1166</v>
      </c>
      <c r="G616" s="34"/>
      <c r="H616" s="34"/>
      <c r="I616" s="186"/>
      <c r="J616" s="34"/>
      <c r="K616" s="34"/>
      <c r="L616" s="37"/>
      <c r="M616" s="187"/>
      <c r="N616" s="188"/>
      <c r="O616" s="62"/>
      <c r="P616" s="62"/>
      <c r="Q616" s="62"/>
      <c r="R616" s="62"/>
      <c r="S616" s="62"/>
      <c r="T616" s="63"/>
      <c r="U616" s="32"/>
      <c r="V616" s="32"/>
      <c r="W616" s="32"/>
      <c r="X616" s="32"/>
      <c r="Y616" s="32"/>
      <c r="Z616" s="32"/>
      <c r="AA616" s="32"/>
      <c r="AB616" s="32"/>
      <c r="AC616" s="32"/>
      <c r="AD616" s="32"/>
      <c r="AE616" s="32"/>
      <c r="AT616" s="15" t="s">
        <v>145</v>
      </c>
      <c r="AU616" s="15" t="s">
        <v>83</v>
      </c>
    </row>
    <row r="617" spans="1:65" s="2" customFormat="1" ht="11.25">
      <c r="A617" s="32"/>
      <c r="B617" s="33"/>
      <c r="C617" s="34"/>
      <c r="D617" s="189" t="s">
        <v>147</v>
      </c>
      <c r="E617" s="34"/>
      <c r="F617" s="190" t="s">
        <v>1167</v>
      </c>
      <c r="G617" s="34"/>
      <c r="H617" s="34"/>
      <c r="I617" s="186"/>
      <c r="J617" s="34"/>
      <c r="K617" s="34"/>
      <c r="L617" s="37"/>
      <c r="M617" s="187"/>
      <c r="N617" s="188"/>
      <c r="O617" s="62"/>
      <c r="P617" s="62"/>
      <c r="Q617" s="62"/>
      <c r="R617" s="62"/>
      <c r="S617" s="62"/>
      <c r="T617" s="63"/>
      <c r="U617" s="32"/>
      <c r="V617" s="32"/>
      <c r="W617" s="32"/>
      <c r="X617" s="32"/>
      <c r="Y617" s="32"/>
      <c r="Z617" s="32"/>
      <c r="AA617" s="32"/>
      <c r="AB617" s="32"/>
      <c r="AC617" s="32"/>
      <c r="AD617" s="32"/>
      <c r="AE617" s="32"/>
      <c r="AT617" s="15" t="s">
        <v>147</v>
      </c>
      <c r="AU617" s="15" t="s">
        <v>83</v>
      </c>
    </row>
    <row r="618" spans="1:65" s="2" customFormat="1" ht="16.5" customHeight="1">
      <c r="A618" s="32"/>
      <c r="B618" s="33"/>
      <c r="C618" s="191" t="s">
        <v>1168</v>
      </c>
      <c r="D618" s="191" t="s">
        <v>409</v>
      </c>
      <c r="E618" s="192" t="s">
        <v>1169</v>
      </c>
      <c r="F618" s="193" t="s">
        <v>1170</v>
      </c>
      <c r="G618" s="194" t="s">
        <v>412</v>
      </c>
      <c r="H618" s="195">
        <v>0.4</v>
      </c>
      <c r="I618" s="196"/>
      <c r="J618" s="197">
        <f>ROUND(I618*H618,2)</f>
        <v>0</v>
      </c>
      <c r="K618" s="193" t="s">
        <v>142</v>
      </c>
      <c r="L618" s="198"/>
      <c r="M618" s="199" t="s">
        <v>19</v>
      </c>
      <c r="N618" s="200" t="s">
        <v>44</v>
      </c>
      <c r="O618" s="62"/>
      <c r="P618" s="180">
        <f>O618*H618</f>
        <v>0</v>
      </c>
      <c r="Q618" s="180">
        <v>1</v>
      </c>
      <c r="R618" s="180">
        <f>Q618*H618</f>
        <v>0.4</v>
      </c>
      <c r="S618" s="180">
        <v>0</v>
      </c>
      <c r="T618" s="181">
        <f>S618*H618</f>
        <v>0</v>
      </c>
      <c r="U618" s="32"/>
      <c r="V618" s="32"/>
      <c r="W618" s="32"/>
      <c r="X618" s="32"/>
      <c r="Y618" s="32"/>
      <c r="Z618" s="32"/>
      <c r="AA618" s="32"/>
      <c r="AB618" s="32"/>
      <c r="AC618" s="32"/>
      <c r="AD618" s="32"/>
      <c r="AE618" s="32"/>
      <c r="AR618" s="182" t="s">
        <v>184</v>
      </c>
      <c r="AT618" s="182" t="s">
        <v>409</v>
      </c>
      <c r="AU618" s="182" t="s">
        <v>83</v>
      </c>
      <c r="AY618" s="15" t="s">
        <v>136</v>
      </c>
      <c r="BE618" s="183">
        <f>IF(N618="základní",J618,0)</f>
        <v>0</v>
      </c>
      <c r="BF618" s="183">
        <f>IF(N618="snížená",J618,0)</f>
        <v>0</v>
      </c>
      <c r="BG618" s="183">
        <f>IF(N618="zákl. přenesená",J618,0)</f>
        <v>0</v>
      </c>
      <c r="BH618" s="183">
        <f>IF(N618="sníž. přenesená",J618,0)</f>
        <v>0</v>
      </c>
      <c r="BI618" s="183">
        <f>IF(N618="nulová",J618,0)</f>
        <v>0</v>
      </c>
      <c r="BJ618" s="15" t="s">
        <v>81</v>
      </c>
      <c r="BK618" s="183">
        <f>ROUND(I618*H618,2)</f>
        <v>0</v>
      </c>
      <c r="BL618" s="15" t="s">
        <v>143</v>
      </c>
      <c r="BM618" s="182" t="s">
        <v>1171</v>
      </c>
    </row>
    <row r="619" spans="1:65" s="2" customFormat="1" ht="11.25">
      <c r="A619" s="32"/>
      <c r="B619" s="33"/>
      <c r="C619" s="34"/>
      <c r="D619" s="184" t="s">
        <v>145</v>
      </c>
      <c r="E619" s="34"/>
      <c r="F619" s="185" t="s">
        <v>1170</v>
      </c>
      <c r="G619" s="34"/>
      <c r="H619" s="34"/>
      <c r="I619" s="186"/>
      <c r="J619" s="34"/>
      <c r="K619" s="34"/>
      <c r="L619" s="37"/>
      <c r="M619" s="187"/>
      <c r="N619" s="188"/>
      <c r="O619" s="62"/>
      <c r="P619" s="62"/>
      <c r="Q619" s="62"/>
      <c r="R619" s="62"/>
      <c r="S619" s="62"/>
      <c r="T619" s="63"/>
      <c r="U619" s="32"/>
      <c r="V619" s="32"/>
      <c r="W619" s="32"/>
      <c r="X619" s="32"/>
      <c r="Y619" s="32"/>
      <c r="Z619" s="32"/>
      <c r="AA619" s="32"/>
      <c r="AB619" s="32"/>
      <c r="AC619" s="32"/>
      <c r="AD619" s="32"/>
      <c r="AE619" s="32"/>
      <c r="AT619" s="15" t="s">
        <v>145</v>
      </c>
      <c r="AU619" s="15" t="s">
        <v>83</v>
      </c>
    </row>
    <row r="620" spans="1:65" s="2" customFormat="1" ht="16.5" customHeight="1">
      <c r="A620" s="32"/>
      <c r="B620" s="33"/>
      <c r="C620" s="171" t="s">
        <v>1172</v>
      </c>
      <c r="D620" s="171" t="s">
        <v>138</v>
      </c>
      <c r="E620" s="172" t="s">
        <v>1173</v>
      </c>
      <c r="F620" s="173" t="s">
        <v>1174</v>
      </c>
      <c r="G620" s="174" t="s">
        <v>141</v>
      </c>
      <c r="H620" s="175">
        <v>100</v>
      </c>
      <c r="I620" s="176"/>
      <c r="J620" s="177">
        <f>ROUND(I620*H620,2)</f>
        <v>0</v>
      </c>
      <c r="K620" s="173" t="s">
        <v>1004</v>
      </c>
      <c r="L620" s="37"/>
      <c r="M620" s="178" t="s">
        <v>19</v>
      </c>
      <c r="N620" s="179" t="s">
        <v>44</v>
      </c>
      <c r="O620" s="62"/>
      <c r="P620" s="180">
        <f>O620*H620</f>
        <v>0</v>
      </c>
      <c r="Q620" s="180">
        <v>5.9999999999999995E-4</v>
      </c>
      <c r="R620" s="180">
        <f>Q620*H620</f>
        <v>0.06</v>
      </c>
      <c r="S620" s="180">
        <v>0</v>
      </c>
      <c r="T620" s="181">
        <f>S620*H620</f>
        <v>0</v>
      </c>
      <c r="U620" s="32"/>
      <c r="V620" s="32"/>
      <c r="W620" s="32"/>
      <c r="X620" s="32"/>
      <c r="Y620" s="32"/>
      <c r="Z620" s="32"/>
      <c r="AA620" s="32"/>
      <c r="AB620" s="32"/>
      <c r="AC620" s="32"/>
      <c r="AD620" s="32"/>
      <c r="AE620" s="32"/>
      <c r="AR620" s="182" t="s">
        <v>143</v>
      </c>
      <c r="AT620" s="182" t="s">
        <v>138</v>
      </c>
      <c r="AU620" s="182" t="s">
        <v>83</v>
      </c>
      <c r="AY620" s="15" t="s">
        <v>136</v>
      </c>
      <c r="BE620" s="183">
        <f>IF(N620="základní",J620,0)</f>
        <v>0</v>
      </c>
      <c r="BF620" s="183">
        <f>IF(N620="snížená",J620,0)</f>
        <v>0</v>
      </c>
      <c r="BG620" s="183">
        <f>IF(N620="zákl. přenesená",J620,0)</f>
        <v>0</v>
      </c>
      <c r="BH620" s="183">
        <f>IF(N620="sníž. přenesená",J620,0)</f>
        <v>0</v>
      </c>
      <c r="BI620" s="183">
        <f>IF(N620="nulová",J620,0)</f>
        <v>0</v>
      </c>
      <c r="BJ620" s="15" t="s">
        <v>81</v>
      </c>
      <c r="BK620" s="183">
        <f>ROUND(I620*H620,2)</f>
        <v>0</v>
      </c>
      <c r="BL620" s="15" t="s">
        <v>143</v>
      </c>
      <c r="BM620" s="182" t="s">
        <v>1175</v>
      </c>
    </row>
    <row r="621" spans="1:65" s="2" customFormat="1" ht="11.25">
      <c r="A621" s="32"/>
      <c r="B621" s="33"/>
      <c r="C621" s="34"/>
      <c r="D621" s="184" t="s">
        <v>145</v>
      </c>
      <c r="E621" s="34"/>
      <c r="F621" s="185" t="s">
        <v>1174</v>
      </c>
      <c r="G621" s="34"/>
      <c r="H621" s="34"/>
      <c r="I621" s="186"/>
      <c r="J621" s="34"/>
      <c r="K621" s="34"/>
      <c r="L621" s="37"/>
      <c r="M621" s="187"/>
      <c r="N621" s="188"/>
      <c r="O621" s="62"/>
      <c r="P621" s="62"/>
      <c r="Q621" s="62"/>
      <c r="R621" s="62"/>
      <c r="S621" s="62"/>
      <c r="T621" s="63"/>
      <c r="U621" s="32"/>
      <c r="V621" s="32"/>
      <c r="W621" s="32"/>
      <c r="X621" s="32"/>
      <c r="Y621" s="32"/>
      <c r="Z621" s="32"/>
      <c r="AA621" s="32"/>
      <c r="AB621" s="32"/>
      <c r="AC621" s="32"/>
      <c r="AD621" s="32"/>
      <c r="AE621" s="32"/>
      <c r="AT621" s="15" t="s">
        <v>145</v>
      </c>
      <c r="AU621" s="15" t="s">
        <v>83</v>
      </c>
    </row>
    <row r="622" spans="1:65" s="2" customFormat="1" ht="16.5" customHeight="1">
      <c r="A622" s="32"/>
      <c r="B622" s="33"/>
      <c r="C622" s="171" t="s">
        <v>1176</v>
      </c>
      <c r="D622" s="171" t="s">
        <v>138</v>
      </c>
      <c r="E622" s="172" t="s">
        <v>1177</v>
      </c>
      <c r="F622" s="173" t="s">
        <v>1178</v>
      </c>
      <c r="G622" s="174" t="s">
        <v>141</v>
      </c>
      <c r="H622" s="175">
        <v>50</v>
      </c>
      <c r="I622" s="176"/>
      <c r="J622" s="177">
        <f>ROUND(I622*H622,2)</f>
        <v>0</v>
      </c>
      <c r="K622" s="173" t="s">
        <v>142</v>
      </c>
      <c r="L622" s="37"/>
      <c r="M622" s="178" t="s">
        <v>19</v>
      </c>
      <c r="N622" s="179" t="s">
        <v>44</v>
      </c>
      <c r="O622" s="62"/>
      <c r="P622" s="180">
        <f>O622*H622</f>
        <v>0</v>
      </c>
      <c r="Q622" s="180">
        <v>0</v>
      </c>
      <c r="R622" s="180">
        <f>Q622*H622</f>
        <v>0</v>
      </c>
      <c r="S622" s="180">
        <v>0</v>
      </c>
      <c r="T622" s="181">
        <f>S622*H622</f>
        <v>0</v>
      </c>
      <c r="U622" s="32"/>
      <c r="V622" s="32"/>
      <c r="W622" s="32"/>
      <c r="X622" s="32"/>
      <c r="Y622" s="32"/>
      <c r="Z622" s="32"/>
      <c r="AA622" s="32"/>
      <c r="AB622" s="32"/>
      <c r="AC622" s="32"/>
      <c r="AD622" s="32"/>
      <c r="AE622" s="32"/>
      <c r="AR622" s="182" t="s">
        <v>143</v>
      </c>
      <c r="AT622" s="182" t="s">
        <v>138</v>
      </c>
      <c r="AU622" s="182" t="s">
        <v>83</v>
      </c>
      <c r="AY622" s="15" t="s">
        <v>136</v>
      </c>
      <c r="BE622" s="183">
        <f>IF(N622="základní",J622,0)</f>
        <v>0</v>
      </c>
      <c r="BF622" s="183">
        <f>IF(N622="snížená",J622,0)</f>
        <v>0</v>
      </c>
      <c r="BG622" s="183">
        <f>IF(N622="zákl. přenesená",J622,0)</f>
        <v>0</v>
      </c>
      <c r="BH622" s="183">
        <f>IF(N622="sníž. přenesená",J622,0)</f>
        <v>0</v>
      </c>
      <c r="BI622" s="183">
        <f>IF(N622="nulová",J622,0)</f>
        <v>0</v>
      </c>
      <c r="BJ622" s="15" t="s">
        <v>81</v>
      </c>
      <c r="BK622" s="183">
        <f>ROUND(I622*H622,2)</f>
        <v>0</v>
      </c>
      <c r="BL622" s="15" t="s">
        <v>143</v>
      </c>
      <c r="BM622" s="182" t="s">
        <v>1179</v>
      </c>
    </row>
    <row r="623" spans="1:65" s="2" customFormat="1" ht="11.25">
      <c r="A623" s="32"/>
      <c r="B623" s="33"/>
      <c r="C623" s="34"/>
      <c r="D623" s="184" t="s">
        <v>145</v>
      </c>
      <c r="E623" s="34"/>
      <c r="F623" s="185" t="s">
        <v>1180</v>
      </c>
      <c r="G623" s="34"/>
      <c r="H623" s="34"/>
      <c r="I623" s="186"/>
      <c r="J623" s="34"/>
      <c r="K623" s="34"/>
      <c r="L623" s="37"/>
      <c r="M623" s="187"/>
      <c r="N623" s="188"/>
      <c r="O623" s="62"/>
      <c r="P623" s="62"/>
      <c r="Q623" s="62"/>
      <c r="R623" s="62"/>
      <c r="S623" s="62"/>
      <c r="T623" s="63"/>
      <c r="U623" s="32"/>
      <c r="V623" s="32"/>
      <c r="W623" s="32"/>
      <c r="X623" s="32"/>
      <c r="Y623" s="32"/>
      <c r="Z623" s="32"/>
      <c r="AA623" s="32"/>
      <c r="AB623" s="32"/>
      <c r="AC623" s="32"/>
      <c r="AD623" s="32"/>
      <c r="AE623" s="32"/>
      <c r="AT623" s="15" t="s">
        <v>145</v>
      </c>
      <c r="AU623" s="15" t="s">
        <v>83</v>
      </c>
    </row>
    <row r="624" spans="1:65" s="2" customFormat="1" ht="11.25">
      <c r="A624" s="32"/>
      <c r="B624" s="33"/>
      <c r="C624" s="34"/>
      <c r="D624" s="189" t="s">
        <v>147</v>
      </c>
      <c r="E624" s="34"/>
      <c r="F624" s="190" t="s">
        <v>1181</v>
      </c>
      <c r="G624" s="34"/>
      <c r="H624" s="34"/>
      <c r="I624" s="186"/>
      <c r="J624" s="34"/>
      <c r="K624" s="34"/>
      <c r="L624" s="37"/>
      <c r="M624" s="187"/>
      <c r="N624" s="188"/>
      <c r="O624" s="62"/>
      <c r="P624" s="62"/>
      <c r="Q624" s="62"/>
      <c r="R624" s="62"/>
      <c r="S624" s="62"/>
      <c r="T624" s="63"/>
      <c r="U624" s="32"/>
      <c r="V624" s="32"/>
      <c r="W624" s="32"/>
      <c r="X624" s="32"/>
      <c r="Y624" s="32"/>
      <c r="Z624" s="32"/>
      <c r="AA624" s="32"/>
      <c r="AB624" s="32"/>
      <c r="AC624" s="32"/>
      <c r="AD624" s="32"/>
      <c r="AE624" s="32"/>
      <c r="AT624" s="15" t="s">
        <v>147</v>
      </c>
      <c r="AU624" s="15" t="s">
        <v>83</v>
      </c>
    </row>
    <row r="625" spans="1:65" s="2" customFormat="1" ht="16.5" customHeight="1">
      <c r="A625" s="32"/>
      <c r="B625" s="33"/>
      <c r="C625" s="171" t="s">
        <v>1182</v>
      </c>
      <c r="D625" s="171" t="s">
        <v>138</v>
      </c>
      <c r="E625" s="172" t="s">
        <v>1183</v>
      </c>
      <c r="F625" s="173" t="s">
        <v>1184</v>
      </c>
      <c r="G625" s="174" t="s">
        <v>141</v>
      </c>
      <c r="H625" s="175">
        <v>20</v>
      </c>
      <c r="I625" s="176"/>
      <c r="J625" s="177">
        <f>ROUND(I625*H625,2)</f>
        <v>0</v>
      </c>
      <c r="K625" s="173" t="s">
        <v>142</v>
      </c>
      <c r="L625" s="37"/>
      <c r="M625" s="178" t="s">
        <v>19</v>
      </c>
      <c r="N625" s="179" t="s">
        <v>44</v>
      </c>
      <c r="O625" s="62"/>
      <c r="P625" s="180">
        <f>O625*H625</f>
        <v>0</v>
      </c>
      <c r="Q625" s="180">
        <v>3.6999999999999999E-4</v>
      </c>
      <c r="R625" s="180">
        <f>Q625*H625</f>
        <v>7.4000000000000003E-3</v>
      </c>
      <c r="S625" s="180">
        <v>0.06</v>
      </c>
      <c r="T625" s="181">
        <f>S625*H625</f>
        <v>1.2</v>
      </c>
      <c r="U625" s="32"/>
      <c r="V625" s="32"/>
      <c r="W625" s="32"/>
      <c r="X625" s="32"/>
      <c r="Y625" s="32"/>
      <c r="Z625" s="32"/>
      <c r="AA625" s="32"/>
      <c r="AB625" s="32"/>
      <c r="AC625" s="32"/>
      <c r="AD625" s="32"/>
      <c r="AE625" s="32"/>
      <c r="AR625" s="182" t="s">
        <v>143</v>
      </c>
      <c r="AT625" s="182" t="s">
        <v>138</v>
      </c>
      <c r="AU625" s="182" t="s">
        <v>83</v>
      </c>
      <c r="AY625" s="15" t="s">
        <v>136</v>
      </c>
      <c r="BE625" s="183">
        <f>IF(N625="základní",J625,0)</f>
        <v>0</v>
      </c>
      <c r="BF625" s="183">
        <f>IF(N625="snížená",J625,0)</f>
        <v>0</v>
      </c>
      <c r="BG625" s="183">
        <f>IF(N625="zákl. přenesená",J625,0)</f>
        <v>0</v>
      </c>
      <c r="BH625" s="183">
        <f>IF(N625="sníž. přenesená",J625,0)</f>
        <v>0</v>
      </c>
      <c r="BI625" s="183">
        <f>IF(N625="nulová",J625,0)</f>
        <v>0</v>
      </c>
      <c r="BJ625" s="15" t="s">
        <v>81</v>
      </c>
      <c r="BK625" s="183">
        <f>ROUND(I625*H625,2)</f>
        <v>0</v>
      </c>
      <c r="BL625" s="15" t="s">
        <v>143</v>
      </c>
      <c r="BM625" s="182" t="s">
        <v>1185</v>
      </c>
    </row>
    <row r="626" spans="1:65" s="2" customFormat="1" ht="11.25">
      <c r="A626" s="32"/>
      <c r="B626" s="33"/>
      <c r="C626" s="34"/>
      <c r="D626" s="184" t="s">
        <v>145</v>
      </c>
      <c r="E626" s="34"/>
      <c r="F626" s="185" t="s">
        <v>1186</v>
      </c>
      <c r="G626" s="34"/>
      <c r="H626" s="34"/>
      <c r="I626" s="186"/>
      <c r="J626" s="34"/>
      <c r="K626" s="34"/>
      <c r="L626" s="37"/>
      <c r="M626" s="187"/>
      <c r="N626" s="188"/>
      <c r="O626" s="62"/>
      <c r="P626" s="62"/>
      <c r="Q626" s="62"/>
      <c r="R626" s="62"/>
      <c r="S626" s="62"/>
      <c r="T626" s="63"/>
      <c r="U626" s="32"/>
      <c r="V626" s="32"/>
      <c r="W626" s="32"/>
      <c r="X626" s="32"/>
      <c r="Y626" s="32"/>
      <c r="Z626" s="32"/>
      <c r="AA626" s="32"/>
      <c r="AB626" s="32"/>
      <c r="AC626" s="32"/>
      <c r="AD626" s="32"/>
      <c r="AE626" s="32"/>
      <c r="AT626" s="15" t="s">
        <v>145</v>
      </c>
      <c r="AU626" s="15" t="s">
        <v>83</v>
      </c>
    </row>
    <row r="627" spans="1:65" s="2" customFormat="1" ht="11.25">
      <c r="A627" s="32"/>
      <c r="B627" s="33"/>
      <c r="C627" s="34"/>
      <c r="D627" s="189" t="s">
        <v>147</v>
      </c>
      <c r="E627" s="34"/>
      <c r="F627" s="190" t="s">
        <v>1187</v>
      </c>
      <c r="G627" s="34"/>
      <c r="H627" s="34"/>
      <c r="I627" s="186"/>
      <c r="J627" s="34"/>
      <c r="K627" s="34"/>
      <c r="L627" s="37"/>
      <c r="M627" s="187"/>
      <c r="N627" s="188"/>
      <c r="O627" s="62"/>
      <c r="P627" s="62"/>
      <c r="Q627" s="62"/>
      <c r="R627" s="62"/>
      <c r="S627" s="62"/>
      <c r="T627" s="63"/>
      <c r="U627" s="32"/>
      <c r="V627" s="32"/>
      <c r="W627" s="32"/>
      <c r="X627" s="32"/>
      <c r="Y627" s="32"/>
      <c r="Z627" s="32"/>
      <c r="AA627" s="32"/>
      <c r="AB627" s="32"/>
      <c r="AC627" s="32"/>
      <c r="AD627" s="32"/>
      <c r="AE627" s="32"/>
      <c r="AT627" s="15" t="s">
        <v>147</v>
      </c>
      <c r="AU627" s="15" t="s">
        <v>83</v>
      </c>
    </row>
    <row r="628" spans="1:65" s="2" customFormat="1" ht="16.5" customHeight="1">
      <c r="A628" s="32"/>
      <c r="B628" s="33"/>
      <c r="C628" s="171" t="s">
        <v>1188</v>
      </c>
      <c r="D628" s="171" t="s">
        <v>138</v>
      </c>
      <c r="E628" s="172" t="s">
        <v>1189</v>
      </c>
      <c r="F628" s="173" t="s">
        <v>1190</v>
      </c>
      <c r="G628" s="174" t="s">
        <v>141</v>
      </c>
      <c r="H628" s="175">
        <v>25</v>
      </c>
      <c r="I628" s="176"/>
      <c r="J628" s="177">
        <f>ROUND(I628*H628,2)</f>
        <v>0</v>
      </c>
      <c r="K628" s="173" t="s">
        <v>142</v>
      </c>
      <c r="L628" s="37"/>
      <c r="M628" s="178" t="s">
        <v>19</v>
      </c>
      <c r="N628" s="179" t="s">
        <v>44</v>
      </c>
      <c r="O628" s="62"/>
      <c r="P628" s="180">
        <f>O628*H628</f>
        <v>0</v>
      </c>
      <c r="Q628" s="180">
        <v>3.6999999999999999E-4</v>
      </c>
      <c r="R628" s="180">
        <f>Q628*H628</f>
        <v>9.2499999999999995E-3</v>
      </c>
      <c r="S628" s="180">
        <v>0.06</v>
      </c>
      <c r="T628" s="181">
        <f>S628*H628</f>
        <v>1.5</v>
      </c>
      <c r="U628" s="32"/>
      <c r="V628" s="32"/>
      <c r="W628" s="32"/>
      <c r="X628" s="32"/>
      <c r="Y628" s="32"/>
      <c r="Z628" s="32"/>
      <c r="AA628" s="32"/>
      <c r="AB628" s="32"/>
      <c r="AC628" s="32"/>
      <c r="AD628" s="32"/>
      <c r="AE628" s="32"/>
      <c r="AR628" s="182" t="s">
        <v>143</v>
      </c>
      <c r="AT628" s="182" t="s">
        <v>138</v>
      </c>
      <c r="AU628" s="182" t="s">
        <v>83</v>
      </c>
      <c r="AY628" s="15" t="s">
        <v>136</v>
      </c>
      <c r="BE628" s="183">
        <f>IF(N628="základní",J628,0)</f>
        <v>0</v>
      </c>
      <c r="BF628" s="183">
        <f>IF(N628="snížená",J628,0)</f>
        <v>0</v>
      </c>
      <c r="BG628" s="183">
        <f>IF(N628="zákl. přenesená",J628,0)</f>
        <v>0</v>
      </c>
      <c r="BH628" s="183">
        <f>IF(N628="sníž. přenesená",J628,0)</f>
        <v>0</v>
      </c>
      <c r="BI628" s="183">
        <f>IF(N628="nulová",J628,0)</f>
        <v>0</v>
      </c>
      <c r="BJ628" s="15" t="s">
        <v>81</v>
      </c>
      <c r="BK628" s="183">
        <f>ROUND(I628*H628,2)</f>
        <v>0</v>
      </c>
      <c r="BL628" s="15" t="s">
        <v>143</v>
      </c>
      <c r="BM628" s="182" t="s">
        <v>1191</v>
      </c>
    </row>
    <row r="629" spans="1:65" s="2" customFormat="1" ht="11.25">
      <c r="A629" s="32"/>
      <c r="B629" s="33"/>
      <c r="C629" s="34"/>
      <c r="D629" s="184" t="s">
        <v>145</v>
      </c>
      <c r="E629" s="34"/>
      <c r="F629" s="185" t="s">
        <v>1192</v>
      </c>
      <c r="G629" s="34"/>
      <c r="H629" s="34"/>
      <c r="I629" s="186"/>
      <c r="J629" s="34"/>
      <c r="K629" s="34"/>
      <c r="L629" s="37"/>
      <c r="M629" s="187"/>
      <c r="N629" s="188"/>
      <c r="O629" s="62"/>
      <c r="P629" s="62"/>
      <c r="Q629" s="62"/>
      <c r="R629" s="62"/>
      <c r="S629" s="62"/>
      <c r="T629" s="63"/>
      <c r="U629" s="32"/>
      <c r="V629" s="32"/>
      <c r="W629" s="32"/>
      <c r="X629" s="32"/>
      <c r="Y629" s="32"/>
      <c r="Z629" s="32"/>
      <c r="AA629" s="32"/>
      <c r="AB629" s="32"/>
      <c r="AC629" s="32"/>
      <c r="AD629" s="32"/>
      <c r="AE629" s="32"/>
      <c r="AT629" s="15" t="s">
        <v>145</v>
      </c>
      <c r="AU629" s="15" t="s">
        <v>83</v>
      </c>
    </row>
    <row r="630" spans="1:65" s="2" customFormat="1" ht="11.25">
      <c r="A630" s="32"/>
      <c r="B630" s="33"/>
      <c r="C630" s="34"/>
      <c r="D630" s="189" t="s">
        <v>147</v>
      </c>
      <c r="E630" s="34"/>
      <c r="F630" s="190" t="s">
        <v>1193</v>
      </c>
      <c r="G630" s="34"/>
      <c r="H630" s="34"/>
      <c r="I630" s="186"/>
      <c r="J630" s="34"/>
      <c r="K630" s="34"/>
      <c r="L630" s="37"/>
      <c r="M630" s="187"/>
      <c r="N630" s="188"/>
      <c r="O630" s="62"/>
      <c r="P630" s="62"/>
      <c r="Q630" s="62"/>
      <c r="R630" s="62"/>
      <c r="S630" s="62"/>
      <c r="T630" s="63"/>
      <c r="U630" s="32"/>
      <c r="V630" s="32"/>
      <c r="W630" s="32"/>
      <c r="X630" s="32"/>
      <c r="Y630" s="32"/>
      <c r="Z630" s="32"/>
      <c r="AA630" s="32"/>
      <c r="AB630" s="32"/>
      <c r="AC630" s="32"/>
      <c r="AD630" s="32"/>
      <c r="AE630" s="32"/>
      <c r="AT630" s="15" t="s">
        <v>147</v>
      </c>
      <c r="AU630" s="15" t="s">
        <v>83</v>
      </c>
    </row>
    <row r="631" spans="1:65" s="2" customFormat="1" ht="16.5" customHeight="1">
      <c r="A631" s="32"/>
      <c r="B631" s="33"/>
      <c r="C631" s="171" t="s">
        <v>1194</v>
      </c>
      <c r="D631" s="171" t="s">
        <v>138</v>
      </c>
      <c r="E631" s="172" t="s">
        <v>1195</v>
      </c>
      <c r="F631" s="173" t="s">
        <v>1196</v>
      </c>
      <c r="G631" s="174" t="s">
        <v>141</v>
      </c>
      <c r="H631" s="175">
        <v>100</v>
      </c>
      <c r="I631" s="176"/>
      <c r="J631" s="177">
        <f>ROUND(I631*H631,2)</f>
        <v>0</v>
      </c>
      <c r="K631" s="173" t="s">
        <v>1004</v>
      </c>
      <c r="L631" s="37"/>
      <c r="M631" s="178" t="s">
        <v>19</v>
      </c>
      <c r="N631" s="179" t="s">
        <v>44</v>
      </c>
      <c r="O631" s="62"/>
      <c r="P631" s="180">
        <f>O631*H631</f>
        <v>0</v>
      </c>
      <c r="Q631" s="180">
        <v>3.6999999999999999E-4</v>
      </c>
      <c r="R631" s="180">
        <f>Q631*H631</f>
        <v>3.6999999999999998E-2</v>
      </c>
      <c r="S631" s="180">
        <v>0.06</v>
      </c>
      <c r="T631" s="181">
        <f>S631*H631</f>
        <v>6</v>
      </c>
      <c r="U631" s="32"/>
      <c r="V631" s="32"/>
      <c r="W631" s="32"/>
      <c r="X631" s="32"/>
      <c r="Y631" s="32"/>
      <c r="Z631" s="32"/>
      <c r="AA631" s="32"/>
      <c r="AB631" s="32"/>
      <c r="AC631" s="32"/>
      <c r="AD631" s="32"/>
      <c r="AE631" s="32"/>
      <c r="AR631" s="182" t="s">
        <v>143</v>
      </c>
      <c r="AT631" s="182" t="s">
        <v>138</v>
      </c>
      <c r="AU631" s="182" t="s">
        <v>83</v>
      </c>
      <c r="AY631" s="15" t="s">
        <v>136</v>
      </c>
      <c r="BE631" s="183">
        <f>IF(N631="základní",J631,0)</f>
        <v>0</v>
      </c>
      <c r="BF631" s="183">
        <f>IF(N631="snížená",J631,0)</f>
        <v>0</v>
      </c>
      <c r="BG631" s="183">
        <f>IF(N631="zákl. přenesená",J631,0)</f>
        <v>0</v>
      </c>
      <c r="BH631" s="183">
        <f>IF(N631="sníž. přenesená",J631,0)</f>
        <v>0</v>
      </c>
      <c r="BI631" s="183">
        <f>IF(N631="nulová",J631,0)</f>
        <v>0</v>
      </c>
      <c r="BJ631" s="15" t="s">
        <v>81</v>
      </c>
      <c r="BK631" s="183">
        <f>ROUND(I631*H631,2)</f>
        <v>0</v>
      </c>
      <c r="BL631" s="15" t="s">
        <v>143</v>
      </c>
      <c r="BM631" s="182" t="s">
        <v>1197</v>
      </c>
    </row>
    <row r="632" spans="1:65" s="2" customFormat="1" ht="11.25">
      <c r="A632" s="32"/>
      <c r="B632" s="33"/>
      <c r="C632" s="34"/>
      <c r="D632" s="184" t="s">
        <v>145</v>
      </c>
      <c r="E632" s="34"/>
      <c r="F632" s="185" t="s">
        <v>1196</v>
      </c>
      <c r="G632" s="34"/>
      <c r="H632" s="34"/>
      <c r="I632" s="186"/>
      <c r="J632" s="34"/>
      <c r="K632" s="34"/>
      <c r="L632" s="37"/>
      <c r="M632" s="187"/>
      <c r="N632" s="188"/>
      <c r="O632" s="62"/>
      <c r="P632" s="62"/>
      <c r="Q632" s="62"/>
      <c r="R632" s="62"/>
      <c r="S632" s="62"/>
      <c r="T632" s="63"/>
      <c r="U632" s="32"/>
      <c r="V632" s="32"/>
      <c r="W632" s="32"/>
      <c r="X632" s="32"/>
      <c r="Y632" s="32"/>
      <c r="Z632" s="32"/>
      <c r="AA632" s="32"/>
      <c r="AB632" s="32"/>
      <c r="AC632" s="32"/>
      <c r="AD632" s="32"/>
      <c r="AE632" s="32"/>
      <c r="AT632" s="15" t="s">
        <v>145</v>
      </c>
      <c r="AU632" s="15" t="s">
        <v>83</v>
      </c>
    </row>
    <row r="633" spans="1:65" s="2" customFormat="1" ht="16.5" customHeight="1">
      <c r="A633" s="32"/>
      <c r="B633" s="33"/>
      <c r="C633" s="171" t="s">
        <v>1198</v>
      </c>
      <c r="D633" s="171" t="s">
        <v>138</v>
      </c>
      <c r="E633" s="172" t="s">
        <v>1199</v>
      </c>
      <c r="F633" s="173" t="s">
        <v>1200</v>
      </c>
      <c r="G633" s="174" t="s">
        <v>141</v>
      </c>
      <c r="H633" s="175">
        <v>5</v>
      </c>
      <c r="I633" s="176"/>
      <c r="J633" s="177">
        <f>ROUND(I633*H633,2)</f>
        <v>0</v>
      </c>
      <c r="K633" s="173" t="s">
        <v>142</v>
      </c>
      <c r="L633" s="37"/>
      <c r="M633" s="178" t="s">
        <v>19</v>
      </c>
      <c r="N633" s="179" t="s">
        <v>44</v>
      </c>
      <c r="O633" s="62"/>
      <c r="P633" s="180">
        <f>O633*H633</f>
        <v>0</v>
      </c>
      <c r="Q633" s="180">
        <v>3.1820000000000001E-2</v>
      </c>
      <c r="R633" s="180">
        <f>Q633*H633</f>
        <v>0.15910000000000002</v>
      </c>
      <c r="S633" s="180">
        <v>0</v>
      </c>
      <c r="T633" s="181">
        <f>S633*H633</f>
        <v>0</v>
      </c>
      <c r="U633" s="32"/>
      <c r="V633" s="32"/>
      <c r="W633" s="32"/>
      <c r="X633" s="32"/>
      <c r="Y633" s="32"/>
      <c r="Z633" s="32"/>
      <c r="AA633" s="32"/>
      <c r="AB633" s="32"/>
      <c r="AC633" s="32"/>
      <c r="AD633" s="32"/>
      <c r="AE633" s="32"/>
      <c r="AR633" s="182" t="s">
        <v>143</v>
      </c>
      <c r="AT633" s="182" t="s">
        <v>138</v>
      </c>
      <c r="AU633" s="182" t="s">
        <v>83</v>
      </c>
      <c r="AY633" s="15" t="s">
        <v>136</v>
      </c>
      <c r="BE633" s="183">
        <f>IF(N633="základní",J633,0)</f>
        <v>0</v>
      </c>
      <c r="BF633" s="183">
        <f>IF(N633="snížená",J633,0)</f>
        <v>0</v>
      </c>
      <c r="BG633" s="183">
        <f>IF(N633="zákl. přenesená",J633,0)</f>
        <v>0</v>
      </c>
      <c r="BH633" s="183">
        <f>IF(N633="sníž. přenesená",J633,0)</f>
        <v>0</v>
      </c>
      <c r="BI633" s="183">
        <f>IF(N633="nulová",J633,0)</f>
        <v>0</v>
      </c>
      <c r="BJ633" s="15" t="s">
        <v>81</v>
      </c>
      <c r="BK633" s="183">
        <f>ROUND(I633*H633,2)</f>
        <v>0</v>
      </c>
      <c r="BL633" s="15" t="s">
        <v>143</v>
      </c>
      <c r="BM633" s="182" t="s">
        <v>1201</v>
      </c>
    </row>
    <row r="634" spans="1:65" s="2" customFormat="1" ht="11.25">
      <c r="A634" s="32"/>
      <c r="B634" s="33"/>
      <c r="C634" s="34"/>
      <c r="D634" s="184" t="s">
        <v>145</v>
      </c>
      <c r="E634" s="34"/>
      <c r="F634" s="185" t="s">
        <v>1202</v>
      </c>
      <c r="G634" s="34"/>
      <c r="H634" s="34"/>
      <c r="I634" s="186"/>
      <c r="J634" s="34"/>
      <c r="K634" s="34"/>
      <c r="L634" s="37"/>
      <c r="M634" s="187"/>
      <c r="N634" s="188"/>
      <c r="O634" s="62"/>
      <c r="P634" s="62"/>
      <c r="Q634" s="62"/>
      <c r="R634" s="62"/>
      <c r="S634" s="62"/>
      <c r="T634" s="63"/>
      <c r="U634" s="32"/>
      <c r="V634" s="32"/>
      <c r="W634" s="32"/>
      <c r="X634" s="32"/>
      <c r="Y634" s="32"/>
      <c r="Z634" s="32"/>
      <c r="AA634" s="32"/>
      <c r="AB634" s="32"/>
      <c r="AC634" s="32"/>
      <c r="AD634" s="32"/>
      <c r="AE634" s="32"/>
      <c r="AT634" s="15" t="s">
        <v>145</v>
      </c>
      <c r="AU634" s="15" t="s">
        <v>83</v>
      </c>
    </row>
    <row r="635" spans="1:65" s="2" customFormat="1" ht="11.25">
      <c r="A635" s="32"/>
      <c r="B635" s="33"/>
      <c r="C635" s="34"/>
      <c r="D635" s="189" t="s">
        <v>147</v>
      </c>
      <c r="E635" s="34"/>
      <c r="F635" s="190" t="s">
        <v>1203</v>
      </c>
      <c r="G635" s="34"/>
      <c r="H635" s="34"/>
      <c r="I635" s="186"/>
      <c r="J635" s="34"/>
      <c r="K635" s="34"/>
      <c r="L635" s="37"/>
      <c r="M635" s="187"/>
      <c r="N635" s="188"/>
      <c r="O635" s="62"/>
      <c r="P635" s="62"/>
      <c r="Q635" s="62"/>
      <c r="R635" s="62"/>
      <c r="S635" s="62"/>
      <c r="T635" s="63"/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  <c r="AE635" s="32"/>
      <c r="AT635" s="15" t="s">
        <v>147</v>
      </c>
      <c r="AU635" s="15" t="s">
        <v>83</v>
      </c>
    </row>
    <row r="636" spans="1:65" s="2" customFormat="1" ht="16.5" customHeight="1">
      <c r="A636" s="32"/>
      <c r="B636" s="33"/>
      <c r="C636" s="191" t="s">
        <v>1204</v>
      </c>
      <c r="D636" s="191" t="s">
        <v>409</v>
      </c>
      <c r="E636" s="192" t="s">
        <v>1205</v>
      </c>
      <c r="F636" s="193" t="s">
        <v>1206</v>
      </c>
      <c r="G636" s="194" t="s">
        <v>263</v>
      </c>
      <c r="H636" s="195">
        <v>1.5</v>
      </c>
      <c r="I636" s="196"/>
      <c r="J636" s="197">
        <f>ROUND(I636*H636,2)</f>
        <v>0</v>
      </c>
      <c r="K636" s="193" t="s">
        <v>142</v>
      </c>
      <c r="L636" s="198"/>
      <c r="M636" s="199" t="s">
        <v>19</v>
      </c>
      <c r="N636" s="200" t="s">
        <v>44</v>
      </c>
      <c r="O636" s="62"/>
      <c r="P636" s="180">
        <f>O636*H636</f>
        <v>0</v>
      </c>
      <c r="Q636" s="180">
        <v>0.55000000000000004</v>
      </c>
      <c r="R636" s="180">
        <f>Q636*H636</f>
        <v>0.82500000000000007</v>
      </c>
      <c r="S636" s="180">
        <v>0</v>
      </c>
      <c r="T636" s="181">
        <f>S636*H636</f>
        <v>0</v>
      </c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  <c r="AE636" s="32"/>
      <c r="AR636" s="182" t="s">
        <v>184</v>
      </c>
      <c r="AT636" s="182" t="s">
        <v>409</v>
      </c>
      <c r="AU636" s="182" t="s">
        <v>83</v>
      </c>
      <c r="AY636" s="15" t="s">
        <v>136</v>
      </c>
      <c r="BE636" s="183">
        <f>IF(N636="základní",J636,0)</f>
        <v>0</v>
      </c>
      <c r="BF636" s="183">
        <f>IF(N636="snížená",J636,0)</f>
        <v>0</v>
      </c>
      <c r="BG636" s="183">
        <f>IF(N636="zákl. přenesená",J636,0)</f>
        <v>0</v>
      </c>
      <c r="BH636" s="183">
        <f>IF(N636="sníž. přenesená",J636,0)</f>
        <v>0</v>
      </c>
      <c r="BI636" s="183">
        <f>IF(N636="nulová",J636,0)</f>
        <v>0</v>
      </c>
      <c r="BJ636" s="15" t="s">
        <v>81</v>
      </c>
      <c r="BK636" s="183">
        <f>ROUND(I636*H636,2)</f>
        <v>0</v>
      </c>
      <c r="BL636" s="15" t="s">
        <v>143</v>
      </c>
      <c r="BM636" s="182" t="s">
        <v>1207</v>
      </c>
    </row>
    <row r="637" spans="1:65" s="2" customFormat="1" ht="11.25">
      <c r="A637" s="32"/>
      <c r="B637" s="33"/>
      <c r="C637" s="34"/>
      <c r="D637" s="184" t="s">
        <v>145</v>
      </c>
      <c r="E637" s="34"/>
      <c r="F637" s="185" t="s">
        <v>1206</v>
      </c>
      <c r="G637" s="34"/>
      <c r="H637" s="34"/>
      <c r="I637" s="186"/>
      <c r="J637" s="34"/>
      <c r="K637" s="34"/>
      <c r="L637" s="37"/>
      <c r="M637" s="187"/>
      <c r="N637" s="188"/>
      <c r="O637" s="62"/>
      <c r="P637" s="62"/>
      <c r="Q637" s="62"/>
      <c r="R637" s="62"/>
      <c r="S637" s="62"/>
      <c r="T637" s="63"/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  <c r="AE637" s="32"/>
      <c r="AT637" s="15" t="s">
        <v>145</v>
      </c>
      <c r="AU637" s="15" t="s">
        <v>83</v>
      </c>
    </row>
    <row r="638" spans="1:65" s="2" customFormat="1" ht="16.5" customHeight="1">
      <c r="A638" s="32"/>
      <c r="B638" s="33"/>
      <c r="C638" s="191" t="s">
        <v>1208</v>
      </c>
      <c r="D638" s="191" t="s">
        <v>409</v>
      </c>
      <c r="E638" s="192" t="s">
        <v>1209</v>
      </c>
      <c r="F638" s="193" t="s">
        <v>1210</v>
      </c>
      <c r="G638" s="194" t="s">
        <v>263</v>
      </c>
      <c r="H638" s="195">
        <v>0.5</v>
      </c>
      <c r="I638" s="196"/>
      <c r="J638" s="197">
        <f>ROUND(I638*H638,2)</f>
        <v>0</v>
      </c>
      <c r="K638" s="193" t="s">
        <v>142</v>
      </c>
      <c r="L638" s="198"/>
      <c r="M638" s="199" t="s">
        <v>19</v>
      </c>
      <c r="N638" s="200" t="s">
        <v>44</v>
      </c>
      <c r="O638" s="62"/>
      <c r="P638" s="180">
        <f>O638*H638</f>
        <v>0</v>
      </c>
      <c r="Q638" s="180">
        <v>0.75</v>
      </c>
      <c r="R638" s="180">
        <f>Q638*H638</f>
        <v>0.375</v>
      </c>
      <c r="S638" s="180">
        <v>0</v>
      </c>
      <c r="T638" s="181">
        <f>S638*H638</f>
        <v>0</v>
      </c>
      <c r="U638" s="32"/>
      <c r="V638" s="32"/>
      <c r="W638" s="32"/>
      <c r="X638" s="32"/>
      <c r="Y638" s="32"/>
      <c r="Z638" s="32"/>
      <c r="AA638" s="32"/>
      <c r="AB638" s="32"/>
      <c r="AC638" s="32"/>
      <c r="AD638" s="32"/>
      <c r="AE638" s="32"/>
      <c r="AR638" s="182" t="s">
        <v>184</v>
      </c>
      <c r="AT638" s="182" t="s">
        <v>409</v>
      </c>
      <c r="AU638" s="182" t="s">
        <v>83</v>
      </c>
      <c r="AY638" s="15" t="s">
        <v>136</v>
      </c>
      <c r="BE638" s="183">
        <f>IF(N638="základní",J638,0)</f>
        <v>0</v>
      </c>
      <c r="BF638" s="183">
        <f>IF(N638="snížená",J638,0)</f>
        <v>0</v>
      </c>
      <c r="BG638" s="183">
        <f>IF(N638="zákl. přenesená",J638,0)</f>
        <v>0</v>
      </c>
      <c r="BH638" s="183">
        <f>IF(N638="sníž. přenesená",J638,0)</f>
        <v>0</v>
      </c>
      <c r="BI638" s="183">
        <f>IF(N638="nulová",J638,0)</f>
        <v>0</v>
      </c>
      <c r="BJ638" s="15" t="s">
        <v>81</v>
      </c>
      <c r="BK638" s="183">
        <f>ROUND(I638*H638,2)</f>
        <v>0</v>
      </c>
      <c r="BL638" s="15" t="s">
        <v>143</v>
      </c>
      <c r="BM638" s="182" t="s">
        <v>1211</v>
      </c>
    </row>
    <row r="639" spans="1:65" s="2" customFormat="1" ht="11.25">
      <c r="A639" s="32"/>
      <c r="B639" s="33"/>
      <c r="C639" s="34"/>
      <c r="D639" s="184" t="s">
        <v>145</v>
      </c>
      <c r="E639" s="34"/>
      <c r="F639" s="185" t="s">
        <v>1210</v>
      </c>
      <c r="G639" s="34"/>
      <c r="H639" s="34"/>
      <c r="I639" s="186"/>
      <c r="J639" s="34"/>
      <c r="K639" s="34"/>
      <c r="L639" s="37"/>
      <c r="M639" s="187"/>
      <c r="N639" s="188"/>
      <c r="O639" s="62"/>
      <c r="P639" s="62"/>
      <c r="Q639" s="62"/>
      <c r="R639" s="62"/>
      <c r="S639" s="62"/>
      <c r="T639" s="63"/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  <c r="AE639" s="32"/>
      <c r="AT639" s="15" t="s">
        <v>145</v>
      </c>
      <c r="AU639" s="15" t="s">
        <v>83</v>
      </c>
    </row>
    <row r="640" spans="1:65" s="2" customFormat="1" ht="16.5" customHeight="1">
      <c r="A640" s="32"/>
      <c r="B640" s="33"/>
      <c r="C640" s="191" t="s">
        <v>1212</v>
      </c>
      <c r="D640" s="191" t="s">
        <v>409</v>
      </c>
      <c r="E640" s="192" t="s">
        <v>1213</v>
      </c>
      <c r="F640" s="193" t="s">
        <v>1214</v>
      </c>
      <c r="G640" s="194" t="s">
        <v>263</v>
      </c>
      <c r="H640" s="195">
        <v>0.3</v>
      </c>
      <c r="I640" s="196"/>
      <c r="J640" s="197">
        <f>ROUND(I640*H640,2)</f>
        <v>0</v>
      </c>
      <c r="K640" s="193" t="s">
        <v>142</v>
      </c>
      <c r="L640" s="198"/>
      <c r="M640" s="199" t="s">
        <v>19</v>
      </c>
      <c r="N640" s="200" t="s">
        <v>44</v>
      </c>
      <c r="O640" s="62"/>
      <c r="P640" s="180">
        <f>O640*H640</f>
        <v>0</v>
      </c>
      <c r="Q640" s="180">
        <v>0.75</v>
      </c>
      <c r="R640" s="180">
        <f>Q640*H640</f>
        <v>0.22499999999999998</v>
      </c>
      <c r="S640" s="180">
        <v>0</v>
      </c>
      <c r="T640" s="181">
        <f>S640*H640</f>
        <v>0</v>
      </c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  <c r="AE640" s="32"/>
      <c r="AR640" s="182" t="s">
        <v>184</v>
      </c>
      <c r="AT640" s="182" t="s">
        <v>409</v>
      </c>
      <c r="AU640" s="182" t="s">
        <v>83</v>
      </c>
      <c r="AY640" s="15" t="s">
        <v>136</v>
      </c>
      <c r="BE640" s="183">
        <f>IF(N640="základní",J640,0)</f>
        <v>0</v>
      </c>
      <c r="BF640" s="183">
        <f>IF(N640="snížená",J640,0)</f>
        <v>0</v>
      </c>
      <c r="BG640" s="183">
        <f>IF(N640="zákl. přenesená",J640,0)</f>
        <v>0</v>
      </c>
      <c r="BH640" s="183">
        <f>IF(N640="sníž. přenesená",J640,0)</f>
        <v>0</v>
      </c>
      <c r="BI640" s="183">
        <f>IF(N640="nulová",J640,0)</f>
        <v>0</v>
      </c>
      <c r="BJ640" s="15" t="s">
        <v>81</v>
      </c>
      <c r="BK640" s="183">
        <f>ROUND(I640*H640,2)</f>
        <v>0</v>
      </c>
      <c r="BL640" s="15" t="s">
        <v>143</v>
      </c>
      <c r="BM640" s="182" t="s">
        <v>1215</v>
      </c>
    </row>
    <row r="641" spans="1:65" s="2" customFormat="1" ht="11.25">
      <c r="A641" s="32"/>
      <c r="B641" s="33"/>
      <c r="C641" s="34"/>
      <c r="D641" s="184" t="s">
        <v>145</v>
      </c>
      <c r="E641" s="34"/>
      <c r="F641" s="185" t="s">
        <v>1214</v>
      </c>
      <c r="G641" s="34"/>
      <c r="H641" s="34"/>
      <c r="I641" s="186"/>
      <c r="J641" s="34"/>
      <c r="K641" s="34"/>
      <c r="L641" s="37"/>
      <c r="M641" s="187"/>
      <c r="N641" s="188"/>
      <c r="O641" s="62"/>
      <c r="P641" s="62"/>
      <c r="Q641" s="62"/>
      <c r="R641" s="62"/>
      <c r="S641" s="62"/>
      <c r="T641" s="63"/>
      <c r="U641" s="32"/>
      <c r="V641" s="32"/>
      <c r="W641" s="32"/>
      <c r="X641" s="32"/>
      <c r="Y641" s="32"/>
      <c r="Z641" s="32"/>
      <c r="AA641" s="32"/>
      <c r="AB641" s="32"/>
      <c r="AC641" s="32"/>
      <c r="AD641" s="32"/>
      <c r="AE641" s="32"/>
      <c r="AT641" s="15" t="s">
        <v>145</v>
      </c>
      <c r="AU641" s="15" t="s">
        <v>83</v>
      </c>
    </row>
    <row r="642" spans="1:65" s="2" customFormat="1" ht="16.5" customHeight="1">
      <c r="A642" s="32"/>
      <c r="B642" s="33"/>
      <c r="C642" s="171" t="s">
        <v>1216</v>
      </c>
      <c r="D642" s="171" t="s">
        <v>138</v>
      </c>
      <c r="E642" s="172" t="s">
        <v>1217</v>
      </c>
      <c r="F642" s="173" t="s">
        <v>1218</v>
      </c>
      <c r="G642" s="174" t="s">
        <v>141</v>
      </c>
      <c r="H642" s="175">
        <v>5</v>
      </c>
      <c r="I642" s="176"/>
      <c r="J642" s="177">
        <f>ROUND(I642*H642,2)</f>
        <v>0</v>
      </c>
      <c r="K642" s="173" t="s">
        <v>142</v>
      </c>
      <c r="L642" s="37"/>
      <c r="M642" s="178" t="s">
        <v>19</v>
      </c>
      <c r="N642" s="179" t="s">
        <v>44</v>
      </c>
      <c r="O642" s="62"/>
      <c r="P642" s="180">
        <f>O642*H642</f>
        <v>0</v>
      </c>
      <c r="Q642" s="180">
        <v>1.2E-4</v>
      </c>
      <c r="R642" s="180">
        <f>Q642*H642</f>
        <v>6.0000000000000006E-4</v>
      </c>
      <c r="S642" s="180">
        <v>0</v>
      </c>
      <c r="T642" s="181">
        <f>S642*H642</f>
        <v>0</v>
      </c>
      <c r="U642" s="32"/>
      <c r="V642" s="32"/>
      <c r="W642" s="32"/>
      <c r="X642" s="32"/>
      <c r="Y642" s="32"/>
      <c r="Z642" s="32"/>
      <c r="AA642" s="32"/>
      <c r="AB642" s="32"/>
      <c r="AC642" s="32"/>
      <c r="AD642" s="32"/>
      <c r="AE642" s="32"/>
      <c r="AR642" s="182" t="s">
        <v>143</v>
      </c>
      <c r="AT642" s="182" t="s">
        <v>138</v>
      </c>
      <c r="AU642" s="182" t="s">
        <v>83</v>
      </c>
      <c r="AY642" s="15" t="s">
        <v>136</v>
      </c>
      <c r="BE642" s="183">
        <f>IF(N642="základní",J642,0)</f>
        <v>0</v>
      </c>
      <c r="BF642" s="183">
        <f>IF(N642="snížená",J642,0)</f>
        <v>0</v>
      </c>
      <c r="BG642" s="183">
        <f>IF(N642="zákl. přenesená",J642,0)</f>
        <v>0</v>
      </c>
      <c r="BH642" s="183">
        <f>IF(N642="sníž. přenesená",J642,0)</f>
        <v>0</v>
      </c>
      <c r="BI642" s="183">
        <f>IF(N642="nulová",J642,0)</f>
        <v>0</v>
      </c>
      <c r="BJ642" s="15" t="s">
        <v>81</v>
      </c>
      <c r="BK642" s="183">
        <f>ROUND(I642*H642,2)</f>
        <v>0</v>
      </c>
      <c r="BL642" s="15" t="s">
        <v>143</v>
      </c>
      <c r="BM642" s="182" t="s">
        <v>1219</v>
      </c>
    </row>
    <row r="643" spans="1:65" s="2" customFormat="1" ht="11.25">
      <c r="A643" s="32"/>
      <c r="B643" s="33"/>
      <c r="C643" s="34"/>
      <c r="D643" s="184" t="s">
        <v>145</v>
      </c>
      <c r="E643" s="34"/>
      <c r="F643" s="185" t="s">
        <v>1220</v>
      </c>
      <c r="G643" s="34"/>
      <c r="H643" s="34"/>
      <c r="I643" s="186"/>
      <c r="J643" s="34"/>
      <c r="K643" s="34"/>
      <c r="L643" s="37"/>
      <c r="M643" s="187"/>
      <c r="N643" s="188"/>
      <c r="O643" s="62"/>
      <c r="P643" s="62"/>
      <c r="Q643" s="62"/>
      <c r="R643" s="62"/>
      <c r="S643" s="62"/>
      <c r="T643" s="63"/>
      <c r="U643" s="32"/>
      <c r="V643" s="32"/>
      <c r="W643" s="32"/>
      <c r="X643" s="32"/>
      <c r="Y643" s="32"/>
      <c r="Z643" s="32"/>
      <c r="AA643" s="32"/>
      <c r="AB643" s="32"/>
      <c r="AC643" s="32"/>
      <c r="AD643" s="32"/>
      <c r="AE643" s="32"/>
      <c r="AT643" s="15" t="s">
        <v>145</v>
      </c>
      <c r="AU643" s="15" t="s">
        <v>83</v>
      </c>
    </row>
    <row r="644" spans="1:65" s="2" customFormat="1" ht="11.25">
      <c r="A644" s="32"/>
      <c r="B644" s="33"/>
      <c r="C644" s="34"/>
      <c r="D644" s="189" t="s">
        <v>147</v>
      </c>
      <c r="E644" s="34"/>
      <c r="F644" s="190" t="s">
        <v>1221</v>
      </c>
      <c r="G644" s="34"/>
      <c r="H644" s="34"/>
      <c r="I644" s="186"/>
      <c r="J644" s="34"/>
      <c r="K644" s="34"/>
      <c r="L644" s="37"/>
      <c r="M644" s="187"/>
      <c r="N644" s="188"/>
      <c r="O644" s="62"/>
      <c r="P644" s="62"/>
      <c r="Q644" s="62"/>
      <c r="R644" s="62"/>
      <c r="S644" s="62"/>
      <c r="T644" s="63"/>
      <c r="U644" s="32"/>
      <c r="V644" s="32"/>
      <c r="W644" s="32"/>
      <c r="X644" s="32"/>
      <c r="Y644" s="32"/>
      <c r="Z644" s="32"/>
      <c r="AA644" s="32"/>
      <c r="AB644" s="32"/>
      <c r="AC644" s="32"/>
      <c r="AD644" s="32"/>
      <c r="AE644" s="32"/>
      <c r="AT644" s="15" t="s">
        <v>147</v>
      </c>
      <c r="AU644" s="15" t="s">
        <v>83</v>
      </c>
    </row>
    <row r="645" spans="1:65" s="2" customFormat="1" ht="16.5" customHeight="1">
      <c r="A645" s="32"/>
      <c r="B645" s="33"/>
      <c r="C645" s="171" t="s">
        <v>1222</v>
      </c>
      <c r="D645" s="171" t="s">
        <v>138</v>
      </c>
      <c r="E645" s="172" t="s">
        <v>1223</v>
      </c>
      <c r="F645" s="173" t="s">
        <v>1224</v>
      </c>
      <c r="G645" s="174" t="s">
        <v>141</v>
      </c>
      <c r="H645" s="175">
        <v>5</v>
      </c>
      <c r="I645" s="176"/>
      <c r="J645" s="177">
        <f>ROUND(I645*H645,2)</f>
        <v>0</v>
      </c>
      <c r="K645" s="173" t="s">
        <v>142</v>
      </c>
      <c r="L645" s="37"/>
      <c r="M645" s="178" t="s">
        <v>19</v>
      </c>
      <c r="N645" s="179" t="s">
        <v>44</v>
      </c>
      <c r="O645" s="62"/>
      <c r="P645" s="180">
        <f>O645*H645</f>
        <v>0</v>
      </c>
      <c r="Q645" s="180">
        <v>0</v>
      </c>
      <c r="R645" s="180">
        <f>Q645*H645</f>
        <v>0</v>
      </c>
      <c r="S645" s="180">
        <v>0</v>
      </c>
      <c r="T645" s="181">
        <f>S645*H645</f>
        <v>0</v>
      </c>
      <c r="U645" s="32"/>
      <c r="V645" s="32"/>
      <c r="W645" s="32"/>
      <c r="X645" s="32"/>
      <c r="Y645" s="32"/>
      <c r="Z645" s="32"/>
      <c r="AA645" s="32"/>
      <c r="AB645" s="32"/>
      <c r="AC645" s="32"/>
      <c r="AD645" s="32"/>
      <c r="AE645" s="32"/>
      <c r="AR645" s="182" t="s">
        <v>143</v>
      </c>
      <c r="AT645" s="182" t="s">
        <v>138</v>
      </c>
      <c r="AU645" s="182" t="s">
        <v>83</v>
      </c>
      <c r="AY645" s="15" t="s">
        <v>136</v>
      </c>
      <c r="BE645" s="183">
        <f>IF(N645="základní",J645,0)</f>
        <v>0</v>
      </c>
      <c r="BF645" s="183">
        <f>IF(N645="snížená",J645,0)</f>
        <v>0</v>
      </c>
      <c r="BG645" s="183">
        <f>IF(N645="zákl. přenesená",J645,0)</f>
        <v>0</v>
      </c>
      <c r="BH645" s="183">
        <f>IF(N645="sníž. přenesená",J645,0)</f>
        <v>0</v>
      </c>
      <c r="BI645" s="183">
        <f>IF(N645="nulová",J645,0)</f>
        <v>0</v>
      </c>
      <c r="BJ645" s="15" t="s">
        <v>81</v>
      </c>
      <c r="BK645" s="183">
        <f>ROUND(I645*H645,2)</f>
        <v>0</v>
      </c>
      <c r="BL645" s="15" t="s">
        <v>143</v>
      </c>
      <c r="BM645" s="182" t="s">
        <v>1225</v>
      </c>
    </row>
    <row r="646" spans="1:65" s="2" customFormat="1" ht="11.25">
      <c r="A646" s="32"/>
      <c r="B646" s="33"/>
      <c r="C646" s="34"/>
      <c r="D646" s="184" t="s">
        <v>145</v>
      </c>
      <c r="E646" s="34"/>
      <c r="F646" s="185" t="s">
        <v>1226</v>
      </c>
      <c r="G646" s="34"/>
      <c r="H646" s="34"/>
      <c r="I646" s="186"/>
      <c r="J646" s="34"/>
      <c r="K646" s="34"/>
      <c r="L646" s="37"/>
      <c r="M646" s="187"/>
      <c r="N646" s="188"/>
      <c r="O646" s="62"/>
      <c r="P646" s="62"/>
      <c r="Q646" s="62"/>
      <c r="R646" s="62"/>
      <c r="S646" s="62"/>
      <c r="T646" s="63"/>
      <c r="U646" s="32"/>
      <c r="V646" s="32"/>
      <c r="W646" s="32"/>
      <c r="X646" s="32"/>
      <c r="Y646" s="32"/>
      <c r="Z646" s="32"/>
      <c r="AA646" s="32"/>
      <c r="AB646" s="32"/>
      <c r="AC646" s="32"/>
      <c r="AD646" s="32"/>
      <c r="AE646" s="32"/>
      <c r="AT646" s="15" t="s">
        <v>145</v>
      </c>
      <c r="AU646" s="15" t="s">
        <v>83</v>
      </c>
    </row>
    <row r="647" spans="1:65" s="2" customFormat="1" ht="11.25">
      <c r="A647" s="32"/>
      <c r="B647" s="33"/>
      <c r="C647" s="34"/>
      <c r="D647" s="189" t="s">
        <v>147</v>
      </c>
      <c r="E647" s="34"/>
      <c r="F647" s="190" t="s">
        <v>1227</v>
      </c>
      <c r="G647" s="34"/>
      <c r="H647" s="34"/>
      <c r="I647" s="186"/>
      <c r="J647" s="34"/>
      <c r="K647" s="34"/>
      <c r="L647" s="37"/>
      <c r="M647" s="187"/>
      <c r="N647" s="188"/>
      <c r="O647" s="62"/>
      <c r="P647" s="62"/>
      <c r="Q647" s="62"/>
      <c r="R647" s="62"/>
      <c r="S647" s="62"/>
      <c r="T647" s="63"/>
      <c r="U647" s="32"/>
      <c r="V647" s="32"/>
      <c r="W647" s="32"/>
      <c r="X647" s="32"/>
      <c r="Y647" s="32"/>
      <c r="Z647" s="32"/>
      <c r="AA647" s="32"/>
      <c r="AB647" s="32"/>
      <c r="AC647" s="32"/>
      <c r="AD647" s="32"/>
      <c r="AE647" s="32"/>
      <c r="AT647" s="15" t="s">
        <v>147</v>
      </c>
      <c r="AU647" s="15" t="s">
        <v>83</v>
      </c>
    </row>
    <row r="648" spans="1:65" s="2" customFormat="1" ht="16.5" customHeight="1">
      <c r="A648" s="32"/>
      <c r="B648" s="33"/>
      <c r="C648" s="171" t="s">
        <v>1228</v>
      </c>
      <c r="D648" s="171" t="s">
        <v>138</v>
      </c>
      <c r="E648" s="172" t="s">
        <v>1229</v>
      </c>
      <c r="F648" s="173" t="s">
        <v>1230</v>
      </c>
      <c r="G648" s="174" t="s">
        <v>141</v>
      </c>
      <c r="H648" s="175">
        <v>5</v>
      </c>
      <c r="I648" s="176"/>
      <c r="J648" s="177">
        <f>ROUND(I648*H648,2)</f>
        <v>0</v>
      </c>
      <c r="K648" s="173" t="s">
        <v>142</v>
      </c>
      <c r="L648" s="37"/>
      <c r="M648" s="178" t="s">
        <v>19</v>
      </c>
      <c r="N648" s="179" t="s">
        <v>44</v>
      </c>
      <c r="O648" s="62"/>
      <c r="P648" s="180">
        <f>O648*H648</f>
        <v>0</v>
      </c>
      <c r="Q648" s="180">
        <v>2.9819999999999999E-2</v>
      </c>
      <c r="R648" s="180">
        <f>Q648*H648</f>
        <v>0.14910000000000001</v>
      </c>
      <c r="S648" s="180">
        <v>2.9819999999999999E-2</v>
      </c>
      <c r="T648" s="181">
        <f>S648*H648</f>
        <v>0.14910000000000001</v>
      </c>
      <c r="U648" s="32"/>
      <c r="V648" s="32"/>
      <c r="W648" s="32"/>
      <c r="X648" s="32"/>
      <c r="Y648" s="32"/>
      <c r="Z648" s="32"/>
      <c r="AA648" s="32"/>
      <c r="AB648" s="32"/>
      <c r="AC648" s="32"/>
      <c r="AD648" s="32"/>
      <c r="AE648" s="32"/>
      <c r="AR648" s="182" t="s">
        <v>143</v>
      </c>
      <c r="AT648" s="182" t="s">
        <v>138</v>
      </c>
      <c r="AU648" s="182" t="s">
        <v>83</v>
      </c>
      <c r="AY648" s="15" t="s">
        <v>136</v>
      </c>
      <c r="BE648" s="183">
        <f>IF(N648="základní",J648,0)</f>
        <v>0</v>
      </c>
      <c r="BF648" s="183">
        <f>IF(N648="snížená",J648,0)</f>
        <v>0</v>
      </c>
      <c r="BG648" s="183">
        <f>IF(N648="zákl. přenesená",J648,0)</f>
        <v>0</v>
      </c>
      <c r="BH648" s="183">
        <f>IF(N648="sníž. přenesená",J648,0)</f>
        <v>0</v>
      </c>
      <c r="BI648" s="183">
        <f>IF(N648="nulová",J648,0)</f>
        <v>0</v>
      </c>
      <c r="BJ648" s="15" t="s">
        <v>81</v>
      </c>
      <c r="BK648" s="183">
        <f>ROUND(I648*H648,2)</f>
        <v>0</v>
      </c>
      <c r="BL648" s="15" t="s">
        <v>143</v>
      </c>
      <c r="BM648" s="182" t="s">
        <v>1231</v>
      </c>
    </row>
    <row r="649" spans="1:65" s="2" customFormat="1" ht="11.25">
      <c r="A649" s="32"/>
      <c r="B649" s="33"/>
      <c r="C649" s="34"/>
      <c r="D649" s="184" t="s">
        <v>145</v>
      </c>
      <c r="E649" s="34"/>
      <c r="F649" s="185" t="s">
        <v>1232</v>
      </c>
      <c r="G649" s="34"/>
      <c r="H649" s="34"/>
      <c r="I649" s="186"/>
      <c r="J649" s="34"/>
      <c r="K649" s="34"/>
      <c r="L649" s="37"/>
      <c r="M649" s="187"/>
      <c r="N649" s="188"/>
      <c r="O649" s="62"/>
      <c r="P649" s="62"/>
      <c r="Q649" s="62"/>
      <c r="R649" s="62"/>
      <c r="S649" s="62"/>
      <c r="T649" s="63"/>
      <c r="U649" s="32"/>
      <c r="V649" s="32"/>
      <c r="W649" s="32"/>
      <c r="X649" s="32"/>
      <c r="Y649" s="32"/>
      <c r="Z649" s="32"/>
      <c r="AA649" s="32"/>
      <c r="AB649" s="32"/>
      <c r="AC649" s="32"/>
      <c r="AD649" s="32"/>
      <c r="AE649" s="32"/>
      <c r="AT649" s="15" t="s">
        <v>145</v>
      </c>
      <c r="AU649" s="15" t="s">
        <v>83</v>
      </c>
    </row>
    <row r="650" spans="1:65" s="2" customFormat="1" ht="11.25">
      <c r="A650" s="32"/>
      <c r="B650" s="33"/>
      <c r="C650" s="34"/>
      <c r="D650" s="189" t="s">
        <v>147</v>
      </c>
      <c r="E650" s="34"/>
      <c r="F650" s="190" t="s">
        <v>1233</v>
      </c>
      <c r="G650" s="34"/>
      <c r="H650" s="34"/>
      <c r="I650" s="186"/>
      <c r="J650" s="34"/>
      <c r="K650" s="34"/>
      <c r="L650" s="37"/>
      <c r="M650" s="187"/>
      <c r="N650" s="188"/>
      <c r="O650" s="62"/>
      <c r="P650" s="62"/>
      <c r="Q650" s="62"/>
      <c r="R650" s="62"/>
      <c r="S650" s="62"/>
      <c r="T650" s="63"/>
      <c r="U650" s="32"/>
      <c r="V650" s="32"/>
      <c r="W650" s="32"/>
      <c r="X650" s="32"/>
      <c r="Y650" s="32"/>
      <c r="Z650" s="32"/>
      <c r="AA650" s="32"/>
      <c r="AB650" s="32"/>
      <c r="AC650" s="32"/>
      <c r="AD650" s="32"/>
      <c r="AE650" s="32"/>
      <c r="AT650" s="15" t="s">
        <v>147</v>
      </c>
      <c r="AU650" s="15" t="s">
        <v>83</v>
      </c>
    </row>
    <row r="651" spans="1:65" s="2" customFormat="1" ht="16.5" customHeight="1">
      <c r="A651" s="32"/>
      <c r="B651" s="33"/>
      <c r="C651" s="171" t="s">
        <v>1234</v>
      </c>
      <c r="D651" s="171" t="s">
        <v>138</v>
      </c>
      <c r="E651" s="172" t="s">
        <v>1235</v>
      </c>
      <c r="F651" s="173" t="s">
        <v>1236</v>
      </c>
      <c r="G651" s="174" t="s">
        <v>781</v>
      </c>
      <c r="H651" s="175">
        <v>80</v>
      </c>
      <c r="I651" s="176"/>
      <c r="J651" s="177">
        <f>ROUND(I651*H651,2)</f>
        <v>0</v>
      </c>
      <c r="K651" s="173" t="s">
        <v>142</v>
      </c>
      <c r="L651" s="37"/>
      <c r="M651" s="178" t="s">
        <v>19</v>
      </c>
      <c r="N651" s="179" t="s">
        <v>44</v>
      </c>
      <c r="O651" s="62"/>
      <c r="P651" s="180">
        <f>O651*H651</f>
        <v>0</v>
      </c>
      <c r="Q651" s="180">
        <v>0</v>
      </c>
      <c r="R651" s="180">
        <f>Q651*H651</f>
        <v>0</v>
      </c>
      <c r="S651" s="180">
        <v>0</v>
      </c>
      <c r="T651" s="181">
        <f>S651*H651</f>
        <v>0</v>
      </c>
      <c r="U651" s="32"/>
      <c r="V651" s="32"/>
      <c r="W651" s="32"/>
      <c r="X651" s="32"/>
      <c r="Y651" s="32"/>
      <c r="Z651" s="32"/>
      <c r="AA651" s="32"/>
      <c r="AB651" s="32"/>
      <c r="AC651" s="32"/>
      <c r="AD651" s="32"/>
      <c r="AE651" s="32"/>
      <c r="AR651" s="182" t="s">
        <v>143</v>
      </c>
      <c r="AT651" s="182" t="s">
        <v>138</v>
      </c>
      <c r="AU651" s="182" t="s">
        <v>83</v>
      </c>
      <c r="AY651" s="15" t="s">
        <v>136</v>
      </c>
      <c r="BE651" s="183">
        <f>IF(N651="základní",J651,0)</f>
        <v>0</v>
      </c>
      <c r="BF651" s="183">
        <f>IF(N651="snížená",J651,0)</f>
        <v>0</v>
      </c>
      <c r="BG651" s="183">
        <f>IF(N651="zákl. přenesená",J651,0)</f>
        <v>0</v>
      </c>
      <c r="BH651" s="183">
        <f>IF(N651="sníž. přenesená",J651,0)</f>
        <v>0</v>
      </c>
      <c r="BI651" s="183">
        <f>IF(N651="nulová",J651,0)</f>
        <v>0</v>
      </c>
      <c r="BJ651" s="15" t="s">
        <v>81</v>
      </c>
      <c r="BK651" s="183">
        <f>ROUND(I651*H651,2)</f>
        <v>0</v>
      </c>
      <c r="BL651" s="15" t="s">
        <v>143</v>
      </c>
      <c r="BM651" s="182" t="s">
        <v>1237</v>
      </c>
    </row>
    <row r="652" spans="1:65" s="2" customFormat="1" ht="29.25">
      <c r="A652" s="32"/>
      <c r="B652" s="33"/>
      <c r="C652" s="34"/>
      <c r="D652" s="184" t="s">
        <v>145</v>
      </c>
      <c r="E652" s="34"/>
      <c r="F652" s="185" t="s">
        <v>1238</v>
      </c>
      <c r="G652" s="34"/>
      <c r="H652" s="34"/>
      <c r="I652" s="186"/>
      <c r="J652" s="34"/>
      <c r="K652" s="34"/>
      <c r="L652" s="37"/>
      <c r="M652" s="187"/>
      <c r="N652" s="188"/>
      <c r="O652" s="62"/>
      <c r="P652" s="62"/>
      <c r="Q652" s="62"/>
      <c r="R652" s="62"/>
      <c r="S652" s="62"/>
      <c r="T652" s="63"/>
      <c r="U652" s="32"/>
      <c r="V652" s="32"/>
      <c r="W652" s="32"/>
      <c r="X652" s="32"/>
      <c r="Y652" s="32"/>
      <c r="Z652" s="32"/>
      <c r="AA652" s="32"/>
      <c r="AB652" s="32"/>
      <c r="AC652" s="32"/>
      <c r="AD652" s="32"/>
      <c r="AE652" s="32"/>
      <c r="AT652" s="15" t="s">
        <v>145</v>
      </c>
      <c r="AU652" s="15" t="s">
        <v>83</v>
      </c>
    </row>
    <row r="653" spans="1:65" s="2" customFormat="1" ht="11.25">
      <c r="A653" s="32"/>
      <c r="B653" s="33"/>
      <c r="C653" s="34"/>
      <c r="D653" s="189" t="s">
        <v>147</v>
      </c>
      <c r="E653" s="34"/>
      <c r="F653" s="190" t="s">
        <v>1239</v>
      </c>
      <c r="G653" s="34"/>
      <c r="H653" s="34"/>
      <c r="I653" s="186"/>
      <c r="J653" s="34"/>
      <c r="K653" s="34"/>
      <c r="L653" s="37"/>
      <c r="M653" s="187"/>
      <c r="N653" s="188"/>
      <c r="O653" s="62"/>
      <c r="P653" s="62"/>
      <c r="Q653" s="62"/>
      <c r="R653" s="62"/>
      <c r="S653" s="62"/>
      <c r="T653" s="63"/>
      <c r="U653" s="32"/>
      <c r="V653" s="32"/>
      <c r="W653" s="32"/>
      <c r="X653" s="32"/>
      <c r="Y653" s="32"/>
      <c r="Z653" s="32"/>
      <c r="AA653" s="32"/>
      <c r="AB653" s="32"/>
      <c r="AC653" s="32"/>
      <c r="AD653" s="32"/>
      <c r="AE653" s="32"/>
      <c r="AT653" s="15" t="s">
        <v>147</v>
      </c>
      <c r="AU653" s="15" t="s">
        <v>83</v>
      </c>
    </row>
    <row r="654" spans="1:65" s="2" customFormat="1" ht="16.5" customHeight="1">
      <c r="A654" s="32"/>
      <c r="B654" s="33"/>
      <c r="C654" s="171" t="s">
        <v>1240</v>
      </c>
      <c r="D654" s="171" t="s">
        <v>138</v>
      </c>
      <c r="E654" s="172" t="s">
        <v>1241</v>
      </c>
      <c r="F654" s="173" t="s">
        <v>1242</v>
      </c>
      <c r="G654" s="174" t="s">
        <v>781</v>
      </c>
      <c r="H654" s="175">
        <v>150</v>
      </c>
      <c r="I654" s="176"/>
      <c r="J654" s="177">
        <f>ROUND(I654*H654,2)</f>
        <v>0</v>
      </c>
      <c r="K654" s="173" t="s">
        <v>142</v>
      </c>
      <c r="L654" s="37"/>
      <c r="M654" s="178" t="s">
        <v>19</v>
      </c>
      <c r="N654" s="179" t="s">
        <v>44</v>
      </c>
      <c r="O654" s="62"/>
      <c r="P654" s="180">
        <f>O654*H654</f>
        <v>0</v>
      </c>
      <c r="Q654" s="180">
        <v>0</v>
      </c>
      <c r="R654" s="180">
        <f>Q654*H654</f>
        <v>0</v>
      </c>
      <c r="S654" s="180">
        <v>0</v>
      </c>
      <c r="T654" s="181">
        <f>S654*H654</f>
        <v>0</v>
      </c>
      <c r="U654" s="32"/>
      <c r="V654" s="32"/>
      <c r="W654" s="32"/>
      <c r="X654" s="32"/>
      <c r="Y654" s="32"/>
      <c r="Z654" s="32"/>
      <c r="AA654" s="32"/>
      <c r="AB654" s="32"/>
      <c r="AC654" s="32"/>
      <c r="AD654" s="32"/>
      <c r="AE654" s="32"/>
      <c r="AR654" s="182" t="s">
        <v>143</v>
      </c>
      <c r="AT654" s="182" t="s">
        <v>138</v>
      </c>
      <c r="AU654" s="182" t="s">
        <v>83</v>
      </c>
      <c r="AY654" s="15" t="s">
        <v>136</v>
      </c>
      <c r="BE654" s="183">
        <f>IF(N654="základní",J654,0)</f>
        <v>0</v>
      </c>
      <c r="BF654" s="183">
        <f>IF(N654="snížená",J654,0)</f>
        <v>0</v>
      </c>
      <c r="BG654" s="183">
        <f>IF(N654="zákl. přenesená",J654,0)</f>
        <v>0</v>
      </c>
      <c r="BH654" s="183">
        <f>IF(N654="sníž. přenesená",J654,0)</f>
        <v>0</v>
      </c>
      <c r="BI654" s="183">
        <f>IF(N654="nulová",J654,0)</f>
        <v>0</v>
      </c>
      <c r="BJ654" s="15" t="s">
        <v>81</v>
      </c>
      <c r="BK654" s="183">
        <f>ROUND(I654*H654,2)</f>
        <v>0</v>
      </c>
      <c r="BL654" s="15" t="s">
        <v>143</v>
      </c>
      <c r="BM654" s="182" t="s">
        <v>1243</v>
      </c>
    </row>
    <row r="655" spans="1:65" s="2" customFormat="1" ht="29.25">
      <c r="A655" s="32"/>
      <c r="B655" s="33"/>
      <c r="C655" s="34"/>
      <c r="D655" s="184" t="s">
        <v>145</v>
      </c>
      <c r="E655" s="34"/>
      <c r="F655" s="185" t="s">
        <v>1244</v>
      </c>
      <c r="G655" s="34"/>
      <c r="H655" s="34"/>
      <c r="I655" s="186"/>
      <c r="J655" s="34"/>
      <c r="K655" s="34"/>
      <c r="L655" s="37"/>
      <c r="M655" s="187"/>
      <c r="N655" s="188"/>
      <c r="O655" s="62"/>
      <c r="P655" s="62"/>
      <c r="Q655" s="62"/>
      <c r="R655" s="62"/>
      <c r="S655" s="62"/>
      <c r="T655" s="63"/>
      <c r="U655" s="32"/>
      <c r="V655" s="32"/>
      <c r="W655" s="32"/>
      <c r="X655" s="32"/>
      <c r="Y655" s="32"/>
      <c r="Z655" s="32"/>
      <c r="AA655" s="32"/>
      <c r="AB655" s="32"/>
      <c r="AC655" s="32"/>
      <c r="AD655" s="32"/>
      <c r="AE655" s="32"/>
      <c r="AT655" s="15" t="s">
        <v>145</v>
      </c>
      <c r="AU655" s="15" t="s">
        <v>83</v>
      </c>
    </row>
    <row r="656" spans="1:65" s="2" customFormat="1" ht="11.25">
      <c r="A656" s="32"/>
      <c r="B656" s="33"/>
      <c r="C656" s="34"/>
      <c r="D656" s="189" t="s">
        <v>147</v>
      </c>
      <c r="E656" s="34"/>
      <c r="F656" s="190" t="s">
        <v>1245</v>
      </c>
      <c r="G656" s="34"/>
      <c r="H656" s="34"/>
      <c r="I656" s="186"/>
      <c r="J656" s="34"/>
      <c r="K656" s="34"/>
      <c r="L656" s="37"/>
      <c r="M656" s="187"/>
      <c r="N656" s="188"/>
      <c r="O656" s="62"/>
      <c r="P656" s="62"/>
      <c r="Q656" s="62"/>
      <c r="R656" s="62"/>
      <c r="S656" s="62"/>
      <c r="T656" s="63"/>
      <c r="U656" s="32"/>
      <c r="V656" s="32"/>
      <c r="W656" s="32"/>
      <c r="X656" s="32"/>
      <c r="Y656" s="32"/>
      <c r="Z656" s="32"/>
      <c r="AA656" s="32"/>
      <c r="AB656" s="32"/>
      <c r="AC656" s="32"/>
      <c r="AD656" s="32"/>
      <c r="AE656" s="32"/>
      <c r="AT656" s="15" t="s">
        <v>147</v>
      </c>
      <c r="AU656" s="15" t="s">
        <v>83</v>
      </c>
    </row>
    <row r="657" spans="1:65" s="2" customFormat="1" ht="16.5" customHeight="1">
      <c r="A657" s="32"/>
      <c r="B657" s="33"/>
      <c r="C657" s="171" t="s">
        <v>1246</v>
      </c>
      <c r="D657" s="171" t="s">
        <v>138</v>
      </c>
      <c r="E657" s="172" t="s">
        <v>1247</v>
      </c>
      <c r="F657" s="173" t="s">
        <v>1248</v>
      </c>
      <c r="G657" s="174" t="s">
        <v>781</v>
      </c>
      <c r="H657" s="175">
        <v>80</v>
      </c>
      <c r="I657" s="176"/>
      <c r="J657" s="177">
        <f>ROUND(I657*H657,2)</f>
        <v>0</v>
      </c>
      <c r="K657" s="173" t="s">
        <v>142</v>
      </c>
      <c r="L657" s="37"/>
      <c r="M657" s="178" t="s">
        <v>19</v>
      </c>
      <c r="N657" s="179" t="s">
        <v>44</v>
      </c>
      <c r="O657" s="62"/>
      <c r="P657" s="180">
        <f>O657*H657</f>
        <v>0</v>
      </c>
      <c r="Q657" s="180">
        <v>0</v>
      </c>
      <c r="R657" s="180">
        <f>Q657*H657</f>
        <v>0</v>
      </c>
      <c r="S657" s="180">
        <v>0</v>
      </c>
      <c r="T657" s="181">
        <f>S657*H657</f>
        <v>0</v>
      </c>
      <c r="U657" s="32"/>
      <c r="V657" s="32"/>
      <c r="W657" s="32"/>
      <c r="X657" s="32"/>
      <c r="Y657" s="32"/>
      <c r="Z657" s="32"/>
      <c r="AA657" s="32"/>
      <c r="AB657" s="32"/>
      <c r="AC657" s="32"/>
      <c r="AD657" s="32"/>
      <c r="AE657" s="32"/>
      <c r="AR657" s="182" t="s">
        <v>143</v>
      </c>
      <c r="AT657" s="182" t="s">
        <v>138</v>
      </c>
      <c r="AU657" s="182" t="s">
        <v>83</v>
      </c>
      <c r="AY657" s="15" t="s">
        <v>136</v>
      </c>
      <c r="BE657" s="183">
        <f>IF(N657="základní",J657,0)</f>
        <v>0</v>
      </c>
      <c r="BF657" s="183">
        <f>IF(N657="snížená",J657,0)</f>
        <v>0</v>
      </c>
      <c r="BG657" s="183">
        <f>IF(N657="zákl. přenesená",J657,0)</f>
        <v>0</v>
      </c>
      <c r="BH657" s="183">
        <f>IF(N657="sníž. přenesená",J657,0)</f>
        <v>0</v>
      </c>
      <c r="BI657" s="183">
        <f>IF(N657="nulová",J657,0)</f>
        <v>0</v>
      </c>
      <c r="BJ657" s="15" t="s">
        <v>81</v>
      </c>
      <c r="BK657" s="183">
        <f>ROUND(I657*H657,2)</f>
        <v>0</v>
      </c>
      <c r="BL657" s="15" t="s">
        <v>143</v>
      </c>
      <c r="BM657" s="182" t="s">
        <v>1249</v>
      </c>
    </row>
    <row r="658" spans="1:65" s="2" customFormat="1" ht="29.25">
      <c r="A658" s="32"/>
      <c r="B658" s="33"/>
      <c r="C658" s="34"/>
      <c r="D658" s="184" t="s">
        <v>145</v>
      </c>
      <c r="E658" s="34"/>
      <c r="F658" s="185" t="s">
        <v>1250</v>
      </c>
      <c r="G658" s="34"/>
      <c r="H658" s="34"/>
      <c r="I658" s="186"/>
      <c r="J658" s="34"/>
      <c r="K658" s="34"/>
      <c r="L658" s="37"/>
      <c r="M658" s="187"/>
      <c r="N658" s="188"/>
      <c r="O658" s="62"/>
      <c r="P658" s="62"/>
      <c r="Q658" s="62"/>
      <c r="R658" s="62"/>
      <c r="S658" s="62"/>
      <c r="T658" s="63"/>
      <c r="U658" s="32"/>
      <c r="V658" s="32"/>
      <c r="W658" s="32"/>
      <c r="X658" s="32"/>
      <c r="Y658" s="32"/>
      <c r="Z658" s="32"/>
      <c r="AA658" s="32"/>
      <c r="AB658" s="32"/>
      <c r="AC658" s="32"/>
      <c r="AD658" s="32"/>
      <c r="AE658" s="32"/>
      <c r="AT658" s="15" t="s">
        <v>145</v>
      </c>
      <c r="AU658" s="15" t="s">
        <v>83</v>
      </c>
    </row>
    <row r="659" spans="1:65" s="2" customFormat="1" ht="11.25">
      <c r="A659" s="32"/>
      <c r="B659" s="33"/>
      <c r="C659" s="34"/>
      <c r="D659" s="189" t="s">
        <v>147</v>
      </c>
      <c r="E659" s="34"/>
      <c r="F659" s="190" t="s">
        <v>1251</v>
      </c>
      <c r="G659" s="34"/>
      <c r="H659" s="34"/>
      <c r="I659" s="186"/>
      <c r="J659" s="34"/>
      <c r="K659" s="34"/>
      <c r="L659" s="37"/>
      <c r="M659" s="187"/>
      <c r="N659" s="188"/>
      <c r="O659" s="62"/>
      <c r="P659" s="62"/>
      <c r="Q659" s="62"/>
      <c r="R659" s="62"/>
      <c r="S659" s="62"/>
      <c r="T659" s="63"/>
      <c r="U659" s="32"/>
      <c r="V659" s="32"/>
      <c r="W659" s="32"/>
      <c r="X659" s="32"/>
      <c r="Y659" s="32"/>
      <c r="Z659" s="32"/>
      <c r="AA659" s="32"/>
      <c r="AB659" s="32"/>
      <c r="AC659" s="32"/>
      <c r="AD659" s="32"/>
      <c r="AE659" s="32"/>
      <c r="AT659" s="15" t="s">
        <v>147</v>
      </c>
      <c r="AU659" s="15" t="s">
        <v>83</v>
      </c>
    </row>
    <row r="660" spans="1:65" s="2" customFormat="1" ht="16.5" customHeight="1">
      <c r="A660" s="32"/>
      <c r="B660" s="33"/>
      <c r="C660" s="191" t="s">
        <v>1252</v>
      </c>
      <c r="D660" s="191" t="s">
        <v>409</v>
      </c>
      <c r="E660" s="192" t="s">
        <v>1253</v>
      </c>
      <c r="F660" s="193" t="s">
        <v>1254</v>
      </c>
      <c r="G660" s="194" t="s">
        <v>412</v>
      </c>
      <c r="H660" s="195">
        <v>0.1</v>
      </c>
      <c r="I660" s="196"/>
      <c r="J660" s="197">
        <f>ROUND(I660*H660,2)</f>
        <v>0</v>
      </c>
      <c r="K660" s="193" t="s">
        <v>142</v>
      </c>
      <c r="L660" s="198"/>
      <c r="M660" s="199" t="s">
        <v>19</v>
      </c>
      <c r="N660" s="200" t="s">
        <v>44</v>
      </c>
      <c r="O660" s="62"/>
      <c r="P660" s="180">
        <f>O660*H660</f>
        <v>0</v>
      </c>
      <c r="Q660" s="180">
        <v>1</v>
      </c>
      <c r="R660" s="180">
        <f>Q660*H660</f>
        <v>0.1</v>
      </c>
      <c r="S660" s="180">
        <v>0</v>
      </c>
      <c r="T660" s="181">
        <f>S660*H660</f>
        <v>0</v>
      </c>
      <c r="U660" s="32"/>
      <c r="V660" s="32"/>
      <c r="W660" s="32"/>
      <c r="X660" s="32"/>
      <c r="Y660" s="32"/>
      <c r="Z660" s="32"/>
      <c r="AA660" s="32"/>
      <c r="AB660" s="32"/>
      <c r="AC660" s="32"/>
      <c r="AD660" s="32"/>
      <c r="AE660" s="32"/>
      <c r="AR660" s="182" t="s">
        <v>184</v>
      </c>
      <c r="AT660" s="182" t="s">
        <v>409</v>
      </c>
      <c r="AU660" s="182" t="s">
        <v>83</v>
      </c>
      <c r="AY660" s="15" t="s">
        <v>136</v>
      </c>
      <c r="BE660" s="183">
        <f>IF(N660="základní",J660,0)</f>
        <v>0</v>
      </c>
      <c r="BF660" s="183">
        <f>IF(N660="snížená",J660,0)</f>
        <v>0</v>
      </c>
      <c r="BG660" s="183">
        <f>IF(N660="zákl. přenesená",J660,0)</f>
        <v>0</v>
      </c>
      <c r="BH660" s="183">
        <f>IF(N660="sníž. přenesená",J660,0)</f>
        <v>0</v>
      </c>
      <c r="BI660" s="183">
        <f>IF(N660="nulová",J660,0)</f>
        <v>0</v>
      </c>
      <c r="BJ660" s="15" t="s">
        <v>81</v>
      </c>
      <c r="BK660" s="183">
        <f>ROUND(I660*H660,2)</f>
        <v>0</v>
      </c>
      <c r="BL660" s="15" t="s">
        <v>143</v>
      </c>
      <c r="BM660" s="182" t="s">
        <v>1255</v>
      </c>
    </row>
    <row r="661" spans="1:65" s="2" customFormat="1" ht="11.25">
      <c r="A661" s="32"/>
      <c r="B661" s="33"/>
      <c r="C661" s="34"/>
      <c r="D661" s="184" t="s">
        <v>145</v>
      </c>
      <c r="E661" s="34"/>
      <c r="F661" s="185" t="s">
        <v>1254</v>
      </c>
      <c r="G661" s="34"/>
      <c r="H661" s="34"/>
      <c r="I661" s="186"/>
      <c r="J661" s="34"/>
      <c r="K661" s="34"/>
      <c r="L661" s="37"/>
      <c r="M661" s="187"/>
      <c r="N661" s="188"/>
      <c r="O661" s="62"/>
      <c r="P661" s="62"/>
      <c r="Q661" s="62"/>
      <c r="R661" s="62"/>
      <c r="S661" s="62"/>
      <c r="T661" s="63"/>
      <c r="U661" s="32"/>
      <c r="V661" s="32"/>
      <c r="W661" s="32"/>
      <c r="X661" s="32"/>
      <c r="Y661" s="32"/>
      <c r="Z661" s="32"/>
      <c r="AA661" s="32"/>
      <c r="AB661" s="32"/>
      <c r="AC661" s="32"/>
      <c r="AD661" s="32"/>
      <c r="AE661" s="32"/>
      <c r="AT661" s="15" t="s">
        <v>145</v>
      </c>
      <c r="AU661" s="15" t="s">
        <v>83</v>
      </c>
    </row>
    <row r="662" spans="1:65" s="2" customFormat="1" ht="16.5" customHeight="1">
      <c r="A662" s="32"/>
      <c r="B662" s="33"/>
      <c r="C662" s="191" t="s">
        <v>1256</v>
      </c>
      <c r="D662" s="191" t="s">
        <v>409</v>
      </c>
      <c r="E662" s="192" t="s">
        <v>1257</v>
      </c>
      <c r="F662" s="193" t="s">
        <v>1258</v>
      </c>
      <c r="G662" s="194" t="s">
        <v>412</v>
      </c>
      <c r="H662" s="195">
        <v>0.5</v>
      </c>
      <c r="I662" s="196"/>
      <c r="J662" s="197">
        <f>ROUND(I662*H662,2)</f>
        <v>0</v>
      </c>
      <c r="K662" s="193" t="s">
        <v>142</v>
      </c>
      <c r="L662" s="198"/>
      <c r="M662" s="199" t="s">
        <v>19</v>
      </c>
      <c r="N662" s="200" t="s">
        <v>44</v>
      </c>
      <c r="O662" s="62"/>
      <c r="P662" s="180">
        <f>O662*H662</f>
        <v>0</v>
      </c>
      <c r="Q662" s="180">
        <v>1</v>
      </c>
      <c r="R662" s="180">
        <f>Q662*H662</f>
        <v>0.5</v>
      </c>
      <c r="S662" s="180">
        <v>0</v>
      </c>
      <c r="T662" s="181">
        <f>S662*H662</f>
        <v>0</v>
      </c>
      <c r="U662" s="32"/>
      <c r="V662" s="32"/>
      <c r="W662" s="32"/>
      <c r="X662" s="32"/>
      <c r="Y662" s="32"/>
      <c r="Z662" s="32"/>
      <c r="AA662" s="32"/>
      <c r="AB662" s="32"/>
      <c r="AC662" s="32"/>
      <c r="AD662" s="32"/>
      <c r="AE662" s="32"/>
      <c r="AR662" s="182" t="s">
        <v>184</v>
      </c>
      <c r="AT662" s="182" t="s">
        <v>409</v>
      </c>
      <c r="AU662" s="182" t="s">
        <v>83</v>
      </c>
      <c r="AY662" s="15" t="s">
        <v>136</v>
      </c>
      <c r="BE662" s="183">
        <f>IF(N662="základní",J662,0)</f>
        <v>0</v>
      </c>
      <c r="BF662" s="183">
        <f>IF(N662="snížená",J662,0)</f>
        <v>0</v>
      </c>
      <c r="BG662" s="183">
        <f>IF(N662="zákl. přenesená",J662,0)</f>
        <v>0</v>
      </c>
      <c r="BH662" s="183">
        <f>IF(N662="sníž. přenesená",J662,0)</f>
        <v>0</v>
      </c>
      <c r="BI662" s="183">
        <f>IF(N662="nulová",J662,0)</f>
        <v>0</v>
      </c>
      <c r="BJ662" s="15" t="s">
        <v>81</v>
      </c>
      <c r="BK662" s="183">
        <f>ROUND(I662*H662,2)</f>
        <v>0</v>
      </c>
      <c r="BL662" s="15" t="s">
        <v>143</v>
      </c>
      <c r="BM662" s="182" t="s">
        <v>1259</v>
      </c>
    </row>
    <row r="663" spans="1:65" s="2" customFormat="1" ht="11.25">
      <c r="A663" s="32"/>
      <c r="B663" s="33"/>
      <c r="C663" s="34"/>
      <c r="D663" s="184" t="s">
        <v>145</v>
      </c>
      <c r="E663" s="34"/>
      <c r="F663" s="185" t="s">
        <v>1258</v>
      </c>
      <c r="G663" s="34"/>
      <c r="H663" s="34"/>
      <c r="I663" s="186"/>
      <c r="J663" s="34"/>
      <c r="K663" s="34"/>
      <c r="L663" s="37"/>
      <c r="M663" s="187"/>
      <c r="N663" s="188"/>
      <c r="O663" s="62"/>
      <c r="P663" s="62"/>
      <c r="Q663" s="62"/>
      <c r="R663" s="62"/>
      <c r="S663" s="62"/>
      <c r="T663" s="63"/>
      <c r="U663" s="32"/>
      <c r="V663" s="32"/>
      <c r="W663" s="32"/>
      <c r="X663" s="32"/>
      <c r="Y663" s="32"/>
      <c r="Z663" s="32"/>
      <c r="AA663" s="32"/>
      <c r="AB663" s="32"/>
      <c r="AC663" s="32"/>
      <c r="AD663" s="32"/>
      <c r="AE663" s="32"/>
      <c r="AT663" s="15" t="s">
        <v>145</v>
      </c>
      <c r="AU663" s="15" t="s">
        <v>83</v>
      </c>
    </row>
    <row r="664" spans="1:65" s="2" customFormat="1" ht="16.5" customHeight="1">
      <c r="A664" s="32"/>
      <c r="B664" s="33"/>
      <c r="C664" s="191" t="s">
        <v>1260</v>
      </c>
      <c r="D664" s="191" t="s">
        <v>409</v>
      </c>
      <c r="E664" s="192" t="s">
        <v>1261</v>
      </c>
      <c r="F664" s="193" t="s">
        <v>1262</v>
      </c>
      <c r="G664" s="194" t="s">
        <v>412</v>
      </c>
      <c r="H664" s="195">
        <v>1</v>
      </c>
      <c r="I664" s="196"/>
      <c r="J664" s="197">
        <f>ROUND(I664*H664,2)</f>
        <v>0</v>
      </c>
      <c r="K664" s="193" t="s">
        <v>142</v>
      </c>
      <c r="L664" s="198"/>
      <c r="M664" s="199" t="s">
        <v>19</v>
      </c>
      <c r="N664" s="200" t="s">
        <v>44</v>
      </c>
      <c r="O664" s="62"/>
      <c r="P664" s="180">
        <f>O664*H664</f>
        <v>0</v>
      </c>
      <c r="Q664" s="180">
        <v>1</v>
      </c>
      <c r="R664" s="180">
        <f>Q664*H664</f>
        <v>1</v>
      </c>
      <c r="S664" s="180">
        <v>0</v>
      </c>
      <c r="T664" s="181">
        <f>S664*H664</f>
        <v>0</v>
      </c>
      <c r="U664" s="32"/>
      <c r="V664" s="32"/>
      <c r="W664" s="32"/>
      <c r="X664" s="32"/>
      <c r="Y664" s="32"/>
      <c r="Z664" s="32"/>
      <c r="AA664" s="32"/>
      <c r="AB664" s="32"/>
      <c r="AC664" s="32"/>
      <c r="AD664" s="32"/>
      <c r="AE664" s="32"/>
      <c r="AR664" s="182" t="s">
        <v>184</v>
      </c>
      <c r="AT664" s="182" t="s">
        <v>409</v>
      </c>
      <c r="AU664" s="182" t="s">
        <v>83</v>
      </c>
      <c r="AY664" s="15" t="s">
        <v>136</v>
      </c>
      <c r="BE664" s="183">
        <f>IF(N664="základní",J664,0)</f>
        <v>0</v>
      </c>
      <c r="BF664" s="183">
        <f>IF(N664="snížená",J664,0)</f>
        <v>0</v>
      </c>
      <c r="BG664" s="183">
        <f>IF(N664="zákl. přenesená",J664,0)</f>
        <v>0</v>
      </c>
      <c r="BH664" s="183">
        <f>IF(N664="sníž. přenesená",J664,0)</f>
        <v>0</v>
      </c>
      <c r="BI664" s="183">
        <f>IF(N664="nulová",J664,0)</f>
        <v>0</v>
      </c>
      <c r="BJ664" s="15" t="s">
        <v>81</v>
      </c>
      <c r="BK664" s="183">
        <f>ROUND(I664*H664,2)</f>
        <v>0</v>
      </c>
      <c r="BL664" s="15" t="s">
        <v>143</v>
      </c>
      <c r="BM664" s="182" t="s">
        <v>1263</v>
      </c>
    </row>
    <row r="665" spans="1:65" s="2" customFormat="1" ht="11.25">
      <c r="A665" s="32"/>
      <c r="B665" s="33"/>
      <c r="C665" s="34"/>
      <c r="D665" s="184" t="s">
        <v>145</v>
      </c>
      <c r="E665" s="34"/>
      <c r="F665" s="185" t="s">
        <v>1262</v>
      </c>
      <c r="G665" s="34"/>
      <c r="H665" s="34"/>
      <c r="I665" s="186"/>
      <c r="J665" s="34"/>
      <c r="K665" s="34"/>
      <c r="L665" s="37"/>
      <c r="M665" s="187"/>
      <c r="N665" s="188"/>
      <c r="O665" s="62"/>
      <c r="P665" s="62"/>
      <c r="Q665" s="62"/>
      <c r="R665" s="62"/>
      <c r="S665" s="62"/>
      <c r="T665" s="63"/>
      <c r="U665" s="32"/>
      <c r="V665" s="32"/>
      <c r="W665" s="32"/>
      <c r="X665" s="32"/>
      <c r="Y665" s="32"/>
      <c r="Z665" s="32"/>
      <c r="AA665" s="32"/>
      <c r="AB665" s="32"/>
      <c r="AC665" s="32"/>
      <c r="AD665" s="32"/>
      <c r="AE665" s="32"/>
      <c r="AT665" s="15" t="s">
        <v>145</v>
      </c>
      <c r="AU665" s="15" t="s">
        <v>83</v>
      </c>
    </row>
    <row r="666" spans="1:65" s="2" customFormat="1" ht="16.5" customHeight="1">
      <c r="A666" s="32"/>
      <c r="B666" s="33"/>
      <c r="C666" s="191" t="s">
        <v>1264</v>
      </c>
      <c r="D666" s="191" t="s">
        <v>409</v>
      </c>
      <c r="E666" s="192" t="s">
        <v>1265</v>
      </c>
      <c r="F666" s="193" t="s">
        <v>1266</v>
      </c>
      <c r="G666" s="194" t="s">
        <v>412</v>
      </c>
      <c r="H666" s="195">
        <v>0.8</v>
      </c>
      <c r="I666" s="196"/>
      <c r="J666" s="197">
        <f>ROUND(I666*H666,2)</f>
        <v>0</v>
      </c>
      <c r="K666" s="193" t="s">
        <v>142</v>
      </c>
      <c r="L666" s="198"/>
      <c r="M666" s="199" t="s">
        <v>19</v>
      </c>
      <c r="N666" s="200" t="s">
        <v>44</v>
      </c>
      <c r="O666" s="62"/>
      <c r="P666" s="180">
        <f>O666*H666</f>
        <v>0</v>
      </c>
      <c r="Q666" s="180">
        <v>1</v>
      </c>
      <c r="R666" s="180">
        <f>Q666*H666</f>
        <v>0.8</v>
      </c>
      <c r="S666" s="180">
        <v>0</v>
      </c>
      <c r="T666" s="181">
        <f>S666*H666</f>
        <v>0</v>
      </c>
      <c r="U666" s="32"/>
      <c r="V666" s="32"/>
      <c r="W666" s="32"/>
      <c r="X666" s="32"/>
      <c r="Y666" s="32"/>
      <c r="Z666" s="32"/>
      <c r="AA666" s="32"/>
      <c r="AB666" s="32"/>
      <c r="AC666" s="32"/>
      <c r="AD666" s="32"/>
      <c r="AE666" s="32"/>
      <c r="AR666" s="182" t="s">
        <v>184</v>
      </c>
      <c r="AT666" s="182" t="s">
        <v>409</v>
      </c>
      <c r="AU666" s="182" t="s">
        <v>83</v>
      </c>
      <c r="AY666" s="15" t="s">
        <v>136</v>
      </c>
      <c r="BE666" s="183">
        <f>IF(N666="základní",J666,0)</f>
        <v>0</v>
      </c>
      <c r="BF666" s="183">
        <f>IF(N666="snížená",J666,0)</f>
        <v>0</v>
      </c>
      <c r="BG666" s="183">
        <f>IF(N666="zákl. přenesená",J666,0)</f>
        <v>0</v>
      </c>
      <c r="BH666" s="183">
        <f>IF(N666="sníž. přenesená",J666,0)</f>
        <v>0</v>
      </c>
      <c r="BI666" s="183">
        <f>IF(N666="nulová",J666,0)</f>
        <v>0</v>
      </c>
      <c r="BJ666" s="15" t="s">
        <v>81</v>
      </c>
      <c r="BK666" s="183">
        <f>ROUND(I666*H666,2)</f>
        <v>0</v>
      </c>
      <c r="BL666" s="15" t="s">
        <v>143</v>
      </c>
      <c r="BM666" s="182" t="s">
        <v>1267</v>
      </c>
    </row>
    <row r="667" spans="1:65" s="2" customFormat="1" ht="11.25">
      <c r="A667" s="32"/>
      <c r="B667" s="33"/>
      <c r="C667" s="34"/>
      <c r="D667" s="184" t="s">
        <v>145</v>
      </c>
      <c r="E667" s="34"/>
      <c r="F667" s="185" t="s">
        <v>1266</v>
      </c>
      <c r="G667" s="34"/>
      <c r="H667" s="34"/>
      <c r="I667" s="186"/>
      <c r="J667" s="34"/>
      <c r="K667" s="34"/>
      <c r="L667" s="37"/>
      <c r="M667" s="187"/>
      <c r="N667" s="188"/>
      <c r="O667" s="62"/>
      <c r="P667" s="62"/>
      <c r="Q667" s="62"/>
      <c r="R667" s="62"/>
      <c r="S667" s="62"/>
      <c r="T667" s="63"/>
      <c r="U667" s="32"/>
      <c r="V667" s="32"/>
      <c r="W667" s="32"/>
      <c r="X667" s="32"/>
      <c r="Y667" s="32"/>
      <c r="Z667" s="32"/>
      <c r="AA667" s="32"/>
      <c r="AB667" s="32"/>
      <c r="AC667" s="32"/>
      <c r="AD667" s="32"/>
      <c r="AE667" s="32"/>
      <c r="AT667" s="15" t="s">
        <v>145</v>
      </c>
      <c r="AU667" s="15" t="s">
        <v>83</v>
      </c>
    </row>
    <row r="668" spans="1:65" s="2" customFormat="1" ht="16.5" customHeight="1">
      <c r="A668" s="32"/>
      <c r="B668" s="33"/>
      <c r="C668" s="191" t="s">
        <v>1268</v>
      </c>
      <c r="D668" s="191" t="s">
        <v>409</v>
      </c>
      <c r="E668" s="192" t="s">
        <v>1269</v>
      </c>
      <c r="F668" s="193" t="s">
        <v>1270</v>
      </c>
      <c r="G668" s="194" t="s">
        <v>412</v>
      </c>
      <c r="H668" s="195">
        <v>1</v>
      </c>
      <c r="I668" s="196"/>
      <c r="J668" s="197">
        <f>ROUND(I668*H668,2)</f>
        <v>0</v>
      </c>
      <c r="K668" s="193" t="s">
        <v>142</v>
      </c>
      <c r="L668" s="198"/>
      <c r="M668" s="199" t="s">
        <v>19</v>
      </c>
      <c r="N668" s="200" t="s">
        <v>44</v>
      </c>
      <c r="O668" s="62"/>
      <c r="P668" s="180">
        <f>O668*H668</f>
        <v>0</v>
      </c>
      <c r="Q668" s="180">
        <v>1</v>
      </c>
      <c r="R668" s="180">
        <f>Q668*H668</f>
        <v>1</v>
      </c>
      <c r="S668" s="180">
        <v>0</v>
      </c>
      <c r="T668" s="181">
        <f>S668*H668</f>
        <v>0</v>
      </c>
      <c r="U668" s="32"/>
      <c r="V668" s="32"/>
      <c r="W668" s="32"/>
      <c r="X668" s="32"/>
      <c r="Y668" s="32"/>
      <c r="Z668" s="32"/>
      <c r="AA668" s="32"/>
      <c r="AB668" s="32"/>
      <c r="AC668" s="32"/>
      <c r="AD668" s="32"/>
      <c r="AE668" s="32"/>
      <c r="AR668" s="182" t="s">
        <v>184</v>
      </c>
      <c r="AT668" s="182" t="s">
        <v>409</v>
      </c>
      <c r="AU668" s="182" t="s">
        <v>83</v>
      </c>
      <c r="AY668" s="15" t="s">
        <v>136</v>
      </c>
      <c r="BE668" s="183">
        <f>IF(N668="základní",J668,0)</f>
        <v>0</v>
      </c>
      <c r="BF668" s="183">
        <f>IF(N668="snížená",J668,0)</f>
        <v>0</v>
      </c>
      <c r="BG668" s="183">
        <f>IF(N668="zákl. přenesená",J668,0)</f>
        <v>0</v>
      </c>
      <c r="BH668" s="183">
        <f>IF(N668="sníž. přenesená",J668,0)</f>
        <v>0</v>
      </c>
      <c r="BI668" s="183">
        <f>IF(N668="nulová",J668,0)</f>
        <v>0</v>
      </c>
      <c r="BJ668" s="15" t="s">
        <v>81</v>
      </c>
      <c r="BK668" s="183">
        <f>ROUND(I668*H668,2)</f>
        <v>0</v>
      </c>
      <c r="BL668" s="15" t="s">
        <v>143</v>
      </c>
      <c r="BM668" s="182" t="s">
        <v>1271</v>
      </c>
    </row>
    <row r="669" spans="1:65" s="2" customFormat="1" ht="11.25">
      <c r="A669" s="32"/>
      <c r="B669" s="33"/>
      <c r="C669" s="34"/>
      <c r="D669" s="184" t="s">
        <v>145</v>
      </c>
      <c r="E669" s="34"/>
      <c r="F669" s="185" t="s">
        <v>1270</v>
      </c>
      <c r="G669" s="34"/>
      <c r="H669" s="34"/>
      <c r="I669" s="186"/>
      <c r="J669" s="34"/>
      <c r="K669" s="34"/>
      <c r="L669" s="37"/>
      <c r="M669" s="187"/>
      <c r="N669" s="188"/>
      <c r="O669" s="62"/>
      <c r="P669" s="62"/>
      <c r="Q669" s="62"/>
      <c r="R669" s="62"/>
      <c r="S669" s="62"/>
      <c r="T669" s="63"/>
      <c r="U669" s="32"/>
      <c r="V669" s="32"/>
      <c r="W669" s="32"/>
      <c r="X669" s="32"/>
      <c r="Y669" s="32"/>
      <c r="Z669" s="32"/>
      <c r="AA669" s="32"/>
      <c r="AB669" s="32"/>
      <c r="AC669" s="32"/>
      <c r="AD669" s="32"/>
      <c r="AE669" s="32"/>
      <c r="AT669" s="15" t="s">
        <v>145</v>
      </c>
      <c r="AU669" s="15" t="s">
        <v>83</v>
      </c>
    </row>
    <row r="670" spans="1:65" s="2" customFormat="1" ht="16.5" customHeight="1">
      <c r="A670" s="32"/>
      <c r="B670" s="33"/>
      <c r="C670" s="171" t="s">
        <v>1272</v>
      </c>
      <c r="D670" s="171" t="s">
        <v>138</v>
      </c>
      <c r="E670" s="172" t="s">
        <v>1273</v>
      </c>
      <c r="F670" s="173" t="s">
        <v>1274</v>
      </c>
      <c r="G670" s="174" t="s">
        <v>781</v>
      </c>
      <c r="H670" s="175">
        <v>150</v>
      </c>
      <c r="I670" s="176"/>
      <c r="J670" s="177">
        <f>ROUND(I670*H670,2)</f>
        <v>0</v>
      </c>
      <c r="K670" s="173" t="s">
        <v>142</v>
      </c>
      <c r="L670" s="37"/>
      <c r="M670" s="178" t="s">
        <v>19</v>
      </c>
      <c r="N670" s="179" t="s">
        <v>44</v>
      </c>
      <c r="O670" s="62"/>
      <c r="P670" s="180">
        <f>O670*H670</f>
        <v>0</v>
      </c>
      <c r="Q670" s="180">
        <v>0</v>
      </c>
      <c r="R670" s="180">
        <f>Q670*H670</f>
        <v>0</v>
      </c>
      <c r="S670" s="180">
        <v>0</v>
      </c>
      <c r="T670" s="181">
        <f>S670*H670</f>
        <v>0</v>
      </c>
      <c r="U670" s="32"/>
      <c r="V670" s="32"/>
      <c r="W670" s="32"/>
      <c r="X670" s="32"/>
      <c r="Y670" s="32"/>
      <c r="Z670" s="32"/>
      <c r="AA670" s="32"/>
      <c r="AB670" s="32"/>
      <c r="AC670" s="32"/>
      <c r="AD670" s="32"/>
      <c r="AE670" s="32"/>
      <c r="AR670" s="182" t="s">
        <v>143</v>
      </c>
      <c r="AT670" s="182" t="s">
        <v>138</v>
      </c>
      <c r="AU670" s="182" t="s">
        <v>83</v>
      </c>
      <c r="AY670" s="15" t="s">
        <v>136</v>
      </c>
      <c r="BE670" s="183">
        <f>IF(N670="základní",J670,0)</f>
        <v>0</v>
      </c>
      <c r="BF670" s="183">
        <f>IF(N670="snížená",J670,0)</f>
        <v>0</v>
      </c>
      <c r="BG670" s="183">
        <f>IF(N670="zákl. přenesená",J670,0)</f>
        <v>0</v>
      </c>
      <c r="BH670" s="183">
        <f>IF(N670="sníž. přenesená",J670,0)</f>
        <v>0</v>
      </c>
      <c r="BI670" s="183">
        <f>IF(N670="nulová",J670,0)</f>
        <v>0</v>
      </c>
      <c r="BJ670" s="15" t="s">
        <v>81</v>
      </c>
      <c r="BK670" s="183">
        <f>ROUND(I670*H670,2)</f>
        <v>0</v>
      </c>
      <c r="BL670" s="15" t="s">
        <v>143</v>
      </c>
      <c r="BM670" s="182" t="s">
        <v>1275</v>
      </c>
    </row>
    <row r="671" spans="1:65" s="2" customFormat="1" ht="29.25">
      <c r="A671" s="32"/>
      <c r="B671" s="33"/>
      <c r="C671" s="34"/>
      <c r="D671" s="184" t="s">
        <v>145</v>
      </c>
      <c r="E671" s="34"/>
      <c r="F671" s="185" t="s">
        <v>1276</v>
      </c>
      <c r="G671" s="34"/>
      <c r="H671" s="34"/>
      <c r="I671" s="186"/>
      <c r="J671" s="34"/>
      <c r="K671" s="34"/>
      <c r="L671" s="37"/>
      <c r="M671" s="187"/>
      <c r="N671" s="188"/>
      <c r="O671" s="62"/>
      <c r="P671" s="62"/>
      <c r="Q671" s="62"/>
      <c r="R671" s="62"/>
      <c r="S671" s="62"/>
      <c r="T671" s="63"/>
      <c r="U671" s="32"/>
      <c r="V671" s="32"/>
      <c r="W671" s="32"/>
      <c r="X671" s="32"/>
      <c r="Y671" s="32"/>
      <c r="Z671" s="32"/>
      <c r="AA671" s="32"/>
      <c r="AB671" s="32"/>
      <c r="AC671" s="32"/>
      <c r="AD671" s="32"/>
      <c r="AE671" s="32"/>
      <c r="AT671" s="15" t="s">
        <v>145</v>
      </c>
      <c r="AU671" s="15" t="s">
        <v>83</v>
      </c>
    </row>
    <row r="672" spans="1:65" s="2" customFormat="1" ht="11.25">
      <c r="A672" s="32"/>
      <c r="B672" s="33"/>
      <c r="C672" s="34"/>
      <c r="D672" s="189" t="s">
        <v>147</v>
      </c>
      <c r="E672" s="34"/>
      <c r="F672" s="190" t="s">
        <v>1277</v>
      </c>
      <c r="G672" s="34"/>
      <c r="H672" s="34"/>
      <c r="I672" s="186"/>
      <c r="J672" s="34"/>
      <c r="K672" s="34"/>
      <c r="L672" s="37"/>
      <c r="M672" s="187"/>
      <c r="N672" s="188"/>
      <c r="O672" s="62"/>
      <c r="P672" s="62"/>
      <c r="Q672" s="62"/>
      <c r="R672" s="62"/>
      <c r="S672" s="62"/>
      <c r="T672" s="63"/>
      <c r="U672" s="32"/>
      <c r="V672" s="32"/>
      <c r="W672" s="32"/>
      <c r="X672" s="32"/>
      <c r="Y672" s="32"/>
      <c r="Z672" s="32"/>
      <c r="AA672" s="32"/>
      <c r="AB672" s="32"/>
      <c r="AC672" s="32"/>
      <c r="AD672" s="32"/>
      <c r="AE672" s="32"/>
      <c r="AT672" s="15" t="s">
        <v>147</v>
      </c>
      <c r="AU672" s="15" t="s">
        <v>83</v>
      </c>
    </row>
    <row r="673" spans="1:65" s="2" customFormat="1" ht="37.9" customHeight="1">
      <c r="A673" s="32"/>
      <c r="B673" s="33"/>
      <c r="C673" s="171" t="s">
        <v>1278</v>
      </c>
      <c r="D673" s="171" t="s">
        <v>138</v>
      </c>
      <c r="E673" s="172" t="s">
        <v>1279</v>
      </c>
      <c r="F673" s="173" t="s">
        <v>1280</v>
      </c>
      <c r="G673" s="174" t="s">
        <v>1281</v>
      </c>
      <c r="H673" s="175">
        <v>20</v>
      </c>
      <c r="I673" s="176"/>
      <c r="J673" s="177">
        <f>ROUND(I673*H673,2)</f>
        <v>0</v>
      </c>
      <c r="K673" s="173" t="s">
        <v>1004</v>
      </c>
      <c r="L673" s="37"/>
      <c r="M673" s="178" t="s">
        <v>19</v>
      </c>
      <c r="N673" s="179" t="s">
        <v>44</v>
      </c>
      <c r="O673" s="62"/>
      <c r="P673" s="180">
        <f>O673*H673</f>
        <v>0</v>
      </c>
      <c r="Q673" s="180">
        <v>0</v>
      </c>
      <c r="R673" s="180">
        <f>Q673*H673</f>
        <v>0</v>
      </c>
      <c r="S673" s="180">
        <v>0</v>
      </c>
      <c r="T673" s="181">
        <f>S673*H673</f>
        <v>0</v>
      </c>
      <c r="U673" s="32"/>
      <c r="V673" s="32"/>
      <c r="W673" s="32"/>
      <c r="X673" s="32"/>
      <c r="Y673" s="32"/>
      <c r="Z673" s="32"/>
      <c r="AA673" s="32"/>
      <c r="AB673" s="32"/>
      <c r="AC673" s="32"/>
      <c r="AD673" s="32"/>
      <c r="AE673" s="32"/>
      <c r="AR673" s="182" t="s">
        <v>143</v>
      </c>
      <c r="AT673" s="182" t="s">
        <v>138</v>
      </c>
      <c r="AU673" s="182" t="s">
        <v>83</v>
      </c>
      <c r="AY673" s="15" t="s">
        <v>136</v>
      </c>
      <c r="BE673" s="183">
        <f>IF(N673="základní",J673,0)</f>
        <v>0</v>
      </c>
      <c r="BF673" s="183">
        <f>IF(N673="snížená",J673,0)</f>
        <v>0</v>
      </c>
      <c r="BG673" s="183">
        <f>IF(N673="zákl. přenesená",J673,0)</f>
        <v>0</v>
      </c>
      <c r="BH673" s="183">
        <f>IF(N673="sníž. přenesená",J673,0)</f>
        <v>0</v>
      </c>
      <c r="BI673" s="183">
        <f>IF(N673="nulová",J673,0)</f>
        <v>0</v>
      </c>
      <c r="BJ673" s="15" t="s">
        <v>81</v>
      </c>
      <c r="BK673" s="183">
        <f>ROUND(I673*H673,2)</f>
        <v>0</v>
      </c>
      <c r="BL673" s="15" t="s">
        <v>143</v>
      </c>
      <c r="BM673" s="182" t="s">
        <v>1282</v>
      </c>
    </row>
    <row r="674" spans="1:65" s="2" customFormat="1" ht="19.5">
      <c r="A674" s="32"/>
      <c r="B674" s="33"/>
      <c r="C674" s="34"/>
      <c r="D674" s="184" t="s">
        <v>145</v>
      </c>
      <c r="E674" s="34"/>
      <c r="F674" s="185" t="s">
        <v>1283</v>
      </c>
      <c r="G674" s="34"/>
      <c r="H674" s="34"/>
      <c r="I674" s="186"/>
      <c r="J674" s="34"/>
      <c r="K674" s="34"/>
      <c r="L674" s="37"/>
      <c r="M674" s="187"/>
      <c r="N674" s="188"/>
      <c r="O674" s="62"/>
      <c r="P674" s="62"/>
      <c r="Q674" s="62"/>
      <c r="R674" s="62"/>
      <c r="S674" s="62"/>
      <c r="T674" s="63"/>
      <c r="U674" s="32"/>
      <c r="V674" s="32"/>
      <c r="W674" s="32"/>
      <c r="X674" s="32"/>
      <c r="Y674" s="32"/>
      <c r="Z674" s="32"/>
      <c r="AA674" s="32"/>
      <c r="AB674" s="32"/>
      <c r="AC674" s="32"/>
      <c r="AD674" s="32"/>
      <c r="AE674" s="32"/>
      <c r="AT674" s="15" t="s">
        <v>145</v>
      </c>
      <c r="AU674" s="15" t="s">
        <v>83</v>
      </c>
    </row>
    <row r="675" spans="1:65" s="2" customFormat="1" ht="37.9" customHeight="1">
      <c r="A675" s="32"/>
      <c r="B675" s="33"/>
      <c r="C675" s="171" t="s">
        <v>1284</v>
      </c>
      <c r="D675" s="171" t="s">
        <v>138</v>
      </c>
      <c r="E675" s="172" t="s">
        <v>1285</v>
      </c>
      <c r="F675" s="173" t="s">
        <v>1286</v>
      </c>
      <c r="G675" s="174" t="s">
        <v>1281</v>
      </c>
      <c r="H675" s="175">
        <v>20</v>
      </c>
      <c r="I675" s="176"/>
      <c r="J675" s="177">
        <f>ROUND(I675*H675,2)</f>
        <v>0</v>
      </c>
      <c r="K675" s="173" t="s">
        <v>1004</v>
      </c>
      <c r="L675" s="37"/>
      <c r="M675" s="178" t="s">
        <v>19</v>
      </c>
      <c r="N675" s="179" t="s">
        <v>44</v>
      </c>
      <c r="O675" s="62"/>
      <c r="P675" s="180">
        <f>O675*H675</f>
        <v>0</v>
      </c>
      <c r="Q675" s="180">
        <v>0</v>
      </c>
      <c r="R675" s="180">
        <f>Q675*H675</f>
        <v>0</v>
      </c>
      <c r="S675" s="180">
        <v>0</v>
      </c>
      <c r="T675" s="181">
        <f>S675*H675</f>
        <v>0</v>
      </c>
      <c r="U675" s="32"/>
      <c r="V675" s="32"/>
      <c r="W675" s="32"/>
      <c r="X675" s="32"/>
      <c r="Y675" s="32"/>
      <c r="Z675" s="32"/>
      <c r="AA675" s="32"/>
      <c r="AB675" s="32"/>
      <c r="AC675" s="32"/>
      <c r="AD675" s="32"/>
      <c r="AE675" s="32"/>
      <c r="AR675" s="182" t="s">
        <v>143</v>
      </c>
      <c r="AT675" s="182" t="s">
        <v>138</v>
      </c>
      <c r="AU675" s="182" t="s">
        <v>83</v>
      </c>
      <c r="AY675" s="15" t="s">
        <v>136</v>
      </c>
      <c r="BE675" s="183">
        <f>IF(N675="základní",J675,0)</f>
        <v>0</v>
      </c>
      <c r="BF675" s="183">
        <f>IF(N675="snížená",J675,0)</f>
        <v>0</v>
      </c>
      <c r="BG675" s="183">
        <f>IF(N675="zákl. přenesená",J675,0)</f>
        <v>0</v>
      </c>
      <c r="BH675" s="183">
        <f>IF(N675="sníž. přenesená",J675,0)</f>
        <v>0</v>
      </c>
      <c r="BI675" s="183">
        <f>IF(N675="nulová",J675,0)</f>
        <v>0</v>
      </c>
      <c r="BJ675" s="15" t="s">
        <v>81</v>
      </c>
      <c r="BK675" s="183">
        <f>ROUND(I675*H675,2)</f>
        <v>0</v>
      </c>
      <c r="BL675" s="15" t="s">
        <v>143</v>
      </c>
      <c r="BM675" s="182" t="s">
        <v>1287</v>
      </c>
    </row>
    <row r="676" spans="1:65" s="2" customFormat="1" ht="19.5">
      <c r="A676" s="32"/>
      <c r="B676" s="33"/>
      <c r="C676" s="34"/>
      <c r="D676" s="184" t="s">
        <v>145</v>
      </c>
      <c r="E676" s="34"/>
      <c r="F676" s="185" t="s">
        <v>1288</v>
      </c>
      <c r="G676" s="34"/>
      <c r="H676" s="34"/>
      <c r="I676" s="186"/>
      <c r="J676" s="34"/>
      <c r="K676" s="34"/>
      <c r="L676" s="37"/>
      <c r="M676" s="187"/>
      <c r="N676" s="188"/>
      <c r="O676" s="62"/>
      <c r="P676" s="62"/>
      <c r="Q676" s="62"/>
      <c r="R676" s="62"/>
      <c r="S676" s="62"/>
      <c r="T676" s="63"/>
      <c r="U676" s="32"/>
      <c r="V676" s="32"/>
      <c r="W676" s="32"/>
      <c r="X676" s="32"/>
      <c r="Y676" s="32"/>
      <c r="Z676" s="32"/>
      <c r="AA676" s="32"/>
      <c r="AB676" s="32"/>
      <c r="AC676" s="32"/>
      <c r="AD676" s="32"/>
      <c r="AE676" s="32"/>
      <c r="AT676" s="15" t="s">
        <v>145</v>
      </c>
      <c r="AU676" s="15" t="s">
        <v>83</v>
      </c>
    </row>
    <row r="677" spans="1:65" s="2" customFormat="1" ht="16.5" customHeight="1">
      <c r="A677" s="32"/>
      <c r="B677" s="33"/>
      <c r="C677" s="171" t="s">
        <v>1289</v>
      </c>
      <c r="D677" s="171" t="s">
        <v>138</v>
      </c>
      <c r="E677" s="172" t="s">
        <v>1290</v>
      </c>
      <c r="F677" s="173" t="s">
        <v>1291</v>
      </c>
      <c r="G677" s="174" t="s">
        <v>412</v>
      </c>
      <c r="H677" s="175">
        <v>5</v>
      </c>
      <c r="I677" s="176"/>
      <c r="J677" s="177">
        <f>ROUND(I677*H677,2)</f>
        <v>0</v>
      </c>
      <c r="K677" s="173" t="s">
        <v>142</v>
      </c>
      <c r="L677" s="37"/>
      <c r="M677" s="178" t="s">
        <v>19</v>
      </c>
      <c r="N677" s="179" t="s">
        <v>44</v>
      </c>
      <c r="O677" s="62"/>
      <c r="P677" s="180">
        <f>O677*H677</f>
        <v>0</v>
      </c>
      <c r="Q677" s="180">
        <v>0</v>
      </c>
      <c r="R677" s="180">
        <f>Q677*H677</f>
        <v>0</v>
      </c>
      <c r="S677" s="180">
        <v>0</v>
      </c>
      <c r="T677" s="181">
        <f>S677*H677</f>
        <v>0</v>
      </c>
      <c r="U677" s="32"/>
      <c r="V677" s="32"/>
      <c r="W677" s="32"/>
      <c r="X677" s="32"/>
      <c r="Y677" s="32"/>
      <c r="Z677" s="32"/>
      <c r="AA677" s="32"/>
      <c r="AB677" s="32"/>
      <c r="AC677" s="32"/>
      <c r="AD677" s="32"/>
      <c r="AE677" s="32"/>
      <c r="AR677" s="182" t="s">
        <v>143</v>
      </c>
      <c r="AT677" s="182" t="s">
        <v>138</v>
      </c>
      <c r="AU677" s="182" t="s">
        <v>83</v>
      </c>
      <c r="AY677" s="15" t="s">
        <v>136</v>
      </c>
      <c r="BE677" s="183">
        <f>IF(N677="základní",J677,0)</f>
        <v>0</v>
      </c>
      <c r="BF677" s="183">
        <f>IF(N677="snížená",J677,0)</f>
        <v>0</v>
      </c>
      <c r="BG677" s="183">
        <f>IF(N677="zákl. přenesená",J677,0)</f>
        <v>0</v>
      </c>
      <c r="BH677" s="183">
        <f>IF(N677="sníž. přenesená",J677,0)</f>
        <v>0</v>
      </c>
      <c r="BI677" s="183">
        <f>IF(N677="nulová",J677,0)</f>
        <v>0</v>
      </c>
      <c r="BJ677" s="15" t="s">
        <v>81</v>
      </c>
      <c r="BK677" s="183">
        <f>ROUND(I677*H677,2)</f>
        <v>0</v>
      </c>
      <c r="BL677" s="15" t="s">
        <v>143</v>
      </c>
      <c r="BM677" s="182" t="s">
        <v>1292</v>
      </c>
    </row>
    <row r="678" spans="1:65" s="2" customFormat="1" ht="11.25">
      <c r="A678" s="32"/>
      <c r="B678" s="33"/>
      <c r="C678" s="34"/>
      <c r="D678" s="184" t="s">
        <v>145</v>
      </c>
      <c r="E678" s="34"/>
      <c r="F678" s="185" t="s">
        <v>1293</v>
      </c>
      <c r="G678" s="34"/>
      <c r="H678" s="34"/>
      <c r="I678" s="186"/>
      <c r="J678" s="34"/>
      <c r="K678" s="34"/>
      <c r="L678" s="37"/>
      <c r="M678" s="187"/>
      <c r="N678" s="188"/>
      <c r="O678" s="62"/>
      <c r="P678" s="62"/>
      <c r="Q678" s="62"/>
      <c r="R678" s="62"/>
      <c r="S678" s="62"/>
      <c r="T678" s="63"/>
      <c r="U678" s="32"/>
      <c r="V678" s="32"/>
      <c r="W678" s="32"/>
      <c r="X678" s="32"/>
      <c r="Y678" s="32"/>
      <c r="Z678" s="32"/>
      <c r="AA678" s="32"/>
      <c r="AB678" s="32"/>
      <c r="AC678" s="32"/>
      <c r="AD678" s="32"/>
      <c r="AE678" s="32"/>
      <c r="AT678" s="15" t="s">
        <v>145</v>
      </c>
      <c r="AU678" s="15" t="s">
        <v>83</v>
      </c>
    </row>
    <row r="679" spans="1:65" s="2" customFormat="1" ht="11.25">
      <c r="A679" s="32"/>
      <c r="B679" s="33"/>
      <c r="C679" s="34"/>
      <c r="D679" s="189" t="s">
        <v>147</v>
      </c>
      <c r="E679" s="34"/>
      <c r="F679" s="190" t="s">
        <v>1294</v>
      </c>
      <c r="G679" s="34"/>
      <c r="H679" s="34"/>
      <c r="I679" s="186"/>
      <c r="J679" s="34"/>
      <c r="K679" s="34"/>
      <c r="L679" s="37"/>
      <c r="M679" s="187"/>
      <c r="N679" s="188"/>
      <c r="O679" s="62"/>
      <c r="P679" s="62"/>
      <c r="Q679" s="62"/>
      <c r="R679" s="62"/>
      <c r="S679" s="62"/>
      <c r="T679" s="63"/>
      <c r="U679" s="32"/>
      <c r="V679" s="32"/>
      <c r="W679" s="32"/>
      <c r="X679" s="32"/>
      <c r="Y679" s="32"/>
      <c r="Z679" s="32"/>
      <c r="AA679" s="32"/>
      <c r="AB679" s="32"/>
      <c r="AC679" s="32"/>
      <c r="AD679" s="32"/>
      <c r="AE679" s="32"/>
      <c r="AT679" s="15" t="s">
        <v>147</v>
      </c>
      <c r="AU679" s="15" t="s">
        <v>83</v>
      </c>
    </row>
    <row r="680" spans="1:65" s="2" customFormat="1" ht="16.5" customHeight="1">
      <c r="A680" s="32"/>
      <c r="B680" s="33"/>
      <c r="C680" s="171" t="s">
        <v>1295</v>
      </c>
      <c r="D680" s="171" t="s">
        <v>138</v>
      </c>
      <c r="E680" s="172" t="s">
        <v>1296</v>
      </c>
      <c r="F680" s="173" t="s">
        <v>1297</v>
      </c>
      <c r="G680" s="174" t="s">
        <v>412</v>
      </c>
      <c r="H680" s="175">
        <v>20</v>
      </c>
      <c r="I680" s="176"/>
      <c r="J680" s="177">
        <f>ROUND(I680*H680,2)</f>
        <v>0</v>
      </c>
      <c r="K680" s="173" t="s">
        <v>142</v>
      </c>
      <c r="L680" s="37"/>
      <c r="M680" s="178" t="s">
        <v>19</v>
      </c>
      <c r="N680" s="179" t="s">
        <v>44</v>
      </c>
      <c r="O680" s="62"/>
      <c r="P680" s="180">
        <f>O680*H680</f>
        <v>0</v>
      </c>
      <c r="Q680" s="180">
        <v>0</v>
      </c>
      <c r="R680" s="180">
        <f>Q680*H680</f>
        <v>0</v>
      </c>
      <c r="S680" s="180">
        <v>0</v>
      </c>
      <c r="T680" s="181">
        <f>S680*H680</f>
        <v>0</v>
      </c>
      <c r="U680" s="32"/>
      <c r="V680" s="32"/>
      <c r="W680" s="32"/>
      <c r="X680" s="32"/>
      <c r="Y680" s="32"/>
      <c r="Z680" s="32"/>
      <c r="AA680" s="32"/>
      <c r="AB680" s="32"/>
      <c r="AC680" s="32"/>
      <c r="AD680" s="32"/>
      <c r="AE680" s="32"/>
      <c r="AR680" s="182" t="s">
        <v>143</v>
      </c>
      <c r="AT680" s="182" t="s">
        <v>138</v>
      </c>
      <c r="AU680" s="182" t="s">
        <v>83</v>
      </c>
      <c r="AY680" s="15" t="s">
        <v>136</v>
      </c>
      <c r="BE680" s="183">
        <f>IF(N680="základní",J680,0)</f>
        <v>0</v>
      </c>
      <c r="BF680" s="183">
        <f>IF(N680="snížená",J680,0)</f>
        <v>0</v>
      </c>
      <c r="BG680" s="183">
        <f>IF(N680="zákl. přenesená",J680,0)</f>
        <v>0</v>
      </c>
      <c r="BH680" s="183">
        <f>IF(N680="sníž. přenesená",J680,0)</f>
        <v>0</v>
      </c>
      <c r="BI680" s="183">
        <f>IF(N680="nulová",J680,0)</f>
        <v>0</v>
      </c>
      <c r="BJ680" s="15" t="s">
        <v>81</v>
      </c>
      <c r="BK680" s="183">
        <f>ROUND(I680*H680,2)</f>
        <v>0</v>
      </c>
      <c r="BL680" s="15" t="s">
        <v>143</v>
      </c>
      <c r="BM680" s="182" t="s">
        <v>1298</v>
      </c>
    </row>
    <row r="681" spans="1:65" s="2" customFormat="1" ht="11.25">
      <c r="A681" s="32"/>
      <c r="B681" s="33"/>
      <c r="C681" s="34"/>
      <c r="D681" s="184" t="s">
        <v>145</v>
      </c>
      <c r="E681" s="34"/>
      <c r="F681" s="185" t="s">
        <v>1299</v>
      </c>
      <c r="G681" s="34"/>
      <c r="H681" s="34"/>
      <c r="I681" s="186"/>
      <c r="J681" s="34"/>
      <c r="K681" s="34"/>
      <c r="L681" s="37"/>
      <c r="M681" s="187"/>
      <c r="N681" s="188"/>
      <c r="O681" s="62"/>
      <c r="P681" s="62"/>
      <c r="Q681" s="62"/>
      <c r="R681" s="62"/>
      <c r="S681" s="62"/>
      <c r="T681" s="63"/>
      <c r="U681" s="32"/>
      <c r="V681" s="32"/>
      <c r="W681" s="32"/>
      <c r="X681" s="32"/>
      <c r="Y681" s="32"/>
      <c r="Z681" s="32"/>
      <c r="AA681" s="32"/>
      <c r="AB681" s="32"/>
      <c r="AC681" s="32"/>
      <c r="AD681" s="32"/>
      <c r="AE681" s="32"/>
      <c r="AT681" s="15" t="s">
        <v>145</v>
      </c>
      <c r="AU681" s="15" t="s">
        <v>83</v>
      </c>
    </row>
    <row r="682" spans="1:65" s="2" customFormat="1" ht="11.25">
      <c r="A682" s="32"/>
      <c r="B682" s="33"/>
      <c r="C682" s="34"/>
      <c r="D682" s="189" t="s">
        <v>147</v>
      </c>
      <c r="E682" s="34"/>
      <c r="F682" s="190" t="s">
        <v>1300</v>
      </c>
      <c r="G682" s="34"/>
      <c r="H682" s="34"/>
      <c r="I682" s="186"/>
      <c r="J682" s="34"/>
      <c r="K682" s="34"/>
      <c r="L682" s="37"/>
      <c r="M682" s="187"/>
      <c r="N682" s="188"/>
      <c r="O682" s="62"/>
      <c r="P682" s="62"/>
      <c r="Q682" s="62"/>
      <c r="R682" s="62"/>
      <c r="S682" s="62"/>
      <c r="T682" s="63"/>
      <c r="U682" s="32"/>
      <c r="V682" s="32"/>
      <c r="W682" s="32"/>
      <c r="X682" s="32"/>
      <c r="Y682" s="32"/>
      <c r="Z682" s="32"/>
      <c r="AA682" s="32"/>
      <c r="AB682" s="32"/>
      <c r="AC682" s="32"/>
      <c r="AD682" s="32"/>
      <c r="AE682" s="32"/>
      <c r="AT682" s="15" t="s">
        <v>147</v>
      </c>
      <c r="AU682" s="15" t="s">
        <v>83</v>
      </c>
    </row>
    <row r="683" spans="1:65" s="2" customFormat="1" ht="16.5" customHeight="1">
      <c r="A683" s="32"/>
      <c r="B683" s="33"/>
      <c r="C683" s="171" t="s">
        <v>1301</v>
      </c>
      <c r="D683" s="171" t="s">
        <v>138</v>
      </c>
      <c r="E683" s="172" t="s">
        <v>1302</v>
      </c>
      <c r="F683" s="173" t="s">
        <v>1303</v>
      </c>
      <c r="G683" s="174" t="s">
        <v>412</v>
      </c>
      <c r="H683" s="175">
        <v>60</v>
      </c>
      <c r="I683" s="176"/>
      <c r="J683" s="177">
        <f>ROUND(I683*H683,2)</f>
        <v>0</v>
      </c>
      <c r="K683" s="173" t="s">
        <v>142</v>
      </c>
      <c r="L683" s="37"/>
      <c r="M683" s="178" t="s">
        <v>19</v>
      </c>
      <c r="N683" s="179" t="s">
        <v>44</v>
      </c>
      <c r="O683" s="62"/>
      <c r="P683" s="180">
        <f>O683*H683</f>
        <v>0</v>
      </c>
      <c r="Q683" s="180">
        <v>0</v>
      </c>
      <c r="R683" s="180">
        <f>Q683*H683</f>
        <v>0</v>
      </c>
      <c r="S683" s="180">
        <v>0</v>
      </c>
      <c r="T683" s="181">
        <f>S683*H683</f>
        <v>0</v>
      </c>
      <c r="U683" s="32"/>
      <c r="V683" s="32"/>
      <c r="W683" s="32"/>
      <c r="X683" s="32"/>
      <c r="Y683" s="32"/>
      <c r="Z683" s="32"/>
      <c r="AA683" s="32"/>
      <c r="AB683" s="32"/>
      <c r="AC683" s="32"/>
      <c r="AD683" s="32"/>
      <c r="AE683" s="32"/>
      <c r="AR683" s="182" t="s">
        <v>143</v>
      </c>
      <c r="AT683" s="182" t="s">
        <v>138</v>
      </c>
      <c r="AU683" s="182" t="s">
        <v>83</v>
      </c>
      <c r="AY683" s="15" t="s">
        <v>136</v>
      </c>
      <c r="BE683" s="183">
        <f>IF(N683="základní",J683,0)</f>
        <v>0</v>
      </c>
      <c r="BF683" s="183">
        <f>IF(N683="snížená",J683,0)</f>
        <v>0</v>
      </c>
      <c r="BG683" s="183">
        <f>IF(N683="zákl. přenesená",J683,0)</f>
        <v>0</v>
      </c>
      <c r="BH683" s="183">
        <f>IF(N683="sníž. přenesená",J683,0)</f>
        <v>0</v>
      </c>
      <c r="BI683" s="183">
        <f>IF(N683="nulová",J683,0)</f>
        <v>0</v>
      </c>
      <c r="BJ683" s="15" t="s">
        <v>81</v>
      </c>
      <c r="BK683" s="183">
        <f>ROUND(I683*H683,2)</f>
        <v>0</v>
      </c>
      <c r="BL683" s="15" t="s">
        <v>143</v>
      </c>
      <c r="BM683" s="182" t="s">
        <v>1304</v>
      </c>
    </row>
    <row r="684" spans="1:65" s="2" customFormat="1" ht="11.25">
      <c r="A684" s="32"/>
      <c r="B684" s="33"/>
      <c r="C684" s="34"/>
      <c r="D684" s="184" t="s">
        <v>145</v>
      </c>
      <c r="E684" s="34"/>
      <c r="F684" s="185" t="s">
        <v>1305</v>
      </c>
      <c r="G684" s="34"/>
      <c r="H684" s="34"/>
      <c r="I684" s="186"/>
      <c r="J684" s="34"/>
      <c r="K684" s="34"/>
      <c r="L684" s="37"/>
      <c r="M684" s="187"/>
      <c r="N684" s="188"/>
      <c r="O684" s="62"/>
      <c r="P684" s="62"/>
      <c r="Q684" s="62"/>
      <c r="R684" s="62"/>
      <c r="S684" s="62"/>
      <c r="T684" s="63"/>
      <c r="U684" s="32"/>
      <c r="V684" s="32"/>
      <c r="W684" s="32"/>
      <c r="X684" s="32"/>
      <c r="Y684" s="32"/>
      <c r="Z684" s="32"/>
      <c r="AA684" s="32"/>
      <c r="AB684" s="32"/>
      <c r="AC684" s="32"/>
      <c r="AD684" s="32"/>
      <c r="AE684" s="32"/>
      <c r="AT684" s="15" t="s">
        <v>145</v>
      </c>
      <c r="AU684" s="15" t="s">
        <v>83</v>
      </c>
    </row>
    <row r="685" spans="1:65" s="2" customFormat="1" ht="11.25">
      <c r="A685" s="32"/>
      <c r="B685" s="33"/>
      <c r="C685" s="34"/>
      <c r="D685" s="189" t="s">
        <v>147</v>
      </c>
      <c r="E685" s="34"/>
      <c r="F685" s="190" t="s">
        <v>1306</v>
      </c>
      <c r="G685" s="34"/>
      <c r="H685" s="34"/>
      <c r="I685" s="186"/>
      <c r="J685" s="34"/>
      <c r="K685" s="34"/>
      <c r="L685" s="37"/>
      <c r="M685" s="187"/>
      <c r="N685" s="188"/>
      <c r="O685" s="62"/>
      <c r="P685" s="62"/>
      <c r="Q685" s="62"/>
      <c r="R685" s="62"/>
      <c r="S685" s="62"/>
      <c r="T685" s="63"/>
      <c r="U685" s="32"/>
      <c r="V685" s="32"/>
      <c r="W685" s="32"/>
      <c r="X685" s="32"/>
      <c r="Y685" s="32"/>
      <c r="Z685" s="32"/>
      <c r="AA685" s="32"/>
      <c r="AB685" s="32"/>
      <c r="AC685" s="32"/>
      <c r="AD685" s="32"/>
      <c r="AE685" s="32"/>
      <c r="AT685" s="15" t="s">
        <v>147</v>
      </c>
      <c r="AU685" s="15" t="s">
        <v>83</v>
      </c>
    </row>
    <row r="686" spans="1:65" s="2" customFormat="1" ht="16.5" customHeight="1">
      <c r="A686" s="32"/>
      <c r="B686" s="33"/>
      <c r="C686" s="171" t="s">
        <v>1307</v>
      </c>
      <c r="D686" s="171" t="s">
        <v>138</v>
      </c>
      <c r="E686" s="172" t="s">
        <v>1308</v>
      </c>
      <c r="F686" s="173" t="s">
        <v>1309</v>
      </c>
      <c r="G686" s="174" t="s">
        <v>412</v>
      </c>
      <c r="H686" s="175">
        <v>105</v>
      </c>
      <c r="I686" s="176"/>
      <c r="J686" s="177">
        <f>ROUND(I686*H686,2)</f>
        <v>0</v>
      </c>
      <c r="K686" s="173" t="s">
        <v>142</v>
      </c>
      <c r="L686" s="37"/>
      <c r="M686" s="178" t="s">
        <v>19</v>
      </c>
      <c r="N686" s="179" t="s">
        <v>44</v>
      </c>
      <c r="O686" s="62"/>
      <c r="P686" s="180">
        <f>O686*H686</f>
        <v>0</v>
      </c>
      <c r="Q686" s="180">
        <v>0</v>
      </c>
      <c r="R686" s="180">
        <f>Q686*H686</f>
        <v>0</v>
      </c>
      <c r="S686" s="180">
        <v>0</v>
      </c>
      <c r="T686" s="181">
        <f>S686*H686</f>
        <v>0</v>
      </c>
      <c r="U686" s="32"/>
      <c r="V686" s="32"/>
      <c r="W686" s="32"/>
      <c r="X686" s="32"/>
      <c r="Y686" s="32"/>
      <c r="Z686" s="32"/>
      <c r="AA686" s="32"/>
      <c r="AB686" s="32"/>
      <c r="AC686" s="32"/>
      <c r="AD686" s="32"/>
      <c r="AE686" s="32"/>
      <c r="AR686" s="182" t="s">
        <v>143</v>
      </c>
      <c r="AT686" s="182" t="s">
        <v>138</v>
      </c>
      <c r="AU686" s="182" t="s">
        <v>83</v>
      </c>
      <c r="AY686" s="15" t="s">
        <v>136</v>
      </c>
      <c r="BE686" s="183">
        <f>IF(N686="základní",J686,0)</f>
        <v>0</v>
      </c>
      <c r="BF686" s="183">
        <f>IF(N686="snížená",J686,0)</f>
        <v>0</v>
      </c>
      <c r="BG686" s="183">
        <f>IF(N686="zákl. přenesená",J686,0)</f>
        <v>0</v>
      </c>
      <c r="BH686" s="183">
        <f>IF(N686="sníž. přenesená",J686,0)</f>
        <v>0</v>
      </c>
      <c r="BI686" s="183">
        <f>IF(N686="nulová",J686,0)</f>
        <v>0</v>
      </c>
      <c r="BJ686" s="15" t="s">
        <v>81</v>
      </c>
      <c r="BK686" s="183">
        <f>ROUND(I686*H686,2)</f>
        <v>0</v>
      </c>
      <c r="BL686" s="15" t="s">
        <v>143</v>
      </c>
      <c r="BM686" s="182" t="s">
        <v>1310</v>
      </c>
    </row>
    <row r="687" spans="1:65" s="2" customFormat="1" ht="11.25">
      <c r="A687" s="32"/>
      <c r="B687" s="33"/>
      <c r="C687" s="34"/>
      <c r="D687" s="184" t="s">
        <v>145</v>
      </c>
      <c r="E687" s="34"/>
      <c r="F687" s="185" t="s">
        <v>1311</v>
      </c>
      <c r="G687" s="34"/>
      <c r="H687" s="34"/>
      <c r="I687" s="186"/>
      <c r="J687" s="34"/>
      <c r="K687" s="34"/>
      <c r="L687" s="37"/>
      <c r="M687" s="187"/>
      <c r="N687" s="188"/>
      <c r="O687" s="62"/>
      <c r="P687" s="62"/>
      <c r="Q687" s="62"/>
      <c r="R687" s="62"/>
      <c r="S687" s="62"/>
      <c r="T687" s="63"/>
      <c r="U687" s="32"/>
      <c r="V687" s="32"/>
      <c r="W687" s="32"/>
      <c r="X687" s="32"/>
      <c r="Y687" s="32"/>
      <c r="Z687" s="32"/>
      <c r="AA687" s="32"/>
      <c r="AB687" s="32"/>
      <c r="AC687" s="32"/>
      <c r="AD687" s="32"/>
      <c r="AE687" s="32"/>
      <c r="AT687" s="15" t="s">
        <v>145</v>
      </c>
      <c r="AU687" s="15" t="s">
        <v>83</v>
      </c>
    </row>
    <row r="688" spans="1:65" s="2" customFormat="1" ht="11.25">
      <c r="A688" s="32"/>
      <c r="B688" s="33"/>
      <c r="C688" s="34"/>
      <c r="D688" s="189" t="s">
        <v>147</v>
      </c>
      <c r="E688" s="34"/>
      <c r="F688" s="190" t="s">
        <v>1312</v>
      </c>
      <c r="G688" s="34"/>
      <c r="H688" s="34"/>
      <c r="I688" s="186"/>
      <c r="J688" s="34"/>
      <c r="K688" s="34"/>
      <c r="L688" s="37"/>
      <c r="M688" s="187"/>
      <c r="N688" s="188"/>
      <c r="O688" s="62"/>
      <c r="P688" s="62"/>
      <c r="Q688" s="62"/>
      <c r="R688" s="62"/>
      <c r="S688" s="62"/>
      <c r="T688" s="63"/>
      <c r="U688" s="32"/>
      <c r="V688" s="32"/>
      <c r="W688" s="32"/>
      <c r="X688" s="32"/>
      <c r="Y688" s="32"/>
      <c r="Z688" s="32"/>
      <c r="AA688" s="32"/>
      <c r="AB688" s="32"/>
      <c r="AC688" s="32"/>
      <c r="AD688" s="32"/>
      <c r="AE688" s="32"/>
      <c r="AT688" s="15" t="s">
        <v>147</v>
      </c>
      <c r="AU688" s="15" t="s">
        <v>83</v>
      </c>
    </row>
    <row r="689" spans="1:65" s="2" customFormat="1" ht="16.5" customHeight="1">
      <c r="A689" s="32"/>
      <c r="B689" s="33"/>
      <c r="C689" s="171" t="s">
        <v>1313</v>
      </c>
      <c r="D689" s="171" t="s">
        <v>138</v>
      </c>
      <c r="E689" s="172" t="s">
        <v>1314</v>
      </c>
      <c r="F689" s="173" t="s">
        <v>1315</v>
      </c>
      <c r="G689" s="174" t="s">
        <v>141</v>
      </c>
      <c r="H689" s="175">
        <v>10</v>
      </c>
      <c r="I689" s="176"/>
      <c r="J689" s="177">
        <f>ROUND(I689*H689,2)</f>
        <v>0</v>
      </c>
      <c r="K689" s="173" t="s">
        <v>142</v>
      </c>
      <c r="L689" s="37"/>
      <c r="M689" s="178" t="s">
        <v>19</v>
      </c>
      <c r="N689" s="179" t="s">
        <v>44</v>
      </c>
      <c r="O689" s="62"/>
      <c r="P689" s="180">
        <f>O689*H689</f>
        <v>0</v>
      </c>
      <c r="Q689" s="180">
        <v>0.36435000000000001</v>
      </c>
      <c r="R689" s="180">
        <f>Q689*H689</f>
        <v>3.6435</v>
      </c>
      <c r="S689" s="180">
        <v>0</v>
      </c>
      <c r="T689" s="181">
        <f>S689*H689</f>
        <v>0</v>
      </c>
      <c r="U689" s="32"/>
      <c r="V689" s="32"/>
      <c r="W689" s="32"/>
      <c r="X689" s="32"/>
      <c r="Y689" s="32"/>
      <c r="Z689" s="32"/>
      <c r="AA689" s="32"/>
      <c r="AB689" s="32"/>
      <c r="AC689" s="32"/>
      <c r="AD689" s="32"/>
      <c r="AE689" s="32"/>
      <c r="AR689" s="182" t="s">
        <v>143</v>
      </c>
      <c r="AT689" s="182" t="s">
        <v>138</v>
      </c>
      <c r="AU689" s="182" t="s">
        <v>83</v>
      </c>
      <c r="AY689" s="15" t="s">
        <v>136</v>
      </c>
      <c r="BE689" s="183">
        <f>IF(N689="základní",J689,0)</f>
        <v>0</v>
      </c>
      <c r="BF689" s="183">
        <f>IF(N689="snížená",J689,0)</f>
        <v>0</v>
      </c>
      <c r="BG689" s="183">
        <f>IF(N689="zákl. přenesená",J689,0)</f>
        <v>0</v>
      </c>
      <c r="BH689" s="183">
        <f>IF(N689="sníž. přenesená",J689,0)</f>
        <v>0</v>
      </c>
      <c r="BI689" s="183">
        <f>IF(N689="nulová",J689,0)</f>
        <v>0</v>
      </c>
      <c r="BJ689" s="15" t="s">
        <v>81</v>
      </c>
      <c r="BK689" s="183">
        <f>ROUND(I689*H689,2)</f>
        <v>0</v>
      </c>
      <c r="BL689" s="15" t="s">
        <v>143</v>
      </c>
      <c r="BM689" s="182" t="s">
        <v>1316</v>
      </c>
    </row>
    <row r="690" spans="1:65" s="2" customFormat="1" ht="11.25">
      <c r="A690" s="32"/>
      <c r="B690" s="33"/>
      <c r="C690" s="34"/>
      <c r="D690" s="184" t="s">
        <v>145</v>
      </c>
      <c r="E690" s="34"/>
      <c r="F690" s="185" t="s">
        <v>1317</v>
      </c>
      <c r="G690" s="34"/>
      <c r="H690" s="34"/>
      <c r="I690" s="186"/>
      <c r="J690" s="34"/>
      <c r="K690" s="34"/>
      <c r="L690" s="37"/>
      <c r="M690" s="187"/>
      <c r="N690" s="188"/>
      <c r="O690" s="62"/>
      <c r="P690" s="62"/>
      <c r="Q690" s="62"/>
      <c r="R690" s="62"/>
      <c r="S690" s="62"/>
      <c r="T690" s="63"/>
      <c r="U690" s="32"/>
      <c r="V690" s="32"/>
      <c r="W690" s="32"/>
      <c r="X690" s="32"/>
      <c r="Y690" s="32"/>
      <c r="Z690" s="32"/>
      <c r="AA690" s="32"/>
      <c r="AB690" s="32"/>
      <c r="AC690" s="32"/>
      <c r="AD690" s="32"/>
      <c r="AE690" s="32"/>
      <c r="AT690" s="15" t="s">
        <v>145</v>
      </c>
      <c r="AU690" s="15" t="s">
        <v>83</v>
      </c>
    </row>
    <row r="691" spans="1:65" s="2" customFormat="1" ht="11.25">
      <c r="A691" s="32"/>
      <c r="B691" s="33"/>
      <c r="C691" s="34"/>
      <c r="D691" s="189" t="s">
        <v>147</v>
      </c>
      <c r="E691" s="34"/>
      <c r="F691" s="190" t="s">
        <v>1318</v>
      </c>
      <c r="G691" s="34"/>
      <c r="H691" s="34"/>
      <c r="I691" s="186"/>
      <c r="J691" s="34"/>
      <c r="K691" s="34"/>
      <c r="L691" s="37"/>
      <c r="M691" s="187"/>
      <c r="N691" s="188"/>
      <c r="O691" s="62"/>
      <c r="P691" s="62"/>
      <c r="Q691" s="62"/>
      <c r="R691" s="62"/>
      <c r="S691" s="62"/>
      <c r="T691" s="63"/>
      <c r="U691" s="32"/>
      <c r="V691" s="32"/>
      <c r="W691" s="32"/>
      <c r="X691" s="32"/>
      <c r="Y691" s="32"/>
      <c r="Z691" s="32"/>
      <c r="AA691" s="32"/>
      <c r="AB691" s="32"/>
      <c r="AC691" s="32"/>
      <c r="AD691" s="32"/>
      <c r="AE691" s="32"/>
      <c r="AT691" s="15" t="s">
        <v>147</v>
      </c>
      <c r="AU691" s="15" t="s">
        <v>83</v>
      </c>
    </row>
    <row r="692" spans="1:65" s="2" customFormat="1" ht="16.5" customHeight="1">
      <c r="A692" s="32"/>
      <c r="B692" s="33"/>
      <c r="C692" s="171" t="s">
        <v>1319</v>
      </c>
      <c r="D692" s="171" t="s">
        <v>138</v>
      </c>
      <c r="E692" s="172" t="s">
        <v>1320</v>
      </c>
      <c r="F692" s="173" t="s">
        <v>1321</v>
      </c>
      <c r="G692" s="174" t="s">
        <v>141</v>
      </c>
      <c r="H692" s="175">
        <v>20</v>
      </c>
      <c r="I692" s="176"/>
      <c r="J692" s="177">
        <f>ROUND(I692*H692,2)</f>
        <v>0</v>
      </c>
      <c r="K692" s="173" t="s">
        <v>142</v>
      </c>
      <c r="L692" s="37"/>
      <c r="M692" s="178" t="s">
        <v>19</v>
      </c>
      <c r="N692" s="179" t="s">
        <v>44</v>
      </c>
      <c r="O692" s="62"/>
      <c r="P692" s="180">
        <f>O692*H692</f>
        <v>0</v>
      </c>
      <c r="Q692" s="180">
        <v>0.24315999999999999</v>
      </c>
      <c r="R692" s="180">
        <f>Q692*H692</f>
        <v>4.8632</v>
      </c>
      <c r="S692" s="180">
        <v>0</v>
      </c>
      <c r="T692" s="181">
        <f>S692*H692</f>
        <v>0</v>
      </c>
      <c r="U692" s="32"/>
      <c r="V692" s="32"/>
      <c r="W692" s="32"/>
      <c r="X692" s="32"/>
      <c r="Y692" s="32"/>
      <c r="Z692" s="32"/>
      <c r="AA692" s="32"/>
      <c r="AB692" s="32"/>
      <c r="AC692" s="32"/>
      <c r="AD692" s="32"/>
      <c r="AE692" s="32"/>
      <c r="AR692" s="182" t="s">
        <v>143</v>
      </c>
      <c r="AT692" s="182" t="s">
        <v>138</v>
      </c>
      <c r="AU692" s="182" t="s">
        <v>83</v>
      </c>
      <c r="AY692" s="15" t="s">
        <v>136</v>
      </c>
      <c r="BE692" s="183">
        <f>IF(N692="základní",J692,0)</f>
        <v>0</v>
      </c>
      <c r="BF692" s="183">
        <f>IF(N692="snížená",J692,0)</f>
        <v>0</v>
      </c>
      <c r="BG692" s="183">
        <f>IF(N692="zákl. přenesená",J692,0)</f>
        <v>0</v>
      </c>
      <c r="BH692" s="183">
        <f>IF(N692="sníž. přenesená",J692,0)</f>
        <v>0</v>
      </c>
      <c r="BI692" s="183">
        <f>IF(N692="nulová",J692,0)</f>
        <v>0</v>
      </c>
      <c r="BJ692" s="15" t="s">
        <v>81</v>
      </c>
      <c r="BK692" s="183">
        <f>ROUND(I692*H692,2)</f>
        <v>0</v>
      </c>
      <c r="BL692" s="15" t="s">
        <v>143</v>
      </c>
      <c r="BM692" s="182" t="s">
        <v>1322</v>
      </c>
    </row>
    <row r="693" spans="1:65" s="2" customFormat="1" ht="11.25">
      <c r="A693" s="32"/>
      <c r="B693" s="33"/>
      <c r="C693" s="34"/>
      <c r="D693" s="184" t="s">
        <v>145</v>
      </c>
      <c r="E693" s="34"/>
      <c r="F693" s="185" t="s">
        <v>1323</v>
      </c>
      <c r="G693" s="34"/>
      <c r="H693" s="34"/>
      <c r="I693" s="186"/>
      <c r="J693" s="34"/>
      <c r="K693" s="34"/>
      <c r="L693" s="37"/>
      <c r="M693" s="187"/>
      <c r="N693" s="188"/>
      <c r="O693" s="62"/>
      <c r="P693" s="62"/>
      <c r="Q693" s="62"/>
      <c r="R693" s="62"/>
      <c r="S693" s="62"/>
      <c r="T693" s="63"/>
      <c r="U693" s="32"/>
      <c r="V693" s="32"/>
      <c r="W693" s="32"/>
      <c r="X693" s="32"/>
      <c r="Y693" s="32"/>
      <c r="Z693" s="32"/>
      <c r="AA693" s="32"/>
      <c r="AB693" s="32"/>
      <c r="AC693" s="32"/>
      <c r="AD693" s="32"/>
      <c r="AE693" s="32"/>
      <c r="AT693" s="15" t="s">
        <v>145</v>
      </c>
      <c r="AU693" s="15" t="s">
        <v>83</v>
      </c>
    </row>
    <row r="694" spans="1:65" s="2" customFormat="1" ht="11.25">
      <c r="A694" s="32"/>
      <c r="B694" s="33"/>
      <c r="C694" s="34"/>
      <c r="D694" s="189" t="s">
        <v>147</v>
      </c>
      <c r="E694" s="34"/>
      <c r="F694" s="190" t="s">
        <v>1324</v>
      </c>
      <c r="G694" s="34"/>
      <c r="H694" s="34"/>
      <c r="I694" s="186"/>
      <c r="J694" s="34"/>
      <c r="K694" s="34"/>
      <c r="L694" s="37"/>
      <c r="M694" s="187"/>
      <c r="N694" s="188"/>
      <c r="O694" s="62"/>
      <c r="P694" s="62"/>
      <c r="Q694" s="62"/>
      <c r="R694" s="62"/>
      <c r="S694" s="62"/>
      <c r="T694" s="63"/>
      <c r="U694" s="32"/>
      <c r="V694" s="32"/>
      <c r="W694" s="32"/>
      <c r="X694" s="32"/>
      <c r="Y694" s="32"/>
      <c r="Z694" s="32"/>
      <c r="AA694" s="32"/>
      <c r="AB694" s="32"/>
      <c r="AC694" s="32"/>
      <c r="AD694" s="32"/>
      <c r="AE694" s="32"/>
      <c r="AT694" s="15" t="s">
        <v>147</v>
      </c>
      <c r="AU694" s="15" t="s">
        <v>83</v>
      </c>
    </row>
    <row r="695" spans="1:65" s="2" customFormat="1" ht="16.5" customHeight="1">
      <c r="A695" s="32"/>
      <c r="B695" s="33"/>
      <c r="C695" s="171" t="s">
        <v>1325</v>
      </c>
      <c r="D695" s="171" t="s">
        <v>138</v>
      </c>
      <c r="E695" s="172" t="s">
        <v>1326</v>
      </c>
      <c r="F695" s="173" t="s">
        <v>1327</v>
      </c>
      <c r="G695" s="174" t="s">
        <v>141</v>
      </c>
      <c r="H695" s="175">
        <v>5</v>
      </c>
      <c r="I695" s="176"/>
      <c r="J695" s="177">
        <f>ROUND(I695*H695,2)</f>
        <v>0</v>
      </c>
      <c r="K695" s="173" t="s">
        <v>142</v>
      </c>
      <c r="L695" s="37"/>
      <c r="M695" s="178" t="s">
        <v>19</v>
      </c>
      <c r="N695" s="179" t="s">
        <v>44</v>
      </c>
      <c r="O695" s="62"/>
      <c r="P695" s="180">
        <f>O695*H695</f>
        <v>0</v>
      </c>
      <c r="Q695" s="180">
        <v>1.453E-2</v>
      </c>
      <c r="R695" s="180">
        <f>Q695*H695</f>
        <v>7.2649999999999992E-2</v>
      </c>
      <c r="S695" s="180">
        <v>0</v>
      </c>
      <c r="T695" s="181">
        <f>S695*H695</f>
        <v>0</v>
      </c>
      <c r="U695" s="32"/>
      <c r="V695" s="32"/>
      <c r="W695" s="32"/>
      <c r="X695" s="32"/>
      <c r="Y695" s="32"/>
      <c r="Z695" s="32"/>
      <c r="AA695" s="32"/>
      <c r="AB695" s="32"/>
      <c r="AC695" s="32"/>
      <c r="AD695" s="32"/>
      <c r="AE695" s="32"/>
      <c r="AR695" s="182" t="s">
        <v>143</v>
      </c>
      <c r="AT695" s="182" t="s">
        <v>138</v>
      </c>
      <c r="AU695" s="182" t="s">
        <v>83</v>
      </c>
      <c r="AY695" s="15" t="s">
        <v>136</v>
      </c>
      <c r="BE695" s="183">
        <f>IF(N695="základní",J695,0)</f>
        <v>0</v>
      </c>
      <c r="BF695" s="183">
        <f>IF(N695="snížená",J695,0)</f>
        <v>0</v>
      </c>
      <c r="BG695" s="183">
        <f>IF(N695="zákl. přenesená",J695,0)</f>
        <v>0</v>
      </c>
      <c r="BH695" s="183">
        <f>IF(N695="sníž. přenesená",J695,0)</f>
        <v>0</v>
      </c>
      <c r="BI695" s="183">
        <f>IF(N695="nulová",J695,0)</f>
        <v>0</v>
      </c>
      <c r="BJ695" s="15" t="s">
        <v>81</v>
      </c>
      <c r="BK695" s="183">
        <f>ROUND(I695*H695,2)</f>
        <v>0</v>
      </c>
      <c r="BL695" s="15" t="s">
        <v>143</v>
      </c>
      <c r="BM695" s="182" t="s">
        <v>1328</v>
      </c>
    </row>
    <row r="696" spans="1:65" s="2" customFormat="1" ht="11.25">
      <c r="A696" s="32"/>
      <c r="B696" s="33"/>
      <c r="C696" s="34"/>
      <c r="D696" s="184" t="s">
        <v>145</v>
      </c>
      <c r="E696" s="34"/>
      <c r="F696" s="185" t="s">
        <v>1329</v>
      </c>
      <c r="G696" s="34"/>
      <c r="H696" s="34"/>
      <c r="I696" s="186"/>
      <c r="J696" s="34"/>
      <c r="K696" s="34"/>
      <c r="L696" s="37"/>
      <c r="M696" s="187"/>
      <c r="N696" s="188"/>
      <c r="O696" s="62"/>
      <c r="P696" s="62"/>
      <c r="Q696" s="62"/>
      <c r="R696" s="62"/>
      <c r="S696" s="62"/>
      <c r="T696" s="63"/>
      <c r="U696" s="32"/>
      <c r="V696" s="32"/>
      <c r="W696" s="32"/>
      <c r="X696" s="32"/>
      <c r="Y696" s="32"/>
      <c r="Z696" s="32"/>
      <c r="AA696" s="32"/>
      <c r="AB696" s="32"/>
      <c r="AC696" s="32"/>
      <c r="AD696" s="32"/>
      <c r="AE696" s="32"/>
      <c r="AT696" s="15" t="s">
        <v>145</v>
      </c>
      <c r="AU696" s="15" t="s">
        <v>83</v>
      </c>
    </row>
    <row r="697" spans="1:65" s="2" customFormat="1" ht="11.25">
      <c r="A697" s="32"/>
      <c r="B697" s="33"/>
      <c r="C697" s="34"/>
      <c r="D697" s="189" t="s">
        <v>147</v>
      </c>
      <c r="E697" s="34"/>
      <c r="F697" s="190" t="s">
        <v>1330</v>
      </c>
      <c r="G697" s="34"/>
      <c r="H697" s="34"/>
      <c r="I697" s="186"/>
      <c r="J697" s="34"/>
      <c r="K697" s="34"/>
      <c r="L697" s="37"/>
      <c r="M697" s="187"/>
      <c r="N697" s="188"/>
      <c r="O697" s="62"/>
      <c r="P697" s="62"/>
      <c r="Q697" s="62"/>
      <c r="R697" s="62"/>
      <c r="S697" s="62"/>
      <c r="T697" s="63"/>
      <c r="U697" s="32"/>
      <c r="V697" s="32"/>
      <c r="W697" s="32"/>
      <c r="X697" s="32"/>
      <c r="Y697" s="32"/>
      <c r="Z697" s="32"/>
      <c r="AA697" s="32"/>
      <c r="AB697" s="32"/>
      <c r="AC697" s="32"/>
      <c r="AD697" s="32"/>
      <c r="AE697" s="32"/>
      <c r="AT697" s="15" t="s">
        <v>147</v>
      </c>
      <c r="AU697" s="15" t="s">
        <v>83</v>
      </c>
    </row>
    <row r="698" spans="1:65" s="2" customFormat="1" ht="16.5" customHeight="1">
      <c r="A698" s="32"/>
      <c r="B698" s="33"/>
      <c r="C698" s="171" t="s">
        <v>1331</v>
      </c>
      <c r="D698" s="171" t="s">
        <v>138</v>
      </c>
      <c r="E698" s="172" t="s">
        <v>1332</v>
      </c>
      <c r="F698" s="173" t="s">
        <v>1333</v>
      </c>
      <c r="G698" s="174" t="s">
        <v>141</v>
      </c>
      <c r="H698" s="175">
        <v>5</v>
      </c>
      <c r="I698" s="176"/>
      <c r="J698" s="177">
        <f>ROUND(I698*H698,2)</f>
        <v>0</v>
      </c>
      <c r="K698" s="173" t="s">
        <v>142</v>
      </c>
      <c r="L698" s="37"/>
      <c r="M698" s="178" t="s">
        <v>19</v>
      </c>
      <c r="N698" s="179" t="s">
        <v>44</v>
      </c>
      <c r="O698" s="62"/>
      <c r="P698" s="180">
        <f>O698*H698</f>
        <v>0</v>
      </c>
      <c r="Q698" s="180">
        <v>1.5140000000000001E-2</v>
      </c>
      <c r="R698" s="180">
        <f>Q698*H698</f>
        <v>7.5700000000000003E-2</v>
      </c>
      <c r="S698" s="180">
        <v>0</v>
      </c>
      <c r="T698" s="181">
        <f>S698*H698</f>
        <v>0</v>
      </c>
      <c r="U698" s="32"/>
      <c r="V698" s="32"/>
      <c r="W698" s="32"/>
      <c r="X698" s="32"/>
      <c r="Y698" s="32"/>
      <c r="Z698" s="32"/>
      <c r="AA698" s="32"/>
      <c r="AB698" s="32"/>
      <c r="AC698" s="32"/>
      <c r="AD698" s="32"/>
      <c r="AE698" s="32"/>
      <c r="AR698" s="182" t="s">
        <v>143</v>
      </c>
      <c r="AT698" s="182" t="s">
        <v>138</v>
      </c>
      <c r="AU698" s="182" t="s">
        <v>83</v>
      </c>
      <c r="AY698" s="15" t="s">
        <v>136</v>
      </c>
      <c r="BE698" s="183">
        <f>IF(N698="základní",J698,0)</f>
        <v>0</v>
      </c>
      <c r="BF698" s="183">
        <f>IF(N698="snížená",J698,0)</f>
        <v>0</v>
      </c>
      <c r="BG698" s="183">
        <f>IF(N698="zákl. přenesená",J698,0)</f>
        <v>0</v>
      </c>
      <c r="BH698" s="183">
        <f>IF(N698="sníž. přenesená",J698,0)</f>
        <v>0</v>
      </c>
      <c r="BI698" s="183">
        <f>IF(N698="nulová",J698,0)</f>
        <v>0</v>
      </c>
      <c r="BJ698" s="15" t="s">
        <v>81</v>
      </c>
      <c r="BK698" s="183">
        <f>ROUND(I698*H698,2)</f>
        <v>0</v>
      </c>
      <c r="BL698" s="15" t="s">
        <v>143</v>
      </c>
      <c r="BM698" s="182" t="s">
        <v>1334</v>
      </c>
    </row>
    <row r="699" spans="1:65" s="2" customFormat="1" ht="11.25">
      <c r="A699" s="32"/>
      <c r="B699" s="33"/>
      <c r="C699" s="34"/>
      <c r="D699" s="184" t="s">
        <v>145</v>
      </c>
      <c r="E699" s="34"/>
      <c r="F699" s="185" t="s">
        <v>1335</v>
      </c>
      <c r="G699" s="34"/>
      <c r="H699" s="34"/>
      <c r="I699" s="186"/>
      <c r="J699" s="34"/>
      <c r="K699" s="34"/>
      <c r="L699" s="37"/>
      <c r="M699" s="187"/>
      <c r="N699" s="188"/>
      <c r="O699" s="62"/>
      <c r="P699" s="62"/>
      <c r="Q699" s="62"/>
      <c r="R699" s="62"/>
      <c r="S699" s="62"/>
      <c r="T699" s="63"/>
      <c r="U699" s="32"/>
      <c r="V699" s="32"/>
      <c r="W699" s="32"/>
      <c r="X699" s="32"/>
      <c r="Y699" s="32"/>
      <c r="Z699" s="32"/>
      <c r="AA699" s="32"/>
      <c r="AB699" s="32"/>
      <c r="AC699" s="32"/>
      <c r="AD699" s="32"/>
      <c r="AE699" s="32"/>
      <c r="AT699" s="15" t="s">
        <v>145</v>
      </c>
      <c r="AU699" s="15" t="s">
        <v>83</v>
      </c>
    </row>
    <row r="700" spans="1:65" s="2" customFormat="1" ht="11.25">
      <c r="A700" s="32"/>
      <c r="B700" s="33"/>
      <c r="C700" s="34"/>
      <c r="D700" s="189" t="s">
        <v>147</v>
      </c>
      <c r="E700" s="34"/>
      <c r="F700" s="190" t="s">
        <v>1336</v>
      </c>
      <c r="G700" s="34"/>
      <c r="H700" s="34"/>
      <c r="I700" s="186"/>
      <c r="J700" s="34"/>
      <c r="K700" s="34"/>
      <c r="L700" s="37"/>
      <c r="M700" s="187"/>
      <c r="N700" s="188"/>
      <c r="O700" s="62"/>
      <c r="P700" s="62"/>
      <c r="Q700" s="62"/>
      <c r="R700" s="62"/>
      <c r="S700" s="62"/>
      <c r="T700" s="63"/>
      <c r="U700" s="32"/>
      <c r="V700" s="32"/>
      <c r="W700" s="32"/>
      <c r="X700" s="32"/>
      <c r="Y700" s="32"/>
      <c r="Z700" s="32"/>
      <c r="AA700" s="32"/>
      <c r="AB700" s="32"/>
      <c r="AC700" s="32"/>
      <c r="AD700" s="32"/>
      <c r="AE700" s="32"/>
      <c r="AT700" s="15" t="s">
        <v>147</v>
      </c>
      <c r="AU700" s="15" t="s">
        <v>83</v>
      </c>
    </row>
    <row r="701" spans="1:65" s="2" customFormat="1" ht="16.5" customHeight="1">
      <c r="A701" s="32"/>
      <c r="B701" s="33"/>
      <c r="C701" s="171" t="s">
        <v>1337</v>
      </c>
      <c r="D701" s="171" t="s">
        <v>138</v>
      </c>
      <c r="E701" s="172" t="s">
        <v>1338</v>
      </c>
      <c r="F701" s="173" t="s">
        <v>1339</v>
      </c>
      <c r="G701" s="174" t="s">
        <v>141</v>
      </c>
      <c r="H701" s="175">
        <v>15</v>
      </c>
      <c r="I701" s="176"/>
      <c r="J701" s="177">
        <f>ROUND(I701*H701,2)</f>
        <v>0</v>
      </c>
      <c r="K701" s="173" t="s">
        <v>142</v>
      </c>
      <c r="L701" s="37"/>
      <c r="M701" s="178" t="s">
        <v>19</v>
      </c>
      <c r="N701" s="179" t="s">
        <v>44</v>
      </c>
      <c r="O701" s="62"/>
      <c r="P701" s="180">
        <f>O701*H701</f>
        <v>0</v>
      </c>
      <c r="Q701" s="180">
        <v>0.21251999999999999</v>
      </c>
      <c r="R701" s="180">
        <f>Q701*H701</f>
        <v>3.1877999999999997</v>
      </c>
      <c r="S701" s="180">
        <v>0</v>
      </c>
      <c r="T701" s="181">
        <f>S701*H701</f>
        <v>0</v>
      </c>
      <c r="U701" s="32"/>
      <c r="V701" s="32"/>
      <c r="W701" s="32"/>
      <c r="X701" s="32"/>
      <c r="Y701" s="32"/>
      <c r="Z701" s="32"/>
      <c r="AA701" s="32"/>
      <c r="AB701" s="32"/>
      <c r="AC701" s="32"/>
      <c r="AD701" s="32"/>
      <c r="AE701" s="32"/>
      <c r="AR701" s="182" t="s">
        <v>143</v>
      </c>
      <c r="AT701" s="182" t="s">
        <v>138</v>
      </c>
      <c r="AU701" s="182" t="s">
        <v>83</v>
      </c>
      <c r="AY701" s="15" t="s">
        <v>136</v>
      </c>
      <c r="BE701" s="183">
        <f>IF(N701="základní",J701,0)</f>
        <v>0</v>
      </c>
      <c r="BF701" s="183">
        <f>IF(N701="snížená",J701,0)</f>
        <v>0</v>
      </c>
      <c r="BG701" s="183">
        <f>IF(N701="zákl. přenesená",J701,0)</f>
        <v>0</v>
      </c>
      <c r="BH701" s="183">
        <f>IF(N701="sníž. přenesená",J701,0)</f>
        <v>0</v>
      </c>
      <c r="BI701" s="183">
        <f>IF(N701="nulová",J701,0)</f>
        <v>0</v>
      </c>
      <c r="BJ701" s="15" t="s">
        <v>81</v>
      </c>
      <c r="BK701" s="183">
        <f>ROUND(I701*H701,2)</f>
        <v>0</v>
      </c>
      <c r="BL701" s="15" t="s">
        <v>143</v>
      </c>
      <c r="BM701" s="182" t="s">
        <v>1340</v>
      </c>
    </row>
    <row r="702" spans="1:65" s="2" customFormat="1" ht="11.25">
      <c r="A702" s="32"/>
      <c r="B702" s="33"/>
      <c r="C702" s="34"/>
      <c r="D702" s="184" t="s">
        <v>145</v>
      </c>
      <c r="E702" s="34"/>
      <c r="F702" s="185" t="s">
        <v>1341</v>
      </c>
      <c r="G702" s="34"/>
      <c r="H702" s="34"/>
      <c r="I702" s="186"/>
      <c r="J702" s="34"/>
      <c r="K702" s="34"/>
      <c r="L702" s="37"/>
      <c r="M702" s="187"/>
      <c r="N702" s="188"/>
      <c r="O702" s="62"/>
      <c r="P702" s="62"/>
      <c r="Q702" s="62"/>
      <c r="R702" s="62"/>
      <c r="S702" s="62"/>
      <c r="T702" s="63"/>
      <c r="U702" s="32"/>
      <c r="V702" s="32"/>
      <c r="W702" s="32"/>
      <c r="X702" s="32"/>
      <c r="Y702" s="32"/>
      <c r="Z702" s="32"/>
      <c r="AA702" s="32"/>
      <c r="AB702" s="32"/>
      <c r="AC702" s="32"/>
      <c r="AD702" s="32"/>
      <c r="AE702" s="32"/>
      <c r="AT702" s="15" t="s">
        <v>145</v>
      </c>
      <c r="AU702" s="15" t="s">
        <v>83</v>
      </c>
    </row>
    <row r="703" spans="1:65" s="2" customFormat="1" ht="11.25">
      <c r="A703" s="32"/>
      <c r="B703" s="33"/>
      <c r="C703" s="34"/>
      <c r="D703" s="189" t="s">
        <v>147</v>
      </c>
      <c r="E703" s="34"/>
      <c r="F703" s="190" t="s">
        <v>1342</v>
      </c>
      <c r="G703" s="34"/>
      <c r="H703" s="34"/>
      <c r="I703" s="186"/>
      <c r="J703" s="34"/>
      <c r="K703" s="34"/>
      <c r="L703" s="37"/>
      <c r="M703" s="187"/>
      <c r="N703" s="188"/>
      <c r="O703" s="62"/>
      <c r="P703" s="62"/>
      <c r="Q703" s="62"/>
      <c r="R703" s="62"/>
      <c r="S703" s="62"/>
      <c r="T703" s="63"/>
      <c r="U703" s="32"/>
      <c r="V703" s="32"/>
      <c r="W703" s="32"/>
      <c r="X703" s="32"/>
      <c r="Y703" s="32"/>
      <c r="Z703" s="32"/>
      <c r="AA703" s="32"/>
      <c r="AB703" s="32"/>
      <c r="AC703" s="32"/>
      <c r="AD703" s="32"/>
      <c r="AE703" s="32"/>
      <c r="AT703" s="15" t="s">
        <v>147</v>
      </c>
      <c r="AU703" s="15" t="s">
        <v>83</v>
      </c>
    </row>
    <row r="704" spans="1:65" s="2" customFormat="1" ht="16.5" customHeight="1">
      <c r="A704" s="32"/>
      <c r="B704" s="33"/>
      <c r="C704" s="171" t="s">
        <v>1343</v>
      </c>
      <c r="D704" s="171" t="s">
        <v>138</v>
      </c>
      <c r="E704" s="172" t="s">
        <v>1344</v>
      </c>
      <c r="F704" s="173" t="s">
        <v>1345</v>
      </c>
      <c r="G704" s="174" t="s">
        <v>141</v>
      </c>
      <c r="H704" s="175">
        <v>10</v>
      </c>
      <c r="I704" s="176"/>
      <c r="J704" s="177">
        <f>ROUND(I704*H704,2)</f>
        <v>0</v>
      </c>
      <c r="K704" s="173" t="s">
        <v>142</v>
      </c>
      <c r="L704" s="37"/>
      <c r="M704" s="178" t="s">
        <v>19</v>
      </c>
      <c r="N704" s="179" t="s">
        <v>44</v>
      </c>
      <c r="O704" s="62"/>
      <c r="P704" s="180">
        <f>O704*H704</f>
        <v>0</v>
      </c>
      <c r="Q704" s="180">
        <v>0.21251999999999999</v>
      </c>
      <c r="R704" s="180">
        <f>Q704*H704</f>
        <v>2.1252</v>
      </c>
      <c r="S704" s="180">
        <v>0</v>
      </c>
      <c r="T704" s="181">
        <f>S704*H704</f>
        <v>0</v>
      </c>
      <c r="U704" s="32"/>
      <c r="V704" s="32"/>
      <c r="W704" s="32"/>
      <c r="X704" s="32"/>
      <c r="Y704" s="32"/>
      <c r="Z704" s="32"/>
      <c r="AA704" s="32"/>
      <c r="AB704" s="32"/>
      <c r="AC704" s="32"/>
      <c r="AD704" s="32"/>
      <c r="AE704" s="32"/>
      <c r="AR704" s="182" t="s">
        <v>143</v>
      </c>
      <c r="AT704" s="182" t="s">
        <v>138</v>
      </c>
      <c r="AU704" s="182" t="s">
        <v>83</v>
      </c>
      <c r="AY704" s="15" t="s">
        <v>136</v>
      </c>
      <c r="BE704" s="183">
        <f>IF(N704="základní",J704,0)</f>
        <v>0</v>
      </c>
      <c r="BF704" s="183">
        <f>IF(N704="snížená",J704,0)</f>
        <v>0</v>
      </c>
      <c r="BG704" s="183">
        <f>IF(N704="zákl. přenesená",J704,0)</f>
        <v>0</v>
      </c>
      <c r="BH704" s="183">
        <f>IF(N704="sníž. přenesená",J704,0)</f>
        <v>0</v>
      </c>
      <c r="BI704" s="183">
        <f>IF(N704="nulová",J704,0)</f>
        <v>0</v>
      </c>
      <c r="BJ704" s="15" t="s">
        <v>81</v>
      </c>
      <c r="BK704" s="183">
        <f>ROUND(I704*H704,2)</f>
        <v>0</v>
      </c>
      <c r="BL704" s="15" t="s">
        <v>143</v>
      </c>
      <c r="BM704" s="182" t="s">
        <v>1346</v>
      </c>
    </row>
    <row r="705" spans="1:65" s="2" customFormat="1" ht="11.25">
      <c r="A705" s="32"/>
      <c r="B705" s="33"/>
      <c r="C705" s="34"/>
      <c r="D705" s="184" t="s">
        <v>145</v>
      </c>
      <c r="E705" s="34"/>
      <c r="F705" s="185" t="s">
        <v>1347</v>
      </c>
      <c r="G705" s="34"/>
      <c r="H705" s="34"/>
      <c r="I705" s="186"/>
      <c r="J705" s="34"/>
      <c r="K705" s="34"/>
      <c r="L705" s="37"/>
      <c r="M705" s="187"/>
      <c r="N705" s="188"/>
      <c r="O705" s="62"/>
      <c r="P705" s="62"/>
      <c r="Q705" s="62"/>
      <c r="R705" s="62"/>
      <c r="S705" s="62"/>
      <c r="T705" s="63"/>
      <c r="U705" s="32"/>
      <c r="V705" s="32"/>
      <c r="W705" s="32"/>
      <c r="X705" s="32"/>
      <c r="Y705" s="32"/>
      <c r="Z705" s="32"/>
      <c r="AA705" s="32"/>
      <c r="AB705" s="32"/>
      <c r="AC705" s="32"/>
      <c r="AD705" s="32"/>
      <c r="AE705" s="32"/>
      <c r="AT705" s="15" t="s">
        <v>145</v>
      </c>
      <c r="AU705" s="15" t="s">
        <v>83</v>
      </c>
    </row>
    <row r="706" spans="1:65" s="2" customFormat="1" ht="11.25">
      <c r="A706" s="32"/>
      <c r="B706" s="33"/>
      <c r="C706" s="34"/>
      <c r="D706" s="189" t="s">
        <v>147</v>
      </c>
      <c r="E706" s="34"/>
      <c r="F706" s="190" t="s">
        <v>1348</v>
      </c>
      <c r="G706" s="34"/>
      <c r="H706" s="34"/>
      <c r="I706" s="186"/>
      <c r="J706" s="34"/>
      <c r="K706" s="34"/>
      <c r="L706" s="37"/>
      <c r="M706" s="187"/>
      <c r="N706" s="188"/>
      <c r="O706" s="62"/>
      <c r="P706" s="62"/>
      <c r="Q706" s="62"/>
      <c r="R706" s="62"/>
      <c r="S706" s="62"/>
      <c r="T706" s="63"/>
      <c r="U706" s="32"/>
      <c r="V706" s="32"/>
      <c r="W706" s="32"/>
      <c r="X706" s="32"/>
      <c r="Y706" s="32"/>
      <c r="Z706" s="32"/>
      <c r="AA706" s="32"/>
      <c r="AB706" s="32"/>
      <c r="AC706" s="32"/>
      <c r="AD706" s="32"/>
      <c r="AE706" s="32"/>
      <c r="AT706" s="15" t="s">
        <v>147</v>
      </c>
      <c r="AU706" s="15" t="s">
        <v>83</v>
      </c>
    </row>
    <row r="707" spans="1:65" s="2" customFormat="1" ht="16.5" customHeight="1">
      <c r="A707" s="32"/>
      <c r="B707" s="33"/>
      <c r="C707" s="171" t="s">
        <v>1349</v>
      </c>
      <c r="D707" s="171" t="s">
        <v>138</v>
      </c>
      <c r="E707" s="172" t="s">
        <v>1350</v>
      </c>
      <c r="F707" s="173" t="s">
        <v>1351</v>
      </c>
      <c r="G707" s="174" t="s">
        <v>141</v>
      </c>
      <c r="H707" s="175">
        <v>10</v>
      </c>
      <c r="I707" s="176"/>
      <c r="J707" s="177">
        <f>ROUND(I707*H707,2)</f>
        <v>0</v>
      </c>
      <c r="K707" s="173" t="s">
        <v>142</v>
      </c>
      <c r="L707" s="37"/>
      <c r="M707" s="178" t="s">
        <v>19</v>
      </c>
      <c r="N707" s="179" t="s">
        <v>44</v>
      </c>
      <c r="O707" s="62"/>
      <c r="P707" s="180">
        <f>O707*H707</f>
        <v>0</v>
      </c>
      <c r="Q707" s="180">
        <v>0.21251999999999999</v>
      </c>
      <c r="R707" s="180">
        <f>Q707*H707</f>
        <v>2.1252</v>
      </c>
      <c r="S707" s="180">
        <v>0</v>
      </c>
      <c r="T707" s="181">
        <f>S707*H707</f>
        <v>0</v>
      </c>
      <c r="U707" s="32"/>
      <c r="V707" s="32"/>
      <c r="W707" s="32"/>
      <c r="X707" s="32"/>
      <c r="Y707" s="32"/>
      <c r="Z707" s="32"/>
      <c r="AA707" s="32"/>
      <c r="AB707" s="32"/>
      <c r="AC707" s="32"/>
      <c r="AD707" s="32"/>
      <c r="AE707" s="32"/>
      <c r="AR707" s="182" t="s">
        <v>143</v>
      </c>
      <c r="AT707" s="182" t="s">
        <v>138</v>
      </c>
      <c r="AU707" s="182" t="s">
        <v>83</v>
      </c>
      <c r="AY707" s="15" t="s">
        <v>136</v>
      </c>
      <c r="BE707" s="183">
        <f>IF(N707="základní",J707,0)</f>
        <v>0</v>
      </c>
      <c r="BF707" s="183">
        <f>IF(N707="snížená",J707,0)</f>
        <v>0</v>
      </c>
      <c r="BG707" s="183">
        <f>IF(N707="zákl. přenesená",J707,0)</f>
        <v>0</v>
      </c>
      <c r="BH707" s="183">
        <f>IF(N707="sníž. přenesená",J707,0)</f>
        <v>0</v>
      </c>
      <c r="BI707" s="183">
        <f>IF(N707="nulová",J707,0)</f>
        <v>0</v>
      </c>
      <c r="BJ707" s="15" t="s">
        <v>81</v>
      </c>
      <c r="BK707" s="183">
        <f>ROUND(I707*H707,2)</f>
        <v>0</v>
      </c>
      <c r="BL707" s="15" t="s">
        <v>143</v>
      </c>
      <c r="BM707" s="182" t="s">
        <v>1352</v>
      </c>
    </row>
    <row r="708" spans="1:65" s="2" customFormat="1" ht="11.25">
      <c r="A708" s="32"/>
      <c r="B708" s="33"/>
      <c r="C708" s="34"/>
      <c r="D708" s="184" t="s">
        <v>145</v>
      </c>
      <c r="E708" s="34"/>
      <c r="F708" s="185" t="s">
        <v>1353</v>
      </c>
      <c r="G708" s="34"/>
      <c r="H708" s="34"/>
      <c r="I708" s="186"/>
      <c r="J708" s="34"/>
      <c r="K708" s="34"/>
      <c r="L708" s="37"/>
      <c r="M708" s="187"/>
      <c r="N708" s="188"/>
      <c r="O708" s="62"/>
      <c r="P708" s="62"/>
      <c r="Q708" s="62"/>
      <c r="R708" s="62"/>
      <c r="S708" s="62"/>
      <c r="T708" s="63"/>
      <c r="U708" s="32"/>
      <c r="V708" s="32"/>
      <c r="W708" s="32"/>
      <c r="X708" s="32"/>
      <c r="Y708" s="32"/>
      <c r="Z708" s="32"/>
      <c r="AA708" s="32"/>
      <c r="AB708" s="32"/>
      <c r="AC708" s="32"/>
      <c r="AD708" s="32"/>
      <c r="AE708" s="32"/>
      <c r="AT708" s="15" t="s">
        <v>145</v>
      </c>
      <c r="AU708" s="15" t="s">
        <v>83</v>
      </c>
    </row>
    <row r="709" spans="1:65" s="2" customFormat="1" ht="11.25">
      <c r="A709" s="32"/>
      <c r="B709" s="33"/>
      <c r="C709" s="34"/>
      <c r="D709" s="189" t="s">
        <v>147</v>
      </c>
      <c r="E709" s="34"/>
      <c r="F709" s="190" t="s">
        <v>1354</v>
      </c>
      <c r="G709" s="34"/>
      <c r="H709" s="34"/>
      <c r="I709" s="186"/>
      <c r="J709" s="34"/>
      <c r="K709" s="34"/>
      <c r="L709" s="37"/>
      <c r="M709" s="187"/>
      <c r="N709" s="188"/>
      <c r="O709" s="62"/>
      <c r="P709" s="62"/>
      <c r="Q709" s="62"/>
      <c r="R709" s="62"/>
      <c r="S709" s="62"/>
      <c r="T709" s="63"/>
      <c r="U709" s="32"/>
      <c r="V709" s="32"/>
      <c r="W709" s="32"/>
      <c r="X709" s="32"/>
      <c r="Y709" s="32"/>
      <c r="Z709" s="32"/>
      <c r="AA709" s="32"/>
      <c r="AB709" s="32"/>
      <c r="AC709" s="32"/>
      <c r="AD709" s="32"/>
      <c r="AE709" s="32"/>
      <c r="AT709" s="15" t="s">
        <v>147</v>
      </c>
      <c r="AU709" s="15" t="s">
        <v>83</v>
      </c>
    </row>
    <row r="710" spans="1:65" s="2" customFormat="1" ht="16.5" customHeight="1">
      <c r="A710" s="32"/>
      <c r="B710" s="33"/>
      <c r="C710" s="171" t="s">
        <v>1355</v>
      </c>
      <c r="D710" s="171" t="s">
        <v>138</v>
      </c>
      <c r="E710" s="172" t="s">
        <v>1356</v>
      </c>
      <c r="F710" s="173" t="s">
        <v>1357</v>
      </c>
      <c r="G710" s="174" t="s">
        <v>263</v>
      </c>
      <c r="H710" s="175">
        <v>5</v>
      </c>
      <c r="I710" s="176"/>
      <c r="J710" s="177">
        <f>ROUND(I710*H710,2)</f>
        <v>0</v>
      </c>
      <c r="K710" s="173" t="s">
        <v>142</v>
      </c>
      <c r="L710" s="37"/>
      <c r="M710" s="178" t="s">
        <v>19</v>
      </c>
      <c r="N710" s="179" t="s">
        <v>44</v>
      </c>
      <c r="O710" s="62"/>
      <c r="P710" s="180">
        <f>O710*H710</f>
        <v>0</v>
      </c>
      <c r="Q710" s="180">
        <v>2.5058699999999998</v>
      </c>
      <c r="R710" s="180">
        <f>Q710*H710</f>
        <v>12.529349999999999</v>
      </c>
      <c r="S710" s="180">
        <v>0</v>
      </c>
      <c r="T710" s="181">
        <f>S710*H710</f>
        <v>0</v>
      </c>
      <c r="U710" s="32"/>
      <c r="V710" s="32"/>
      <c r="W710" s="32"/>
      <c r="X710" s="32"/>
      <c r="Y710" s="32"/>
      <c r="Z710" s="32"/>
      <c r="AA710" s="32"/>
      <c r="AB710" s="32"/>
      <c r="AC710" s="32"/>
      <c r="AD710" s="32"/>
      <c r="AE710" s="32"/>
      <c r="AR710" s="182" t="s">
        <v>143</v>
      </c>
      <c r="AT710" s="182" t="s">
        <v>138</v>
      </c>
      <c r="AU710" s="182" t="s">
        <v>83</v>
      </c>
      <c r="AY710" s="15" t="s">
        <v>136</v>
      </c>
      <c r="BE710" s="183">
        <f>IF(N710="základní",J710,0)</f>
        <v>0</v>
      </c>
      <c r="BF710" s="183">
        <f>IF(N710="snížená",J710,0)</f>
        <v>0</v>
      </c>
      <c r="BG710" s="183">
        <f>IF(N710="zákl. přenesená",J710,0)</f>
        <v>0</v>
      </c>
      <c r="BH710" s="183">
        <f>IF(N710="sníž. přenesená",J710,0)</f>
        <v>0</v>
      </c>
      <c r="BI710" s="183">
        <f>IF(N710="nulová",J710,0)</f>
        <v>0</v>
      </c>
      <c r="BJ710" s="15" t="s">
        <v>81</v>
      </c>
      <c r="BK710" s="183">
        <f>ROUND(I710*H710,2)</f>
        <v>0</v>
      </c>
      <c r="BL710" s="15" t="s">
        <v>143</v>
      </c>
      <c r="BM710" s="182" t="s">
        <v>1358</v>
      </c>
    </row>
    <row r="711" spans="1:65" s="2" customFormat="1" ht="11.25">
      <c r="A711" s="32"/>
      <c r="B711" s="33"/>
      <c r="C711" s="34"/>
      <c r="D711" s="184" t="s">
        <v>145</v>
      </c>
      <c r="E711" s="34"/>
      <c r="F711" s="185" t="s">
        <v>1359</v>
      </c>
      <c r="G711" s="34"/>
      <c r="H711" s="34"/>
      <c r="I711" s="186"/>
      <c r="J711" s="34"/>
      <c r="K711" s="34"/>
      <c r="L711" s="37"/>
      <c r="M711" s="187"/>
      <c r="N711" s="188"/>
      <c r="O711" s="62"/>
      <c r="P711" s="62"/>
      <c r="Q711" s="62"/>
      <c r="R711" s="62"/>
      <c r="S711" s="62"/>
      <c r="T711" s="63"/>
      <c r="U711" s="32"/>
      <c r="V711" s="32"/>
      <c r="W711" s="32"/>
      <c r="X711" s="32"/>
      <c r="Y711" s="32"/>
      <c r="Z711" s="32"/>
      <c r="AA711" s="32"/>
      <c r="AB711" s="32"/>
      <c r="AC711" s="32"/>
      <c r="AD711" s="32"/>
      <c r="AE711" s="32"/>
      <c r="AT711" s="15" t="s">
        <v>145</v>
      </c>
      <c r="AU711" s="15" t="s">
        <v>83</v>
      </c>
    </row>
    <row r="712" spans="1:65" s="2" customFormat="1" ht="11.25">
      <c r="A712" s="32"/>
      <c r="B712" s="33"/>
      <c r="C712" s="34"/>
      <c r="D712" s="189" t="s">
        <v>147</v>
      </c>
      <c r="E712" s="34"/>
      <c r="F712" s="190" t="s">
        <v>1360</v>
      </c>
      <c r="G712" s="34"/>
      <c r="H712" s="34"/>
      <c r="I712" s="186"/>
      <c r="J712" s="34"/>
      <c r="K712" s="34"/>
      <c r="L712" s="37"/>
      <c r="M712" s="187"/>
      <c r="N712" s="188"/>
      <c r="O712" s="62"/>
      <c r="P712" s="62"/>
      <c r="Q712" s="62"/>
      <c r="R712" s="62"/>
      <c r="S712" s="62"/>
      <c r="T712" s="63"/>
      <c r="U712" s="32"/>
      <c r="V712" s="32"/>
      <c r="W712" s="32"/>
      <c r="X712" s="32"/>
      <c r="Y712" s="32"/>
      <c r="Z712" s="32"/>
      <c r="AA712" s="32"/>
      <c r="AB712" s="32"/>
      <c r="AC712" s="32"/>
      <c r="AD712" s="32"/>
      <c r="AE712" s="32"/>
      <c r="AT712" s="15" t="s">
        <v>147</v>
      </c>
      <c r="AU712" s="15" t="s">
        <v>83</v>
      </c>
    </row>
    <row r="713" spans="1:65" s="2" customFormat="1" ht="16.5" customHeight="1">
      <c r="A713" s="32"/>
      <c r="B713" s="33"/>
      <c r="C713" s="171" t="s">
        <v>1361</v>
      </c>
      <c r="D713" s="171" t="s">
        <v>138</v>
      </c>
      <c r="E713" s="172" t="s">
        <v>1362</v>
      </c>
      <c r="F713" s="173" t="s">
        <v>1363</v>
      </c>
      <c r="G713" s="174" t="s">
        <v>141</v>
      </c>
      <c r="H713" s="175">
        <v>20</v>
      </c>
      <c r="I713" s="176"/>
      <c r="J713" s="177">
        <f>ROUND(I713*H713,2)</f>
        <v>0</v>
      </c>
      <c r="K713" s="173" t="s">
        <v>142</v>
      </c>
      <c r="L713" s="37"/>
      <c r="M713" s="178" t="s">
        <v>19</v>
      </c>
      <c r="N713" s="179" t="s">
        <v>44</v>
      </c>
      <c r="O713" s="62"/>
      <c r="P713" s="180">
        <f>O713*H713</f>
        <v>0</v>
      </c>
      <c r="Q713" s="180">
        <v>0.15679999999999999</v>
      </c>
      <c r="R713" s="180">
        <f>Q713*H713</f>
        <v>3.1360000000000001</v>
      </c>
      <c r="S713" s="180">
        <v>0</v>
      </c>
      <c r="T713" s="181">
        <f>S713*H713</f>
        <v>0</v>
      </c>
      <c r="U713" s="32"/>
      <c r="V713" s="32"/>
      <c r="W713" s="32"/>
      <c r="X713" s="32"/>
      <c r="Y713" s="32"/>
      <c r="Z713" s="32"/>
      <c r="AA713" s="32"/>
      <c r="AB713" s="32"/>
      <c r="AC713" s="32"/>
      <c r="AD713" s="32"/>
      <c r="AE713" s="32"/>
      <c r="AR713" s="182" t="s">
        <v>143</v>
      </c>
      <c r="AT713" s="182" t="s">
        <v>138</v>
      </c>
      <c r="AU713" s="182" t="s">
        <v>83</v>
      </c>
      <c r="AY713" s="15" t="s">
        <v>136</v>
      </c>
      <c r="BE713" s="183">
        <f>IF(N713="základní",J713,0)</f>
        <v>0</v>
      </c>
      <c r="BF713" s="183">
        <f>IF(N713="snížená",J713,0)</f>
        <v>0</v>
      </c>
      <c r="BG713" s="183">
        <f>IF(N713="zákl. přenesená",J713,0)</f>
        <v>0</v>
      </c>
      <c r="BH713" s="183">
        <f>IF(N713="sníž. přenesená",J713,0)</f>
        <v>0</v>
      </c>
      <c r="BI713" s="183">
        <f>IF(N713="nulová",J713,0)</f>
        <v>0</v>
      </c>
      <c r="BJ713" s="15" t="s">
        <v>81</v>
      </c>
      <c r="BK713" s="183">
        <f>ROUND(I713*H713,2)</f>
        <v>0</v>
      </c>
      <c r="BL713" s="15" t="s">
        <v>143</v>
      </c>
      <c r="BM713" s="182" t="s">
        <v>1364</v>
      </c>
    </row>
    <row r="714" spans="1:65" s="2" customFormat="1" ht="11.25">
      <c r="A714" s="32"/>
      <c r="B714" s="33"/>
      <c r="C714" s="34"/>
      <c r="D714" s="184" t="s">
        <v>145</v>
      </c>
      <c r="E714" s="34"/>
      <c r="F714" s="185" t="s">
        <v>1365</v>
      </c>
      <c r="G714" s="34"/>
      <c r="H714" s="34"/>
      <c r="I714" s="186"/>
      <c r="J714" s="34"/>
      <c r="K714" s="34"/>
      <c r="L714" s="37"/>
      <c r="M714" s="187"/>
      <c r="N714" s="188"/>
      <c r="O714" s="62"/>
      <c r="P714" s="62"/>
      <c r="Q714" s="62"/>
      <c r="R714" s="62"/>
      <c r="S714" s="62"/>
      <c r="T714" s="63"/>
      <c r="U714" s="32"/>
      <c r="V714" s="32"/>
      <c r="W714" s="32"/>
      <c r="X714" s="32"/>
      <c r="Y714" s="32"/>
      <c r="Z714" s="32"/>
      <c r="AA714" s="32"/>
      <c r="AB714" s="32"/>
      <c r="AC714" s="32"/>
      <c r="AD714" s="32"/>
      <c r="AE714" s="32"/>
      <c r="AT714" s="15" t="s">
        <v>145</v>
      </c>
      <c r="AU714" s="15" t="s">
        <v>83</v>
      </c>
    </row>
    <row r="715" spans="1:65" s="2" customFormat="1" ht="11.25">
      <c r="A715" s="32"/>
      <c r="B715" s="33"/>
      <c r="C715" s="34"/>
      <c r="D715" s="189" t="s">
        <v>147</v>
      </c>
      <c r="E715" s="34"/>
      <c r="F715" s="190" t="s">
        <v>1366</v>
      </c>
      <c r="G715" s="34"/>
      <c r="H715" s="34"/>
      <c r="I715" s="186"/>
      <c r="J715" s="34"/>
      <c r="K715" s="34"/>
      <c r="L715" s="37"/>
      <c r="M715" s="187"/>
      <c r="N715" s="188"/>
      <c r="O715" s="62"/>
      <c r="P715" s="62"/>
      <c r="Q715" s="62"/>
      <c r="R715" s="62"/>
      <c r="S715" s="62"/>
      <c r="T715" s="63"/>
      <c r="U715" s="32"/>
      <c r="V715" s="32"/>
      <c r="W715" s="32"/>
      <c r="X715" s="32"/>
      <c r="Y715" s="32"/>
      <c r="Z715" s="32"/>
      <c r="AA715" s="32"/>
      <c r="AB715" s="32"/>
      <c r="AC715" s="32"/>
      <c r="AD715" s="32"/>
      <c r="AE715" s="32"/>
      <c r="AT715" s="15" t="s">
        <v>147</v>
      </c>
      <c r="AU715" s="15" t="s">
        <v>83</v>
      </c>
    </row>
    <row r="716" spans="1:65" s="2" customFormat="1" ht="16.5" customHeight="1">
      <c r="A716" s="32"/>
      <c r="B716" s="33"/>
      <c r="C716" s="171" t="s">
        <v>1367</v>
      </c>
      <c r="D716" s="171" t="s">
        <v>138</v>
      </c>
      <c r="E716" s="172" t="s">
        <v>1368</v>
      </c>
      <c r="F716" s="173" t="s">
        <v>1369</v>
      </c>
      <c r="G716" s="174" t="s">
        <v>263</v>
      </c>
      <c r="H716" s="175">
        <v>5</v>
      </c>
      <c r="I716" s="176"/>
      <c r="J716" s="177">
        <f>ROUND(I716*H716,2)</f>
        <v>0</v>
      </c>
      <c r="K716" s="173" t="s">
        <v>142</v>
      </c>
      <c r="L716" s="37"/>
      <c r="M716" s="178" t="s">
        <v>19</v>
      </c>
      <c r="N716" s="179" t="s">
        <v>44</v>
      </c>
      <c r="O716" s="62"/>
      <c r="P716" s="180">
        <f>O716*H716</f>
        <v>0</v>
      </c>
      <c r="Q716" s="180">
        <v>2.0032199999999998</v>
      </c>
      <c r="R716" s="180">
        <f>Q716*H716</f>
        <v>10.016099999999998</v>
      </c>
      <c r="S716" s="180">
        <v>0</v>
      </c>
      <c r="T716" s="181">
        <f>S716*H716</f>
        <v>0</v>
      </c>
      <c r="U716" s="32"/>
      <c r="V716" s="32"/>
      <c r="W716" s="32"/>
      <c r="X716" s="32"/>
      <c r="Y716" s="32"/>
      <c r="Z716" s="32"/>
      <c r="AA716" s="32"/>
      <c r="AB716" s="32"/>
      <c r="AC716" s="32"/>
      <c r="AD716" s="32"/>
      <c r="AE716" s="32"/>
      <c r="AR716" s="182" t="s">
        <v>143</v>
      </c>
      <c r="AT716" s="182" t="s">
        <v>138</v>
      </c>
      <c r="AU716" s="182" t="s">
        <v>83</v>
      </c>
      <c r="AY716" s="15" t="s">
        <v>136</v>
      </c>
      <c r="BE716" s="183">
        <f>IF(N716="základní",J716,0)</f>
        <v>0</v>
      </c>
      <c r="BF716" s="183">
        <f>IF(N716="snížená",J716,0)</f>
        <v>0</v>
      </c>
      <c r="BG716" s="183">
        <f>IF(N716="zákl. přenesená",J716,0)</f>
        <v>0</v>
      </c>
      <c r="BH716" s="183">
        <f>IF(N716="sníž. přenesená",J716,0)</f>
        <v>0</v>
      </c>
      <c r="BI716" s="183">
        <f>IF(N716="nulová",J716,0)</f>
        <v>0</v>
      </c>
      <c r="BJ716" s="15" t="s">
        <v>81</v>
      </c>
      <c r="BK716" s="183">
        <f>ROUND(I716*H716,2)</f>
        <v>0</v>
      </c>
      <c r="BL716" s="15" t="s">
        <v>143</v>
      </c>
      <c r="BM716" s="182" t="s">
        <v>1370</v>
      </c>
    </row>
    <row r="717" spans="1:65" s="2" customFormat="1" ht="19.5">
      <c r="A717" s="32"/>
      <c r="B717" s="33"/>
      <c r="C717" s="34"/>
      <c r="D717" s="184" t="s">
        <v>145</v>
      </c>
      <c r="E717" s="34"/>
      <c r="F717" s="185" t="s">
        <v>1371</v>
      </c>
      <c r="G717" s="34"/>
      <c r="H717" s="34"/>
      <c r="I717" s="186"/>
      <c r="J717" s="34"/>
      <c r="K717" s="34"/>
      <c r="L717" s="37"/>
      <c r="M717" s="187"/>
      <c r="N717" s="188"/>
      <c r="O717" s="62"/>
      <c r="P717" s="62"/>
      <c r="Q717" s="62"/>
      <c r="R717" s="62"/>
      <c r="S717" s="62"/>
      <c r="T717" s="63"/>
      <c r="U717" s="32"/>
      <c r="V717" s="32"/>
      <c r="W717" s="32"/>
      <c r="X717" s="32"/>
      <c r="Y717" s="32"/>
      <c r="Z717" s="32"/>
      <c r="AA717" s="32"/>
      <c r="AB717" s="32"/>
      <c r="AC717" s="32"/>
      <c r="AD717" s="32"/>
      <c r="AE717" s="32"/>
      <c r="AT717" s="15" t="s">
        <v>145</v>
      </c>
      <c r="AU717" s="15" t="s">
        <v>83</v>
      </c>
    </row>
    <row r="718" spans="1:65" s="2" customFormat="1" ht="11.25">
      <c r="A718" s="32"/>
      <c r="B718" s="33"/>
      <c r="C718" s="34"/>
      <c r="D718" s="189" t="s">
        <v>147</v>
      </c>
      <c r="E718" s="34"/>
      <c r="F718" s="190" t="s">
        <v>1372</v>
      </c>
      <c r="G718" s="34"/>
      <c r="H718" s="34"/>
      <c r="I718" s="186"/>
      <c r="J718" s="34"/>
      <c r="K718" s="34"/>
      <c r="L718" s="37"/>
      <c r="M718" s="187"/>
      <c r="N718" s="188"/>
      <c r="O718" s="62"/>
      <c r="P718" s="62"/>
      <c r="Q718" s="62"/>
      <c r="R718" s="62"/>
      <c r="S718" s="62"/>
      <c r="T718" s="63"/>
      <c r="U718" s="32"/>
      <c r="V718" s="32"/>
      <c r="W718" s="32"/>
      <c r="X718" s="32"/>
      <c r="Y718" s="32"/>
      <c r="Z718" s="32"/>
      <c r="AA718" s="32"/>
      <c r="AB718" s="32"/>
      <c r="AC718" s="32"/>
      <c r="AD718" s="32"/>
      <c r="AE718" s="32"/>
      <c r="AT718" s="15" t="s">
        <v>147</v>
      </c>
      <c r="AU718" s="15" t="s">
        <v>83</v>
      </c>
    </row>
    <row r="719" spans="1:65" s="2" customFormat="1" ht="21.75" customHeight="1">
      <c r="A719" s="32"/>
      <c r="B719" s="33"/>
      <c r="C719" s="171" t="s">
        <v>1373</v>
      </c>
      <c r="D719" s="171" t="s">
        <v>138</v>
      </c>
      <c r="E719" s="172" t="s">
        <v>1374</v>
      </c>
      <c r="F719" s="173" t="s">
        <v>1375</v>
      </c>
      <c r="G719" s="174" t="s">
        <v>141</v>
      </c>
      <c r="H719" s="175">
        <v>8</v>
      </c>
      <c r="I719" s="176"/>
      <c r="J719" s="177">
        <f>ROUND(I719*H719,2)</f>
        <v>0</v>
      </c>
      <c r="K719" s="173" t="s">
        <v>142</v>
      </c>
      <c r="L719" s="37"/>
      <c r="M719" s="178" t="s">
        <v>19</v>
      </c>
      <c r="N719" s="179" t="s">
        <v>44</v>
      </c>
      <c r="O719" s="62"/>
      <c r="P719" s="180">
        <f>O719*H719</f>
        <v>0</v>
      </c>
      <c r="Q719" s="180">
        <v>1.2878099999999999</v>
      </c>
      <c r="R719" s="180">
        <f>Q719*H719</f>
        <v>10.302479999999999</v>
      </c>
      <c r="S719" s="180">
        <v>0</v>
      </c>
      <c r="T719" s="181">
        <f>S719*H719</f>
        <v>0</v>
      </c>
      <c r="U719" s="32"/>
      <c r="V719" s="32"/>
      <c r="W719" s="32"/>
      <c r="X719" s="32"/>
      <c r="Y719" s="32"/>
      <c r="Z719" s="32"/>
      <c r="AA719" s="32"/>
      <c r="AB719" s="32"/>
      <c r="AC719" s="32"/>
      <c r="AD719" s="32"/>
      <c r="AE719" s="32"/>
      <c r="AR719" s="182" t="s">
        <v>143</v>
      </c>
      <c r="AT719" s="182" t="s">
        <v>138</v>
      </c>
      <c r="AU719" s="182" t="s">
        <v>83</v>
      </c>
      <c r="AY719" s="15" t="s">
        <v>136</v>
      </c>
      <c r="BE719" s="183">
        <f>IF(N719="základní",J719,0)</f>
        <v>0</v>
      </c>
      <c r="BF719" s="183">
        <f>IF(N719="snížená",J719,0)</f>
        <v>0</v>
      </c>
      <c r="BG719" s="183">
        <f>IF(N719="zákl. přenesená",J719,0)</f>
        <v>0</v>
      </c>
      <c r="BH719" s="183">
        <f>IF(N719="sníž. přenesená",J719,0)</f>
        <v>0</v>
      </c>
      <c r="BI719" s="183">
        <f>IF(N719="nulová",J719,0)</f>
        <v>0</v>
      </c>
      <c r="BJ719" s="15" t="s">
        <v>81</v>
      </c>
      <c r="BK719" s="183">
        <f>ROUND(I719*H719,2)</f>
        <v>0</v>
      </c>
      <c r="BL719" s="15" t="s">
        <v>143</v>
      </c>
      <c r="BM719" s="182" t="s">
        <v>1376</v>
      </c>
    </row>
    <row r="720" spans="1:65" s="2" customFormat="1" ht="19.5">
      <c r="A720" s="32"/>
      <c r="B720" s="33"/>
      <c r="C720" s="34"/>
      <c r="D720" s="184" t="s">
        <v>145</v>
      </c>
      <c r="E720" s="34"/>
      <c r="F720" s="185" t="s">
        <v>1377</v>
      </c>
      <c r="G720" s="34"/>
      <c r="H720" s="34"/>
      <c r="I720" s="186"/>
      <c r="J720" s="34"/>
      <c r="K720" s="34"/>
      <c r="L720" s="37"/>
      <c r="M720" s="187"/>
      <c r="N720" s="188"/>
      <c r="O720" s="62"/>
      <c r="P720" s="62"/>
      <c r="Q720" s="62"/>
      <c r="R720" s="62"/>
      <c r="S720" s="62"/>
      <c r="T720" s="63"/>
      <c r="U720" s="32"/>
      <c r="V720" s="32"/>
      <c r="W720" s="32"/>
      <c r="X720" s="32"/>
      <c r="Y720" s="32"/>
      <c r="Z720" s="32"/>
      <c r="AA720" s="32"/>
      <c r="AB720" s="32"/>
      <c r="AC720" s="32"/>
      <c r="AD720" s="32"/>
      <c r="AE720" s="32"/>
      <c r="AT720" s="15" t="s">
        <v>145</v>
      </c>
      <c r="AU720" s="15" t="s">
        <v>83</v>
      </c>
    </row>
    <row r="721" spans="1:65" s="2" customFormat="1" ht="11.25">
      <c r="A721" s="32"/>
      <c r="B721" s="33"/>
      <c r="C721" s="34"/>
      <c r="D721" s="189" t="s">
        <v>147</v>
      </c>
      <c r="E721" s="34"/>
      <c r="F721" s="190" t="s">
        <v>1378</v>
      </c>
      <c r="G721" s="34"/>
      <c r="H721" s="34"/>
      <c r="I721" s="186"/>
      <c r="J721" s="34"/>
      <c r="K721" s="34"/>
      <c r="L721" s="37"/>
      <c r="M721" s="187"/>
      <c r="N721" s="188"/>
      <c r="O721" s="62"/>
      <c r="P721" s="62"/>
      <c r="Q721" s="62"/>
      <c r="R721" s="62"/>
      <c r="S721" s="62"/>
      <c r="T721" s="63"/>
      <c r="U721" s="32"/>
      <c r="V721" s="32"/>
      <c r="W721" s="32"/>
      <c r="X721" s="32"/>
      <c r="Y721" s="32"/>
      <c r="Z721" s="32"/>
      <c r="AA721" s="32"/>
      <c r="AB721" s="32"/>
      <c r="AC721" s="32"/>
      <c r="AD721" s="32"/>
      <c r="AE721" s="32"/>
      <c r="AT721" s="15" t="s">
        <v>147</v>
      </c>
      <c r="AU721" s="15" t="s">
        <v>83</v>
      </c>
    </row>
    <row r="722" spans="1:65" s="2" customFormat="1" ht="21.75" customHeight="1">
      <c r="A722" s="32"/>
      <c r="B722" s="33"/>
      <c r="C722" s="171" t="s">
        <v>1379</v>
      </c>
      <c r="D722" s="171" t="s">
        <v>138</v>
      </c>
      <c r="E722" s="172" t="s">
        <v>1380</v>
      </c>
      <c r="F722" s="173" t="s">
        <v>1381</v>
      </c>
      <c r="G722" s="174" t="s">
        <v>141</v>
      </c>
      <c r="H722" s="175">
        <v>30</v>
      </c>
      <c r="I722" s="176"/>
      <c r="J722" s="177">
        <f>ROUND(I722*H722,2)</f>
        <v>0</v>
      </c>
      <c r="K722" s="173" t="s">
        <v>142</v>
      </c>
      <c r="L722" s="37"/>
      <c r="M722" s="178" t="s">
        <v>19</v>
      </c>
      <c r="N722" s="179" t="s">
        <v>44</v>
      </c>
      <c r="O722" s="62"/>
      <c r="P722" s="180">
        <f>O722*H722</f>
        <v>0</v>
      </c>
      <c r="Q722" s="180">
        <v>1.2878099999999999</v>
      </c>
      <c r="R722" s="180">
        <f>Q722*H722</f>
        <v>38.634299999999996</v>
      </c>
      <c r="S722" s="180">
        <v>0</v>
      </c>
      <c r="T722" s="181">
        <f>S722*H722</f>
        <v>0</v>
      </c>
      <c r="U722" s="32"/>
      <c r="V722" s="32"/>
      <c r="W722" s="32"/>
      <c r="X722" s="32"/>
      <c r="Y722" s="32"/>
      <c r="Z722" s="32"/>
      <c r="AA722" s="32"/>
      <c r="AB722" s="32"/>
      <c r="AC722" s="32"/>
      <c r="AD722" s="32"/>
      <c r="AE722" s="32"/>
      <c r="AR722" s="182" t="s">
        <v>143</v>
      </c>
      <c r="AT722" s="182" t="s">
        <v>138</v>
      </c>
      <c r="AU722" s="182" t="s">
        <v>83</v>
      </c>
      <c r="AY722" s="15" t="s">
        <v>136</v>
      </c>
      <c r="BE722" s="183">
        <f>IF(N722="základní",J722,0)</f>
        <v>0</v>
      </c>
      <c r="BF722" s="183">
        <f>IF(N722="snížená",J722,0)</f>
        <v>0</v>
      </c>
      <c r="BG722" s="183">
        <f>IF(N722="zákl. přenesená",J722,0)</f>
        <v>0</v>
      </c>
      <c r="BH722" s="183">
        <f>IF(N722="sníž. přenesená",J722,0)</f>
        <v>0</v>
      </c>
      <c r="BI722" s="183">
        <f>IF(N722="nulová",J722,0)</f>
        <v>0</v>
      </c>
      <c r="BJ722" s="15" t="s">
        <v>81</v>
      </c>
      <c r="BK722" s="183">
        <f>ROUND(I722*H722,2)</f>
        <v>0</v>
      </c>
      <c r="BL722" s="15" t="s">
        <v>143</v>
      </c>
      <c r="BM722" s="182" t="s">
        <v>1382</v>
      </c>
    </row>
    <row r="723" spans="1:65" s="2" customFormat="1" ht="19.5">
      <c r="A723" s="32"/>
      <c r="B723" s="33"/>
      <c r="C723" s="34"/>
      <c r="D723" s="184" t="s">
        <v>145</v>
      </c>
      <c r="E723" s="34"/>
      <c r="F723" s="185" t="s">
        <v>1383</v>
      </c>
      <c r="G723" s="34"/>
      <c r="H723" s="34"/>
      <c r="I723" s="186"/>
      <c r="J723" s="34"/>
      <c r="K723" s="34"/>
      <c r="L723" s="37"/>
      <c r="M723" s="187"/>
      <c r="N723" s="188"/>
      <c r="O723" s="62"/>
      <c r="P723" s="62"/>
      <c r="Q723" s="62"/>
      <c r="R723" s="62"/>
      <c r="S723" s="62"/>
      <c r="T723" s="63"/>
      <c r="U723" s="32"/>
      <c r="V723" s="32"/>
      <c r="W723" s="32"/>
      <c r="X723" s="32"/>
      <c r="Y723" s="32"/>
      <c r="Z723" s="32"/>
      <c r="AA723" s="32"/>
      <c r="AB723" s="32"/>
      <c r="AC723" s="32"/>
      <c r="AD723" s="32"/>
      <c r="AE723" s="32"/>
      <c r="AT723" s="15" t="s">
        <v>145</v>
      </c>
      <c r="AU723" s="15" t="s">
        <v>83</v>
      </c>
    </row>
    <row r="724" spans="1:65" s="2" customFormat="1" ht="11.25">
      <c r="A724" s="32"/>
      <c r="B724" s="33"/>
      <c r="C724" s="34"/>
      <c r="D724" s="189" t="s">
        <v>147</v>
      </c>
      <c r="E724" s="34"/>
      <c r="F724" s="190" t="s">
        <v>1384</v>
      </c>
      <c r="G724" s="34"/>
      <c r="H724" s="34"/>
      <c r="I724" s="186"/>
      <c r="J724" s="34"/>
      <c r="K724" s="34"/>
      <c r="L724" s="37"/>
      <c r="M724" s="187"/>
      <c r="N724" s="188"/>
      <c r="O724" s="62"/>
      <c r="P724" s="62"/>
      <c r="Q724" s="62"/>
      <c r="R724" s="62"/>
      <c r="S724" s="62"/>
      <c r="T724" s="63"/>
      <c r="U724" s="32"/>
      <c r="V724" s="32"/>
      <c r="W724" s="32"/>
      <c r="X724" s="32"/>
      <c r="Y724" s="32"/>
      <c r="Z724" s="32"/>
      <c r="AA724" s="32"/>
      <c r="AB724" s="32"/>
      <c r="AC724" s="32"/>
      <c r="AD724" s="32"/>
      <c r="AE724" s="32"/>
      <c r="AT724" s="15" t="s">
        <v>147</v>
      </c>
      <c r="AU724" s="15" t="s">
        <v>83</v>
      </c>
    </row>
    <row r="725" spans="1:65" s="12" customFormat="1" ht="22.9" customHeight="1">
      <c r="B725" s="155"/>
      <c r="C725" s="156"/>
      <c r="D725" s="157" t="s">
        <v>72</v>
      </c>
      <c r="E725" s="169" t="s">
        <v>165</v>
      </c>
      <c r="F725" s="169" t="s">
        <v>1385</v>
      </c>
      <c r="G725" s="156"/>
      <c r="H725" s="156"/>
      <c r="I725" s="159"/>
      <c r="J725" s="170">
        <f>BK725</f>
        <v>0</v>
      </c>
      <c r="K725" s="156"/>
      <c r="L725" s="161"/>
      <c r="M725" s="162"/>
      <c r="N725" s="163"/>
      <c r="O725" s="163"/>
      <c r="P725" s="164">
        <f>SUM(P726:P811)</f>
        <v>0</v>
      </c>
      <c r="Q725" s="163"/>
      <c r="R725" s="164">
        <f>SUM(R726:R811)</f>
        <v>86.142699999999991</v>
      </c>
      <c r="S725" s="163"/>
      <c r="T725" s="165">
        <f>SUM(T726:T811)</f>
        <v>13.944000000000001</v>
      </c>
      <c r="AR725" s="166" t="s">
        <v>81</v>
      </c>
      <c r="AT725" s="167" t="s">
        <v>72</v>
      </c>
      <c r="AU725" s="167" t="s">
        <v>81</v>
      </c>
      <c r="AY725" s="166" t="s">
        <v>136</v>
      </c>
      <c r="BK725" s="168">
        <f>SUM(BK726:BK811)</f>
        <v>0</v>
      </c>
    </row>
    <row r="726" spans="1:65" s="2" customFormat="1" ht="16.5" customHeight="1">
      <c r="A726" s="32"/>
      <c r="B726" s="33"/>
      <c r="C726" s="171" t="s">
        <v>1386</v>
      </c>
      <c r="D726" s="171" t="s">
        <v>138</v>
      </c>
      <c r="E726" s="172" t="s">
        <v>1387</v>
      </c>
      <c r="F726" s="173" t="s">
        <v>1388</v>
      </c>
      <c r="G726" s="174" t="s">
        <v>263</v>
      </c>
      <c r="H726" s="175">
        <v>30</v>
      </c>
      <c r="I726" s="176"/>
      <c r="J726" s="177">
        <f>ROUND(I726*H726,2)</f>
        <v>0</v>
      </c>
      <c r="K726" s="173" t="s">
        <v>142</v>
      </c>
      <c r="L726" s="37"/>
      <c r="M726" s="178" t="s">
        <v>19</v>
      </c>
      <c r="N726" s="179" t="s">
        <v>44</v>
      </c>
      <c r="O726" s="62"/>
      <c r="P726" s="180">
        <f>O726*H726</f>
        <v>0</v>
      </c>
      <c r="Q726" s="180">
        <v>1.964</v>
      </c>
      <c r="R726" s="180">
        <f>Q726*H726</f>
        <v>58.92</v>
      </c>
      <c r="S726" s="180">
        <v>0</v>
      </c>
      <c r="T726" s="181">
        <f>S726*H726</f>
        <v>0</v>
      </c>
      <c r="U726" s="32"/>
      <c r="V726" s="32"/>
      <c r="W726" s="32"/>
      <c r="X726" s="32"/>
      <c r="Y726" s="32"/>
      <c r="Z726" s="32"/>
      <c r="AA726" s="32"/>
      <c r="AB726" s="32"/>
      <c r="AC726" s="32"/>
      <c r="AD726" s="32"/>
      <c r="AE726" s="32"/>
      <c r="AR726" s="182" t="s">
        <v>143</v>
      </c>
      <c r="AT726" s="182" t="s">
        <v>138</v>
      </c>
      <c r="AU726" s="182" t="s">
        <v>83</v>
      </c>
      <c r="AY726" s="15" t="s">
        <v>136</v>
      </c>
      <c r="BE726" s="183">
        <f>IF(N726="základní",J726,0)</f>
        <v>0</v>
      </c>
      <c r="BF726" s="183">
        <f>IF(N726="snížená",J726,0)</f>
        <v>0</v>
      </c>
      <c r="BG726" s="183">
        <f>IF(N726="zákl. přenesená",J726,0)</f>
        <v>0</v>
      </c>
      <c r="BH726" s="183">
        <f>IF(N726="sníž. přenesená",J726,0)</f>
        <v>0</v>
      </c>
      <c r="BI726" s="183">
        <f>IF(N726="nulová",J726,0)</f>
        <v>0</v>
      </c>
      <c r="BJ726" s="15" t="s">
        <v>81</v>
      </c>
      <c r="BK726" s="183">
        <f>ROUND(I726*H726,2)</f>
        <v>0</v>
      </c>
      <c r="BL726" s="15" t="s">
        <v>143</v>
      </c>
      <c r="BM726" s="182" t="s">
        <v>1389</v>
      </c>
    </row>
    <row r="727" spans="1:65" s="2" customFormat="1" ht="11.25">
      <c r="A727" s="32"/>
      <c r="B727" s="33"/>
      <c r="C727" s="34"/>
      <c r="D727" s="184" t="s">
        <v>145</v>
      </c>
      <c r="E727" s="34"/>
      <c r="F727" s="185" t="s">
        <v>1390</v>
      </c>
      <c r="G727" s="34"/>
      <c r="H727" s="34"/>
      <c r="I727" s="186"/>
      <c r="J727" s="34"/>
      <c r="K727" s="34"/>
      <c r="L727" s="37"/>
      <c r="M727" s="187"/>
      <c r="N727" s="188"/>
      <c r="O727" s="62"/>
      <c r="P727" s="62"/>
      <c r="Q727" s="62"/>
      <c r="R727" s="62"/>
      <c r="S727" s="62"/>
      <c r="T727" s="63"/>
      <c r="U727" s="32"/>
      <c r="V727" s="32"/>
      <c r="W727" s="32"/>
      <c r="X727" s="32"/>
      <c r="Y727" s="32"/>
      <c r="Z727" s="32"/>
      <c r="AA727" s="32"/>
      <c r="AB727" s="32"/>
      <c r="AC727" s="32"/>
      <c r="AD727" s="32"/>
      <c r="AE727" s="32"/>
      <c r="AT727" s="15" t="s">
        <v>145</v>
      </c>
      <c r="AU727" s="15" t="s">
        <v>83</v>
      </c>
    </row>
    <row r="728" spans="1:65" s="2" customFormat="1" ht="11.25">
      <c r="A728" s="32"/>
      <c r="B728" s="33"/>
      <c r="C728" s="34"/>
      <c r="D728" s="189" t="s">
        <v>147</v>
      </c>
      <c r="E728" s="34"/>
      <c r="F728" s="190" t="s">
        <v>1391</v>
      </c>
      <c r="G728" s="34"/>
      <c r="H728" s="34"/>
      <c r="I728" s="186"/>
      <c r="J728" s="34"/>
      <c r="K728" s="34"/>
      <c r="L728" s="37"/>
      <c r="M728" s="187"/>
      <c r="N728" s="188"/>
      <c r="O728" s="62"/>
      <c r="P728" s="62"/>
      <c r="Q728" s="62"/>
      <c r="R728" s="62"/>
      <c r="S728" s="62"/>
      <c r="T728" s="63"/>
      <c r="U728" s="32"/>
      <c r="V728" s="32"/>
      <c r="W728" s="32"/>
      <c r="X728" s="32"/>
      <c r="Y728" s="32"/>
      <c r="Z728" s="32"/>
      <c r="AA728" s="32"/>
      <c r="AB728" s="32"/>
      <c r="AC728" s="32"/>
      <c r="AD728" s="32"/>
      <c r="AE728" s="32"/>
      <c r="AT728" s="15" t="s">
        <v>147</v>
      </c>
      <c r="AU728" s="15" t="s">
        <v>83</v>
      </c>
    </row>
    <row r="729" spans="1:65" s="2" customFormat="1" ht="16.5" customHeight="1">
      <c r="A729" s="32"/>
      <c r="B729" s="33"/>
      <c r="C729" s="171" t="s">
        <v>1392</v>
      </c>
      <c r="D729" s="171" t="s">
        <v>138</v>
      </c>
      <c r="E729" s="172" t="s">
        <v>1393</v>
      </c>
      <c r="F729" s="173" t="s">
        <v>1394</v>
      </c>
      <c r="G729" s="174" t="s">
        <v>168</v>
      </c>
      <c r="H729" s="175">
        <v>50</v>
      </c>
      <c r="I729" s="176"/>
      <c r="J729" s="177">
        <f>ROUND(I729*H729,2)</f>
        <v>0</v>
      </c>
      <c r="K729" s="173" t="s">
        <v>142</v>
      </c>
      <c r="L729" s="37"/>
      <c r="M729" s="178" t="s">
        <v>19</v>
      </c>
      <c r="N729" s="179" t="s">
        <v>44</v>
      </c>
      <c r="O729" s="62"/>
      <c r="P729" s="180">
        <f>O729*H729</f>
        <v>0</v>
      </c>
      <c r="Q729" s="180">
        <v>2.9999999999999997E-4</v>
      </c>
      <c r="R729" s="180">
        <f>Q729*H729</f>
        <v>1.4999999999999999E-2</v>
      </c>
      <c r="S729" s="180">
        <v>0</v>
      </c>
      <c r="T729" s="181">
        <f>S729*H729</f>
        <v>0</v>
      </c>
      <c r="U729" s="32"/>
      <c r="V729" s="32"/>
      <c r="W729" s="32"/>
      <c r="X729" s="32"/>
      <c r="Y729" s="32"/>
      <c r="Z729" s="32"/>
      <c r="AA729" s="32"/>
      <c r="AB729" s="32"/>
      <c r="AC729" s="32"/>
      <c r="AD729" s="32"/>
      <c r="AE729" s="32"/>
      <c r="AR729" s="182" t="s">
        <v>143</v>
      </c>
      <c r="AT729" s="182" t="s">
        <v>138</v>
      </c>
      <c r="AU729" s="182" t="s">
        <v>83</v>
      </c>
      <c r="AY729" s="15" t="s">
        <v>136</v>
      </c>
      <c r="BE729" s="183">
        <f>IF(N729="základní",J729,0)</f>
        <v>0</v>
      </c>
      <c r="BF729" s="183">
        <f>IF(N729="snížená",J729,0)</f>
        <v>0</v>
      </c>
      <c r="BG729" s="183">
        <f>IF(N729="zákl. přenesená",J729,0)</f>
        <v>0</v>
      </c>
      <c r="BH729" s="183">
        <f>IF(N729="sníž. přenesená",J729,0)</f>
        <v>0</v>
      </c>
      <c r="BI729" s="183">
        <f>IF(N729="nulová",J729,0)</f>
        <v>0</v>
      </c>
      <c r="BJ729" s="15" t="s">
        <v>81</v>
      </c>
      <c r="BK729" s="183">
        <f>ROUND(I729*H729,2)</f>
        <v>0</v>
      </c>
      <c r="BL729" s="15" t="s">
        <v>143</v>
      </c>
      <c r="BM729" s="182" t="s">
        <v>1395</v>
      </c>
    </row>
    <row r="730" spans="1:65" s="2" customFormat="1" ht="11.25">
      <c r="A730" s="32"/>
      <c r="B730" s="33"/>
      <c r="C730" s="34"/>
      <c r="D730" s="184" t="s">
        <v>145</v>
      </c>
      <c r="E730" s="34"/>
      <c r="F730" s="185" t="s">
        <v>1396</v>
      </c>
      <c r="G730" s="34"/>
      <c r="H730" s="34"/>
      <c r="I730" s="186"/>
      <c r="J730" s="34"/>
      <c r="K730" s="34"/>
      <c r="L730" s="37"/>
      <c r="M730" s="187"/>
      <c r="N730" s="188"/>
      <c r="O730" s="62"/>
      <c r="P730" s="62"/>
      <c r="Q730" s="62"/>
      <c r="R730" s="62"/>
      <c r="S730" s="62"/>
      <c r="T730" s="63"/>
      <c r="U730" s="32"/>
      <c r="V730" s="32"/>
      <c r="W730" s="32"/>
      <c r="X730" s="32"/>
      <c r="Y730" s="32"/>
      <c r="Z730" s="32"/>
      <c r="AA730" s="32"/>
      <c r="AB730" s="32"/>
      <c r="AC730" s="32"/>
      <c r="AD730" s="32"/>
      <c r="AE730" s="32"/>
      <c r="AT730" s="15" t="s">
        <v>145</v>
      </c>
      <c r="AU730" s="15" t="s">
        <v>83</v>
      </c>
    </row>
    <row r="731" spans="1:65" s="2" customFormat="1" ht="11.25">
      <c r="A731" s="32"/>
      <c r="B731" s="33"/>
      <c r="C731" s="34"/>
      <c r="D731" s="189" t="s">
        <v>147</v>
      </c>
      <c r="E731" s="34"/>
      <c r="F731" s="190" t="s">
        <v>1397</v>
      </c>
      <c r="G731" s="34"/>
      <c r="H731" s="34"/>
      <c r="I731" s="186"/>
      <c r="J731" s="34"/>
      <c r="K731" s="34"/>
      <c r="L731" s="37"/>
      <c r="M731" s="187"/>
      <c r="N731" s="188"/>
      <c r="O731" s="62"/>
      <c r="P731" s="62"/>
      <c r="Q731" s="62"/>
      <c r="R731" s="62"/>
      <c r="S731" s="62"/>
      <c r="T731" s="63"/>
      <c r="U731" s="32"/>
      <c r="V731" s="32"/>
      <c r="W731" s="32"/>
      <c r="X731" s="32"/>
      <c r="Y731" s="32"/>
      <c r="Z731" s="32"/>
      <c r="AA731" s="32"/>
      <c r="AB731" s="32"/>
      <c r="AC731" s="32"/>
      <c r="AD731" s="32"/>
      <c r="AE731" s="32"/>
      <c r="AT731" s="15" t="s">
        <v>147</v>
      </c>
      <c r="AU731" s="15" t="s">
        <v>83</v>
      </c>
    </row>
    <row r="732" spans="1:65" s="2" customFormat="1" ht="16.5" customHeight="1">
      <c r="A732" s="32"/>
      <c r="B732" s="33"/>
      <c r="C732" s="171" t="s">
        <v>1398</v>
      </c>
      <c r="D732" s="171" t="s">
        <v>138</v>
      </c>
      <c r="E732" s="172" t="s">
        <v>1399</v>
      </c>
      <c r="F732" s="173" t="s">
        <v>1400</v>
      </c>
      <c r="G732" s="174" t="s">
        <v>168</v>
      </c>
      <c r="H732" s="175">
        <v>50</v>
      </c>
      <c r="I732" s="176"/>
      <c r="J732" s="177">
        <f>ROUND(I732*H732,2)</f>
        <v>0</v>
      </c>
      <c r="K732" s="173" t="s">
        <v>142</v>
      </c>
      <c r="L732" s="37"/>
      <c r="M732" s="178" t="s">
        <v>19</v>
      </c>
      <c r="N732" s="179" t="s">
        <v>44</v>
      </c>
      <c r="O732" s="62"/>
      <c r="P732" s="180">
        <f>O732*H732</f>
        <v>0</v>
      </c>
      <c r="Q732" s="180">
        <v>0</v>
      </c>
      <c r="R732" s="180">
        <f>Q732*H732</f>
        <v>0</v>
      </c>
      <c r="S732" s="180">
        <v>0</v>
      </c>
      <c r="T732" s="181">
        <f>S732*H732</f>
        <v>0</v>
      </c>
      <c r="U732" s="32"/>
      <c r="V732" s="32"/>
      <c r="W732" s="32"/>
      <c r="X732" s="32"/>
      <c r="Y732" s="32"/>
      <c r="Z732" s="32"/>
      <c r="AA732" s="32"/>
      <c r="AB732" s="32"/>
      <c r="AC732" s="32"/>
      <c r="AD732" s="32"/>
      <c r="AE732" s="32"/>
      <c r="AR732" s="182" t="s">
        <v>143</v>
      </c>
      <c r="AT732" s="182" t="s">
        <v>138</v>
      </c>
      <c r="AU732" s="182" t="s">
        <v>83</v>
      </c>
      <c r="AY732" s="15" t="s">
        <v>136</v>
      </c>
      <c r="BE732" s="183">
        <f>IF(N732="základní",J732,0)</f>
        <v>0</v>
      </c>
      <c r="BF732" s="183">
        <f>IF(N732="snížená",J732,0)</f>
        <v>0</v>
      </c>
      <c r="BG732" s="183">
        <f>IF(N732="zákl. přenesená",J732,0)</f>
        <v>0</v>
      </c>
      <c r="BH732" s="183">
        <f>IF(N732="sníž. přenesená",J732,0)</f>
        <v>0</v>
      </c>
      <c r="BI732" s="183">
        <f>IF(N732="nulová",J732,0)</f>
        <v>0</v>
      </c>
      <c r="BJ732" s="15" t="s">
        <v>81</v>
      </c>
      <c r="BK732" s="183">
        <f>ROUND(I732*H732,2)</f>
        <v>0</v>
      </c>
      <c r="BL732" s="15" t="s">
        <v>143</v>
      </c>
      <c r="BM732" s="182" t="s">
        <v>1401</v>
      </c>
    </row>
    <row r="733" spans="1:65" s="2" customFormat="1" ht="11.25">
      <c r="A733" s="32"/>
      <c r="B733" s="33"/>
      <c r="C733" s="34"/>
      <c r="D733" s="184" t="s">
        <v>145</v>
      </c>
      <c r="E733" s="34"/>
      <c r="F733" s="185" t="s">
        <v>1402</v>
      </c>
      <c r="G733" s="34"/>
      <c r="H733" s="34"/>
      <c r="I733" s="186"/>
      <c r="J733" s="34"/>
      <c r="K733" s="34"/>
      <c r="L733" s="37"/>
      <c r="M733" s="187"/>
      <c r="N733" s="188"/>
      <c r="O733" s="62"/>
      <c r="P733" s="62"/>
      <c r="Q733" s="62"/>
      <c r="R733" s="62"/>
      <c r="S733" s="62"/>
      <c r="T733" s="63"/>
      <c r="U733" s="32"/>
      <c r="V733" s="32"/>
      <c r="W733" s="32"/>
      <c r="X733" s="32"/>
      <c r="Y733" s="32"/>
      <c r="Z733" s="32"/>
      <c r="AA733" s="32"/>
      <c r="AB733" s="32"/>
      <c r="AC733" s="32"/>
      <c r="AD733" s="32"/>
      <c r="AE733" s="32"/>
      <c r="AT733" s="15" t="s">
        <v>145</v>
      </c>
      <c r="AU733" s="15" t="s">
        <v>83</v>
      </c>
    </row>
    <row r="734" spans="1:65" s="2" customFormat="1" ht="11.25">
      <c r="A734" s="32"/>
      <c r="B734" s="33"/>
      <c r="C734" s="34"/>
      <c r="D734" s="189" t="s">
        <v>147</v>
      </c>
      <c r="E734" s="34"/>
      <c r="F734" s="190" t="s">
        <v>1403</v>
      </c>
      <c r="G734" s="34"/>
      <c r="H734" s="34"/>
      <c r="I734" s="186"/>
      <c r="J734" s="34"/>
      <c r="K734" s="34"/>
      <c r="L734" s="37"/>
      <c r="M734" s="187"/>
      <c r="N734" s="188"/>
      <c r="O734" s="62"/>
      <c r="P734" s="62"/>
      <c r="Q734" s="62"/>
      <c r="R734" s="62"/>
      <c r="S734" s="62"/>
      <c r="T734" s="63"/>
      <c r="U734" s="32"/>
      <c r="V734" s="32"/>
      <c r="W734" s="32"/>
      <c r="X734" s="32"/>
      <c r="Y734" s="32"/>
      <c r="Z734" s="32"/>
      <c r="AA734" s="32"/>
      <c r="AB734" s="32"/>
      <c r="AC734" s="32"/>
      <c r="AD734" s="32"/>
      <c r="AE734" s="32"/>
      <c r="AT734" s="15" t="s">
        <v>147</v>
      </c>
      <c r="AU734" s="15" t="s">
        <v>83</v>
      </c>
    </row>
    <row r="735" spans="1:65" s="2" customFormat="1" ht="16.5" customHeight="1">
      <c r="A735" s="32"/>
      <c r="B735" s="33"/>
      <c r="C735" s="171" t="s">
        <v>1404</v>
      </c>
      <c r="D735" s="171" t="s">
        <v>138</v>
      </c>
      <c r="E735" s="172" t="s">
        <v>1405</v>
      </c>
      <c r="F735" s="173" t="s">
        <v>1406</v>
      </c>
      <c r="G735" s="174" t="s">
        <v>168</v>
      </c>
      <c r="H735" s="175">
        <v>80</v>
      </c>
      <c r="I735" s="176"/>
      <c r="J735" s="177">
        <f>ROUND(I735*H735,2)</f>
        <v>0</v>
      </c>
      <c r="K735" s="173" t="s">
        <v>142</v>
      </c>
      <c r="L735" s="37"/>
      <c r="M735" s="178" t="s">
        <v>19</v>
      </c>
      <c r="N735" s="179" t="s">
        <v>44</v>
      </c>
      <c r="O735" s="62"/>
      <c r="P735" s="180">
        <f>O735*H735</f>
        <v>0</v>
      </c>
      <c r="Q735" s="180">
        <v>5.8E-4</v>
      </c>
      <c r="R735" s="180">
        <f>Q735*H735</f>
        <v>4.6399999999999997E-2</v>
      </c>
      <c r="S735" s="180">
        <v>0.16600000000000001</v>
      </c>
      <c r="T735" s="181">
        <f>S735*H735</f>
        <v>13.280000000000001</v>
      </c>
      <c r="U735" s="32"/>
      <c r="V735" s="32"/>
      <c r="W735" s="32"/>
      <c r="X735" s="32"/>
      <c r="Y735" s="32"/>
      <c r="Z735" s="32"/>
      <c r="AA735" s="32"/>
      <c r="AB735" s="32"/>
      <c r="AC735" s="32"/>
      <c r="AD735" s="32"/>
      <c r="AE735" s="32"/>
      <c r="AR735" s="182" t="s">
        <v>143</v>
      </c>
      <c r="AT735" s="182" t="s">
        <v>138</v>
      </c>
      <c r="AU735" s="182" t="s">
        <v>83</v>
      </c>
      <c r="AY735" s="15" t="s">
        <v>136</v>
      </c>
      <c r="BE735" s="183">
        <f>IF(N735="základní",J735,0)</f>
        <v>0</v>
      </c>
      <c r="BF735" s="183">
        <f>IF(N735="snížená",J735,0)</f>
        <v>0</v>
      </c>
      <c r="BG735" s="183">
        <f>IF(N735="zákl. přenesená",J735,0)</f>
        <v>0</v>
      </c>
      <c r="BH735" s="183">
        <f>IF(N735="sníž. přenesená",J735,0)</f>
        <v>0</v>
      </c>
      <c r="BI735" s="183">
        <f>IF(N735="nulová",J735,0)</f>
        <v>0</v>
      </c>
      <c r="BJ735" s="15" t="s">
        <v>81</v>
      </c>
      <c r="BK735" s="183">
        <f>ROUND(I735*H735,2)</f>
        <v>0</v>
      </c>
      <c r="BL735" s="15" t="s">
        <v>143</v>
      </c>
      <c r="BM735" s="182" t="s">
        <v>1407</v>
      </c>
    </row>
    <row r="736" spans="1:65" s="2" customFormat="1" ht="11.25">
      <c r="A736" s="32"/>
      <c r="B736" s="33"/>
      <c r="C736" s="34"/>
      <c r="D736" s="184" t="s">
        <v>145</v>
      </c>
      <c r="E736" s="34"/>
      <c r="F736" s="185" t="s">
        <v>1408</v>
      </c>
      <c r="G736" s="34"/>
      <c r="H736" s="34"/>
      <c r="I736" s="186"/>
      <c r="J736" s="34"/>
      <c r="K736" s="34"/>
      <c r="L736" s="37"/>
      <c r="M736" s="187"/>
      <c r="N736" s="188"/>
      <c r="O736" s="62"/>
      <c r="P736" s="62"/>
      <c r="Q736" s="62"/>
      <c r="R736" s="62"/>
      <c r="S736" s="62"/>
      <c r="T736" s="63"/>
      <c r="U736" s="32"/>
      <c r="V736" s="32"/>
      <c r="W736" s="32"/>
      <c r="X736" s="32"/>
      <c r="Y736" s="32"/>
      <c r="Z736" s="32"/>
      <c r="AA736" s="32"/>
      <c r="AB736" s="32"/>
      <c r="AC736" s="32"/>
      <c r="AD736" s="32"/>
      <c r="AE736" s="32"/>
      <c r="AT736" s="15" t="s">
        <v>145</v>
      </c>
      <c r="AU736" s="15" t="s">
        <v>83</v>
      </c>
    </row>
    <row r="737" spans="1:65" s="2" customFormat="1" ht="11.25">
      <c r="A737" s="32"/>
      <c r="B737" s="33"/>
      <c r="C737" s="34"/>
      <c r="D737" s="189" t="s">
        <v>147</v>
      </c>
      <c r="E737" s="34"/>
      <c r="F737" s="190" t="s">
        <v>1409</v>
      </c>
      <c r="G737" s="34"/>
      <c r="H737" s="34"/>
      <c r="I737" s="186"/>
      <c r="J737" s="34"/>
      <c r="K737" s="34"/>
      <c r="L737" s="37"/>
      <c r="M737" s="187"/>
      <c r="N737" s="188"/>
      <c r="O737" s="62"/>
      <c r="P737" s="62"/>
      <c r="Q737" s="62"/>
      <c r="R737" s="62"/>
      <c r="S737" s="62"/>
      <c r="T737" s="63"/>
      <c r="U737" s="32"/>
      <c r="V737" s="32"/>
      <c r="W737" s="32"/>
      <c r="X737" s="32"/>
      <c r="Y737" s="32"/>
      <c r="Z737" s="32"/>
      <c r="AA737" s="32"/>
      <c r="AB737" s="32"/>
      <c r="AC737" s="32"/>
      <c r="AD737" s="32"/>
      <c r="AE737" s="32"/>
      <c r="AT737" s="15" t="s">
        <v>147</v>
      </c>
      <c r="AU737" s="15" t="s">
        <v>83</v>
      </c>
    </row>
    <row r="738" spans="1:65" s="2" customFormat="1" ht="16.5" customHeight="1">
      <c r="A738" s="32"/>
      <c r="B738" s="33"/>
      <c r="C738" s="171" t="s">
        <v>1410</v>
      </c>
      <c r="D738" s="171" t="s">
        <v>138</v>
      </c>
      <c r="E738" s="172" t="s">
        <v>1411</v>
      </c>
      <c r="F738" s="173" t="s">
        <v>1412</v>
      </c>
      <c r="G738" s="174" t="s">
        <v>168</v>
      </c>
      <c r="H738" s="175">
        <v>30</v>
      </c>
      <c r="I738" s="176"/>
      <c r="J738" s="177">
        <f>ROUND(I738*H738,2)</f>
        <v>0</v>
      </c>
      <c r="K738" s="173" t="s">
        <v>142</v>
      </c>
      <c r="L738" s="37"/>
      <c r="M738" s="178" t="s">
        <v>19</v>
      </c>
      <c r="N738" s="179" t="s">
        <v>44</v>
      </c>
      <c r="O738" s="62"/>
      <c r="P738" s="180">
        <f>O738*H738</f>
        <v>0</v>
      </c>
      <c r="Q738" s="180">
        <v>2.1099999999999999E-3</v>
      </c>
      <c r="R738" s="180">
        <f>Q738*H738</f>
        <v>6.3299999999999995E-2</v>
      </c>
      <c r="S738" s="180">
        <v>0</v>
      </c>
      <c r="T738" s="181">
        <f>S738*H738</f>
        <v>0</v>
      </c>
      <c r="U738" s="32"/>
      <c r="V738" s="32"/>
      <c r="W738" s="32"/>
      <c r="X738" s="32"/>
      <c r="Y738" s="32"/>
      <c r="Z738" s="32"/>
      <c r="AA738" s="32"/>
      <c r="AB738" s="32"/>
      <c r="AC738" s="32"/>
      <c r="AD738" s="32"/>
      <c r="AE738" s="32"/>
      <c r="AR738" s="182" t="s">
        <v>143</v>
      </c>
      <c r="AT738" s="182" t="s">
        <v>138</v>
      </c>
      <c r="AU738" s="182" t="s">
        <v>83</v>
      </c>
      <c r="AY738" s="15" t="s">
        <v>136</v>
      </c>
      <c r="BE738" s="183">
        <f>IF(N738="základní",J738,0)</f>
        <v>0</v>
      </c>
      <c r="BF738" s="183">
        <f>IF(N738="snížená",J738,0)</f>
        <v>0</v>
      </c>
      <c r="BG738" s="183">
        <f>IF(N738="zákl. přenesená",J738,0)</f>
        <v>0</v>
      </c>
      <c r="BH738" s="183">
        <f>IF(N738="sníž. přenesená",J738,0)</f>
        <v>0</v>
      </c>
      <c r="BI738" s="183">
        <f>IF(N738="nulová",J738,0)</f>
        <v>0</v>
      </c>
      <c r="BJ738" s="15" t="s">
        <v>81</v>
      </c>
      <c r="BK738" s="183">
        <f>ROUND(I738*H738,2)</f>
        <v>0</v>
      </c>
      <c r="BL738" s="15" t="s">
        <v>143</v>
      </c>
      <c r="BM738" s="182" t="s">
        <v>1413</v>
      </c>
    </row>
    <row r="739" spans="1:65" s="2" customFormat="1" ht="11.25">
      <c r="A739" s="32"/>
      <c r="B739" s="33"/>
      <c r="C739" s="34"/>
      <c r="D739" s="184" t="s">
        <v>145</v>
      </c>
      <c r="E739" s="34"/>
      <c r="F739" s="185" t="s">
        <v>1414</v>
      </c>
      <c r="G739" s="34"/>
      <c r="H739" s="34"/>
      <c r="I739" s="186"/>
      <c r="J739" s="34"/>
      <c r="K739" s="34"/>
      <c r="L739" s="37"/>
      <c r="M739" s="187"/>
      <c r="N739" s="188"/>
      <c r="O739" s="62"/>
      <c r="P739" s="62"/>
      <c r="Q739" s="62"/>
      <c r="R739" s="62"/>
      <c r="S739" s="62"/>
      <c r="T739" s="63"/>
      <c r="U739" s="32"/>
      <c r="V739" s="32"/>
      <c r="W739" s="32"/>
      <c r="X739" s="32"/>
      <c r="Y739" s="32"/>
      <c r="Z739" s="32"/>
      <c r="AA739" s="32"/>
      <c r="AB739" s="32"/>
      <c r="AC739" s="32"/>
      <c r="AD739" s="32"/>
      <c r="AE739" s="32"/>
      <c r="AT739" s="15" t="s">
        <v>145</v>
      </c>
      <c r="AU739" s="15" t="s">
        <v>83</v>
      </c>
    </row>
    <row r="740" spans="1:65" s="2" customFormat="1" ht="11.25">
      <c r="A740" s="32"/>
      <c r="B740" s="33"/>
      <c r="C740" s="34"/>
      <c r="D740" s="189" t="s">
        <v>147</v>
      </c>
      <c r="E740" s="34"/>
      <c r="F740" s="190" t="s">
        <v>1415</v>
      </c>
      <c r="G740" s="34"/>
      <c r="H740" s="34"/>
      <c r="I740" s="186"/>
      <c r="J740" s="34"/>
      <c r="K740" s="34"/>
      <c r="L740" s="37"/>
      <c r="M740" s="187"/>
      <c r="N740" s="188"/>
      <c r="O740" s="62"/>
      <c r="P740" s="62"/>
      <c r="Q740" s="62"/>
      <c r="R740" s="62"/>
      <c r="S740" s="62"/>
      <c r="T740" s="63"/>
      <c r="U740" s="32"/>
      <c r="V740" s="32"/>
      <c r="W740" s="32"/>
      <c r="X740" s="32"/>
      <c r="Y740" s="32"/>
      <c r="Z740" s="32"/>
      <c r="AA740" s="32"/>
      <c r="AB740" s="32"/>
      <c r="AC740" s="32"/>
      <c r="AD740" s="32"/>
      <c r="AE740" s="32"/>
      <c r="AT740" s="15" t="s">
        <v>147</v>
      </c>
      <c r="AU740" s="15" t="s">
        <v>83</v>
      </c>
    </row>
    <row r="741" spans="1:65" s="2" customFormat="1" ht="16.5" customHeight="1">
      <c r="A741" s="32"/>
      <c r="B741" s="33"/>
      <c r="C741" s="171" t="s">
        <v>1416</v>
      </c>
      <c r="D741" s="171" t="s">
        <v>138</v>
      </c>
      <c r="E741" s="172" t="s">
        <v>1417</v>
      </c>
      <c r="F741" s="173" t="s">
        <v>1418</v>
      </c>
      <c r="G741" s="174" t="s">
        <v>168</v>
      </c>
      <c r="H741" s="175">
        <v>5</v>
      </c>
      <c r="I741" s="176"/>
      <c r="J741" s="177">
        <f>ROUND(I741*H741,2)</f>
        <v>0</v>
      </c>
      <c r="K741" s="173" t="s">
        <v>142</v>
      </c>
      <c r="L741" s="37"/>
      <c r="M741" s="178" t="s">
        <v>19</v>
      </c>
      <c r="N741" s="179" t="s">
        <v>44</v>
      </c>
      <c r="O741" s="62"/>
      <c r="P741" s="180">
        <f>O741*H741</f>
        <v>0</v>
      </c>
      <c r="Q741" s="180">
        <v>2.1099999999999999E-3</v>
      </c>
      <c r="R741" s="180">
        <f>Q741*H741</f>
        <v>1.055E-2</v>
      </c>
      <c r="S741" s="180">
        <v>0</v>
      </c>
      <c r="T741" s="181">
        <f>S741*H741</f>
        <v>0</v>
      </c>
      <c r="U741" s="32"/>
      <c r="V741" s="32"/>
      <c r="W741" s="32"/>
      <c r="X741" s="32"/>
      <c r="Y741" s="32"/>
      <c r="Z741" s="32"/>
      <c r="AA741" s="32"/>
      <c r="AB741" s="32"/>
      <c r="AC741" s="32"/>
      <c r="AD741" s="32"/>
      <c r="AE741" s="32"/>
      <c r="AR741" s="182" t="s">
        <v>143</v>
      </c>
      <c r="AT741" s="182" t="s">
        <v>138</v>
      </c>
      <c r="AU741" s="182" t="s">
        <v>83</v>
      </c>
      <c r="AY741" s="15" t="s">
        <v>136</v>
      </c>
      <c r="BE741" s="183">
        <f>IF(N741="základní",J741,0)</f>
        <v>0</v>
      </c>
      <c r="BF741" s="183">
        <f>IF(N741="snížená",J741,0)</f>
        <v>0</v>
      </c>
      <c r="BG741" s="183">
        <f>IF(N741="zákl. přenesená",J741,0)</f>
        <v>0</v>
      </c>
      <c r="BH741" s="183">
        <f>IF(N741="sníž. přenesená",J741,0)</f>
        <v>0</v>
      </c>
      <c r="BI741" s="183">
        <f>IF(N741="nulová",J741,0)</f>
        <v>0</v>
      </c>
      <c r="BJ741" s="15" t="s">
        <v>81</v>
      </c>
      <c r="BK741" s="183">
        <f>ROUND(I741*H741,2)</f>
        <v>0</v>
      </c>
      <c r="BL741" s="15" t="s">
        <v>143</v>
      </c>
      <c r="BM741" s="182" t="s">
        <v>1419</v>
      </c>
    </row>
    <row r="742" spans="1:65" s="2" customFormat="1" ht="11.25">
      <c r="A742" s="32"/>
      <c r="B742" s="33"/>
      <c r="C742" s="34"/>
      <c r="D742" s="184" t="s">
        <v>145</v>
      </c>
      <c r="E742" s="34"/>
      <c r="F742" s="185" t="s">
        <v>1420</v>
      </c>
      <c r="G742" s="34"/>
      <c r="H742" s="34"/>
      <c r="I742" s="186"/>
      <c r="J742" s="34"/>
      <c r="K742" s="34"/>
      <c r="L742" s="37"/>
      <c r="M742" s="187"/>
      <c r="N742" s="188"/>
      <c r="O742" s="62"/>
      <c r="P742" s="62"/>
      <c r="Q742" s="62"/>
      <c r="R742" s="62"/>
      <c r="S742" s="62"/>
      <c r="T742" s="63"/>
      <c r="U742" s="32"/>
      <c r="V742" s="32"/>
      <c r="W742" s="32"/>
      <c r="X742" s="32"/>
      <c r="Y742" s="32"/>
      <c r="Z742" s="32"/>
      <c r="AA742" s="32"/>
      <c r="AB742" s="32"/>
      <c r="AC742" s="32"/>
      <c r="AD742" s="32"/>
      <c r="AE742" s="32"/>
      <c r="AT742" s="15" t="s">
        <v>145</v>
      </c>
      <c r="AU742" s="15" t="s">
        <v>83</v>
      </c>
    </row>
    <row r="743" spans="1:65" s="2" customFormat="1" ht="11.25">
      <c r="A743" s="32"/>
      <c r="B743" s="33"/>
      <c r="C743" s="34"/>
      <c r="D743" s="189" t="s">
        <v>147</v>
      </c>
      <c r="E743" s="34"/>
      <c r="F743" s="190" t="s">
        <v>1421</v>
      </c>
      <c r="G743" s="34"/>
      <c r="H743" s="34"/>
      <c r="I743" s="186"/>
      <c r="J743" s="34"/>
      <c r="K743" s="34"/>
      <c r="L743" s="37"/>
      <c r="M743" s="187"/>
      <c r="N743" s="188"/>
      <c r="O743" s="62"/>
      <c r="P743" s="62"/>
      <c r="Q743" s="62"/>
      <c r="R743" s="62"/>
      <c r="S743" s="62"/>
      <c r="T743" s="63"/>
      <c r="U743" s="32"/>
      <c r="V743" s="32"/>
      <c r="W743" s="32"/>
      <c r="X743" s="32"/>
      <c r="Y743" s="32"/>
      <c r="Z743" s="32"/>
      <c r="AA743" s="32"/>
      <c r="AB743" s="32"/>
      <c r="AC743" s="32"/>
      <c r="AD743" s="32"/>
      <c r="AE743" s="32"/>
      <c r="AT743" s="15" t="s">
        <v>147</v>
      </c>
      <c r="AU743" s="15" t="s">
        <v>83</v>
      </c>
    </row>
    <row r="744" spans="1:65" s="2" customFormat="1" ht="16.5" customHeight="1">
      <c r="A744" s="32"/>
      <c r="B744" s="33"/>
      <c r="C744" s="171" t="s">
        <v>1422</v>
      </c>
      <c r="D744" s="171" t="s">
        <v>138</v>
      </c>
      <c r="E744" s="172" t="s">
        <v>1423</v>
      </c>
      <c r="F744" s="173" t="s">
        <v>1424</v>
      </c>
      <c r="G744" s="174" t="s">
        <v>168</v>
      </c>
      <c r="H744" s="175">
        <v>5</v>
      </c>
      <c r="I744" s="176"/>
      <c r="J744" s="177">
        <f>ROUND(I744*H744,2)</f>
        <v>0</v>
      </c>
      <c r="K744" s="173" t="s">
        <v>142</v>
      </c>
      <c r="L744" s="37"/>
      <c r="M744" s="178" t="s">
        <v>19</v>
      </c>
      <c r="N744" s="179" t="s">
        <v>44</v>
      </c>
      <c r="O744" s="62"/>
      <c r="P744" s="180">
        <f>O744*H744</f>
        <v>0</v>
      </c>
      <c r="Q744" s="180">
        <v>1.3769999999999999E-2</v>
      </c>
      <c r="R744" s="180">
        <f>Q744*H744</f>
        <v>6.8849999999999995E-2</v>
      </c>
      <c r="S744" s="180">
        <v>0</v>
      </c>
      <c r="T744" s="181">
        <f>S744*H744</f>
        <v>0</v>
      </c>
      <c r="U744" s="32"/>
      <c r="V744" s="32"/>
      <c r="W744" s="32"/>
      <c r="X744" s="32"/>
      <c r="Y744" s="32"/>
      <c r="Z744" s="32"/>
      <c r="AA744" s="32"/>
      <c r="AB744" s="32"/>
      <c r="AC744" s="32"/>
      <c r="AD744" s="32"/>
      <c r="AE744" s="32"/>
      <c r="AR744" s="182" t="s">
        <v>143</v>
      </c>
      <c r="AT744" s="182" t="s">
        <v>138</v>
      </c>
      <c r="AU744" s="182" t="s">
        <v>83</v>
      </c>
      <c r="AY744" s="15" t="s">
        <v>136</v>
      </c>
      <c r="BE744" s="183">
        <f>IF(N744="základní",J744,0)</f>
        <v>0</v>
      </c>
      <c r="BF744" s="183">
        <f>IF(N744="snížená",J744,0)</f>
        <v>0</v>
      </c>
      <c r="BG744" s="183">
        <f>IF(N744="zákl. přenesená",J744,0)</f>
        <v>0</v>
      </c>
      <c r="BH744" s="183">
        <f>IF(N744="sníž. přenesená",J744,0)</f>
        <v>0</v>
      </c>
      <c r="BI744" s="183">
        <f>IF(N744="nulová",J744,0)</f>
        <v>0</v>
      </c>
      <c r="BJ744" s="15" t="s">
        <v>81</v>
      </c>
      <c r="BK744" s="183">
        <f>ROUND(I744*H744,2)</f>
        <v>0</v>
      </c>
      <c r="BL744" s="15" t="s">
        <v>143</v>
      </c>
      <c r="BM744" s="182" t="s">
        <v>1425</v>
      </c>
    </row>
    <row r="745" spans="1:65" s="2" customFormat="1" ht="11.25">
      <c r="A745" s="32"/>
      <c r="B745" s="33"/>
      <c r="C745" s="34"/>
      <c r="D745" s="184" t="s">
        <v>145</v>
      </c>
      <c r="E745" s="34"/>
      <c r="F745" s="185" t="s">
        <v>1426</v>
      </c>
      <c r="G745" s="34"/>
      <c r="H745" s="34"/>
      <c r="I745" s="186"/>
      <c r="J745" s="34"/>
      <c r="K745" s="34"/>
      <c r="L745" s="37"/>
      <c r="M745" s="187"/>
      <c r="N745" s="188"/>
      <c r="O745" s="62"/>
      <c r="P745" s="62"/>
      <c r="Q745" s="62"/>
      <c r="R745" s="62"/>
      <c r="S745" s="62"/>
      <c r="T745" s="63"/>
      <c r="U745" s="32"/>
      <c r="V745" s="32"/>
      <c r="W745" s="32"/>
      <c r="X745" s="32"/>
      <c r="Y745" s="32"/>
      <c r="Z745" s="32"/>
      <c r="AA745" s="32"/>
      <c r="AB745" s="32"/>
      <c r="AC745" s="32"/>
      <c r="AD745" s="32"/>
      <c r="AE745" s="32"/>
      <c r="AT745" s="15" t="s">
        <v>145</v>
      </c>
      <c r="AU745" s="15" t="s">
        <v>83</v>
      </c>
    </row>
    <row r="746" spans="1:65" s="2" customFormat="1" ht="11.25">
      <c r="A746" s="32"/>
      <c r="B746" s="33"/>
      <c r="C746" s="34"/>
      <c r="D746" s="189" t="s">
        <v>147</v>
      </c>
      <c r="E746" s="34"/>
      <c r="F746" s="190" t="s">
        <v>1427</v>
      </c>
      <c r="G746" s="34"/>
      <c r="H746" s="34"/>
      <c r="I746" s="186"/>
      <c r="J746" s="34"/>
      <c r="K746" s="34"/>
      <c r="L746" s="37"/>
      <c r="M746" s="187"/>
      <c r="N746" s="188"/>
      <c r="O746" s="62"/>
      <c r="P746" s="62"/>
      <c r="Q746" s="62"/>
      <c r="R746" s="62"/>
      <c r="S746" s="62"/>
      <c r="T746" s="63"/>
      <c r="U746" s="32"/>
      <c r="V746" s="32"/>
      <c r="W746" s="32"/>
      <c r="X746" s="32"/>
      <c r="Y746" s="32"/>
      <c r="Z746" s="32"/>
      <c r="AA746" s="32"/>
      <c r="AB746" s="32"/>
      <c r="AC746" s="32"/>
      <c r="AD746" s="32"/>
      <c r="AE746" s="32"/>
      <c r="AT746" s="15" t="s">
        <v>147</v>
      </c>
      <c r="AU746" s="15" t="s">
        <v>83</v>
      </c>
    </row>
    <row r="747" spans="1:65" s="2" customFormat="1" ht="16.5" customHeight="1">
      <c r="A747" s="32"/>
      <c r="B747" s="33"/>
      <c r="C747" s="171" t="s">
        <v>1428</v>
      </c>
      <c r="D747" s="171" t="s">
        <v>138</v>
      </c>
      <c r="E747" s="172" t="s">
        <v>1429</v>
      </c>
      <c r="F747" s="173" t="s">
        <v>1430</v>
      </c>
      <c r="G747" s="174" t="s">
        <v>168</v>
      </c>
      <c r="H747" s="175">
        <v>15</v>
      </c>
      <c r="I747" s="176"/>
      <c r="J747" s="177">
        <f>ROUND(I747*H747,2)</f>
        <v>0</v>
      </c>
      <c r="K747" s="173" t="s">
        <v>142</v>
      </c>
      <c r="L747" s="37"/>
      <c r="M747" s="178" t="s">
        <v>19</v>
      </c>
      <c r="N747" s="179" t="s">
        <v>44</v>
      </c>
      <c r="O747" s="62"/>
      <c r="P747" s="180">
        <f>O747*H747</f>
        <v>0</v>
      </c>
      <c r="Q747" s="180">
        <v>2.1919999999999999E-2</v>
      </c>
      <c r="R747" s="180">
        <f>Q747*H747</f>
        <v>0.32879999999999998</v>
      </c>
      <c r="S747" s="180">
        <v>0</v>
      </c>
      <c r="T747" s="181">
        <f>S747*H747</f>
        <v>0</v>
      </c>
      <c r="U747" s="32"/>
      <c r="V747" s="32"/>
      <c r="W747" s="32"/>
      <c r="X747" s="32"/>
      <c r="Y747" s="32"/>
      <c r="Z747" s="32"/>
      <c r="AA747" s="32"/>
      <c r="AB747" s="32"/>
      <c r="AC747" s="32"/>
      <c r="AD747" s="32"/>
      <c r="AE747" s="32"/>
      <c r="AR747" s="182" t="s">
        <v>143</v>
      </c>
      <c r="AT747" s="182" t="s">
        <v>138</v>
      </c>
      <c r="AU747" s="182" t="s">
        <v>83</v>
      </c>
      <c r="AY747" s="15" t="s">
        <v>136</v>
      </c>
      <c r="BE747" s="183">
        <f>IF(N747="základní",J747,0)</f>
        <v>0</v>
      </c>
      <c r="BF747" s="183">
        <f>IF(N747="snížená",J747,0)</f>
        <v>0</v>
      </c>
      <c r="BG747" s="183">
        <f>IF(N747="zákl. přenesená",J747,0)</f>
        <v>0</v>
      </c>
      <c r="BH747" s="183">
        <f>IF(N747="sníž. přenesená",J747,0)</f>
        <v>0</v>
      </c>
      <c r="BI747" s="183">
        <f>IF(N747="nulová",J747,0)</f>
        <v>0</v>
      </c>
      <c r="BJ747" s="15" t="s">
        <v>81</v>
      </c>
      <c r="BK747" s="183">
        <f>ROUND(I747*H747,2)</f>
        <v>0</v>
      </c>
      <c r="BL747" s="15" t="s">
        <v>143</v>
      </c>
      <c r="BM747" s="182" t="s">
        <v>1431</v>
      </c>
    </row>
    <row r="748" spans="1:65" s="2" customFormat="1" ht="11.25">
      <c r="A748" s="32"/>
      <c r="B748" s="33"/>
      <c r="C748" s="34"/>
      <c r="D748" s="184" t="s">
        <v>145</v>
      </c>
      <c r="E748" s="34"/>
      <c r="F748" s="185" t="s">
        <v>1432</v>
      </c>
      <c r="G748" s="34"/>
      <c r="H748" s="34"/>
      <c r="I748" s="186"/>
      <c r="J748" s="34"/>
      <c r="K748" s="34"/>
      <c r="L748" s="37"/>
      <c r="M748" s="187"/>
      <c r="N748" s="188"/>
      <c r="O748" s="62"/>
      <c r="P748" s="62"/>
      <c r="Q748" s="62"/>
      <c r="R748" s="62"/>
      <c r="S748" s="62"/>
      <c r="T748" s="63"/>
      <c r="U748" s="32"/>
      <c r="V748" s="32"/>
      <c r="W748" s="32"/>
      <c r="X748" s="32"/>
      <c r="Y748" s="32"/>
      <c r="Z748" s="32"/>
      <c r="AA748" s="32"/>
      <c r="AB748" s="32"/>
      <c r="AC748" s="32"/>
      <c r="AD748" s="32"/>
      <c r="AE748" s="32"/>
      <c r="AT748" s="15" t="s">
        <v>145</v>
      </c>
      <c r="AU748" s="15" t="s">
        <v>83</v>
      </c>
    </row>
    <row r="749" spans="1:65" s="2" customFormat="1" ht="11.25">
      <c r="A749" s="32"/>
      <c r="B749" s="33"/>
      <c r="C749" s="34"/>
      <c r="D749" s="189" t="s">
        <v>147</v>
      </c>
      <c r="E749" s="34"/>
      <c r="F749" s="190" t="s">
        <v>1433</v>
      </c>
      <c r="G749" s="34"/>
      <c r="H749" s="34"/>
      <c r="I749" s="186"/>
      <c r="J749" s="34"/>
      <c r="K749" s="34"/>
      <c r="L749" s="37"/>
      <c r="M749" s="187"/>
      <c r="N749" s="188"/>
      <c r="O749" s="62"/>
      <c r="P749" s="62"/>
      <c r="Q749" s="62"/>
      <c r="R749" s="62"/>
      <c r="S749" s="62"/>
      <c r="T749" s="63"/>
      <c r="U749" s="32"/>
      <c r="V749" s="32"/>
      <c r="W749" s="32"/>
      <c r="X749" s="32"/>
      <c r="Y749" s="32"/>
      <c r="Z749" s="32"/>
      <c r="AA749" s="32"/>
      <c r="AB749" s="32"/>
      <c r="AC749" s="32"/>
      <c r="AD749" s="32"/>
      <c r="AE749" s="32"/>
      <c r="AT749" s="15" t="s">
        <v>147</v>
      </c>
      <c r="AU749" s="15" t="s">
        <v>83</v>
      </c>
    </row>
    <row r="750" spans="1:65" s="2" customFormat="1" ht="16.5" customHeight="1">
      <c r="A750" s="32"/>
      <c r="B750" s="33"/>
      <c r="C750" s="171" t="s">
        <v>1434</v>
      </c>
      <c r="D750" s="171" t="s">
        <v>138</v>
      </c>
      <c r="E750" s="172" t="s">
        <v>1435</v>
      </c>
      <c r="F750" s="173" t="s">
        <v>1436</v>
      </c>
      <c r="G750" s="174" t="s">
        <v>168</v>
      </c>
      <c r="H750" s="175">
        <v>30</v>
      </c>
      <c r="I750" s="176"/>
      <c r="J750" s="177">
        <f>ROUND(I750*H750,2)</f>
        <v>0</v>
      </c>
      <c r="K750" s="173" t="s">
        <v>142</v>
      </c>
      <c r="L750" s="37"/>
      <c r="M750" s="178" t="s">
        <v>19</v>
      </c>
      <c r="N750" s="179" t="s">
        <v>44</v>
      </c>
      <c r="O750" s="62"/>
      <c r="P750" s="180">
        <f>O750*H750</f>
        <v>0</v>
      </c>
      <c r="Q750" s="180">
        <v>2.66E-3</v>
      </c>
      <c r="R750" s="180">
        <f>Q750*H750</f>
        <v>7.9799999999999996E-2</v>
      </c>
      <c r="S750" s="180">
        <v>0</v>
      </c>
      <c r="T750" s="181">
        <f>S750*H750</f>
        <v>0</v>
      </c>
      <c r="U750" s="32"/>
      <c r="V750" s="32"/>
      <c r="W750" s="32"/>
      <c r="X750" s="32"/>
      <c r="Y750" s="32"/>
      <c r="Z750" s="32"/>
      <c r="AA750" s="32"/>
      <c r="AB750" s="32"/>
      <c r="AC750" s="32"/>
      <c r="AD750" s="32"/>
      <c r="AE750" s="32"/>
      <c r="AR750" s="182" t="s">
        <v>143</v>
      </c>
      <c r="AT750" s="182" t="s">
        <v>138</v>
      </c>
      <c r="AU750" s="182" t="s">
        <v>83</v>
      </c>
      <c r="AY750" s="15" t="s">
        <v>136</v>
      </c>
      <c r="BE750" s="183">
        <f>IF(N750="základní",J750,0)</f>
        <v>0</v>
      </c>
      <c r="BF750" s="183">
        <f>IF(N750="snížená",J750,0)</f>
        <v>0</v>
      </c>
      <c r="BG750" s="183">
        <f>IF(N750="zákl. přenesená",J750,0)</f>
        <v>0</v>
      </c>
      <c r="BH750" s="183">
        <f>IF(N750="sníž. přenesená",J750,0)</f>
        <v>0</v>
      </c>
      <c r="BI750" s="183">
        <f>IF(N750="nulová",J750,0)</f>
        <v>0</v>
      </c>
      <c r="BJ750" s="15" t="s">
        <v>81</v>
      </c>
      <c r="BK750" s="183">
        <f>ROUND(I750*H750,2)</f>
        <v>0</v>
      </c>
      <c r="BL750" s="15" t="s">
        <v>143</v>
      </c>
      <c r="BM750" s="182" t="s">
        <v>1437</v>
      </c>
    </row>
    <row r="751" spans="1:65" s="2" customFormat="1" ht="11.25">
      <c r="A751" s="32"/>
      <c r="B751" s="33"/>
      <c r="C751" s="34"/>
      <c r="D751" s="184" t="s">
        <v>145</v>
      </c>
      <c r="E751" s="34"/>
      <c r="F751" s="185" t="s">
        <v>1438</v>
      </c>
      <c r="G751" s="34"/>
      <c r="H751" s="34"/>
      <c r="I751" s="186"/>
      <c r="J751" s="34"/>
      <c r="K751" s="34"/>
      <c r="L751" s="37"/>
      <c r="M751" s="187"/>
      <c r="N751" s="188"/>
      <c r="O751" s="62"/>
      <c r="P751" s="62"/>
      <c r="Q751" s="62"/>
      <c r="R751" s="62"/>
      <c r="S751" s="62"/>
      <c r="T751" s="63"/>
      <c r="U751" s="32"/>
      <c r="V751" s="32"/>
      <c r="W751" s="32"/>
      <c r="X751" s="32"/>
      <c r="Y751" s="32"/>
      <c r="Z751" s="32"/>
      <c r="AA751" s="32"/>
      <c r="AB751" s="32"/>
      <c r="AC751" s="32"/>
      <c r="AD751" s="32"/>
      <c r="AE751" s="32"/>
      <c r="AT751" s="15" t="s">
        <v>145</v>
      </c>
      <c r="AU751" s="15" t="s">
        <v>83</v>
      </c>
    </row>
    <row r="752" spans="1:65" s="2" customFormat="1" ht="11.25">
      <c r="A752" s="32"/>
      <c r="B752" s="33"/>
      <c r="C752" s="34"/>
      <c r="D752" s="189" t="s">
        <v>147</v>
      </c>
      <c r="E752" s="34"/>
      <c r="F752" s="190" t="s">
        <v>1439</v>
      </c>
      <c r="G752" s="34"/>
      <c r="H752" s="34"/>
      <c r="I752" s="186"/>
      <c r="J752" s="34"/>
      <c r="K752" s="34"/>
      <c r="L752" s="37"/>
      <c r="M752" s="187"/>
      <c r="N752" s="188"/>
      <c r="O752" s="62"/>
      <c r="P752" s="62"/>
      <c r="Q752" s="62"/>
      <c r="R752" s="62"/>
      <c r="S752" s="62"/>
      <c r="T752" s="63"/>
      <c r="U752" s="32"/>
      <c r="V752" s="32"/>
      <c r="W752" s="32"/>
      <c r="X752" s="32"/>
      <c r="Y752" s="32"/>
      <c r="Z752" s="32"/>
      <c r="AA752" s="32"/>
      <c r="AB752" s="32"/>
      <c r="AC752" s="32"/>
      <c r="AD752" s="32"/>
      <c r="AE752" s="32"/>
      <c r="AT752" s="15" t="s">
        <v>147</v>
      </c>
      <c r="AU752" s="15" t="s">
        <v>83</v>
      </c>
    </row>
    <row r="753" spans="1:65" s="2" customFormat="1" ht="16.5" customHeight="1">
      <c r="A753" s="32"/>
      <c r="B753" s="33"/>
      <c r="C753" s="191" t="s">
        <v>1440</v>
      </c>
      <c r="D753" s="191" t="s">
        <v>409</v>
      </c>
      <c r="E753" s="192" t="s">
        <v>1441</v>
      </c>
      <c r="F753" s="193" t="s">
        <v>1442</v>
      </c>
      <c r="G753" s="194" t="s">
        <v>263</v>
      </c>
      <c r="H753" s="195">
        <v>4.1470000000000002</v>
      </c>
      <c r="I753" s="196"/>
      <c r="J753" s="197">
        <f>ROUND(I753*H753,2)</f>
        <v>0</v>
      </c>
      <c r="K753" s="193" t="s">
        <v>142</v>
      </c>
      <c r="L753" s="198"/>
      <c r="M753" s="199" t="s">
        <v>19</v>
      </c>
      <c r="N753" s="200" t="s">
        <v>44</v>
      </c>
      <c r="O753" s="62"/>
      <c r="P753" s="180">
        <f>O753*H753</f>
        <v>0</v>
      </c>
      <c r="Q753" s="180">
        <v>0.81499999999999995</v>
      </c>
      <c r="R753" s="180">
        <f>Q753*H753</f>
        <v>3.3798050000000002</v>
      </c>
      <c r="S753" s="180">
        <v>0</v>
      </c>
      <c r="T753" s="181">
        <f>S753*H753</f>
        <v>0</v>
      </c>
      <c r="U753" s="32"/>
      <c r="V753" s="32"/>
      <c r="W753" s="32"/>
      <c r="X753" s="32"/>
      <c r="Y753" s="32"/>
      <c r="Z753" s="32"/>
      <c r="AA753" s="32"/>
      <c r="AB753" s="32"/>
      <c r="AC753" s="32"/>
      <c r="AD753" s="32"/>
      <c r="AE753" s="32"/>
      <c r="AR753" s="182" t="s">
        <v>184</v>
      </c>
      <c r="AT753" s="182" t="s">
        <v>409</v>
      </c>
      <c r="AU753" s="182" t="s">
        <v>83</v>
      </c>
      <c r="AY753" s="15" t="s">
        <v>136</v>
      </c>
      <c r="BE753" s="183">
        <f>IF(N753="základní",J753,0)</f>
        <v>0</v>
      </c>
      <c r="BF753" s="183">
        <f>IF(N753="snížená",J753,0)</f>
        <v>0</v>
      </c>
      <c r="BG753" s="183">
        <f>IF(N753="zákl. přenesená",J753,0)</f>
        <v>0</v>
      </c>
      <c r="BH753" s="183">
        <f>IF(N753="sníž. přenesená",J753,0)</f>
        <v>0</v>
      </c>
      <c r="BI753" s="183">
        <f>IF(N753="nulová",J753,0)</f>
        <v>0</v>
      </c>
      <c r="BJ753" s="15" t="s">
        <v>81</v>
      </c>
      <c r="BK753" s="183">
        <f>ROUND(I753*H753,2)</f>
        <v>0</v>
      </c>
      <c r="BL753" s="15" t="s">
        <v>143</v>
      </c>
      <c r="BM753" s="182" t="s">
        <v>1443</v>
      </c>
    </row>
    <row r="754" spans="1:65" s="2" customFormat="1" ht="11.25">
      <c r="A754" s="32"/>
      <c r="B754" s="33"/>
      <c r="C754" s="34"/>
      <c r="D754" s="184" t="s">
        <v>145</v>
      </c>
      <c r="E754" s="34"/>
      <c r="F754" s="185" t="s">
        <v>1442</v>
      </c>
      <c r="G754" s="34"/>
      <c r="H754" s="34"/>
      <c r="I754" s="186"/>
      <c r="J754" s="34"/>
      <c r="K754" s="34"/>
      <c r="L754" s="37"/>
      <c r="M754" s="187"/>
      <c r="N754" s="188"/>
      <c r="O754" s="62"/>
      <c r="P754" s="62"/>
      <c r="Q754" s="62"/>
      <c r="R754" s="62"/>
      <c r="S754" s="62"/>
      <c r="T754" s="63"/>
      <c r="U754" s="32"/>
      <c r="V754" s="32"/>
      <c r="W754" s="32"/>
      <c r="X754" s="32"/>
      <c r="Y754" s="32"/>
      <c r="Z754" s="32"/>
      <c r="AA754" s="32"/>
      <c r="AB754" s="32"/>
      <c r="AC754" s="32"/>
      <c r="AD754" s="32"/>
      <c r="AE754" s="32"/>
      <c r="AT754" s="15" t="s">
        <v>145</v>
      </c>
      <c r="AU754" s="15" t="s">
        <v>83</v>
      </c>
    </row>
    <row r="755" spans="1:65" s="2" customFormat="1" ht="16.5" customHeight="1">
      <c r="A755" s="32"/>
      <c r="B755" s="33"/>
      <c r="C755" s="171" t="s">
        <v>1444</v>
      </c>
      <c r="D755" s="171" t="s">
        <v>138</v>
      </c>
      <c r="E755" s="172" t="s">
        <v>1445</v>
      </c>
      <c r="F755" s="173" t="s">
        <v>1446</v>
      </c>
      <c r="G755" s="174" t="s">
        <v>168</v>
      </c>
      <c r="H755" s="175">
        <v>5</v>
      </c>
      <c r="I755" s="176"/>
      <c r="J755" s="177">
        <f>ROUND(I755*H755,2)</f>
        <v>0</v>
      </c>
      <c r="K755" s="173" t="s">
        <v>142</v>
      </c>
      <c r="L755" s="37"/>
      <c r="M755" s="178" t="s">
        <v>19</v>
      </c>
      <c r="N755" s="179" t="s">
        <v>44</v>
      </c>
      <c r="O755" s="62"/>
      <c r="P755" s="180">
        <f>O755*H755</f>
        <v>0</v>
      </c>
      <c r="Q755" s="180">
        <v>2.66E-3</v>
      </c>
      <c r="R755" s="180">
        <f>Q755*H755</f>
        <v>1.3299999999999999E-2</v>
      </c>
      <c r="S755" s="180">
        <v>0</v>
      </c>
      <c r="T755" s="181">
        <f>S755*H755</f>
        <v>0</v>
      </c>
      <c r="U755" s="32"/>
      <c r="V755" s="32"/>
      <c r="W755" s="32"/>
      <c r="X755" s="32"/>
      <c r="Y755" s="32"/>
      <c r="Z755" s="32"/>
      <c r="AA755" s="32"/>
      <c r="AB755" s="32"/>
      <c r="AC755" s="32"/>
      <c r="AD755" s="32"/>
      <c r="AE755" s="32"/>
      <c r="AR755" s="182" t="s">
        <v>143</v>
      </c>
      <c r="AT755" s="182" t="s">
        <v>138</v>
      </c>
      <c r="AU755" s="182" t="s">
        <v>83</v>
      </c>
      <c r="AY755" s="15" t="s">
        <v>136</v>
      </c>
      <c r="BE755" s="183">
        <f>IF(N755="základní",J755,0)</f>
        <v>0</v>
      </c>
      <c r="BF755" s="183">
        <f>IF(N755="snížená",J755,0)</f>
        <v>0</v>
      </c>
      <c r="BG755" s="183">
        <f>IF(N755="zákl. přenesená",J755,0)</f>
        <v>0</v>
      </c>
      <c r="BH755" s="183">
        <f>IF(N755="sníž. přenesená",J755,0)</f>
        <v>0</v>
      </c>
      <c r="BI755" s="183">
        <f>IF(N755="nulová",J755,0)</f>
        <v>0</v>
      </c>
      <c r="BJ755" s="15" t="s">
        <v>81</v>
      </c>
      <c r="BK755" s="183">
        <f>ROUND(I755*H755,2)</f>
        <v>0</v>
      </c>
      <c r="BL755" s="15" t="s">
        <v>143</v>
      </c>
      <c r="BM755" s="182" t="s">
        <v>1447</v>
      </c>
    </row>
    <row r="756" spans="1:65" s="2" customFormat="1" ht="11.25">
      <c r="A756" s="32"/>
      <c r="B756" s="33"/>
      <c r="C756" s="34"/>
      <c r="D756" s="184" t="s">
        <v>145</v>
      </c>
      <c r="E756" s="34"/>
      <c r="F756" s="185" t="s">
        <v>1448</v>
      </c>
      <c r="G756" s="34"/>
      <c r="H756" s="34"/>
      <c r="I756" s="186"/>
      <c r="J756" s="34"/>
      <c r="K756" s="34"/>
      <c r="L756" s="37"/>
      <c r="M756" s="187"/>
      <c r="N756" s="188"/>
      <c r="O756" s="62"/>
      <c r="P756" s="62"/>
      <c r="Q756" s="62"/>
      <c r="R756" s="62"/>
      <c r="S756" s="62"/>
      <c r="T756" s="63"/>
      <c r="U756" s="32"/>
      <c r="V756" s="32"/>
      <c r="W756" s="32"/>
      <c r="X756" s="32"/>
      <c r="Y756" s="32"/>
      <c r="Z756" s="32"/>
      <c r="AA756" s="32"/>
      <c r="AB756" s="32"/>
      <c r="AC756" s="32"/>
      <c r="AD756" s="32"/>
      <c r="AE756" s="32"/>
      <c r="AT756" s="15" t="s">
        <v>145</v>
      </c>
      <c r="AU756" s="15" t="s">
        <v>83</v>
      </c>
    </row>
    <row r="757" spans="1:65" s="2" customFormat="1" ht="11.25">
      <c r="A757" s="32"/>
      <c r="B757" s="33"/>
      <c r="C757" s="34"/>
      <c r="D757" s="189" t="s">
        <v>147</v>
      </c>
      <c r="E757" s="34"/>
      <c r="F757" s="190" t="s">
        <v>1449</v>
      </c>
      <c r="G757" s="34"/>
      <c r="H757" s="34"/>
      <c r="I757" s="186"/>
      <c r="J757" s="34"/>
      <c r="K757" s="34"/>
      <c r="L757" s="37"/>
      <c r="M757" s="187"/>
      <c r="N757" s="188"/>
      <c r="O757" s="62"/>
      <c r="P757" s="62"/>
      <c r="Q757" s="62"/>
      <c r="R757" s="62"/>
      <c r="S757" s="62"/>
      <c r="T757" s="63"/>
      <c r="U757" s="32"/>
      <c r="V757" s="32"/>
      <c r="W757" s="32"/>
      <c r="X757" s="32"/>
      <c r="Y757" s="32"/>
      <c r="Z757" s="32"/>
      <c r="AA757" s="32"/>
      <c r="AB757" s="32"/>
      <c r="AC757" s="32"/>
      <c r="AD757" s="32"/>
      <c r="AE757" s="32"/>
      <c r="AT757" s="15" t="s">
        <v>147</v>
      </c>
      <c r="AU757" s="15" t="s">
        <v>83</v>
      </c>
    </row>
    <row r="758" spans="1:65" s="2" customFormat="1" ht="16.5" customHeight="1">
      <c r="A758" s="32"/>
      <c r="B758" s="33"/>
      <c r="C758" s="191" t="s">
        <v>1450</v>
      </c>
      <c r="D758" s="191" t="s">
        <v>409</v>
      </c>
      <c r="E758" s="192" t="s">
        <v>1451</v>
      </c>
      <c r="F758" s="193" t="s">
        <v>1452</v>
      </c>
      <c r="G758" s="194" t="s">
        <v>263</v>
      </c>
      <c r="H758" s="195">
        <v>0.69099999999999995</v>
      </c>
      <c r="I758" s="196"/>
      <c r="J758" s="197">
        <f>ROUND(I758*H758,2)</f>
        <v>0</v>
      </c>
      <c r="K758" s="193" t="s">
        <v>142</v>
      </c>
      <c r="L758" s="198"/>
      <c r="M758" s="199" t="s">
        <v>19</v>
      </c>
      <c r="N758" s="200" t="s">
        <v>44</v>
      </c>
      <c r="O758" s="62"/>
      <c r="P758" s="180">
        <f>O758*H758</f>
        <v>0</v>
      </c>
      <c r="Q758" s="180">
        <v>0.81499999999999995</v>
      </c>
      <c r="R758" s="180">
        <f>Q758*H758</f>
        <v>0.56316499999999992</v>
      </c>
      <c r="S758" s="180">
        <v>0</v>
      </c>
      <c r="T758" s="181">
        <f>S758*H758</f>
        <v>0</v>
      </c>
      <c r="U758" s="32"/>
      <c r="V758" s="32"/>
      <c r="W758" s="32"/>
      <c r="X758" s="32"/>
      <c r="Y758" s="32"/>
      <c r="Z758" s="32"/>
      <c r="AA758" s="32"/>
      <c r="AB758" s="32"/>
      <c r="AC758" s="32"/>
      <c r="AD758" s="32"/>
      <c r="AE758" s="32"/>
      <c r="AR758" s="182" t="s">
        <v>184</v>
      </c>
      <c r="AT758" s="182" t="s">
        <v>409</v>
      </c>
      <c r="AU758" s="182" t="s">
        <v>83</v>
      </c>
      <c r="AY758" s="15" t="s">
        <v>136</v>
      </c>
      <c r="BE758" s="183">
        <f>IF(N758="základní",J758,0)</f>
        <v>0</v>
      </c>
      <c r="BF758" s="183">
        <f>IF(N758="snížená",J758,0)</f>
        <v>0</v>
      </c>
      <c r="BG758" s="183">
        <f>IF(N758="zákl. přenesená",J758,0)</f>
        <v>0</v>
      </c>
      <c r="BH758" s="183">
        <f>IF(N758="sníž. přenesená",J758,0)</f>
        <v>0</v>
      </c>
      <c r="BI758" s="183">
        <f>IF(N758="nulová",J758,0)</f>
        <v>0</v>
      </c>
      <c r="BJ758" s="15" t="s">
        <v>81</v>
      </c>
      <c r="BK758" s="183">
        <f>ROUND(I758*H758,2)</f>
        <v>0</v>
      </c>
      <c r="BL758" s="15" t="s">
        <v>143</v>
      </c>
      <c r="BM758" s="182" t="s">
        <v>1453</v>
      </c>
    </row>
    <row r="759" spans="1:65" s="2" customFormat="1" ht="11.25">
      <c r="A759" s="32"/>
      <c r="B759" s="33"/>
      <c r="C759" s="34"/>
      <c r="D759" s="184" t="s">
        <v>145</v>
      </c>
      <c r="E759" s="34"/>
      <c r="F759" s="185" t="s">
        <v>1452</v>
      </c>
      <c r="G759" s="34"/>
      <c r="H759" s="34"/>
      <c r="I759" s="186"/>
      <c r="J759" s="34"/>
      <c r="K759" s="34"/>
      <c r="L759" s="37"/>
      <c r="M759" s="187"/>
      <c r="N759" s="188"/>
      <c r="O759" s="62"/>
      <c r="P759" s="62"/>
      <c r="Q759" s="62"/>
      <c r="R759" s="62"/>
      <c r="S759" s="62"/>
      <c r="T759" s="63"/>
      <c r="U759" s="32"/>
      <c r="V759" s="32"/>
      <c r="W759" s="32"/>
      <c r="X759" s="32"/>
      <c r="Y759" s="32"/>
      <c r="Z759" s="32"/>
      <c r="AA759" s="32"/>
      <c r="AB759" s="32"/>
      <c r="AC759" s="32"/>
      <c r="AD759" s="32"/>
      <c r="AE759" s="32"/>
      <c r="AT759" s="15" t="s">
        <v>145</v>
      </c>
      <c r="AU759" s="15" t="s">
        <v>83</v>
      </c>
    </row>
    <row r="760" spans="1:65" s="2" customFormat="1" ht="16.5" customHeight="1">
      <c r="A760" s="32"/>
      <c r="B760" s="33"/>
      <c r="C760" s="191" t="s">
        <v>1454</v>
      </c>
      <c r="D760" s="191" t="s">
        <v>409</v>
      </c>
      <c r="E760" s="192" t="s">
        <v>1455</v>
      </c>
      <c r="F760" s="193" t="s">
        <v>1456</v>
      </c>
      <c r="G760" s="194" t="s">
        <v>263</v>
      </c>
      <c r="H760" s="195">
        <v>0.69099999999999995</v>
      </c>
      <c r="I760" s="196"/>
      <c r="J760" s="197">
        <f>ROUND(I760*H760,2)</f>
        <v>0</v>
      </c>
      <c r="K760" s="193" t="s">
        <v>142</v>
      </c>
      <c r="L760" s="198"/>
      <c r="M760" s="199" t="s">
        <v>19</v>
      </c>
      <c r="N760" s="200" t="s">
        <v>44</v>
      </c>
      <c r="O760" s="62"/>
      <c r="P760" s="180">
        <f>O760*H760</f>
        <v>0</v>
      </c>
      <c r="Q760" s="180">
        <v>0.81499999999999995</v>
      </c>
      <c r="R760" s="180">
        <f>Q760*H760</f>
        <v>0.56316499999999992</v>
      </c>
      <c r="S760" s="180">
        <v>0</v>
      </c>
      <c r="T760" s="181">
        <f>S760*H760</f>
        <v>0</v>
      </c>
      <c r="U760" s="32"/>
      <c r="V760" s="32"/>
      <c r="W760" s="32"/>
      <c r="X760" s="32"/>
      <c r="Y760" s="32"/>
      <c r="Z760" s="32"/>
      <c r="AA760" s="32"/>
      <c r="AB760" s="32"/>
      <c r="AC760" s="32"/>
      <c r="AD760" s="32"/>
      <c r="AE760" s="32"/>
      <c r="AR760" s="182" t="s">
        <v>184</v>
      </c>
      <c r="AT760" s="182" t="s">
        <v>409</v>
      </c>
      <c r="AU760" s="182" t="s">
        <v>83</v>
      </c>
      <c r="AY760" s="15" t="s">
        <v>136</v>
      </c>
      <c r="BE760" s="183">
        <f>IF(N760="základní",J760,0)</f>
        <v>0</v>
      </c>
      <c r="BF760" s="183">
        <f>IF(N760="snížená",J760,0)</f>
        <v>0</v>
      </c>
      <c r="BG760" s="183">
        <f>IF(N760="zákl. přenesená",J760,0)</f>
        <v>0</v>
      </c>
      <c r="BH760" s="183">
        <f>IF(N760="sníž. přenesená",J760,0)</f>
        <v>0</v>
      </c>
      <c r="BI760" s="183">
        <f>IF(N760="nulová",J760,0)</f>
        <v>0</v>
      </c>
      <c r="BJ760" s="15" t="s">
        <v>81</v>
      </c>
      <c r="BK760" s="183">
        <f>ROUND(I760*H760,2)</f>
        <v>0</v>
      </c>
      <c r="BL760" s="15" t="s">
        <v>143</v>
      </c>
      <c r="BM760" s="182" t="s">
        <v>1457</v>
      </c>
    </row>
    <row r="761" spans="1:65" s="2" customFormat="1" ht="11.25">
      <c r="A761" s="32"/>
      <c r="B761" s="33"/>
      <c r="C761" s="34"/>
      <c r="D761" s="184" t="s">
        <v>145</v>
      </c>
      <c r="E761" s="34"/>
      <c r="F761" s="185" t="s">
        <v>1456</v>
      </c>
      <c r="G761" s="34"/>
      <c r="H761" s="34"/>
      <c r="I761" s="186"/>
      <c r="J761" s="34"/>
      <c r="K761" s="34"/>
      <c r="L761" s="37"/>
      <c r="M761" s="187"/>
      <c r="N761" s="188"/>
      <c r="O761" s="62"/>
      <c r="P761" s="62"/>
      <c r="Q761" s="62"/>
      <c r="R761" s="62"/>
      <c r="S761" s="62"/>
      <c r="T761" s="63"/>
      <c r="U761" s="32"/>
      <c r="V761" s="32"/>
      <c r="W761" s="32"/>
      <c r="X761" s="32"/>
      <c r="Y761" s="32"/>
      <c r="Z761" s="32"/>
      <c r="AA761" s="32"/>
      <c r="AB761" s="32"/>
      <c r="AC761" s="32"/>
      <c r="AD761" s="32"/>
      <c r="AE761" s="32"/>
      <c r="AT761" s="15" t="s">
        <v>145</v>
      </c>
      <c r="AU761" s="15" t="s">
        <v>83</v>
      </c>
    </row>
    <row r="762" spans="1:65" s="2" customFormat="1" ht="16.5" customHeight="1">
      <c r="A762" s="32"/>
      <c r="B762" s="33"/>
      <c r="C762" s="191" t="s">
        <v>1458</v>
      </c>
      <c r="D762" s="191" t="s">
        <v>409</v>
      </c>
      <c r="E762" s="192" t="s">
        <v>1459</v>
      </c>
      <c r="F762" s="193" t="s">
        <v>1460</v>
      </c>
      <c r="G762" s="194" t="s">
        <v>263</v>
      </c>
      <c r="H762" s="195">
        <v>0.69099999999999995</v>
      </c>
      <c r="I762" s="196"/>
      <c r="J762" s="197">
        <f>ROUND(I762*H762,2)</f>
        <v>0</v>
      </c>
      <c r="K762" s="193" t="s">
        <v>142</v>
      </c>
      <c r="L762" s="198"/>
      <c r="M762" s="199" t="s">
        <v>19</v>
      </c>
      <c r="N762" s="200" t="s">
        <v>44</v>
      </c>
      <c r="O762" s="62"/>
      <c r="P762" s="180">
        <f>O762*H762</f>
        <v>0</v>
      </c>
      <c r="Q762" s="180">
        <v>0.81499999999999995</v>
      </c>
      <c r="R762" s="180">
        <f>Q762*H762</f>
        <v>0.56316499999999992</v>
      </c>
      <c r="S762" s="180">
        <v>0</v>
      </c>
      <c r="T762" s="181">
        <f>S762*H762</f>
        <v>0</v>
      </c>
      <c r="U762" s="32"/>
      <c r="V762" s="32"/>
      <c r="W762" s="32"/>
      <c r="X762" s="32"/>
      <c r="Y762" s="32"/>
      <c r="Z762" s="32"/>
      <c r="AA762" s="32"/>
      <c r="AB762" s="32"/>
      <c r="AC762" s="32"/>
      <c r="AD762" s="32"/>
      <c r="AE762" s="32"/>
      <c r="AR762" s="182" t="s">
        <v>184</v>
      </c>
      <c r="AT762" s="182" t="s">
        <v>409</v>
      </c>
      <c r="AU762" s="182" t="s">
        <v>83</v>
      </c>
      <c r="AY762" s="15" t="s">
        <v>136</v>
      </c>
      <c r="BE762" s="183">
        <f>IF(N762="základní",J762,0)</f>
        <v>0</v>
      </c>
      <c r="BF762" s="183">
        <f>IF(N762="snížená",J762,0)</f>
        <v>0</v>
      </c>
      <c r="BG762" s="183">
        <f>IF(N762="zákl. přenesená",J762,0)</f>
        <v>0</v>
      </c>
      <c r="BH762" s="183">
        <f>IF(N762="sníž. přenesená",J762,0)</f>
        <v>0</v>
      </c>
      <c r="BI762" s="183">
        <f>IF(N762="nulová",J762,0)</f>
        <v>0</v>
      </c>
      <c r="BJ762" s="15" t="s">
        <v>81</v>
      </c>
      <c r="BK762" s="183">
        <f>ROUND(I762*H762,2)</f>
        <v>0</v>
      </c>
      <c r="BL762" s="15" t="s">
        <v>143</v>
      </c>
      <c r="BM762" s="182" t="s">
        <v>1461</v>
      </c>
    </row>
    <row r="763" spans="1:65" s="2" customFormat="1" ht="11.25">
      <c r="A763" s="32"/>
      <c r="B763" s="33"/>
      <c r="C763" s="34"/>
      <c r="D763" s="184" t="s">
        <v>145</v>
      </c>
      <c r="E763" s="34"/>
      <c r="F763" s="185" t="s">
        <v>1460</v>
      </c>
      <c r="G763" s="34"/>
      <c r="H763" s="34"/>
      <c r="I763" s="186"/>
      <c r="J763" s="34"/>
      <c r="K763" s="34"/>
      <c r="L763" s="37"/>
      <c r="M763" s="187"/>
      <c r="N763" s="188"/>
      <c r="O763" s="62"/>
      <c r="P763" s="62"/>
      <c r="Q763" s="62"/>
      <c r="R763" s="62"/>
      <c r="S763" s="62"/>
      <c r="T763" s="63"/>
      <c r="U763" s="32"/>
      <c r="V763" s="32"/>
      <c r="W763" s="32"/>
      <c r="X763" s="32"/>
      <c r="Y763" s="32"/>
      <c r="Z763" s="32"/>
      <c r="AA763" s="32"/>
      <c r="AB763" s="32"/>
      <c r="AC763" s="32"/>
      <c r="AD763" s="32"/>
      <c r="AE763" s="32"/>
      <c r="AT763" s="15" t="s">
        <v>145</v>
      </c>
      <c r="AU763" s="15" t="s">
        <v>83</v>
      </c>
    </row>
    <row r="764" spans="1:65" s="2" customFormat="1" ht="16.5" customHeight="1">
      <c r="A764" s="32"/>
      <c r="B764" s="33"/>
      <c r="C764" s="191" t="s">
        <v>1462</v>
      </c>
      <c r="D764" s="191" t="s">
        <v>409</v>
      </c>
      <c r="E764" s="192" t="s">
        <v>1463</v>
      </c>
      <c r="F764" s="193" t="s">
        <v>1464</v>
      </c>
      <c r="G764" s="194" t="s">
        <v>168</v>
      </c>
      <c r="H764" s="195">
        <v>160</v>
      </c>
      <c r="I764" s="196"/>
      <c r="J764" s="197">
        <f>ROUND(I764*H764,2)</f>
        <v>0</v>
      </c>
      <c r="K764" s="193" t="s">
        <v>1004</v>
      </c>
      <c r="L764" s="198"/>
      <c r="M764" s="199" t="s">
        <v>19</v>
      </c>
      <c r="N764" s="200" t="s">
        <v>44</v>
      </c>
      <c r="O764" s="62"/>
      <c r="P764" s="180">
        <f>O764*H764</f>
        <v>0</v>
      </c>
      <c r="Q764" s="180">
        <v>0</v>
      </c>
      <c r="R764" s="180">
        <f>Q764*H764</f>
        <v>0</v>
      </c>
      <c r="S764" s="180">
        <v>0</v>
      </c>
      <c r="T764" s="181">
        <f>S764*H764</f>
        <v>0</v>
      </c>
      <c r="U764" s="32"/>
      <c r="V764" s="32"/>
      <c r="W764" s="32"/>
      <c r="X764" s="32"/>
      <c r="Y764" s="32"/>
      <c r="Z764" s="32"/>
      <c r="AA764" s="32"/>
      <c r="AB764" s="32"/>
      <c r="AC764" s="32"/>
      <c r="AD764" s="32"/>
      <c r="AE764" s="32"/>
      <c r="AR764" s="182" t="s">
        <v>184</v>
      </c>
      <c r="AT764" s="182" t="s">
        <v>409</v>
      </c>
      <c r="AU764" s="182" t="s">
        <v>83</v>
      </c>
      <c r="AY764" s="15" t="s">
        <v>136</v>
      </c>
      <c r="BE764" s="183">
        <f>IF(N764="základní",J764,0)</f>
        <v>0</v>
      </c>
      <c r="BF764" s="183">
        <f>IF(N764="snížená",J764,0)</f>
        <v>0</v>
      </c>
      <c r="BG764" s="183">
        <f>IF(N764="zákl. přenesená",J764,0)</f>
        <v>0</v>
      </c>
      <c r="BH764" s="183">
        <f>IF(N764="sníž. přenesená",J764,0)</f>
        <v>0</v>
      </c>
      <c r="BI764" s="183">
        <f>IF(N764="nulová",J764,0)</f>
        <v>0</v>
      </c>
      <c r="BJ764" s="15" t="s">
        <v>81</v>
      </c>
      <c r="BK764" s="183">
        <f>ROUND(I764*H764,2)</f>
        <v>0</v>
      </c>
      <c r="BL764" s="15" t="s">
        <v>143</v>
      </c>
      <c r="BM764" s="182" t="s">
        <v>1465</v>
      </c>
    </row>
    <row r="765" spans="1:65" s="2" customFormat="1" ht="11.25">
      <c r="A765" s="32"/>
      <c r="B765" s="33"/>
      <c r="C765" s="34"/>
      <c r="D765" s="184" t="s">
        <v>145</v>
      </c>
      <c r="E765" s="34"/>
      <c r="F765" s="185" t="s">
        <v>1464</v>
      </c>
      <c r="G765" s="34"/>
      <c r="H765" s="34"/>
      <c r="I765" s="186"/>
      <c r="J765" s="34"/>
      <c r="K765" s="34"/>
      <c r="L765" s="37"/>
      <c r="M765" s="187"/>
      <c r="N765" s="188"/>
      <c r="O765" s="62"/>
      <c r="P765" s="62"/>
      <c r="Q765" s="62"/>
      <c r="R765" s="62"/>
      <c r="S765" s="62"/>
      <c r="T765" s="63"/>
      <c r="U765" s="32"/>
      <c r="V765" s="32"/>
      <c r="W765" s="32"/>
      <c r="X765" s="32"/>
      <c r="Y765" s="32"/>
      <c r="Z765" s="32"/>
      <c r="AA765" s="32"/>
      <c r="AB765" s="32"/>
      <c r="AC765" s="32"/>
      <c r="AD765" s="32"/>
      <c r="AE765" s="32"/>
      <c r="AT765" s="15" t="s">
        <v>145</v>
      </c>
      <c r="AU765" s="15" t="s">
        <v>83</v>
      </c>
    </row>
    <row r="766" spans="1:65" s="2" customFormat="1" ht="24.2" customHeight="1">
      <c r="A766" s="32"/>
      <c r="B766" s="33"/>
      <c r="C766" s="191" t="s">
        <v>1466</v>
      </c>
      <c r="D766" s="191" t="s">
        <v>409</v>
      </c>
      <c r="E766" s="192" t="s">
        <v>1467</v>
      </c>
      <c r="F766" s="193" t="s">
        <v>1468</v>
      </c>
      <c r="G766" s="194" t="s">
        <v>1469</v>
      </c>
      <c r="H766" s="195">
        <v>2</v>
      </c>
      <c r="I766" s="196"/>
      <c r="J766" s="197">
        <f>ROUND(I766*H766,2)</f>
        <v>0</v>
      </c>
      <c r="K766" s="193" t="s">
        <v>142</v>
      </c>
      <c r="L766" s="198"/>
      <c r="M766" s="199" t="s">
        <v>19</v>
      </c>
      <c r="N766" s="200" t="s">
        <v>44</v>
      </c>
      <c r="O766" s="62"/>
      <c r="P766" s="180">
        <f>O766*H766</f>
        <v>0</v>
      </c>
      <c r="Q766" s="180">
        <v>6.4400000000000004E-3</v>
      </c>
      <c r="R766" s="180">
        <f>Q766*H766</f>
        <v>1.2880000000000001E-2</v>
      </c>
      <c r="S766" s="180">
        <v>0</v>
      </c>
      <c r="T766" s="181">
        <f>S766*H766</f>
        <v>0</v>
      </c>
      <c r="U766" s="32"/>
      <c r="V766" s="32"/>
      <c r="W766" s="32"/>
      <c r="X766" s="32"/>
      <c r="Y766" s="32"/>
      <c r="Z766" s="32"/>
      <c r="AA766" s="32"/>
      <c r="AB766" s="32"/>
      <c r="AC766" s="32"/>
      <c r="AD766" s="32"/>
      <c r="AE766" s="32"/>
      <c r="AR766" s="182" t="s">
        <v>184</v>
      </c>
      <c r="AT766" s="182" t="s">
        <v>409</v>
      </c>
      <c r="AU766" s="182" t="s">
        <v>83</v>
      </c>
      <c r="AY766" s="15" t="s">
        <v>136</v>
      </c>
      <c r="BE766" s="183">
        <f>IF(N766="základní",J766,0)</f>
        <v>0</v>
      </c>
      <c r="BF766" s="183">
        <f>IF(N766="snížená",J766,0)</f>
        <v>0</v>
      </c>
      <c r="BG766" s="183">
        <f>IF(N766="zákl. přenesená",J766,0)</f>
        <v>0</v>
      </c>
      <c r="BH766" s="183">
        <f>IF(N766="sníž. přenesená",J766,0)</f>
        <v>0</v>
      </c>
      <c r="BI766" s="183">
        <f>IF(N766="nulová",J766,0)</f>
        <v>0</v>
      </c>
      <c r="BJ766" s="15" t="s">
        <v>81</v>
      </c>
      <c r="BK766" s="183">
        <f>ROUND(I766*H766,2)</f>
        <v>0</v>
      </c>
      <c r="BL766" s="15" t="s">
        <v>143</v>
      </c>
      <c r="BM766" s="182" t="s">
        <v>1470</v>
      </c>
    </row>
    <row r="767" spans="1:65" s="2" customFormat="1" ht="11.25">
      <c r="A767" s="32"/>
      <c r="B767" s="33"/>
      <c r="C767" s="34"/>
      <c r="D767" s="184" t="s">
        <v>145</v>
      </c>
      <c r="E767" s="34"/>
      <c r="F767" s="185" t="s">
        <v>1468</v>
      </c>
      <c r="G767" s="34"/>
      <c r="H767" s="34"/>
      <c r="I767" s="186"/>
      <c r="J767" s="34"/>
      <c r="K767" s="34"/>
      <c r="L767" s="37"/>
      <c r="M767" s="187"/>
      <c r="N767" s="188"/>
      <c r="O767" s="62"/>
      <c r="P767" s="62"/>
      <c r="Q767" s="62"/>
      <c r="R767" s="62"/>
      <c r="S767" s="62"/>
      <c r="T767" s="63"/>
      <c r="U767" s="32"/>
      <c r="V767" s="32"/>
      <c r="W767" s="32"/>
      <c r="X767" s="32"/>
      <c r="Y767" s="32"/>
      <c r="Z767" s="32"/>
      <c r="AA767" s="32"/>
      <c r="AB767" s="32"/>
      <c r="AC767" s="32"/>
      <c r="AD767" s="32"/>
      <c r="AE767" s="32"/>
      <c r="AT767" s="15" t="s">
        <v>145</v>
      </c>
      <c r="AU767" s="15" t="s">
        <v>83</v>
      </c>
    </row>
    <row r="768" spans="1:65" s="2" customFormat="1" ht="16.5" customHeight="1">
      <c r="A768" s="32"/>
      <c r="B768" s="33"/>
      <c r="C768" s="191" t="s">
        <v>1471</v>
      </c>
      <c r="D768" s="191" t="s">
        <v>409</v>
      </c>
      <c r="E768" s="192" t="s">
        <v>1472</v>
      </c>
      <c r="F768" s="193" t="s">
        <v>1473</v>
      </c>
      <c r="G768" s="194" t="s">
        <v>168</v>
      </c>
      <c r="H768" s="195">
        <v>20</v>
      </c>
      <c r="I768" s="196"/>
      <c r="J768" s="197">
        <f>ROUND(I768*H768,2)</f>
        <v>0</v>
      </c>
      <c r="K768" s="193" t="s">
        <v>1474</v>
      </c>
      <c r="L768" s="198"/>
      <c r="M768" s="199" t="s">
        <v>19</v>
      </c>
      <c r="N768" s="200" t="s">
        <v>44</v>
      </c>
      <c r="O768" s="62"/>
      <c r="P768" s="180">
        <f>O768*H768</f>
        <v>0</v>
      </c>
      <c r="Q768" s="180">
        <v>0</v>
      </c>
      <c r="R768" s="180">
        <f>Q768*H768</f>
        <v>0</v>
      </c>
      <c r="S768" s="180">
        <v>0</v>
      </c>
      <c r="T768" s="181">
        <f>S768*H768</f>
        <v>0</v>
      </c>
      <c r="U768" s="32"/>
      <c r="V768" s="32"/>
      <c r="W768" s="32"/>
      <c r="X768" s="32"/>
      <c r="Y768" s="32"/>
      <c r="Z768" s="32"/>
      <c r="AA768" s="32"/>
      <c r="AB768" s="32"/>
      <c r="AC768" s="32"/>
      <c r="AD768" s="32"/>
      <c r="AE768" s="32"/>
      <c r="AR768" s="182" t="s">
        <v>184</v>
      </c>
      <c r="AT768" s="182" t="s">
        <v>409</v>
      </c>
      <c r="AU768" s="182" t="s">
        <v>83</v>
      </c>
      <c r="AY768" s="15" t="s">
        <v>136</v>
      </c>
      <c r="BE768" s="183">
        <f>IF(N768="základní",J768,0)</f>
        <v>0</v>
      </c>
      <c r="BF768" s="183">
        <f>IF(N768="snížená",J768,0)</f>
        <v>0</v>
      </c>
      <c r="BG768" s="183">
        <f>IF(N768="zákl. přenesená",J768,0)</f>
        <v>0</v>
      </c>
      <c r="BH768" s="183">
        <f>IF(N768="sníž. přenesená",J768,0)</f>
        <v>0</v>
      </c>
      <c r="BI768" s="183">
        <f>IF(N768="nulová",J768,0)</f>
        <v>0</v>
      </c>
      <c r="BJ768" s="15" t="s">
        <v>81</v>
      </c>
      <c r="BK768" s="183">
        <f>ROUND(I768*H768,2)</f>
        <v>0</v>
      </c>
      <c r="BL768" s="15" t="s">
        <v>143</v>
      </c>
      <c r="BM768" s="182" t="s">
        <v>1475</v>
      </c>
    </row>
    <row r="769" spans="1:65" s="2" customFormat="1" ht="11.25">
      <c r="A769" s="32"/>
      <c r="B769" s="33"/>
      <c r="C769" s="34"/>
      <c r="D769" s="184" t="s">
        <v>145</v>
      </c>
      <c r="E769" s="34"/>
      <c r="F769" s="185" t="s">
        <v>1473</v>
      </c>
      <c r="G769" s="34"/>
      <c r="H769" s="34"/>
      <c r="I769" s="186"/>
      <c r="J769" s="34"/>
      <c r="K769" s="34"/>
      <c r="L769" s="37"/>
      <c r="M769" s="187"/>
      <c r="N769" s="188"/>
      <c r="O769" s="62"/>
      <c r="P769" s="62"/>
      <c r="Q769" s="62"/>
      <c r="R769" s="62"/>
      <c r="S769" s="62"/>
      <c r="T769" s="63"/>
      <c r="U769" s="32"/>
      <c r="V769" s="32"/>
      <c r="W769" s="32"/>
      <c r="X769" s="32"/>
      <c r="Y769" s="32"/>
      <c r="Z769" s="32"/>
      <c r="AA769" s="32"/>
      <c r="AB769" s="32"/>
      <c r="AC769" s="32"/>
      <c r="AD769" s="32"/>
      <c r="AE769" s="32"/>
      <c r="AT769" s="15" t="s">
        <v>145</v>
      </c>
      <c r="AU769" s="15" t="s">
        <v>83</v>
      </c>
    </row>
    <row r="770" spans="1:65" s="2" customFormat="1" ht="24.2" customHeight="1">
      <c r="A770" s="32"/>
      <c r="B770" s="33"/>
      <c r="C770" s="191" t="s">
        <v>1476</v>
      </c>
      <c r="D770" s="191" t="s">
        <v>409</v>
      </c>
      <c r="E770" s="192" t="s">
        <v>1477</v>
      </c>
      <c r="F770" s="193" t="s">
        <v>1478</v>
      </c>
      <c r="G770" s="194" t="s">
        <v>1469</v>
      </c>
      <c r="H770" s="195">
        <v>3</v>
      </c>
      <c r="I770" s="196"/>
      <c r="J770" s="197">
        <f>ROUND(I770*H770,2)</f>
        <v>0</v>
      </c>
      <c r="K770" s="193" t="s">
        <v>142</v>
      </c>
      <c r="L770" s="198"/>
      <c r="M770" s="199" t="s">
        <v>19</v>
      </c>
      <c r="N770" s="200" t="s">
        <v>44</v>
      </c>
      <c r="O770" s="62"/>
      <c r="P770" s="180">
        <f>O770*H770</f>
        <v>0</v>
      </c>
      <c r="Q770" s="180">
        <v>1.7399999999999999E-2</v>
      </c>
      <c r="R770" s="180">
        <f>Q770*H770</f>
        <v>5.2199999999999996E-2</v>
      </c>
      <c r="S770" s="180">
        <v>0</v>
      </c>
      <c r="T770" s="181">
        <f>S770*H770</f>
        <v>0</v>
      </c>
      <c r="U770" s="32"/>
      <c r="V770" s="32"/>
      <c r="W770" s="32"/>
      <c r="X770" s="32"/>
      <c r="Y770" s="32"/>
      <c r="Z770" s="32"/>
      <c r="AA770" s="32"/>
      <c r="AB770" s="32"/>
      <c r="AC770" s="32"/>
      <c r="AD770" s="32"/>
      <c r="AE770" s="32"/>
      <c r="AR770" s="182" t="s">
        <v>184</v>
      </c>
      <c r="AT770" s="182" t="s">
        <v>409</v>
      </c>
      <c r="AU770" s="182" t="s">
        <v>83</v>
      </c>
      <c r="AY770" s="15" t="s">
        <v>136</v>
      </c>
      <c r="BE770" s="183">
        <f>IF(N770="základní",J770,0)</f>
        <v>0</v>
      </c>
      <c r="BF770" s="183">
        <f>IF(N770="snížená",J770,0)</f>
        <v>0</v>
      </c>
      <c r="BG770" s="183">
        <f>IF(N770="zákl. přenesená",J770,0)</f>
        <v>0</v>
      </c>
      <c r="BH770" s="183">
        <f>IF(N770="sníž. přenesená",J770,0)</f>
        <v>0</v>
      </c>
      <c r="BI770" s="183">
        <f>IF(N770="nulová",J770,0)</f>
        <v>0</v>
      </c>
      <c r="BJ770" s="15" t="s">
        <v>81</v>
      </c>
      <c r="BK770" s="183">
        <f>ROUND(I770*H770,2)</f>
        <v>0</v>
      </c>
      <c r="BL770" s="15" t="s">
        <v>143</v>
      </c>
      <c r="BM770" s="182" t="s">
        <v>1479</v>
      </c>
    </row>
    <row r="771" spans="1:65" s="2" customFormat="1" ht="11.25">
      <c r="A771" s="32"/>
      <c r="B771" s="33"/>
      <c r="C771" s="34"/>
      <c r="D771" s="184" t="s">
        <v>145</v>
      </c>
      <c r="E771" s="34"/>
      <c r="F771" s="185" t="s">
        <v>1478</v>
      </c>
      <c r="G771" s="34"/>
      <c r="H771" s="34"/>
      <c r="I771" s="186"/>
      <c r="J771" s="34"/>
      <c r="K771" s="34"/>
      <c r="L771" s="37"/>
      <c r="M771" s="187"/>
      <c r="N771" s="188"/>
      <c r="O771" s="62"/>
      <c r="P771" s="62"/>
      <c r="Q771" s="62"/>
      <c r="R771" s="62"/>
      <c r="S771" s="62"/>
      <c r="T771" s="63"/>
      <c r="U771" s="32"/>
      <c r="V771" s="32"/>
      <c r="W771" s="32"/>
      <c r="X771" s="32"/>
      <c r="Y771" s="32"/>
      <c r="Z771" s="32"/>
      <c r="AA771" s="32"/>
      <c r="AB771" s="32"/>
      <c r="AC771" s="32"/>
      <c r="AD771" s="32"/>
      <c r="AE771" s="32"/>
      <c r="AT771" s="15" t="s">
        <v>145</v>
      </c>
      <c r="AU771" s="15" t="s">
        <v>83</v>
      </c>
    </row>
    <row r="772" spans="1:65" s="2" customFormat="1" ht="24.2" customHeight="1">
      <c r="A772" s="32"/>
      <c r="B772" s="33"/>
      <c r="C772" s="191" t="s">
        <v>1480</v>
      </c>
      <c r="D772" s="191" t="s">
        <v>409</v>
      </c>
      <c r="E772" s="192" t="s">
        <v>1481</v>
      </c>
      <c r="F772" s="193" t="s">
        <v>1482</v>
      </c>
      <c r="G772" s="194" t="s">
        <v>1469</v>
      </c>
      <c r="H772" s="195">
        <v>1</v>
      </c>
      <c r="I772" s="196"/>
      <c r="J772" s="197">
        <f>ROUND(I772*H772,2)</f>
        <v>0</v>
      </c>
      <c r="K772" s="193" t="s">
        <v>142</v>
      </c>
      <c r="L772" s="198"/>
      <c r="M772" s="199" t="s">
        <v>19</v>
      </c>
      <c r="N772" s="200" t="s">
        <v>44</v>
      </c>
      <c r="O772" s="62"/>
      <c r="P772" s="180">
        <f>O772*H772</f>
        <v>0</v>
      </c>
      <c r="Q772" s="180">
        <v>1.72E-3</v>
      </c>
      <c r="R772" s="180">
        <f>Q772*H772</f>
        <v>1.72E-3</v>
      </c>
      <c r="S772" s="180">
        <v>0</v>
      </c>
      <c r="T772" s="181">
        <f>S772*H772</f>
        <v>0</v>
      </c>
      <c r="U772" s="32"/>
      <c r="V772" s="32"/>
      <c r="W772" s="32"/>
      <c r="X772" s="32"/>
      <c r="Y772" s="32"/>
      <c r="Z772" s="32"/>
      <c r="AA772" s="32"/>
      <c r="AB772" s="32"/>
      <c r="AC772" s="32"/>
      <c r="AD772" s="32"/>
      <c r="AE772" s="32"/>
      <c r="AR772" s="182" t="s">
        <v>184</v>
      </c>
      <c r="AT772" s="182" t="s">
        <v>409</v>
      </c>
      <c r="AU772" s="182" t="s">
        <v>83</v>
      </c>
      <c r="AY772" s="15" t="s">
        <v>136</v>
      </c>
      <c r="BE772" s="183">
        <f>IF(N772="základní",J772,0)</f>
        <v>0</v>
      </c>
      <c r="BF772" s="183">
        <f>IF(N772="snížená",J772,0)</f>
        <v>0</v>
      </c>
      <c r="BG772" s="183">
        <f>IF(N772="zákl. přenesená",J772,0)</f>
        <v>0</v>
      </c>
      <c r="BH772" s="183">
        <f>IF(N772="sníž. přenesená",J772,0)</f>
        <v>0</v>
      </c>
      <c r="BI772" s="183">
        <f>IF(N772="nulová",J772,0)</f>
        <v>0</v>
      </c>
      <c r="BJ772" s="15" t="s">
        <v>81</v>
      </c>
      <c r="BK772" s="183">
        <f>ROUND(I772*H772,2)</f>
        <v>0</v>
      </c>
      <c r="BL772" s="15" t="s">
        <v>143</v>
      </c>
      <c r="BM772" s="182" t="s">
        <v>1483</v>
      </c>
    </row>
    <row r="773" spans="1:65" s="2" customFormat="1" ht="11.25">
      <c r="A773" s="32"/>
      <c r="B773" s="33"/>
      <c r="C773" s="34"/>
      <c r="D773" s="184" t="s">
        <v>145</v>
      </c>
      <c r="E773" s="34"/>
      <c r="F773" s="185" t="s">
        <v>1482</v>
      </c>
      <c r="G773" s="34"/>
      <c r="H773" s="34"/>
      <c r="I773" s="186"/>
      <c r="J773" s="34"/>
      <c r="K773" s="34"/>
      <c r="L773" s="37"/>
      <c r="M773" s="187"/>
      <c r="N773" s="188"/>
      <c r="O773" s="62"/>
      <c r="P773" s="62"/>
      <c r="Q773" s="62"/>
      <c r="R773" s="62"/>
      <c r="S773" s="62"/>
      <c r="T773" s="63"/>
      <c r="U773" s="32"/>
      <c r="V773" s="32"/>
      <c r="W773" s="32"/>
      <c r="X773" s="32"/>
      <c r="Y773" s="32"/>
      <c r="Z773" s="32"/>
      <c r="AA773" s="32"/>
      <c r="AB773" s="32"/>
      <c r="AC773" s="32"/>
      <c r="AD773" s="32"/>
      <c r="AE773" s="32"/>
      <c r="AT773" s="15" t="s">
        <v>145</v>
      </c>
      <c r="AU773" s="15" t="s">
        <v>83</v>
      </c>
    </row>
    <row r="774" spans="1:65" s="2" customFormat="1" ht="16.5" customHeight="1">
      <c r="A774" s="32"/>
      <c r="B774" s="33"/>
      <c r="C774" s="191" t="s">
        <v>1484</v>
      </c>
      <c r="D774" s="191" t="s">
        <v>409</v>
      </c>
      <c r="E774" s="192" t="s">
        <v>1485</v>
      </c>
      <c r="F774" s="193" t="s">
        <v>1486</v>
      </c>
      <c r="G774" s="194" t="s">
        <v>141</v>
      </c>
      <c r="H774" s="195">
        <v>5</v>
      </c>
      <c r="I774" s="196"/>
      <c r="J774" s="197">
        <f>ROUND(I774*H774,2)</f>
        <v>0</v>
      </c>
      <c r="K774" s="193" t="s">
        <v>1004</v>
      </c>
      <c r="L774" s="198"/>
      <c r="M774" s="199" t="s">
        <v>19</v>
      </c>
      <c r="N774" s="200" t="s">
        <v>44</v>
      </c>
      <c r="O774" s="62"/>
      <c r="P774" s="180">
        <f>O774*H774</f>
        <v>0</v>
      </c>
      <c r="Q774" s="180">
        <v>0</v>
      </c>
      <c r="R774" s="180">
        <f>Q774*H774</f>
        <v>0</v>
      </c>
      <c r="S774" s="180">
        <v>0</v>
      </c>
      <c r="T774" s="181">
        <f>S774*H774</f>
        <v>0</v>
      </c>
      <c r="U774" s="32"/>
      <c r="V774" s="32"/>
      <c r="W774" s="32"/>
      <c r="X774" s="32"/>
      <c r="Y774" s="32"/>
      <c r="Z774" s="32"/>
      <c r="AA774" s="32"/>
      <c r="AB774" s="32"/>
      <c r="AC774" s="32"/>
      <c r="AD774" s="32"/>
      <c r="AE774" s="32"/>
      <c r="AR774" s="182" t="s">
        <v>184</v>
      </c>
      <c r="AT774" s="182" t="s">
        <v>409</v>
      </c>
      <c r="AU774" s="182" t="s">
        <v>83</v>
      </c>
      <c r="AY774" s="15" t="s">
        <v>136</v>
      </c>
      <c r="BE774" s="183">
        <f>IF(N774="základní",J774,0)</f>
        <v>0</v>
      </c>
      <c r="BF774" s="183">
        <f>IF(N774="snížená",J774,0)</f>
        <v>0</v>
      </c>
      <c r="BG774" s="183">
        <f>IF(N774="zákl. přenesená",J774,0)</f>
        <v>0</v>
      </c>
      <c r="BH774" s="183">
        <f>IF(N774="sníž. přenesená",J774,0)</f>
        <v>0</v>
      </c>
      <c r="BI774" s="183">
        <f>IF(N774="nulová",J774,0)</f>
        <v>0</v>
      </c>
      <c r="BJ774" s="15" t="s">
        <v>81</v>
      </c>
      <c r="BK774" s="183">
        <f>ROUND(I774*H774,2)</f>
        <v>0</v>
      </c>
      <c r="BL774" s="15" t="s">
        <v>143</v>
      </c>
      <c r="BM774" s="182" t="s">
        <v>1487</v>
      </c>
    </row>
    <row r="775" spans="1:65" s="2" customFormat="1" ht="11.25">
      <c r="A775" s="32"/>
      <c r="B775" s="33"/>
      <c r="C775" s="34"/>
      <c r="D775" s="184" t="s">
        <v>145</v>
      </c>
      <c r="E775" s="34"/>
      <c r="F775" s="185" t="s">
        <v>1486</v>
      </c>
      <c r="G775" s="34"/>
      <c r="H775" s="34"/>
      <c r="I775" s="186"/>
      <c r="J775" s="34"/>
      <c r="K775" s="34"/>
      <c r="L775" s="37"/>
      <c r="M775" s="187"/>
      <c r="N775" s="188"/>
      <c r="O775" s="62"/>
      <c r="P775" s="62"/>
      <c r="Q775" s="62"/>
      <c r="R775" s="62"/>
      <c r="S775" s="62"/>
      <c r="T775" s="63"/>
      <c r="U775" s="32"/>
      <c r="V775" s="32"/>
      <c r="W775" s="32"/>
      <c r="X775" s="32"/>
      <c r="Y775" s="32"/>
      <c r="Z775" s="32"/>
      <c r="AA775" s="32"/>
      <c r="AB775" s="32"/>
      <c r="AC775" s="32"/>
      <c r="AD775" s="32"/>
      <c r="AE775" s="32"/>
      <c r="AT775" s="15" t="s">
        <v>145</v>
      </c>
      <c r="AU775" s="15" t="s">
        <v>83</v>
      </c>
    </row>
    <row r="776" spans="1:65" s="2" customFormat="1" ht="16.5" customHeight="1">
      <c r="A776" s="32"/>
      <c r="B776" s="33"/>
      <c r="C776" s="171" t="s">
        <v>1488</v>
      </c>
      <c r="D776" s="171" t="s">
        <v>138</v>
      </c>
      <c r="E776" s="172" t="s">
        <v>1489</v>
      </c>
      <c r="F776" s="173" t="s">
        <v>1490</v>
      </c>
      <c r="G776" s="174" t="s">
        <v>168</v>
      </c>
      <c r="H776" s="175">
        <v>5</v>
      </c>
      <c r="I776" s="176"/>
      <c r="J776" s="177">
        <f>ROUND(I776*H776,2)</f>
        <v>0</v>
      </c>
      <c r="K776" s="173" t="s">
        <v>142</v>
      </c>
      <c r="L776" s="37"/>
      <c r="M776" s="178" t="s">
        <v>19</v>
      </c>
      <c r="N776" s="179" t="s">
        <v>44</v>
      </c>
      <c r="O776" s="62"/>
      <c r="P776" s="180">
        <f>O776*H776</f>
        <v>0</v>
      </c>
      <c r="Q776" s="180">
        <v>3.2399999999999998E-3</v>
      </c>
      <c r="R776" s="180">
        <f>Q776*H776</f>
        <v>1.6199999999999999E-2</v>
      </c>
      <c r="S776" s="180">
        <v>0</v>
      </c>
      <c r="T776" s="181">
        <f>S776*H776</f>
        <v>0</v>
      </c>
      <c r="U776" s="32"/>
      <c r="V776" s="32"/>
      <c r="W776" s="32"/>
      <c r="X776" s="32"/>
      <c r="Y776" s="32"/>
      <c r="Z776" s="32"/>
      <c r="AA776" s="32"/>
      <c r="AB776" s="32"/>
      <c r="AC776" s="32"/>
      <c r="AD776" s="32"/>
      <c r="AE776" s="32"/>
      <c r="AR776" s="182" t="s">
        <v>143</v>
      </c>
      <c r="AT776" s="182" t="s">
        <v>138</v>
      </c>
      <c r="AU776" s="182" t="s">
        <v>83</v>
      </c>
      <c r="AY776" s="15" t="s">
        <v>136</v>
      </c>
      <c r="BE776" s="183">
        <f>IF(N776="základní",J776,0)</f>
        <v>0</v>
      </c>
      <c r="BF776" s="183">
        <f>IF(N776="snížená",J776,0)</f>
        <v>0</v>
      </c>
      <c r="BG776" s="183">
        <f>IF(N776="zákl. přenesená",J776,0)</f>
        <v>0</v>
      </c>
      <c r="BH776" s="183">
        <f>IF(N776="sníž. přenesená",J776,0)</f>
        <v>0</v>
      </c>
      <c r="BI776" s="183">
        <f>IF(N776="nulová",J776,0)</f>
        <v>0</v>
      </c>
      <c r="BJ776" s="15" t="s">
        <v>81</v>
      </c>
      <c r="BK776" s="183">
        <f>ROUND(I776*H776,2)</f>
        <v>0</v>
      </c>
      <c r="BL776" s="15" t="s">
        <v>143</v>
      </c>
      <c r="BM776" s="182" t="s">
        <v>1491</v>
      </c>
    </row>
    <row r="777" spans="1:65" s="2" customFormat="1" ht="11.25">
      <c r="A777" s="32"/>
      <c r="B777" s="33"/>
      <c r="C777" s="34"/>
      <c r="D777" s="184" t="s">
        <v>145</v>
      </c>
      <c r="E777" s="34"/>
      <c r="F777" s="185" t="s">
        <v>1492</v>
      </c>
      <c r="G777" s="34"/>
      <c r="H777" s="34"/>
      <c r="I777" s="186"/>
      <c r="J777" s="34"/>
      <c r="K777" s="34"/>
      <c r="L777" s="37"/>
      <c r="M777" s="187"/>
      <c r="N777" s="188"/>
      <c r="O777" s="62"/>
      <c r="P777" s="62"/>
      <c r="Q777" s="62"/>
      <c r="R777" s="62"/>
      <c r="S777" s="62"/>
      <c r="T777" s="63"/>
      <c r="U777" s="32"/>
      <c r="V777" s="32"/>
      <c r="W777" s="32"/>
      <c r="X777" s="32"/>
      <c r="Y777" s="32"/>
      <c r="Z777" s="32"/>
      <c r="AA777" s="32"/>
      <c r="AB777" s="32"/>
      <c r="AC777" s="32"/>
      <c r="AD777" s="32"/>
      <c r="AE777" s="32"/>
      <c r="AT777" s="15" t="s">
        <v>145</v>
      </c>
      <c r="AU777" s="15" t="s">
        <v>83</v>
      </c>
    </row>
    <row r="778" spans="1:65" s="2" customFormat="1" ht="11.25">
      <c r="A778" s="32"/>
      <c r="B778" s="33"/>
      <c r="C778" s="34"/>
      <c r="D778" s="189" t="s">
        <v>147</v>
      </c>
      <c r="E778" s="34"/>
      <c r="F778" s="190" t="s">
        <v>1493</v>
      </c>
      <c r="G778" s="34"/>
      <c r="H778" s="34"/>
      <c r="I778" s="186"/>
      <c r="J778" s="34"/>
      <c r="K778" s="34"/>
      <c r="L778" s="37"/>
      <c r="M778" s="187"/>
      <c r="N778" s="188"/>
      <c r="O778" s="62"/>
      <c r="P778" s="62"/>
      <c r="Q778" s="62"/>
      <c r="R778" s="62"/>
      <c r="S778" s="62"/>
      <c r="T778" s="63"/>
      <c r="U778" s="32"/>
      <c r="V778" s="32"/>
      <c r="W778" s="32"/>
      <c r="X778" s="32"/>
      <c r="Y778" s="32"/>
      <c r="Z778" s="32"/>
      <c r="AA778" s="32"/>
      <c r="AB778" s="32"/>
      <c r="AC778" s="32"/>
      <c r="AD778" s="32"/>
      <c r="AE778" s="32"/>
      <c r="AT778" s="15" t="s">
        <v>147</v>
      </c>
      <c r="AU778" s="15" t="s">
        <v>83</v>
      </c>
    </row>
    <row r="779" spans="1:65" s="2" customFormat="1" ht="16.5" customHeight="1">
      <c r="A779" s="32"/>
      <c r="B779" s="33"/>
      <c r="C779" s="171" t="s">
        <v>1494</v>
      </c>
      <c r="D779" s="171" t="s">
        <v>138</v>
      </c>
      <c r="E779" s="172" t="s">
        <v>1495</v>
      </c>
      <c r="F779" s="173" t="s">
        <v>1496</v>
      </c>
      <c r="G779" s="174" t="s">
        <v>168</v>
      </c>
      <c r="H779" s="175">
        <v>15</v>
      </c>
      <c r="I779" s="176"/>
      <c r="J779" s="177">
        <f>ROUND(I779*H779,2)</f>
        <v>0</v>
      </c>
      <c r="K779" s="173" t="s">
        <v>142</v>
      </c>
      <c r="L779" s="37"/>
      <c r="M779" s="178" t="s">
        <v>19</v>
      </c>
      <c r="N779" s="179" t="s">
        <v>44</v>
      </c>
      <c r="O779" s="62"/>
      <c r="P779" s="180">
        <f>O779*H779</f>
        <v>0</v>
      </c>
      <c r="Q779" s="180">
        <v>3.2399999999999998E-3</v>
      </c>
      <c r="R779" s="180">
        <f>Q779*H779</f>
        <v>4.8599999999999997E-2</v>
      </c>
      <c r="S779" s="180">
        <v>0</v>
      </c>
      <c r="T779" s="181">
        <f>S779*H779</f>
        <v>0</v>
      </c>
      <c r="U779" s="32"/>
      <c r="V779" s="32"/>
      <c r="W779" s="32"/>
      <c r="X779" s="32"/>
      <c r="Y779" s="32"/>
      <c r="Z779" s="32"/>
      <c r="AA779" s="32"/>
      <c r="AB779" s="32"/>
      <c r="AC779" s="32"/>
      <c r="AD779" s="32"/>
      <c r="AE779" s="32"/>
      <c r="AR779" s="182" t="s">
        <v>143</v>
      </c>
      <c r="AT779" s="182" t="s">
        <v>138</v>
      </c>
      <c r="AU779" s="182" t="s">
        <v>83</v>
      </c>
      <c r="AY779" s="15" t="s">
        <v>136</v>
      </c>
      <c r="BE779" s="183">
        <f>IF(N779="základní",J779,0)</f>
        <v>0</v>
      </c>
      <c r="BF779" s="183">
        <f>IF(N779="snížená",J779,0)</f>
        <v>0</v>
      </c>
      <c r="BG779" s="183">
        <f>IF(N779="zákl. přenesená",J779,0)</f>
        <v>0</v>
      </c>
      <c r="BH779" s="183">
        <f>IF(N779="sníž. přenesená",J779,0)</f>
        <v>0</v>
      </c>
      <c r="BI779" s="183">
        <f>IF(N779="nulová",J779,0)</f>
        <v>0</v>
      </c>
      <c r="BJ779" s="15" t="s">
        <v>81</v>
      </c>
      <c r="BK779" s="183">
        <f>ROUND(I779*H779,2)</f>
        <v>0</v>
      </c>
      <c r="BL779" s="15" t="s">
        <v>143</v>
      </c>
      <c r="BM779" s="182" t="s">
        <v>1497</v>
      </c>
    </row>
    <row r="780" spans="1:65" s="2" customFormat="1" ht="11.25">
      <c r="A780" s="32"/>
      <c r="B780" s="33"/>
      <c r="C780" s="34"/>
      <c r="D780" s="184" t="s">
        <v>145</v>
      </c>
      <c r="E780" s="34"/>
      <c r="F780" s="185" t="s">
        <v>1498</v>
      </c>
      <c r="G780" s="34"/>
      <c r="H780" s="34"/>
      <c r="I780" s="186"/>
      <c r="J780" s="34"/>
      <c r="K780" s="34"/>
      <c r="L780" s="37"/>
      <c r="M780" s="187"/>
      <c r="N780" s="188"/>
      <c r="O780" s="62"/>
      <c r="P780" s="62"/>
      <c r="Q780" s="62"/>
      <c r="R780" s="62"/>
      <c r="S780" s="62"/>
      <c r="T780" s="63"/>
      <c r="U780" s="32"/>
      <c r="V780" s="32"/>
      <c r="W780" s="32"/>
      <c r="X780" s="32"/>
      <c r="Y780" s="32"/>
      <c r="Z780" s="32"/>
      <c r="AA780" s="32"/>
      <c r="AB780" s="32"/>
      <c r="AC780" s="32"/>
      <c r="AD780" s="32"/>
      <c r="AE780" s="32"/>
      <c r="AT780" s="15" t="s">
        <v>145</v>
      </c>
      <c r="AU780" s="15" t="s">
        <v>83</v>
      </c>
    </row>
    <row r="781" spans="1:65" s="2" customFormat="1" ht="11.25">
      <c r="A781" s="32"/>
      <c r="B781" s="33"/>
      <c r="C781" s="34"/>
      <c r="D781" s="189" t="s">
        <v>147</v>
      </c>
      <c r="E781" s="34"/>
      <c r="F781" s="190" t="s">
        <v>1499</v>
      </c>
      <c r="G781" s="34"/>
      <c r="H781" s="34"/>
      <c r="I781" s="186"/>
      <c r="J781" s="34"/>
      <c r="K781" s="34"/>
      <c r="L781" s="37"/>
      <c r="M781" s="187"/>
      <c r="N781" s="188"/>
      <c r="O781" s="62"/>
      <c r="P781" s="62"/>
      <c r="Q781" s="62"/>
      <c r="R781" s="62"/>
      <c r="S781" s="62"/>
      <c r="T781" s="63"/>
      <c r="U781" s="32"/>
      <c r="V781" s="32"/>
      <c r="W781" s="32"/>
      <c r="X781" s="32"/>
      <c r="Y781" s="32"/>
      <c r="Z781" s="32"/>
      <c r="AA781" s="32"/>
      <c r="AB781" s="32"/>
      <c r="AC781" s="32"/>
      <c r="AD781" s="32"/>
      <c r="AE781" s="32"/>
      <c r="AT781" s="15" t="s">
        <v>147</v>
      </c>
      <c r="AU781" s="15" t="s">
        <v>83</v>
      </c>
    </row>
    <row r="782" spans="1:65" s="2" customFormat="1" ht="16.5" customHeight="1">
      <c r="A782" s="32"/>
      <c r="B782" s="33"/>
      <c r="C782" s="171" t="s">
        <v>1500</v>
      </c>
      <c r="D782" s="171" t="s">
        <v>138</v>
      </c>
      <c r="E782" s="172" t="s">
        <v>1501</v>
      </c>
      <c r="F782" s="173" t="s">
        <v>1502</v>
      </c>
      <c r="G782" s="174" t="s">
        <v>168</v>
      </c>
      <c r="H782" s="175">
        <v>4</v>
      </c>
      <c r="I782" s="176"/>
      <c r="J782" s="177">
        <f>ROUND(I782*H782,2)</f>
        <v>0</v>
      </c>
      <c r="K782" s="173" t="s">
        <v>142</v>
      </c>
      <c r="L782" s="37"/>
      <c r="M782" s="178" t="s">
        <v>19</v>
      </c>
      <c r="N782" s="179" t="s">
        <v>44</v>
      </c>
      <c r="O782" s="62"/>
      <c r="P782" s="180">
        <f>O782*H782</f>
        <v>0</v>
      </c>
      <c r="Q782" s="180">
        <v>2.1199999999999999E-3</v>
      </c>
      <c r="R782" s="180">
        <f>Q782*H782</f>
        <v>8.4799999999999997E-3</v>
      </c>
      <c r="S782" s="180">
        <v>0</v>
      </c>
      <c r="T782" s="181">
        <f>S782*H782</f>
        <v>0</v>
      </c>
      <c r="U782" s="32"/>
      <c r="V782" s="32"/>
      <c r="W782" s="32"/>
      <c r="X782" s="32"/>
      <c r="Y782" s="32"/>
      <c r="Z782" s="32"/>
      <c r="AA782" s="32"/>
      <c r="AB782" s="32"/>
      <c r="AC782" s="32"/>
      <c r="AD782" s="32"/>
      <c r="AE782" s="32"/>
      <c r="AR782" s="182" t="s">
        <v>143</v>
      </c>
      <c r="AT782" s="182" t="s">
        <v>138</v>
      </c>
      <c r="AU782" s="182" t="s">
        <v>83</v>
      </c>
      <c r="AY782" s="15" t="s">
        <v>136</v>
      </c>
      <c r="BE782" s="183">
        <f>IF(N782="základní",J782,0)</f>
        <v>0</v>
      </c>
      <c r="BF782" s="183">
        <f>IF(N782="snížená",J782,0)</f>
        <v>0</v>
      </c>
      <c r="BG782" s="183">
        <f>IF(N782="zákl. přenesená",J782,0)</f>
        <v>0</v>
      </c>
      <c r="BH782" s="183">
        <f>IF(N782="sníž. přenesená",J782,0)</f>
        <v>0</v>
      </c>
      <c r="BI782" s="183">
        <f>IF(N782="nulová",J782,0)</f>
        <v>0</v>
      </c>
      <c r="BJ782" s="15" t="s">
        <v>81</v>
      </c>
      <c r="BK782" s="183">
        <f>ROUND(I782*H782,2)</f>
        <v>0</v>
      </c>
      <c r="BL782" s="15" t="s">
        <v>143</v>
      </c>
      <c r="BM782" s="182" t="s">
        <v>1503</v>
      </c>
    </row>
    <row r="783" spans="1:65" s="2" customFormat="1" ht="11.25">
      <c r="A783" s="32"/>
      <c r="B783" s="33"/>
      <c r="C783" s="34"/>
      <c r="D783" s="184" t="s">
        <v>145</v>
      </c>
      <c r="E783" s="34"/>
      <c r="F783" s="185" t="s">
        <v>1504</v>
      </c>
      <c r="G783" s="34"/>
      <c r="H783" s="34"/>
      <c r="I783" s="186"/>
      <c r="J783" s="34"/>
      <c r="K783" s="34"/>
      <c r="L783" s="37"/>
      <c r="M783" s="187"/>
      <c r="N783" s="188"/>
      <c r="O783" s="62"/>
      <c r="P783" s="62"/>
      <c r="Q783" s="62"/>
      <c r="R783" s="62"/>
      <c r="S783" s="62"/>
      <c r="T783" s="63"/>
      <c r="U783" s="32"/>
      <c r="V783" s="32"/>
      <c r="W783" s="32"/>
      <c r="X783" s="32"/>
      <c r="Y783" s="32"/>
      <c r="Z783" s="32"/>
      <c r="AA783" s="32"/>
      <c r="AB783" s="32"/>
      <c r="AC783" s="32"/>
      <c r="AD783" s="32"/>
      <c r="AE783" s="32"/>
      <c r="AT783" s="15" t="s">
        <v>145</v>
      </c>
      <c r="AU783" s="15" t="s">
        <v>83</v>
      </c>
    </row>
    <row r="784" spans="1:65" s="2" customFormat="1" ht="11.25">
      <c r="A784" s="32"/>
      <c r="B784" s="33"/>
      <c r="C784" s="34"/>
      <c r="D784" s="189" t="s">
        <v>147</v>
      </c>
      <c r="E784" s="34"/>
      <c r="F784" s="190" t="s">
        <v>1505</v>
      </c>
      <c r="G784" s="34"/>
      <c r="H784" s="34"/>
      <c r="I784" s="186"/>
      <c r="J784" s="34"/>
      <c r="K784" s="34"/>
      <c r="L784" s="37"/>
      <c r="M784" s="187"/>
      <c r="N784" s="188"/>
      <c r="O784" s="62"/>
      <c r="P784" s="62"/>
      <c r="Q784" s="62"/>
      <c r="R784" s="62"/>
      <c r="S784" s="62"/>
      <c r="T784" s="63"/>
      <c r="U784" s="32"/>
      <c r="V784" s="32"/>
      <c r="W784" s="32"/>
      <c r="X784" s="32"/>
      <c r="Y784" s="32"/>
      <c r="Z784" s="32"/>
      <c r="AA784" s="32"/>
      <c r="AB784" s="32"/>
      <c r="AC784" s="32"/>
      <c r="AD784" s="32"/>
      <c r="AE784" s="32"/>
      <c r="AT784" s="15" t="s">
        <v>147</v>
      </c>
      <c r="AU784" s="15" t="s">
        <v>83</v>
      </c>
    </row>
    <row r="785" spans="1:65" s="2" customFormat="1" ht="16.5" customHeight="1">
      <c r="A785" s="32"/>
      <c r="B785" s="33"/>
      <c r="C785" s="171" t="s">
        <v>1506</v>
      </c>
      <c r="D785" s="171" t="s">
        <v>138</v>
      </c>
      <c r="E785" s="172" t="s">
        <v>1507</v>
      </c>
      <c r="F785" s="173" t="s">
        <v>1508</v>
      </c>
      <c r="G785" s="174" t="s">
        <v>168</v>
      </c>
      <c r="H785" s="175">
        <v>4</v>
      </c>
      <c r="I785" s="176"/>
      <c r="J785" s="177">
        <f>ROUND(I785*H785,2)</f>
        <v>0</v>
      </c>
      <c r="K785" s="173" t="s">
        <v>142</v>
      </c>
      <c r="L785" s="37"/>
      <c r="M785" s="178" t="s">
        <v>19</v>
      </c>
      <c r="N785" s="179" t="s">
        <v>44</v>
      </c>
      <c r="O785" s="62"/>
      <c r="P785" s="180">
        <f>O785*H785</f>
        <v>0</v>
      </c>
      <c r="Q785" s="180">
        <v>4.7499999999999999E-3</v>
      </c>
      <c r="R785" s="180">
        <f>Q785*H785</f>
        <v>1.9E-2</v>
      </c>
      <c r="S785" s="180">
        <v>0</v>
      </c>
      <c r="T785" s="181">
        <f>S785*H785</f>
        <v>0</v>
      </c>
      <c r="U785" s="32"/>
      <c r="V785" s="32"/>
      <c r="W785" s="32"/>
      <c r="X785" s="32"/>
      <c r="Y785" s="32"/>
      <c r="Z785" s="32"/>
      <c r="AA785" s="32"/>
      <c r="AB785" s="32"/>
      <c r="AC785" s="32"/>
      <c r="AD785" s="32"/>
      <c r="AE785" s="32"/>
      <c r="AR785" s="182" t="s">
        <v>143</v>
      </c>
      <c r="AT785" s="182" t="s">
        <v>138</v>
      </c>
      <c r="AU785" s="182" t="s">
        <v>83</v>
      </c>
      <c r="AY785" s="15" t="s">
        <v>136</v>
      </c>
      <c r="BE785" s="183">
        <f>IF(N785="základní",J785,0)</f>
        <v>0</v>
      </c>
      <c r="BF785" s="183">
        <f>IF(N785="snížená",J785,0)</f>
        <v>0</v>
      </c>
      <c r="BG785" s="183">
        <f>IF(N785="zákl. přenesená",J785,0)</f>
        <v>0</v>
      </c>
      <c r="BH785" s="183">
        <f>IF(N785="sníž. přenesená",J785,0)</f>
        <v>0</v>
      </c>
      <c r="BI785" s="183">
        <f>IF(N785="nulová",J785,0)</f>
        <v>0</v>
      </c>
      <c r="BJ785" s="15" t="s">
        <v>81</v>
      </c>
      <c r="BK785" s="183">
        <f>ROUND(I785*H785,2)</f>
        <v>0</v>
      </c>
      <c r="BL785" s="15" t="s">
        <v>143</v>
      </c>
      <c r="BM785" s="182" t="s">
        <v>1509</v>
      </c>
    </row>
    <row r="786" spans="1:65" s="2" customFormat="1" ht="11.25">
      <c r="A786" s="32"/>
      <c r="B786" s="33"/>
      <c r="C786" s="34"/>
      <c r="D786" s="184" t="s">
        <v>145</v>
      </c>
      <c r="E786" s="34"/>
      <c r="F786" s="185" t="s">
        <v>1510</v>
      </c>
      <c r="G786" s="34"/>
      <c r="H786" s="34"/>
      <c r="I786" s="186"/>
      <c r="J786" s="34"/>
      <c r="K786" s="34"/>
      <c r="L786" s="37"/>
      <c r="M786" s="187"/>
      <c r="N786" s="188"/>
      <c r="O786" s="62"/>
      <c r="P786" s="62"/>
      <c r="Q786" s="62"/>
      <c r="R786" s="62"/>
      <c r="S786" s="62"/>
      <c r="T786" s="63"/>
      <c r="U786" s="32"/>
      <c r="V786" s="32"/>
      <c r="W786" s="32"/>
      <c r="X786" s="32"/>
      <c r="Y786" s="32"/>
      <c r="Z786" s="32"/>
      <c r="AA786" s="32"/>
      <c r="AB786" s="32"/>
      <c r="AC786" s="32"/>
      <c r="AD786" s="32"/>
      <c r="AE786" s="32"/>
      <c r="AT786" s="15" t="s">
        <v>145</v>
      </c>
      <c r="AU786" s="15" t="s">
        <v>83</v>
      </c>
    </row>
    <row r="787" spans="1:65" s="2" customFormat="1" ht="11.25">
      <c r="A787" s="32"/>
      <c r="B787" s="33"/>
      <c r="C787" s="34"/>
      <c r="D787" s="189" t="s">
        <v>147</v>
      </c>
      <c r="E787" s="34"/>
      <c r="F787" s="190" t="s">
        <v>1511</v>
      </c>
      <c r="G787" s="34"/>
      <c r="H787" s="34"/>
      <c r="I787" s="186"/>
      <c r="J787" s="34"/>
      <c r="K787" s="34"/>
      <c r="L787" s="37"/>
      <c r="M787" s="187"/>
      <c r="N787" s="188"/>
      <c r="O787" s="62"/>
      <c r="P787" s="62"/>
      <c r="Q787" s="62"/>
      <c r="R787" s="62"/>
      <c r="S787" s="62"/>
      <c r="T787" s="63"/>
      <c r="U787" s="32"/>
      <c r="V787" s="32"/>
      <c r="W787" s="32"/>
      <c r="X787" s="32"/>
      <c r="Y787" s="32"/>
      <c r="Z787" s="32"/>
      <c r="AA787" s="32"/>
      <c r="AB787" s="32"/>
      <c r="AC787" s="32"/>
      <c r="AD787" s="32"/>
      <c r="AE787" s="32"/>
      <c r="AT787" s="15" t="s">
        <v>147</v>
      </c>
      <c r="AU787" s="15" t="s">
        <v>83</v>
      </c>
    </row>
    <row r="788" spans="1:65" s="2" customFormat="1" ht="16.5" customHeight="1">
      <c r="A788" s="32"/>
      <c r="B788" s="33"/>
      <c r="C788" s="171" t="s">
        <v>1512</v>
      </c>
      <c r="D788" s="171" t="s">
        <v>138</v>
      </c>
      <c r="E788" s="172" t="s">
        <v>1513</v>
      </c>
      <c r="F788" s="173" t="s">
        <v>1514</v>
      </c>
      <c r="G788" s="174" t="s">
        <v>168</v>
      </c>
      <c r="H788" s="175">
        <v>4</v>
      </c>
      <c r="I788" s="176"/>
      <c r="J788" s="177">
        <f>ROUND(I788*H788,2)</f>
        <v>0</v>
      </c>
      <c r="K788" s="173" t="s">
        <v>142</v>
      </c>
      <c r="L788" s="37"/>
      <c r="M788" s="178" t="s">
        <v>19</v>
      </c>
      <c r="N788" s="179" t="s">
        <v>44</v>
      </c>
      <c r="O788" s="62"/>
      <c r="P788" s="180">
        <f>O788*H788</f>
        <v>0</v>
      </c>
      <c r="Q788" s="180">
        <v>5.8E-4</v>
      </c>
      <c r="R788" s="180">
        <f>Q788*H788</f>
        <v>2.32E-3</v>
      </c>
      <c r="S788" s="180">
        <v>0.16600000000000001</v>
      </c>
      <c r="T788" s="181">
        <f>S788*H788</f>
        <v>0.66400000000000003</v>
      </c>
      <c r="U788" s="32"/>
      <c r="V788" s="32"/>
      <c r="W788" s="32"/>
      <c r="X788" s="32"/>
      <c r="Y788" s="32"/>
      <c r="Z788" s="32"/>
      <c r="AA788" s="32"/>
      <c r="AB788" s="32"/>
      <c r="AC788" s="32"/>
      <c r="AD788" s="32"/>
      <c r="AE788" s="32"/>
      <c r="AR788" s="182" t="s">
        <v>143</v>
      </c>
      <c r="AT788" s="182" t="s">
        <v>138</v>
      </c>
      <c r="AU788" s="182" t="s">
        <v>83</v>
      </c>
      <c r="AY788" s="15" t="s">
        <v>136</v>
      </c>
      <c r="BE788" s="183">
        <f>IF(N788="základní",J788,0)</f>
        <v>0</v>
      </c>
      <c r="BF788" s="183">
        <f>IF(N788="snížená",J788,0)</f>
        <v>0</v>
      </c>
      <c r="BG788" s="183">
        <f>IF(N788="zákl. přenesená",J788,0)</f>
        <v>0</v>
      </c>
      <c r="BH788" s="183">
        <f>IF(N788="sníž. přenesená",J788,0)</f>
        <v>0</v>
      </c>
      <c r="BI788" s="183">
        <f>IF(N788="nulová",J788,0)</f>
        <v>0</v>
      </c>
      <c r="BJ788" s="15" t="s">
        <v>81</v>
      </c>
      <c r="BK788" s="183">
        <f>ROUND(I788*H788,2)</f>
        <v>0</v>
      </c>
      <c r="BL788" s="15" t="s">
        <v>143</v>
      </c>
      <c r="BM788" s="182" t="s">
        <v>1515</v>
      </c>
    </row>
    <row r="789" spans="1:65" s="2" customFormat="1" ht="11.25">
      <c r="A789" s="32"/>
      <c r="B789" s="33"/>
      <c r="C789" s="34"/>
      <c r="D789" s="184" t="s">
        <v>145</v>
      </c>
      <c r="E789" s="34"/>
      <c r="F789" s="185" t="s">
        <v>1516</v>
      </c>
      <c r="G789" s="34"/>
      <c r="H789" s="34"/>
      <c r="I789" s="186"/>
      <c r="J789" s="34"/>
      <c r="K789" s="34"/>
      <c r="L789" s="37"/>
      <c r="M789" s="187"/>
      <c r="N789" s="188"/>
      <c r="O789" s="62"/>
      <c r="P789" s="62"/>
      <c r="Q789" s="62"/>
      <c r="R789" s="62"/>
      <c r="S789" s="62"/>
      <c r="T789" s="63"/>
      <c r="U789" s="32"/>
      <c r="V789" s="32"/>
      <c r="W789" s="32"/>
      <c r="X789" s="32"/>
      <c r="Y789" s="32"/>
      <c r="Z789" s="32"/>
      <c r="AA789" s="32"/>
      <c r="AB789" s="32"/>
      <c r="AC789" s="32"/>
      <c r="AD789" s="32"/>
      <c r="AE789" s="32"/>
      <c r="AT789" s="15" t="s">
        <v>145</v>
      </c>
      <c r="AU789" s="15" t="s">
        <v>83</v>
      </c>
    </row>
    <row r="790" spans="1:65" s="2" customFormat="1" ht="11.25">
      <c r="A790" s="32"/>
      <c r="B790" s="33"/>
      <c r="C790" s="34"/>
      <c r="D790" s="189" t="s">
        <v>147</v>
      </c>
      <c r="E790" s="34"/>
      <c r="F790" s="190" t="s">
        <v>1517</v>
      </c>
      <c r="G790" s="34"/>
      <c r="H790" s="34"/>
      <c r="I790" s="186"/>
      <c r="J790" s="34"/>
      <c r="K790" s="34"/>
      <c r="L790" s="37"/>
      <c r="M790" s="187"/>
      <c r="N790" s="188"/>
      <c r="O790" s="62"/>
      <c r="P790" s="62"/>
      <c r="Q790" s="62"/>
      <c r="R790" s="62"/>
      <c r="S790" s="62"/>
      <c r="T790" s="63"/>
      <c r="U790" s="32"/>
      <c r="V790" s="32"/>
      <c r="W790" s="32"/>
      <c r="X790" s="32"/>
      <c r="Y790" s="32"/>
      <c r="Z790" s="32"/>
      <c r="AA790" s="32"/>
      <c r="AB790" s="32"/>
      <c r="AC790" s="32"/>
      <c r="AD790" s="32"/>
      <c r="AE790" s="32"/>
      <c r="AT790" s="15" t="s">
        <v>147</v>
      </c>
      <c r="AU790" s="15" t="s">
        <v>83</v>
      </c>
    </row>
    <row r="791" spans="1:65" s="2" customFormat="1" ht="16.5" customHeight="1">
      <c r="A791" s="32"/>
      <c r="B791" s="33"/>
      <c r="C791" s="171" t="s">
        <v>1518</v>
      </c>
      <c r="D791" s="171" t="s">
        <v>138</v>
      </c>
      <c r="E791" s="172" t="s">
        <v>1519</v>
      </c>
      <c r="F791" s="173" t="s">
        <v>1520</v>
      </c>
      <c r="G791" s="174" t="s">
        <v>141</v>
      </c>
      <c r="H791" s="175">
        <v>10</v>
      </c>
      <c r="I791" s="176"/>
      <c r="J791" s="177">
        <f>ROUND(I791*H791,2)</f>
        <v>0</v>
      </c>
      <c r="K791" s="173" t="s">
        <v>142</v>
      </c>
      <c r="L791" s="37"/>
      <c r="M791" s="178" t="s">
        <v>19</v>
      </c>
      <c r="N791" s="179" t="s">
        <v>44</v>
      </c>
      <c r="O791" s="62"/>
      <c r="P791" s="180">
        <f>O791*H791</f>
        <v>0</v>
      </c>
      <c r="Q791" s="180">
        <v>0.29160000000000003</v>
      </c>
      <c r="R791" s="180">
        <f>Q791*H791</f>
        <v>2.9160000000000004</v>
      </c>
      <c r="S791" s="180">
        <v>0</v>
      </c>
      <c r="T791" s="181">
        <f>S791*H791</f>
        <v>0</v>
      </c>
      <c r="U791" s="32"/>
      <c r="V791" s="32"/>
      <c r="W791" s="32"/>
      <c r="X791" s="32"/>
      <c r="Y791" s="32"/>
      <c r="Z791" s="32"/>
      <c r="AA791" s="32"/>
      <c r="AB791" s="32"/>
      <c r="AC791" s="32"/>
      <c r="AD791" s="32"/>
      <c r="AE791" s="32"/>
      <c r="AR791" s="182" t="s">
        <v>143</v>
      </c>
      <c r="AT791" s="182" t="s">
        <v>138</v>
      </c>
      <c r="AU791" s="182" t="s">
        <v>83</v>
      </c>
      <c r="AY791" s="15" t="s">
        <v>136</v>
      </c>
      <c r="BE791" s="183">
        <f>IF(N791="základní",J791,0)</f>
        <v>0</v>
      </c>
      <c r="BF791" s="183">
        <f>IF(N791="snížená",J791,0)</f>
        <v>0</v>
      </c>
      <c r="BG791" s="183">
        <f>IF(N791="zákl. přenesená",J791,0)</f>
        <v>0</v>
      </c>
      <c r="BH791" s="183">
        <f>IF(N791="sníž. přenesená",J791,0)</f>
        <v>0</v>
      </c>
      <c r="BI791" s="183">
        <f>IF(N791="nulová",J791,0)</f>
        <v>0</v>
      </c>
      <c r="BJ791" s="15" t="s">
        <v>81</v>
      </c>
      <c r="BK791" s="183">
        <f>ROUND(I791*H791,2)</f>
        <v>0</v>
      </c>
      <c r="BL791" s="15" t="s">
        <v>143</v>
      </c>
      <c r="BM791" s="182" t="s">
        <v>1521</v>
      </c>
    </row>
    <row r="792" spans="1:65" s="2" customFormat="1" ht="19.5">
      <c r="A792" s="32"/>
      <c r="B792" s="33"/>
      <c r="C792" s="34"/>
      <c r="D792" s="184" t="s">
        <v>145</v>
      </c>
      <c r="E792" s="34"/>
      <c r="F792" s="185" t="s">
        <v>1522</v>
      </c>
      <c r="G792" s="34"/>
      <c r="H792" s="34"/>
      <c r="I792" s="186"/>
      <c r="J792" s="34"/>
      <c r="K792" s="34"/>
      <c r="L792" s="37"/>
      <c r="M792" s="187"/>
      <c r="N792" s="188"/>
      <c r="O792" s="62"/>
      <c r="P792" s="62"/>
      <c r="Q792" s="62"/>
      <c r="R792" s="62"/>
      <c r="S792" s="62"/>
      <c r="T792" s="63"/>
      <c r="U792" s="32"/>
      <c r="V792" s="32"/>
      <c r="W792" s="32"/>
      <c r="X792" s="32"/>
      <c r="Y792" s="32"/>
      <c r="Z792" s="32"/>
      <c r="AA792" s="32"/>
      <c r="AB792" s="32"/>
      <c r="AC792" s="32"/>
      <c r="AD792" s="32"/>
      <c r="AE792" s="32"/>
      <c r="AT792" s="15" t="s">
        <v>145</v>
      </c>
      <c r="AU792" s="15" t="s">
        <v>83</v>
      </c>
    </row>
    <row r="793" spans="1:65" s="2" customFormat="1" ht="11.25">
      <c r="A793" s="32"/>
      <c r="B793" s="33"/>
      <c r="C793" s="34"/>
      <c r="D793" s="189" t="s">
        <v>147</v>
      </c>
      <c r="E793" s="34"/>
      <c r="F793" s="190" t="s">
        <v>1523</v>
      </c>
      <c r="G793" s="34"/>
      <c r="H793" s="34"/>
      <c r="I793" s="186"/>
      <c r="J793" s="34"/>
      <c r="K793" s="34"/>
      <c r="L793" s="37"/>
      <c r="M793" s="187"/>
      <c r="N793" s="188"/>
      <c r="O793" s="62"/>
      <c r="P793" s="62"/>
      <c r="Q793" s="62"/>
      <c r="R793" s="62"/>
      <c r="S793" s="62"/>
      <c r="T793" s="63"/>
      <c r="U793" s="32"/>
      <c r="V793" s="32"/>
      <c r="W793" s="32"/>
      <c r="X793" s="32"/>
      <c r="Y793" s="32"/>
      <c r="Z793" s="32"/>
      <c r="AA793" s="32"/>
      <c r="AB793" s="32"/>
      <c r="AC793" s="32"/>
      <c r="AD793" s="32"/>
      <c r="AE793" s="32"/>
      <c r="AT793" s="15" t="s">
        <v>147</v>
      </c>
      <c r="AU793" s="15" t="s">
        <v>83</v>
      </c>
    </row>
    <row r="794" spans="1:65" s="2" customFormat="1" ht="16.5" customHeight="1">
      <c r="A794" s="32"/>
      <c r="B794" s="33"/>
      <c r="C794" s="171" t="s">
        <v>1524</v>
      </c>
      <c r="D794" s="171" t="s">
        <v>138</v>
      </c>
      <c r="E794" s="172" t="s">
        <v>1525</v>
      </c>
      <c r="F794" s="173" t="s">
        <v>1526</v>
      </c>
      <c r="G794" s="174" t="s">
        <v>141</v>
      </c>
      <c r="H794" s="175">
        <v>20</v>
      </c>
      <c r="I794" s="176"/>
      <c r="J794" s="177">
        <f>ROUND(I794*H794,2)</f>
        <v>0</v>
      </c>
      <c r="K794" s="173" t="s">
        <v>142</v>
      </c>
      <c r="L794" s="37"/>
      <c r="M794" s="178" t="s">
        <v>19</v>
      </c>
      <c r="N794" s="179" t="s">
        <v>44</v>
      </c>
      <c r="O794" s="62"/>
      <c r="P794" s="180">
        <f>O794*H794</f>
        <v>0</v>
      </c>
      <c r="Q794" s="180">
        <v>0.184</v>
      </c>
      <c r="R794" s="180">
        <f>Q794*H794</f>
        <v>3.6799999999999997</v>
      </c>
      <c r="S794" s="180">
        <v>0</v>
      </c>
      <c r="T794" s="181">
        <f>S794*H794</f>
        <v>0</v>
      </c>
      <c r="U794" s="32"/>
      <c r="V794" s="32"/>
      <c r="W794" s="32"/>
      <c r="X794" s="32"/>
      <c r="Y794" s="32"/>
      <c r="Z794" s="32"/>
      <c r="AA794" s="32"/>
      <c r="AB794" s="32"/>
      <c r="AC794" s="32"/>
      <c r="AD794" s="32"/>
      <c r="AE794" s="32"/>
      <c r="AR794" s="182" t="s">
        <v>143</v>
      </c>
      <c r="AT794" s="182" t="s">
        <v>138</v>
      </c>
      <c r="AU794" s="182" t="s">
        <v>83</v>
      </c>
      <c r="AY794" s="15" t="s">
        <v>136</v>
      </c>
      <c r="BE794" s="183">
        <f>IF(N794="základní",J794,0)</f>
        <v>0</v>
      </c>
      <c r="BF794" s="183">
        <f>IF(N794="snížená",J794,0)</f>
        <v>0</v>
      </c>
      <c r="BG794" s="183">
        <f>IF(N794="zákl. přenesená",J794,0)</f>
        <v>0</v>
      </c>
      <c r="BH794" s="183">
        <f>IF(N794="sníž. přenesená",J794,0)</f>
        <v>0</v>
      </c>
      <c r="BI794" s="183">
        <f>IF(N794="nulová",J794,0)</f>
        <v>0</v>
      </c>
      <c r="BJ794" s="15" t="s">
        <v>81</v>
      </c>
      <c r="BK794" s="183">
        <f>ROUND(I794*H794,2)</f>
        <v>0</v>
      </c>
      <c r="BL794" s="15" t="s">
        <v>143</v>
      </c>
      <c r="BM794" s="182" t="s">
        <v>1527</v>
      </c>
    </row>
    <row r="795" spans="1:65" s="2" customFormat="1" ht="11.25">
      <c r="A795" s="32"/>
      <c r="B795" s="33"/>
      <c r="C795" s="34"/>
      <c r="D795" s="184" t="s">
        <v>145</v>
      </c>
      <c r="E795" s="34"/>
      <c r="F795" s="185" t="s">
        <v>1528</v>
      </c>
      <c r="G795" s="34"/>
      <c r="H795" s="34"/>
      <c r="I795" s="186"/>
      <c r="J795" s="34"/>
      <c r="K795" s="34"/>
      <c r="L795" s="37"/>
      <c r="M795" s="187"/>
      <c r="N795" s="188"/>
      <c r="O795" s="62"/>
      <c r="P795" s="62"/>
      <c r="Q795" s="62"/>
      <c r="R795" s="62"/>
      <c r="S795" s="62"/>
      <c r="T795" s="63"/>
      <c r="U795" s="32"/>
      <c r="V795" s="32"/>
      <c r="W795" s="32"/>
      <c r="X795" s="32"/>
      <c r="Y795" s="32"/>
      <c r="Z795" s="32"/>
      <c r="AA795" s="32"/>
      <c r="AB795" s="32"/>
      <c r="AC795" s="32"/>
      <c r="AD795" s="32"/>
      <c r="AE795" s="32"/>
      <c r="AT795" s="15" t="s">
        <v>145</v>
      </c>
      <c r="AU795" s="15" t="s">
        <v>83</v>
      </c>
    </row>
    <row r="796" spans="1:65" s="2" customFormat="1" ht="11.25">
      <c r="A796" s="32"/>
      <c r="B796" s="33"/>
      <c r="C796" s="34"/>
      <c r="D796" s="189" t="s">
        <v>147</v>
      </c>
      <c r="E796" s="34"/>
      <c r="F796" s="190" t="s">
        <v>1529</v>
      </c>
      <c r="G796" s="34"/>
      <c r="H796" s="34"/>
      <c r="I796" s="186"/>
      <c r="J796" s="34"/>
      <c r="K796" s="34"/>
      <c r="L796" s="37"/>
      <c r="M796" s="187"/>
      <c r="N796" s="188"/>
      <c r="O796" s="62"/>
      <c r="P796" s="62"/>
      <c r="Q796" s="62"/>
      <c r="R796" s="62"/>
      <c r="S796" s="62"/>
      <c r="T796" s="63"/>
      <c r="U796" s="32"/>
      <c r="V796" s="32"/>
      <c r="W796" s="32"/>
      <c r="X796" s="32"/>
      <c r="Y796" s="32"/>
      <c r="Z796" s="32"/>
      <c r="AA796" s="32"/>
      <c r="AB796" s="32"/>
      <c r="AC796" s="32"/>
      <c r="AD796" s="32"/>
      <c r="AE796" s="32"/>
      <c r="AT796" s="15" t="s">
        <v>147</v>
      </c>
      <c r="AU796" s="15" t="s">
        <v>83</v>
      </c>
    </row>
    <row r="797" spans="1:65" s="2" customFormat="1" ht="16.5" customHeight="1">
      <c r="A797" s="32"/>
      <c r="B797" s="33"/>
      <c r="C797" s="171" t="s">
        <v>1530</v>
      </c>
      <c r="D797" s="171" t="s">
        <v>138</v>
      </c>
      <c r="E797" s="172" t="s">
        <v>1531</v>
      </c>
      <c r="F797" s="173" t="s">
        <v>1532</v>
      </c>
      <c r="G797" s="174" t="s">
        <v>141</v>
      </c>
      <c r="H797" s="175">
        <v>40</v>
      </c>
      <c r="I797" s="176"/>
      <c r="J797" s="177">
        <f>ROUND(I797*H797,2)</f>
        <v>0</v>
      </c>
      <c r="K797" s="173" t="s">
        <v>142</v>
      </c>
      <c r="L797" s="37"/>
      <c r="M797" s="178" t="s">
        <v>19</v>
      </c>
      <c r="N797" s="179" t="s">
        <v>44</v>
      </c>
      <c r="O797" s="62"/>
      <c r="P797" s="180">
        <f>O797*H797</f>
        <v>0</v>
      </c>
      <c r="Q797" s="180">
        <v>0.12087000000000001</v>
      </c>
      <c r="R797" s="180">
        <f>Q797*H797</f>
        <v>4.8348000000000004</v>
      </c>
      <c r="S797" s="180">
        <v>0</v>
      </c>
      <c r="T797" s="181">
        <f>S797*H797</f>
        <v>0</v>
      </c>
      <c r="U797" s="32"/>
      <c r="V797" s="32"/>
      <c r="W797" s="32"/>
      <c r="X797" s="32"/>
      <c r="Y797" s="32"/>
      <c r="Z797" s="32"/>
      <c r="AA797" s="32"/>
      <c r="AB797" s="32"/>
      <c r="AC797" s="32"/>
      <c r="AD797" s="32"/>
      <c r="AE797" s="32"/>
      <c r="AR797" s="182" t="s">
        <v>143</v>
      </c>
      <c r="AT797" s="182" t="s">
        <v>138</v>
      </c>
      <c r="AU797" s="182" t="s">
        <v>83</v>
      </c>
      <c r="AY797" s="15" t="s">
        <v>136</v>
      </c>
      <c r="BE797" s="183">
        <f>IF(N797="základní",J797,0)</f>
        <v>0</v>
      </c>
      <c r="BF797" s="183">
        <f>IF(N797="snížená",J797,0)</f>
        <v>0</v>
      </c>
      <c r="BG797" s="183">
        <f>IF(N797="zákl. přenesená",J797,0)</f>
        <v>0</v>
      </c>
      <c r="BH797" s="183">
        <f>IF(N797="sníž. přenesená",J797,0)</f>
        <v>0</v>
      </c>
      <c r="BI797" s="183">
        <f>IF(N797="nulová",J797,0)</f>
        <v>0</v>
      </c>
      <c r="BJ797" s="15" t="s">
        <v>81</v>
      </c>
      <c r="BK797" s="183">
        <f>ROUND(I797*H797,2)</f>
        <v>0</v>
      </c>
      <c r="BL797" s="15" t="s">
        <v>143</v>
      </c>
      <c r="BM797" s="182" t="s">
        <v>1533</v>
      </c>
    </row>
    <row r="798" spans="1:65" s="2" customFormat="1" ht="11.25">
      <c r="A798" s="32"/>
      <c r="B798" s="33"/>
      <c r="C798" s="34"/>
      <c r="D798" s="184" t="s">
        <v>145</v>
      </c>
      <c r="E798" s="34"/>
      <c r="F798" s="185" t="s">
        <v>1534</v>
      </c>
      <c r="G798" s="34"/>
      <c r="H798" s="34"/>
      <c r="I798" s="186"/>
      <c r="J798" s="34"/>
      <c r="K798" s="34"/>
      <c r="L798" s="37"/>
      <c r="M798" s="187"/>
      <c r="N798" s="188"/>
      <c r="O798" s="62"/>
      <c r="P798" s="62"/>
      <c r="Q798" s="62"/>
      <c r="R798" s="62"/>
      <c r="S798" s="62"/>
      <c r="T798" s="63"/>
      <c r="U798" s="32"/>
      <c r="V798" s="32"/>
      <c r="W798" s="32"/>
      <c r="X798" s="32"/>
      <c r="Y798" s="32"/>
      <c r="Z798" s="32"/>
      <c r="AA798" s="32"/>
      <c r="AB798" s="32"/>
      <c r="AC798" s="32"/>
      <c r="AD798" s="32"/>
      <c r="AE798" s="32"/>
      <c r="AT798" s="15" t="s">
        <v>145</v>
      </c>
      <c r="AU798" s="15" t="s">
        <v>83</v>
      </c>
    </row>
    <row r="799" spans="1:65" s="2" customFormat="1" ht="11.25">
      <c r="A799" s="32"/>
      <c r="B799" s="33"/>
      <c r="C799" s="34"/>
      <c r="D799" s="189" t="s">
        <v>147</v>
      </c>
      <c r="E799" s="34"/>
      <c r="F799" s="190" t="s">
        <v>1535</v>
      </c>
      <c r="G799" s="34"/>
      <c r="H799" s="34"/>
      <c r="I799" s="186"/>
      <c r="J799" s="34"/>
      <c r="K799" s="34"/>
      <c r="L799" s="37"/>
      <c r="M799" s="187"/>
      <c r="N799" s="188"/>
      <c r="O799" s="62"/>
      <c r="P799" s="62"/>
      <c r="Q799" s="62"/>
      <c r="R799" s="62"/>
      <c r="S799" s="62"/>
      <c r="T799" s="63"/>
      <c r="U799" s="32"/>
      <c r="V799" s="32"/>
      <c r="W799" s="32"/>
      <c r="X799" s="32"/>
      <c r="Y799" s="32"/>
      <c r="Z799" s="32"/>
      <c r="AA799" s="32"/>
      <c r="AB799" s="32"/>
      <c r="AC799" s="32"/>
      <c r="AD799" s="32"/>
      <c r="AE799" s="32"/>
      <c r="AT799" s="15" t="s">
        <v>147</v>
      </c>
      <c r="AU799" s="15" t="s">
        <v>83</v>
      </c>
    </row>
    <row r="800" spans="1:65" s="2" customFormat="1" ht="16.5" customHeight="1">
      <c r="A800" s="32"/>
      <c r="B800" s="33"/>
      <c r="C800" s="171" t="s">
        <v>1536</v>
      </c>
      <c r="D800" s="171" t="s">
        <v>138</v>
      </c>
      <c r="E800" s="172" t="s">
        <v>1537</v>
      </c>
      <c r="F800" s="173" t="s">
        <v>1538</v>
      </c>
      <c r="G800" s="174" t="s">
        <v>141</v>
      </c>
      <c r="H800" s="175">
        <v>10</v>
      </c>
      <c r="I800" s="176"/>
      <c r="J800" s="177">
        <f>ROUND(I800*H800,2)</f>
        <v>0</v>
      </c>
      <c r="K800" s="173" t="s">
        <v>142</v>
      </c>
      <c r="L800" s="37"/>
      <c r="M800" s="178" t="s">
        <v>19</v>
      </c>
      <c r="N800" s="179" t="s">
        <v>44</v>
      </c>
      <c r="O800" s="62"/>
      <c r="P800" s="180">
        <f>O800*H800</f>
        <v>0</v>
      </c>
      <c r="Q800" s="180">
        <v>0.37373000000000001</v>
      </c>
      <c r="R800" s="180">
        <f>Q800*H800</f>
        <v>3.7373000000000003</v>
      </c>
      <c r="S800" s="180">
        <v>0</v>
      </c>
      <c r="T800" s="181">
        <f>S800*H800</f>
        <v>0</v>
      </c>
      <c r="U800" s="32"/>
      <c r="V800" s="32"/>
      <c r="W800" s="32"/>
      <c r="X800" s="32"/>
      <c r="Y800" s="32"/>
      <c r="Z800" s="32"/>
      <c r="AA800" s="32"/>
      <c r="AB800" s="32"/>
      <c r="AC800" s="32"/>
      <c r="AD800" s="32"/>
      <c r="AE800" s="32"/>
      <c r="AR800" s="182" t="s">
        <v>143</v>
      </c>
      <c r="AT800" s="182" t="s">
        <v>138</v>
      </c>
      <c r="AU800" s="182" t="s">
        <v>83</v>
      </c>
      <c r="AY800" s="15" t="s">
        <v>136</v>
      </c>
      <c r="BE800" s="183">
        <f>IF(N800="základní",J800,0)</f>
        <v>0</v>
      </c>
      <c r="BF800" s="183">
        <f>IF(N800="snížená",J800,0)</f>
        <v>0</v>
      </c>
      <c r="BG800" s="183">
        <f>IF(N800="zákl. přenesená",J800,0)</f>
        <v>0</v>
      </c>
      <c r="BH800" s="183">
        <f>IF(N800="sníž. přenesená",J800,0)</f>
        <v>0</v>
      </c>
      <c r="BI800" s="183">
        <f>IF(N800="nulová",J800,0)</f>
        <v>0</v>
      </c>
      <c r="BJ800" s="15" t="s">
        <v>81</v>
      </c>
      <c r="BK800" s="183">
        <f>ROUND(I800*H800,2)</f>
        <v>0</v>
      </c>
      <c r="BL800" s="15" t="s">
        <v>143</v>
      </c>
      <c r="BM800" s="182" t="s">
        <v>1539</v>
      </c>
    </row>
    <row r="801" spans="1:65" s="2" customFormat="1" ht="11.25">
      <c r="A801" s="32"/>
      <c r="B801" s="33"/>
      <c r="C801" s="34"/>
      <c r="D801" s="184" t="s">
        <v>145</v>
      </c>
      <c r="E801" s="34"/>
      <c r="F801" s="185" t="s">
        <v>1540</v>
      </c>
      <c r="G801" s="34"/>
      <c r="H801" s="34"/>
      <c r="I801" s="186"/>
      <c r="J801" s="34"/>
      <c r="K801" s="34"/>
      <c r="L801" s="37"/>
      <c r="M801" s="187"/>
      <c r="N801" s="188"/>
      <c r="O801" s="62"/>
      <c r="P801" s="62"/>
      <c r="Q801" s="62"/>
      <c r="R801" s="62"/>
      <c r="S801" s="62"/>
      <c r="T801" s="63"/>
      <c r="U801" s="32"/>
      <c r="V801" s="32"/>
      <c r="W801" s="32"/>
      <c r="X801" s="32"/>
      <c r="Y801" s="32"/>
      <c r="Z801" s="32"/>
      <c r="AA801" s="32"/>
      <c r="AB801" s="32"/>
      <c r="AC801" s="32"/>
      <c r="AD801" s="32"/>
      <c r="AE801" s="32"/>
      <c r="AT801" s="15" t="s">
        <v>145</v>
      </c>
      <c r="AU801" s="15" t="s">
        <v>83</v>
      </c>
    </row>
    <row r="802" spans="1:65" s="2" customFormat="1" ht="11.25">
      <c r="A802" s="32"/>
      <c r="B802" s="33"/>
      <c r="C802" s="34"/>
      <c r="D802" s="189" t="s">
        <v>147</v>
      </c>
      <c r="E802" s="34"/>
      <c r="F802" s="190" t="s">
        <v>1541</v>
      </c>
      <c r="G802" s="34"/>
      <c r="H802" s="34"/>
      <c r="I802" s="186"/>
      <c r="J802" s="34"/>
      <c r="K802" s="34"/>
      <c r="L802" s="37"/>
      <c r="M802" s="187"/>
      <c r="N802" s="188"/>
      <c r="O802" s="62"/>
      <c r="P802" s="62"/>
      <c r="Q802" s="62"/>
      <c r="R802" s="62"/>
      <c r="S802" s="62"/>
      <c r="T802" s="63"/>
      <c r="U802" s="32"/>
      <c r="V802" s="32"/>
      <c r="W802" s="32"/>
      <c r="X802" s="32"/>
      <c r="Y802" s="32"/>
      <c r="Z802" s="32"/>
      <c r="AA802" s="32"/>
      <c r="AB802" s="32"/>
      <c r="AC802" s="32"/>
      <c r="AD802" s="32"/>
      <c r="AE802" s="32"/>
      <c r="AT802" s="15" t="s">
        <v>147</v>
      </c>
      <c r="AU802" s="15" t="s">
        <v>83</v>
      </c>
    </row>
    <row r="803" spans="1:65" s="2" customFormat="1" ht="16.5" customHeight="1">
      <c r="A803" s="32"/>
      <c r="B803" s="33"/>
      <c r="C803" s="171" t="s">
        <v>1542</v>
      </c>
      <c r="D803" s="171" t="s">
        <v>138</v>
      </c>
      <c r="E803" s="172" t="s">
        <v>1543</v>
      </c>
      <c r="F803" s="173" t="s">
        <v>1544</v>
      </c>
      <c r="G803" s="174" t="s">
        <v>141</v>
      </c>
      <c r="H803" s="175">
        <v>20</v>
      </c>
      <c r="I803" s="176"/>
      <c r="J803" s="177">
        <f>ROUND(I803*H803,2)</f>
        <v>0</v>
      </c>
      <c r="K803" s="173" t="s">
        <v>142</v>
      </c>
      <c r="L803" s="37"/>
      <c r="M803" s="178" t="s">
        <v>19</v>
      </c>
      <c r="N803" s="179" t="s">
        <v>44</v>
      </c>
      <c r="O803" s="62"/>
      <c r="P803" s="180">
        <f>O803*H803</f>
        <v>0</v>
      </c>
      <c r="Q803" s="180">
        <v>0.11162</v>
      </c>
      <c r="R803" s="180">
        <f>Q803*H803</f>
        <v>2.2324000000000002</v>
      </c>
      <c r="S803" s="180">
        <v>0</v>
      </c>
      <c r="T803" s="181">
        <f>S803*H803</f>
        <v>0</v>
      </c>
      <c r="U803" s="32"/>
      <c r="V803" s="32"/>
      <c r="W803" s="32"/>
      <c r="X803" s="32"/>
      <c r="Y803" s="32"/>
      <c r="Z803" s="32"/>
      <c r="AA803" s="32"/>
      <c r="AB803" s="32"/>
      <c r="AC803" s="32"/>
      <c r="AD803" s="32"/>
      <c r="AE803" s="32"/>
      <c r="AR803" s="182" t="s">
        <v>143</v>
      </c>
      <c r="AT803" s="182" t="s">
        <v>138</v>
      </c>
      <c r="AU803" s="182" t="s">
        <v>83</v>
      </c>
      <c r="AY803" s="15" t="s">
        <v>136</v>
      </c>
      <c r="BE803" s="183">
        <f>IF(N803="základní",J803,0)</f>
        <v>0</v>
      </c>
      <c r="BF803" s="183">
        <f>IF(N803="snížená",J803,0)</f>
        <v>0</v>
      </c>
      <c r="BG803" s="183">
        <f>IF(N803="zákl. přenesená",J803,0)</f>
        <v>0</v>
      </c>
      <c r="BH803" s="183">
        <f>IF(N803="sníž. přenesená",J803,0)</f>
        <v>0</v>
      </c>
      <c r="BI803" s="183">
        <f>IF(N803="nulová",J803,0)</f>
        <v>0</v>
      </c>
      <c r="BJ803" s="15" t="s">
        <v>81</v>
      </c>
      <c r="BK803" s="183">
        <f>ROUND(I803*H803,2)</f>
        <v>0</v>
      </c>
      <c r="BL803" s="15" t="s">
        <v>143</v>
      </c>
      <c r="BM803" s="182" t="s">
        <v>1545</v>
      </c>
    </row>
    <row r="804" spans="1:65" s="2" customFormat="1" ht="29.25">
      <c r="A804" s="32"/>
      <c r="B804" s="33"/>
      <c r="C804" s="34"/>
      <c r="D804" s="184" t="s">
        <v>145</v>
      </c>
      <c r="E804" s="34"/>
      <c r="F804" s="185" t="s">
        <v>1546</v>
      </c>
      <c r="G804" s="34"/>
      <c r="H804" s="34"/>
      <c r="I804" s="186"/>
      <c r="J804" s="34"/>
      <c r="K804" s="34"/>
      <c r="L804" s="37"/>
      <c r="M804" s="187"/>
      <c r="N804" s="188"/>
      <c r="O804" s="62"/>
      <c r="P804" s="62"/>
      <c r="Q804" s="62"/>
      <c r="R804" s="62"/>
      <c r="S804" s="62"/>
      <c r="T804" s="63"/>
      <c r="U804" s="32"/>
      <c r="V804" s="32"/>
      <c r="W804" s="32"/>
      <c r="X804" s="32"/>
      <c r="Y804" s="32"/>
      <c r="Z804" s="32"/>
      <c r="AA804" s="32"/>
      <c r="AB804" s="32"/>
      <c r="AC804" s="32"/>
      <c r="AD804" s="32"/>
      <c r="AE804" s="32"/>
      <c r="AT804" s="15" t="s">
        <v>145</v>
      </c>
      <c r="AU804" s="15" t="s">
        <v>83</v>
      </c>
    </row>
    <row r="805" spans="1:65" s="2" customFormat="1" ht="11.25">
      <c r="A805" s="32"/>
      <c r="B805" s="33"/>
      <c r="C805" s="34"/>
      <c r="D805" s="189" t="s">
        <v>147</v>
      </c>
      <c r="E805" s="34"/>
      <c r="F805" s="190" t="s">
        <v>1547</v>
      </c>
      <c r="G805" s="34"/>
      <c r="H805" s="34"/>
      <c r="I805" s="186"/>
      <c r="J805" s="34"/>
      <c r="K805" s="34"/>
      <c r="L805" s="37"/>
      <c r="M805" s="187"/>
      <c r="N805" s="188"/>
      <c r="O805" s="62"/>
      <c r="P805" s="62"/>
      <c r="Q805" s="62"/>
      <c r="R805" s="62"/>
      <c r="S805" s="62"/>
      <c r="T805" s="63"/>
      <c r="U805" s="32"/>
      <c r="V805" s="32"/>
      <c r="W805" s="32"/>
      <c r="X805" s="32"/>
      <c r="Y805" s="32"/>
      <c r="Z805" s="32"/>
      <c r="AA805" s="32"/>
      <c r="AB805" s="32"/>
      <c r="AC805" s="32"/>
      <c r="AD805" s="32"/>
      <c r="AE805" s="32"/>
      <c r="AT805" s="15" t="s">
        <v>147</v>
      </c>
      <c r="AU805" s="15" t="s">
        <v>83</v>
      </c>
    </row>
    <row r="806" spans="1:65" s="2" customFormat="1" ht="16.5" customHeight="1">
      <c r="A806" s="32"/>
      <c r="B806" s="33"/>
      <c r="C806" s="191" t="s">
        <v>1548</v>
      </c>
      <c r="D806" s="191" t="s">
        <v>409</v>
      </c>
      <c r="E806" s="192" t="s">
        <v>1549</v>
      </c>
      <c r="F806" s="193" t="s">
        <v>1550</v>
      </c>
      <c r="G806" s="194" t="s">
        <v>141</v>
      </c>
      <c r="H806" s="195">
        <v>20.6</v>
      </c>
      <c r="I806" s="196"/>
      <c r="J806" s="197">
        <f>ROUND(I806*H806,2)</f>
        <v>0</v>
      </c>
      <c r="K806" s="193" t="s">
        <v>142</v>
      </c>
      <c r="L806" s="198"/>
      <c r="M806" s="199" t="s">
        <v>19</v>
      </c>
      <c r="N806" s="200" t="s">
        <v>44</v>
      </c>
      <c r="O806" s="62"/>
      <c r="P806" s="180">
        <f>O806*H806</f>
        <v>0</v>
      </c>
      <c r="Q806" s="180">
        <v>0.152</v>
      </c>
      <c r="R806" s="180">
        <f>Q806*H806</f>
        <v>3.1312000000000002</v>
      </c>
      <c r="S806" s="180">
        <v>0</v>
      </c>
      <c r="T806" s="181">
        <f>S806*H806</f>
        <v>0</v>
      </c>
      <c r="U806" s="32"/>
      <c r="V806" s="32"/>
      <c r="W806" s="32"/>
      <c r="X806" s="32"/>
      <c r="Y806" s="32"/>
      <c r="Z806" s="32"/>
      <c r="AA806" s="32"/>
      <c r="AB806" s="32"/>
      <c r="AC806" s="32"/>
      <c r="AD806" s="32"/>
      <c r="AE806" s="32"/>
      <c r="AR806" s="182" t="s">
        <v>184</v>
      </c>
      <c r="AT806" s="182" t="s">
        <v>409</v>
      </c>
      <c r="AU806" s="182" t="s">
        <v>83</v>
      </c>
      <c r="AY806" s="15" t="s">
        <v>136</v>
      </c>
      <c r="BE806" s="183">
        <f>IF(N806="základní",J806,0)</f>
        <v>0</v>
      </c>
      <c r="BF806" s="183">
        <f>IF(N806="snížená",J806,0)</f>
        <v>0</v>
      </c>
      <c r="BG806" s="183">
        <f>IF(N806="zákl. přenesená",J806,0)</f>
        <v>0</v>
      </c>
      <c r="BH806" s="183">
        <f>IF(N806="sníž. přenesená",J806,0)</f>
        <v>0</v>
      </c>
      <c r="BI806" s="183">
        <f>IF(N806="nulová",J806,0)</f>
        <v>0</v>
      </c>
      <c r="BJ806" s="15" t="s">
        <v>81</v>
      </c>
      <c r="BK806" s="183">
        <f>ROUND(I806*H806,2)</f>
        <v>0</v>
      </c>
      <c r="BL806" s="15" t="s">
        <v>143</v>
      </c>
      <c r="BM806" s="182" t="s">
        <v>1551</v>
      </c>
    </row>
    <row r="807" spans="1:65" s="2" customFormat="1" ht="11.25">
      <c r="A807" s="32"/>
      <c r="B807" s="33"/>
      <c r="C807" s="34"/>
      <c r="D807" s="184" t="s">
        <v>145</v>
      </c>
      <c r="E807" s="34"/>
      <c r="F807" s="185" t="s">
        <v>1550</v>
      </c>
      <c r="G807" s="34"/>
      <c r="H807" s="34"/>
      <c r="I807" s="186"/>
      <c r="J807" s="34"/>
      <c r="K807" s="34"/>
      <c r="L807" s="37"/>
      <c r="M807" s="187"/>
      <c r="N807" s="188"/>
      <c r="O807" s="62"/>
      <c r="P807" s="62"/>
      <c r="Q807" s="62"/>
      <c r="R807" s="62"/>
      <c r="S807" s="62"/>
      <c r="T807" s="63"/>
      <c r="U807" s="32"/>
      <c r="V807" s="32"/>
      <c r="W807" s="32"/>
      <c r="X807" s="32"/>
      <c r="Y807" s="32"/>
      <c r="Z807" s="32"/>
      <c r="AA807" s="32"/>
      <c r="AB807" s="32"/>
      <c r="AC807" s="32"/>
      <c r="AD807" s="32"/>
      <c r="AE807" s="32"/>
      <c r="AT807" s="15" t="s">
        <v>145</v>
      </c>
      <c r="AU807" s="15" t="s">
        <v>83</v>
      </c>
    </row>
    <row r="808" spans="1:65" s="2" customFormat="1" ht="16.5" customHeight="1">
      <c r="A808" s="32"/>
      <c r="B808" s="33"/>
      <c r="C808" s="191" t="s">
        <v>1552</v>
      </c>
      <c r="D808" s="191" t="s">
        <v>409</v>
      </c>
      <c r="E808" s="192" t="s">
        <v>1553</v>
      </c>
      <c r="F808" s="193" t="s">
        <v>1554</v>
      </c>
      <c r="G808" s="194" t="s">
        <v>168</v>
      </c>
      <c r="H808" s="195">
        <v>5</v>
      </c>
      <c r="I808" s="196"/>
      <c r="J808" s="197">
        <f>ROUND(I808*H808,2)</f>
        <v>0</v>
      </c>
      <c r="K808" s="193" t="s">
        <v>19</v>
      </c>
      <c r="L808" s="198"/>
      <c r="M808" s="199" t="s">
        <v>19</v>
      </c>
      <c r="N808" s="200" t="s">
        <v>44</v>
      </c>
      <c r="O808" s="62"/>
      <c r="P808" s="180">
        <f>O808*H808</f>
        <v>0</v>
      </c>
      <c r="Q808" s="180">
        <v>0</v>
      </c>
      <c r="R808" s="180">
        <f>Q808*H808</f>
        <v>0</v>
      </c>
      <c r="S808" s="180">
        <v>0</v>
      </c>
      <c r="T808" s="181">
        <f>S808*H808</f>
        <v>0</v>
      </c>
      <c r="U808" s="32"/>
      <c r="V808" s="32"/>
      <c r="W808" s="32"/>
      <c r="X808" s="32"/>
      <c r="Y808" s="32"/>
      <c r="Z808" s="32"/>
      <c r="AA808" s="32"/>
      <c r="AB808" s="32"/>
      <c r="AC808" s="32"/>
      <c r="AD808" s="32"/>
      <c r="AE808" s="32"/>
      <c r="AR808" s="182" t="s">
        <v>184</v>
      </c>
      <c r="AT808" s="182" t="s">
        <v>409</v>
      </c>
      <c r="AU808" s="182" t="s">
        <v>83</v>
      </c>
      <c r="AY808" s="15" t="s">
        <v>136</v>
      </c>
      <c r="BE808" s="183">
        <f>IF(N808="základní",J808,0)</f>
        <v>0</v>
      </c>
      <c r="BF808" s="183">
        <f>IF(N808="snížená",J808,0)</f>
        <v>0</v>
      </c>
      <c r="BG808" s="183">
        <f>IF(N808="zákl. přenesená",J808,0)</f>
        <v>0</v>
      </c>
      <c r="BH808" s="183">
        <f>IF(N808="sníž. přenesená",J808,0)</f>
        <v>0</v>
      </c>
      <c r="BI808" s="183">
        <f>IF(N808="nulová",J808,0)</f>
        <v>0</v>
      </c>
      <c r="BJ808" s="15" t="s">
        <v>81</v>
      </c>
      <c r="BK808" s="183">
        <f>ROUND(I808*H808,2)</f>
        <v>0</v>
      </c>
      <c r="BL808" s="15" t="s">
        <v>143</v>
      </c>
      <c r="BM808" s="182" t="s">
        <v>1555</v>
      </c>
    </row>
    <row r="809" spans="1:65" s="2" customFormat="1" ht="11.25">
      <c r="A809" s="32"/>
      <c r="B809" s="33"/>
      <c r="C809" s="34"/>
      <c r="D809" s="184" t="s">
        <v>145</v>
      </c>
      <c r="E809" s="34"/>
      <c r="F809" s="185" t="s">
        <v>1556</v>
      </c>
      <c r="G809" s="34"/>
      <c r="H809" s="34"/>
      <c r="I809" s="186"/>
      <c r="J809" s="34"/>
      <c r="K809" s="34"/>
      <c r="L809" s="37"/>
      <c r="M809" s="187"/>
      <c r="N809" s="188"/>
      <c r="O809" s="62"/>
      <c r="P809" s="62"/>
      <c r="Q809" s="62"/>
      <c r="R809" s="62"/>
      <c r="S809" s="62"/>
      <c r="T809" s="63"/>
      <c r="U809" s="32"/>
      <c r="V809" s="32"/>
      <c r="W809" s="32"/>
      <c r="X809" s="32"/>
      <c r="Y809" s="32"/>
      <c r="Z809" s="32"/>
      <c r="AA809" s="32"/>
      <c r="AB809" s="32"/>
      <c r="AC809" s="32"/>
      <c r="AD809" s="32"/>
      <c r="AE809" s="32"/>
      <c r="AT809" s="15" t="s">
        <v>145</v>
      </c>
      <c r="AU809" s="15" t="s">
        <v>83</v>
      </c>
    </row>
    <row r="810" spans="1:65" s="2" customFormat="1" ht="16.5" customHeight="1">
      <c r="A810" s="32"/>
      <c r="B810" s="33"/>
      <c r="C810" s="191" t="s">
        <v>1557</v>
      </c>
      <c r="D810" s="191" t="s">
        <v>409</v>
      </c>
      <c r="E810" s="192" t="s">
        <v>1558</v>
      </c>
      <c r="F810" s="193" t="s">
        <v>1559</v>
      </c>
      <c r="G810" s="194" t="s">
        <v>141</v>
      </c>
      <c r="H810" s="195">
        <v>10.3</v>
      </c>
      <c r="I810" s="196"/>
      <c r="J810" s="197">
        <f>ROUND(I810*H810,2)</f>
        <v>0</v>
      </c>
      <c r="K810" s="193" t="s">
        <v>142</v>
      </c>
      <c r="L810" s="198"/>
      <c r="M810" s="199" t="s">
        <v>19</v>
      </c>
      <c r="N810" s="200" t="s">
        <v>44</v>
      </c>
      <c r="O810" s="62"/>
      <c r="P810" s="180">
        <f>O810*H810</f>
        <v>0</v>
      </c>
      <c r="Q810" s="180">
        <v>8.1000000000000003E-2</v>
      </c>
      <c r="R810" s="180">
        <f>Q810*H810</f>
        <v>0.83430000000000004</v>
      </c>
      <c r="S810" s="180">
        <v>0</v>
      </c>
      <c r="T810" s="181">
        <f>S810*H810</f>
        <v>0</v>
      </c>
      <c r="U810" s="32"/>
      <c r="V810" s="32"/>
      <c r="W810" s="32"/>
      <c r="X810" s="32"/>
      <c r="Y810" s="32"/>
      <c r="Z810" s="32"/>
      <c r="AA810" s="32"/>
      <c r="AB810" s="32"/>
      <c r="AC810" s="32"/>
      <c r="AD810" s="32"/>
      <c r="AE810" s="32"/>
      <c r="AR810" s="182" t="s">
        <v>184</v>
      </c>
      <c r="AT810" s="182" t="s">
        <v>409</v>
      </c>
      <c r="AU810" s="182" t="s">
        <v>83</v>
      </c>
      <c r="AY810" s="15" t="s">
        <v>136</v>
      </c>
      <c r="BE810" s="183">
        <f>IF(N810="základní",J810,0)</f>
        <v>0</v>
      </c>
      <c r="BF810" s="183">
        <f>IF(N810="snížená",J810,0)</f>
        <v>0</v>
      </c>
      <c r="BG810" s="183">
        <f>IF(N810="zákl. přenesená",J810,0)</f>
        <v>0</v>
      </c>
      <c r="BH810" s="183">
        <f>IF(N810="sníž. přenesená",J810,0)</f>
        <v>0</v>
      </c>
      <c r="BI810" s="183">
        <f>IF(N810="nulová",J810,0)</f>
        <v>0</v>
      </c>
      <c r="BJ810" s="15" t="s">
        <v>81</v>
      </c>
      <c r="BK810" s="183">
        <f>ROUND(I810*H810,2)</f>
        <v>0</v>
      </c>
      <c r="BL810" s="15" t="s">
        <v>143</v>
      </c>
      <c r="BM810" s="182" t="s">
        <v>1560</v>
      </c>
    </row>
    <row r="811" spans="1:65" s="2" customFormat="1" ht="11.25">
      <c r="A811" s="32"/>
      <c r="B811" s="33"/>
      <c r="C811" s="34"/>
      <c r="D811" s="184" t="s">
        <v>145</v>
      </c>
      <c r="E811" s="34"/>
      <c r="F811" s="185" t="s">
        <v>1559</v>
      </c>
      <c r="G811" s="34"/>
      <c r="H811" s="34"/>
      <c r="I811" s="186"/>
      <c r="J811" s="34"/>
      <c r="K811" s="34"/>
      <c r="L811" s="37"/>
      <c r="M811" s="187"/>
      <c r="N811" s="188"/>
      <c r="O811" s="62"/>
      <c r="P811" s="62"/>
      <c r="Q811" s="62"/>
      <c r="R811" s="62"/>
      <c r="S811" s="62"/>
      <c r="T811" s="63"/>
      <c r="U811" s="32"/>
      <c r="V811" s="32"/>
      <c r="W811" s="32"/>
      <c r="X811" s="32"/>
      <c r="Y811" s="32"/>
      <c r="Z811" s="32"/>
      <c r="AA811" s="32"/>
      <c r="AB811" s="32"/>
      <c r="AC811" s="32"/>
      <c r="AD811" s="32"/>
      <c r="AE811" s="32"/>
      <c r="AT811" s="15" t="s">
        <v>145</v>
      </c>
      <c r="AU811" s="15" t="s">
        <v>83</v>
      </c>
    </row>
    <row r="812" spans="1:65" s="12" customFormat="1" ht="22.9" customHeight="1">
      <c r="B812" s="155"/>
      <c r="C812" s="156"/>
      <c r="D812" s="157" t="s">
        <v>72</v>
      </c>
      <c r="E812" s="169" t="s">
        <v>172</v>
      </c>
      <c r="F812" s="169" t="s">
        <v>1561</v>
      </c>
      <c r="G812" s="156"/>
      <c r="H812" s="156"/>
      <c r="I812" s="159"/>
      <c r="J812" s="170">
        <f>BK812</f>
        <v>0</v>
      </c>
      <c r="K812" s="156"/>
      <c r="L812" s="161"/>
      <c r="M812" s="162"/>
      <c r="N812" s="163"/>
      <c r="O812" s="163"/>
      <c r="P812" s="164">
        <f>SUM(P813:P916)</f>
        <v>0</v>
      </c>
      <c r="Q812" s="163"/>
      <c r="R812" s="164">
        <f>SUM(R813:R916)</f>
        <v>3.6101580000000002</v>
      </c>
      <c r="S812" s="163"/>
      <c r="T812" s="165">
        <f>SUM(T813:T916)</f>
        <v>2.7600000000000002</v>
      </c>
      <c r="AR812" s="166" t="s">
        <v>81</v>
      </c>
      <c r="AT812" s="167" t="s">
        <v>72</v>
      </c>
      <c r="AU812" s="167" t="s">
        <v>81</v>
      </c>
      <c r="AY812" s="166" t="s">
        <v>136</v>
      </c>
      <c r="BK812" s="168">
        <f>SUM(BK813:BK916)</f>
        <v>0</v>
      </c>
    </row>
    <row r="813" spans="1:65" s="2" customFormat="1" ht="16.5" customHeight="1">
      <c r="A813" s="32"/>
      <c r="B813" s="33"/>
      <c r="C813" s="171" t="s">
        <v>1562</v>
      </c>
      <c r="D813" s="171" t="s">
        <v>138</v>
      </c>
      <c r="E813" s="172" t="s">
        <v>1563</v>
      </c>
      <c r="F813" s="173" t="s">
        <v>1564</v>
      </c>
      <c r="G813" s="174" t="s">
        <v>141</v>
      </c>
      <c r="H813" s="175">
        <v>10</v>
      </c>
      <c r="I813" s="176"/>
      <c r="J813" s="177">
        <f>ROUND(I813*H813,2)</f>
        <v>0</v>
      </c>
      <c r="K813" s="173" t="s">
        <v>142</v>
      </c>
      <c r="L813" s="37"/>
      <c r="M813" s="178" t="s">
        <v>19</v>
      </c>
      <c r="N813" s="179" t="s">
        <v>44</v>
      </c>
      <c r="O813" s="62"/>
      <c r="P813" s="180">
        <f>O813*H813</f>
        <v>0</v>
      </c>
      <c r="Q813" s="180">
        <v>0</v>
      </c>
      <c r="R813" s="180">
        <f>Q813*H813</f>
        <v>0</v>
      </c>
      <c r="S813" s="180">
        <v>0</v>
      </c>
      <c r="T813" s="181">
        <f>S813*H813</f>
        <v>0</v>
      </c>
      <c r="U813" s="32"/>
      <c r="V813" s="32"/>
      <c r="W813" s="32"/>
      <c r="X813" s="32"/>
      <c r="Y813" s="32"/>
      <c r="Z813" s="32"/>
      <c r="AA813" s="32"/>
      <c r="AB813" s="32"/>
      <c r="AC813" s="32"/>
      <c r="AD813" s="32"/>
      <c r="AE813" s="32"/>
      <c r="AR813" s="182" t="s">
        <v>143</v>
      </c>
      <c r="AT813" s="182" t="s">
        <v>138</v>
      </c>
      <c r="AU813" s="182" t="s">
        <v>83</v>
      </c>
      <c r="AY813" s="15" t="s">
        <v>136</v>
      </c>
      <c r="BE813" s="183">
        <f>IF(N813="základní",J813,0)</f>
        <v>0</v>
      </c>
      <c r="BF813" s="183">
        <f>IF(N813="snížená",J813,0)</f>
        <v>0</v>
      </c>
      <c r="BG813" s="183">
        <f>IF(N813="zákl. přenesená",J813,0)</f>
        <v>0</v>
      </c>
      <c r="BH813" s="183">
        <f>IF(N813="sníž. přenesená",J813,0)</f>
        <v>0</v>
      </c>
      <c r="BI813" s="183">
        <f>IF(N813="nulová",J813,0)</f>
        <v>0</v>
      </c>
      <c r="BJ813" s="15" t="s">
        <v>81</v>
      </c>
      <c r="BK813" s="183">
        <f>ROUND(I813*H813,2)</f>
        <v>0</v>
      </c>
      <c r="BL813" s="15" t="s">
        <v>143</v>
      </c>
      <c r="BM813" s="182" t="s">
        <v>1565</v>
      </c>
    </row>
    <row r="814" spans="1:65" s="2" customFormat="1" ht="11.25">
      <c r="A814" s="32"/>
      <c r="B814" s="33"/>
      <c r="C814" s="34"/>
      <c r="D814" s="184" t="s">
        <v>145</v>
      </c>
      <c r="E814" s="34"/>
      <c r="F814" s="185" t="s">
        <v>1566</v>
      </c>
      <c r="G814" s="34"/>
      <c r="H814" s="34"/>
      <c r="I814" s="186"/>
      <c r="J814" s="34"/>
      <c r="K814" s="34"/>
      <c r="L814" s="37"/>
      <c r="M814" s="187"/>
      <c r="N814" s="188"/>
      <c r="O814" s="62"/>
      <c r="P814" s="62"/>
      <c r="Q814" s="62"/>
      <c r="R814" s="62"/>
      <c r="S814" s="62"/>
      <c r="T814" s="63"/>
      <c r="U814" s="32"/>
      <c r="V814" s="32"/>
      <c r="W814" s="32"/>
      <c r="X814" s="32"/>
      <c r="Y814" s="32"/>
      <c r="Z814" s="32"/>
      <c r="AA814" s="32"/>
      <c r="AB814" s="32"/>
      <c r="AC814" s="32"/>
      <c r="AD814" s="32"/>
      <c r="AE814" s="32"/>
      <c r="AT814" s="15" t="s">
        <v>145</v>
      </c>
      <c r="AU814" s="15" t="s">
        <v>83</v>
      </c>
    </row>
    <row r="815" spans="1:65" s="2" customFormat="1" ht="11.25">
      <c r="A815" s="32"/>
      <c r="B815" s="33"/>
      <c r="C815" s="34"/>
      <c r="D815" s="189" t="s">
        <v>147</v>
      </c>
      <c r="E815" s="34"/>
      <c r="F815" s="190" t="s">
        <v>1567</v>
      </c>
      <c r="G815" s="34"/>
      <c r="H815" s="34"/>
      <c r="I815" s="186"/>
      <c r="J815" s="34"/>
      <c r="K815" s="34"/>
      <c r="L815" s="37"/>
      <c r="M815" s="187"/>
      <c r="N815" s="188"/>
      <c r="O815" s="62"/>
      <c r="P815" s="62"/>
      <c r="Q815" s="62"/>
      <c r="R815" s="62"/>
      <c r="S815" s="62"/>
      <c r="T815" s="63"/>
      <c r="U815" s="32"/>
      <c r="V815" s="32"/>
      <c r="W815" s="32"/>
      <c r="X815" s="32"/>
      <c r="Y815" s="32"/>
      <c r="Z815" s="32"/>
      <c r="AA815" s="32"/>
      <c r="AB815" s="32"/>
      <c r="AC815" s="32"/>
      <c r="AD815" s="32"/>
      <c r="AE815" s="32"/>
      <c r="AT815" s="15" t="s">
        <v>147</v>
      </c>
      <c r="AU815" s="15" t="s">
        <v>83</v>
      </c>
    </row>
    <row r="816" spans="1:65" s="2" customFormat="1" ht="16.5" customHeight="1">
      <c r="A816" s="32"/>
      <c r="B816" s="33"/>
      <c r="C816" s="171" t="s">
        <v>1568</v>
      </c>
      <c r="D816" s="171" t="s">
        <v>138</v>
      </c>
      <c r="E816" s="172" t="s">
        <v>1569</v>
      </c>
      <c r="F816" s="173" t="s">
        <v>1570</v>
      </c>
      <c r="G816" s="174" t="s">
        <v>276</v>
      </c>
      <c r="H816" s="175">
        <v>10</v>
      </c>
      <c r="I816" s="176"/>
      <c r="J816" s="177">
        <f>ROUND(I816*H816,2)</f>
        <v>0</v>
      </c>
      <c r="K816" s="173" t="s">
        <v>142</v>
      </c>
      <c r="L816" s="37"/>
      <c r="M816" s="178" t="s">
        <v>19</v>
      </c>
      <c r="N816" s="179" t="s">
        <v>44</v>
      </c>
      <c r="O816" s="62"/>
      <c r="P816" s="180">
        <f>O816*H816</f>
        <v>0</v>
      </c>
      <c r="Q816" s="180">
        <v>0</v>
      </c>
      <c r="R816" s="180">
        <f>Q816*H816</f>
        <v>0</v>
      </c>
      <c r="S816" s="180">
        <v>0</v>
      </c>
      <c r="T816" s="181">
        <f>S816*H816</f>
        <v>0</v>
      </c>
      <c r="U816" s="32"/>
      <c r="V816" s="32"/>
      <c r="W816" s="32"/>
      <c r="X816" s="32"/>
      <c r="Y816" s="32"/>
      <c r="Z816" s="32"/>
      <c r="AA816" s="32"/>
      <c r="AB816" s="32"/>
      <c r="AC816" s="32"/>
      <c r="AD816" s="32"/>
      <c r="AE816" s="32"/>
      <c r="AR816" s="182" t="s">
        <v>143</v>
      </c>
      <c r="AT816" s="182" t="s">
        <v>138</v>
      </c>
      <c r="AU816" s="182" t="s">
        <v>83</v>
      </c>
      <c r="AY816" s="15" t="s">
        <v>136</v>
      </c>
      <c r="BE816" s="183">
        <f>IF(N816="základní",J816,0)</f>
        <v>0</v>
      </c>
      <c r="BF816" s="183">
        <f>IF(N816="snížená",J816,0)</f>
        <v>0</v>
      </c>
      <c r="BG816" s="183">
        <f>IF(N816="zákl. přenesená",J816,0)</f>
        <v>0</v>
      </c>
      <c r="BH816" s="183">
        <f>IF(N816="sníž. přenesená",J816,0)</f>
        <v>0</v>
      </c>
      <c r="BI816" s="183">
        <f>IF(N816="nulová",J816,0)</f>
        <v>0</v>
      </c>
      <c r="BJ816" s="15" t="s">
        <v>81</v>
      </c>
      <c r="BK816" s="183">
        <f>ROUND(I816*H816,2)</f>
        <v>0</v>
      </c>
      <c r="BL816" s="15" t="s">
        <v>143</v>
      </c>
      <c r="BM816" s="182" t="s">
        <v>1571</v>
      </c>
    </row>
    <row r="817" spans="1:65" s="2" customFormat="1" ht="11.25">
      <c r="A817" s="32"/>
      <c r="B817" s="33"/>
      <c r="C817" s="34"/>
      <c r="D817" s="184" t="s">
        <v>145</v>
      </c>
      <c r="E817" s="34"/>
      <c r="F817" s="185" t="s">
        <v>1572</v>
      </c>
      <c r="G817" s="34"/>
      <c r="H817" s="34"/>
      <c r="I817" s="186"/>
      <c r="J817" s="34"/>
      <c r="K817" s="34"/>
      <c r="L817" s="37"/>
      <c r="M817" s="187"/>
      <c r="N817" s="188"/>
      <c r="O817" s="62"/>
      <c r="P817" s="62"/>
      <c r="Q817" s="62"/>
      <c r="R817" s="62"/>
      <c r="S817" s="62"/>
      <c r="T817" s="63"/>
      <c r="U817" s="32"/>
      <c r="V817" s="32"/>
      <c r="W817" s="32"/>
      <c r="X817" s="32"/>
      <c r="Y817" s="32"/>
      <c r="Z817" s="32"/>
      <c r="AA817" s="32"/>
      <c r="AB817" s="32"/>
      <c r="AC817" s="32"/>
      <c r="AD817" s="32"/>
      <c r="AE817" s="32"/>
      <c r="AT817" s="15" t="s">
        <v>145</v>
      </c>
      <c r="AU817" s="15" t="s">
        <v>83</v>
      </c>
    </row>
    <row r="818" spans="1:65" s="2" customFormat="1" ht="11.25">
      <c r="A818" s="32"/>
      <c r="B818" s="33"/>
      <c r="C818" s="34"/>
      <c r="D818" s="189" t="s">
        <v>147</v>
      </c>
      <c r="E818" s="34"/>
      <c r="F818" s="190" t="s">
        <v>1573</v>
      </c>
      <c r="G818" s="34"/>
      <c r="H818" s="34"/>
      <c r="I818" s="186"/>
      <c r="J818" s="34"/>
      <c r="K818" s="34"/>
      <c r="L818" s="37"/>
      <c r="M818" s="187"/>
      <c r="N818" s="188"/>
      <c r="O818" s="62"/>
      <c r="P818" s="62"/>
      <c r="Q818" s="62"/>
      <c r="R818" s="62"/>
      <c r="S818" s="62"/>
      <c r="T818" s="63"/>
      <c r="U818" s="32"/>
      <c r="V818" s="32"/>
      <c r="W818" s="32"/>
      <c r="X818" s="32"/>
      <c r="Y818" s="32"/>
      <c r="Z818" s="32"/>
      <c r="AA818" s="32"/>
      <c r="AB818" s="32"/>
      <c r="AC818" s="32"/>
      <c r="AD818" s="32"/>
      <c r="AE818" s="32"/>
      <c r="AT818" s="15" t="s">
        <v>147</v>
      </c>
      <c r="AU818" s="15" t="s">
        <v>83</v>
      </c>
    </row>
    <row r="819" spans="1:65" s="2" customFormat="1" ht="16.5" customHeight="1">
      <c r="A819" s="32"/>
      <c r="B819" s="33"/>
      <c r="C819" s="191" t="s">
        <v>1574</v>
      </c>
      <c r="D819" s="191" t="s">
        <v>409</v>
      </c>
      <c r="E819" s="192" t="s">
        <v>1575</v>
      </c>
      <c r="F819" s="193" t="s">
        <v>1576</v>
      </c>
      <c r="G819" s="194" t="s">
        <v>276</v>
      </c>
      <c r="H819" s="195">
        <v>200</v>
      </c>
      <c r="I819" s="196"/>
      <c r="J819" s="197">
        <f>ROUND(I819*H819,2)</f>
        <v>0</v>
      </c>
      <c r="K819" s="193" t="s">
        <v>142</v>
      </c>
      <c r="L819" s="198"/>
      <c r="M819" s="199" t="s">
        <v>19</v>
      </c>
      <c r="N819" s="200" t="s">
        <v>44</v>
      </c>
      <c r="O819" s="62"/>
      <c r="P819" s="180">
        <f>O819*H819</f>
        <v>0</v>
      </c>
      <c r="Q819" s="180">
        <v>1.0000000000000001E-5</v>
      </c>
      <c r="R819" s="180">
        <f>Q819*H819</f>
        <v>2E-3</v>
      </c>
      <c r="S819" s="180">
        <v>0</v>
      </c>
      <c r="T819" s="181">
        <f>S819*H819</f>
        <v>0</v>
      </c>
      <c r="U819" s="32"/>
      <c r="V819" s="32"/>
      <c r="W819" s="32"/>
      <c r="X819" s="32"/>
      <c r="Y819" s="32"/>
      <c r="Z819" s="32"/>
      <c r="AA819" s="32"/>
      <c r="AB819" s="32"/>
      <c r="AC819" s="32"/>
      <c r="AD819" s="32"/>
      <c r="AE819" s="32"/>
      <c r="AR819" s="182" t="s">
        <v>184</v>
      </c>
      <c r="AT819" s="182" t="s">
        <v>409</v>
      </c>
      <c r="AU819" s="182" t="s">
        <v>83</v>
      </c>
      <c r="AY819" s="15" t="s">
        <v>136</v>
      </c>
      <c r="BE819" s="183">
        <f>IF(N819="základní",J819,0)</f>
        <v>0</v>
      </c>
      <c r="BF819" s="183">
        <f>IF(N819="snížená",J819,0)</f>
        <v>0</v>
      </c>
      <c r="BG819" s="183">
        <f>IF(N819="zákl. přenesená",J819,0)</f>
        <v>0</v>
      </c>
      <c r="BH819" s="183">
        <f>IF(N819="sníž. přenesená",J819,0)</f>
        <v>0</v>
      </c>
      <c r="BI819" s="183">
        <f>IF(N819="nulová",J819,0)</f>
        <v>0</v>
      </c>
      <c r="BJ819" s="15" t="s">
        <v>81</v>
      </c>
      <c r="BK819" s="183">
        <f>ROUND(I819*H819,2)</f>
        <v>0</v>
      </c>
      <c r="BL819" s="15" t="s">
        <v>143</v>
      </c>
      <c r="BM819" s="182" t="s">
        <v>1577</v>
      </c>
    </row>
    <row r="820" spans="1:65" s="2" customFormat="1" ht="11.25">
      <c r="A820" s="32"/>
      <c r="B820" s="33"/>
      <c r="C820" s="34"/>
      <c r="D820" s="184" t="s">
        <v>145</v>
      </c>
      <c r="E820" s="34"/>
      <c r="F820" s="185" t="s">
        <v>1576</v>
      </c>
      <c r="G820" s="34"/>
      <c r="H820" s="34"/>
      <c r="I820" s="186"/>
      <c r="J820" s="34"/>
      <c r="K820" s="34"/>
      <c r="L820" s="37"/>
      <c r="M820" s="187"/>
      <c r="N820" s="188"/>
      <c r="O820" s="62"/>
      <c r="P820" s="62"/>
      <c r="Q820" s="62"/>
      <c r="R820" s="62"/>
      <c r="S820" s="62"/>
      <c r="T820" s="63"/>
      <c r="U820" s="32"/>
      <c r="V820" s="32"/>
      <c r="W820" s="32"/>
      <c r="X820" s="32"/>
      <c r="Y820" s="32"/>
      <c r="Z820" s="32"/>
      <c r="AA820" s="32"/>
      <c r="AB820" s="32"/>
      <c r="AC820" s="32"/>
      <c r="AD820" s="32"/>
      <c r="AE820" s="32"/>
      <c r="AT820" s="15" t="s">
        <v>145</v>
      </c>
      <c r="AU820" s="15" t="s">
        <v>83</v>
      </c>
    </row>
    <row r="821" spans="1:65" s="2" customFormat="1" ht="16.5" customHeight="1">
      <c r="A821" s="32"/>
      <c r="B821" s="33"/>
      <c r="C821" s="171" t="s">
        <v>1578</v>
      </c>
      <c r="D821" s="171" t="s">
        <v>138</v>
      </c>
      <c r="E821" s="172" t="s">
        <v>1579</v>
      </c>
      <c r="F821" s="173" t="s">
        <v>1580</v>
      </c>
      <c r="G821" s="174" t="s">
        <v>141</v>
      </c>
      <c r="H821" s="175">
        <v>10</v>
      </c>
      <c r="I821" s="176"/>
      <c r="J821" s="177">
        <f>ROUND(I821*H821,2)</f>
        <v>0</v>
      </c>
      <c r="K821" s="173" t="s">
        <v>142</v>
      </c>
      <c r="L821" s="37"/>
      <c r="M821" s="178" t="s">
        <v>19</v>
      </c>
      <c r="N821" s="179" t="s">
        <v>44</v>
      </c>
      <c r="O821" s="62"/>
      <c r="P821" s="180">
        <f>O821*H821</f>
        <v>0</v>
      </c>
      <c r="Q821" s="180">
        <v>2.5999999999999998E-4</v>
      </c>
      <c r="R821" s="180">
        <f>Q821*H821</f>
        <v>2.5999999999999999E-3</v>
      </c>
      <c r="S821" s="180">
        <v>0</v>
      </c>
      <c r="T821" s="181">
        <f>S821*H821</f>
        <v>0</v>
      </c>
      <c r="U821" s="32"/>
      <c r="V821" s="32"/>
      <c r="W821" s="32"/>
      <c r="X821" s="32"/>
      <c r="Y821" s="32"/>
      <c r="Z821" s="32"/>
      <c r="AA821" s="32"/>
      <c r="AB821" s="32"/>
      <c r="AC821" s="32"/>
      <c r="AD821" s="32"/>
      <c r="AE821" s="32"/>
      <c r="AR821" s="182" t="s">
        <v>143</v>
      </c>
      <c r="AT821" s="182" t="s">
        <v>138</v>
      </c>
      <c r="AU821" s="182" t="s">
        <v>83</v>
      </c>
      <c r="AY821" s="15" t="s">
        <v>136</v>
      </c>
      <c r="BE821" s="183">
        <f>IF(N821="základní",J821,0)</f>
        <v>0</v>
      </c>
      <c r="BF821" s="183">
        <f>IF(N821="snížená",J821,0)</f>
        <v>0</v>
      </c>
      <c r="BG821" s="183">
        <f>IF(N821="zákl. přenesená",J821,0)</f>
        <v>0</v>
      </c>
      <c r="BH821" s="183">
        <f>IF(N821="sníž. přenesená",J821,0)</f>
        <v>0</v>
      </c>
      <c r="BI821" s="183">
        <f>IF(N821="nulová",J821,0)</f>
        <v>0</v>
      </c>
      <c r="BJ821" s="15" t="s">
        <v>81</v>
      </c>
      <c r="BK821" s="183">
        <f>ROUND(I821*H821,2)</f>
        <v>0</v>
      </c>
      <c r="BL821" s="15" t="s">
        <v>143</v>
      </c>
      <c r="BM821" s="182" t="s">
        <v>1581</v>
      </c>
    </row>
    <row r="822" spans="1:65" s="2" customFormat="1" ht="11.25">
      <c r="A822" s="32"/>
      <c r="B822" s="33"/>
      <c r="C822" s="34"/>
      <c r="D822" s="184" t="s">
        <v>145</v>
      </c>
      <c r="E822" s="34"/>
      <c r="F822" s="185" t="s">
        <v>1582</v>
      </c>
      <c r="G822" s="34"/>
      <c r="H822" s="34"/>
      <c r="I822" s="186"/>
      <c r="J822" s="34"/>
      <c r="K822" s="34"/>
      <c r="L822" s="37"/>
      <c r="M822" s="187"/>
      <c r="N822" s="188"/>
      <c r="O822" s="62"/>
      <c r="P822" s="62"/>
      <c r="Q822" s="62"/>
      <c r="R822" s="62"/>
      <c r="S822" s="62"/>
      <c r="T822" s="63"/>
      <c r="U822" s="32"/>
      <c r="V822" s="32"/>
      <c r="W822" s="32"/>
      <c r="X822" s="32"/>
      <c r="Y822" s="32"/>
      <c r="Z822" s="32"/>
      <c r="AA822" s="32"/>
      <c r="AB822" s="32"/>
      <c r="AC822" s="32"/>
      <c r="AD822" s="32"/>
      <c r="AE822" s="32"/>
      <c r="AT822" s="15" t="s">
        <v>145</v>
      </c>
      <c r="AU822" s="15" t="s">
        <v>83</v>
      </c>
    </row>
    <row r="823" spans="1:65" s="2" customFormat="1" ht="11.25">
      <c r="A823" s="32"/>
      <c r="B823" s="33"/>
      <c r="C823" s="34"/>
      <c r="D823" s="189" t="s">
        <v>147</v>
      </c>
      <c r="E823" s="34"/>
      <c r="F823" s="190" t="s">
        <v>1583</v>
      </c>
      <c r="G823" s="34"/>
      <c r="H823" s="34"/>
      <c r="I823" s="186"/>
      <c r="J823" s="34"/>
      <c r="K823" s="34"/>
      <c r="L823" s="37"/>
      <c r="M823" s="187"/>
      <c r="N823" s="188"/>
      <c r="O823" s="62"/>
      <c r="P823" s="62"/>
      <c r="Q823" s="62"/>
      <c r="R823" s="62"/>
      <c r="S823" s="62"/>
      <c r="T823" s="63"/>
      <c r="U823" s="32"/>
      <c r="V823" s="32"/>
      <c r="W823" s="32"/>
      <c r="X823" s="32"/>
      <c r="Y823" s="32"/>
      <c r="Z823" s="32"/>
      <c r="AA823" s="32"/>
      <c r="AB823" s="32"/>
      <c r="AC823" s="32"/>
      <c r="AD823" s="32"/>
      <c r="AE823" s="32"/>
      <c r="AT823" s="15" t="s">
        <v>147</v>
      </c>
      <c r="AU823" s="15" t="s">
        <v>83</v>
      </c>
    </row>
    <row r="824" spans="1:65" s="2" customFormat="1" ht="16.5" customHeight="1">
      <c r="A824" s="32"/>
      <c r="B824" s="33"/>
      <c r="C824" s="171" t="s">
        <v>1584</v>
      </c>
      <c r="D824" s="171" t="s">
        <v>138</v>
      </c>
      <c r="E824" s="172" t="s">
        <v>1585</v>
      </c>
      <c r="F824" s="173" t="s">
        <v>1586</v>
      </c>
      <c r="G824" s="174" t="s">
        <v>141</v>
      </c>
      <c r="H824" s="175">
        <v>50</v>
      </c>
      <c r="I824" s="176"/>
      <c r="J824" s="177">
        <f>ROUND(I824*H824,2)</f>
        <v>0</v>
      </c>
      <c r="K824" s="173" t="s">
        <v>142</v>
      </c>
      <c r="L824" s="37"/>
      <c r="M824" s="178" t="s">
        <v>19</v>
      </c>
      <c r="N824" s="179" t="s">
        <v>44</v>
      </c>
      <c r="O824" s="62"/>
      <c r="P824" s="180">
        <f>O824*H824</f>
        <v>0</v>
      </c>
      <c r="Q824" s="180">
        <v>2.5999999999999998E-4</v>
      </c>
      <c r="R824" s="180">
        <f>Q824*H824</f>
        <v>1.2999999999999999E-2</v>
      </c>
      <c r="S824" s="180">
        <v>0</v>
      </c>
      <c r="T824" s="181">
        <f>S824*H824</f>
        <v>0</v>
      </c>
      <c r="U824" s="32"/>
      <c r="V824" s="32"/>
      <c r="W824" s="32"/>
      <c r="X824" s="32"/>
      <c r="Y824" s="32"/>
      <c r="Z824" s="32"/>
      <c r="AA824" s="32"/>
      <c r="AB824" s="32"/>
      <c r="AC824" s="32"/>
      <c r="AD824" s="32"/>
      <c r="AE824" s="32"/>
      <c r="AR824" s="182" t="s">
        <v>143</v>
      </c>
      <c r="AT824" s="182" t="s">
        <v>138</v>
      </c>
      <c r="AU824" s="182" t="s">
        <v>83</v>
      </c>
      <c r="AY824" s="15" t="s">
        <v>136</v>
      </c>
      <c r="BE824" s="183">
        <f>IF(N824="základní",J824,0)</f>
        <v>0</v>
      </c>
      <c r="BF824" s="183">
        <f>IF(N824="snížená",J824,0)</f>
        <v>0</v>
      </c>
      <c r="BG824" s="183">
        <f>IF(N824="zákl. přenesená",J824,0)</f>
        <v>0</v>
      </c>
      <c r="BH824" s="183">
        <f>IF(N824="sníž. přenesená",J824,0)</f>
        <v>0</v>
      </c>
      <c r="BI824" s="183">
        <f>IF(N824="nulová",J824,0)</f>
        <v>0</v>
      </c>
      <c r="BJ824" s="15" t="s">
        <v>81</v>
      </c>
      <c r="BK824" s="183">
        <f>ROUND(I824*H824,2)</f>
        <v>0</v>
      </c>
      <c r="BL824" s="15" t="s">
        <v>143</v>
      </c>
      <c r="BM824" s="182" t="s">
        <v>1587</v>
      </c>
    </row>
    <row r="825" spans="1:65" s="2" customFormat="1" ht="11.25">
      <c r="A825" s="32"/>
      <c r="B825" s="33"/>
      <c r="C825" s="34"/>
      <c r="D825" s="184" t="s">
        <v>145</v>
      </c>
      <c r="E825" s="34"/>
      <c r="F825" s="185" t="s">
        <v>1588</v>
      </c>
      <c r="G825" s="34"/>
      <c r="H825" s="34"/>
      <c r="I825" s="186"/>
      <c r="J825" s="34"/>
      <c r="K825" s="34"/>
      <c r="L825" s="37"/>
      <c r="M825" s="187"/>
      <c r="N825" s="188"/>
      <c r="O825" s="62"/>
      <c r="P825" s="62"/>
      <c r="Q825" s="62"/>
      <c r="R825" s="62"/>
      <c r="S825" s="62"/>
      <c r="T825" s="63"/>
      <c r="U825" s="32"/>
      <c r="V825" s="32"/>
      <c r="W825" s="32"/>
      <c r="X825" s="32"/>
      <c r="Y825" s="32"/>
      <c r="Z825" s="32"/>
      <c r="AA825" s="32"/>
      <c r="AB825" s="32"/>
      <c r="AC825" s="32"/>
      <c r="AD825" s="32"/>
      <c r="AE825" s="32"/>
      <c r="AT825" s="15" t="s">
        <v>145</v>
      </c>
      <c r="AU825" s="15" t="s">
        <v>83</v>
      </c>
    </row>
    <row r="826" spans="1:65" s="2" customFormat="1" ht="11.25">
      <c r="A826" s="32"/>
      <c r="B826" s="33"/>
      <c r="C826" s="34"/>
      <c r="D826" s="189" t="s">
        <v>147</v>
      </c>
      <c r="E826" s="34"/>
      <c r="F826" s="190" t="s">
        <v>1589</v>
      </c>
      <c r="G826" s="34"/>
      <c r="H826" s="34"/>
      <c r="I826" s="186"/>
      <c r="J826" s="34"/>
      <c r="K826" s="34"/>
      <c r="L826" s="37"/>
      <c r="M826" s="187"/>
      <c r="N826" s="188"/>
      <c r="O826" s="62"/>
      <c r="P826" s="62"/>
      <c r="Q826" s="62"/>
      <c r="R826" s="62"/>
      <c r="S826" s="62"/>
      <c r="T826" s="63"/>
      <c r="U826" s="32"/>
      <c r="V826" s="32"/>
      <c r="W826" s="32"/>
      <c r="X826" s="32"/>
      <c r="Y826" s="32"/>
      <c r="Z826" s="32"/>
      <c r="AA826" s="32"/>
      <c r="AB826" s="32"/>
      <c r="AC826" s="32"/>
      <c r="AD826" s="32"/>
      <c r="AE826" s="32"/>
      <c r="AT826" s="15" t="s">
        <v>147</v>
      </c>
      <c r="AU826" s="15" t="s">
        <v>83</v>
      </c>
    </row>
    <row r="827" spans="1:65" s="2" customFormat="1" ht="16.5" customHeight="1">
      <c r="A827" s="32"/>
      <c r="B827" s="33"/>
      <c r="C827" s="171" t="s">
        <v>1590</v>
      </c>
      <c r="D827" s="171" t="s">
        <v>138</v>
      </c>
      <c r="E827" s="172" t="s">
        <v>1591</v>
      </c>
      <c r="F827" s="173" t="s">
        <v>1592</v>
      </c>
      <c r="G827" s="174" t="s">
        <v>141</v>
      </c>
      <c r="H827" s="175">
        <v>50</v>
      </c>
      <c r="I827" s="176"/>
      <c r="J827" s="177">
        <f>ROUND(I827*H827,2)</f>
        <v>0</v>
      </c>
      <c r="K827" s="173" t="s">
        <v>142</v>
      </c>
      <c r="L827" s="37"/>
      <c r="M827" s="178" t="s">
        <v>19</v>
      </c>
      <c r="N827" s="179" t="s">
        <v>44</v>
      </c>
      <c r="O827" s="62"/>
      <c r="P827" s="180">
        <f>O827*H827</f>
        <v>0</v>
      </c>
      <c r="Q827" s="180">
        <v>4.3800000000000002E-3</v>
      </c>
      <c r="R827" s="180">
        <f>Q827*H827</f>
        <v>0.219</v>
      </c>
      <c r="S827" s="180">
        <v>0</v>
      </c>
      <c r="T827" s="181">
        <f>S827*H827</f>
        <v>0</v>
      </c>
      <c r="U827" s="32"/>
      <c r="V827" s="32"/>
      <c r="W827" s="32"/>
      <c r="X827" s="32"/>
      <c r="Y827" s="32"/>
      <c r="Z827" s="32"/>
      <c r="AA827" s="32"/>
      <c r="AB827" s="32"/>
      <c r="AC827" s="32"/>
      <c r="AD827" s="32"/>
      <c r="AE827" s="32"/>
      <c r="AR827" s="182" t="s">
        <v>143</v>
      </c>
      <c r="AT827" s="182" t="s">
        <v>138</v>
      </c>
      <c r="AU827" s="182" t="s">
        <v>83</v>
      </c>
      <c r="AY827" s="15" t="s">
        <v>136</v>
      </c>
      <c r="BE827" s="183">
        <f>IF(N827="základní",J827,0)</f>
        <v>0</v>
      </c>
      <c r="BF827" s="183">
        <f>IF(N827="snížená",J827,0)</f>
        <v>0</v>
      </c>
      <c r="BG827" s="183">
        <f>IF(N827="zákl. přenesená",J827,0)</f>
        <v>0</v>
      </c>
      <c r="BH827" s="183">
        <f>IF(N827="sníž. přenesená",J827,0)</f>
        <v>0</v>
      </c>
      <c r="BI827" s="183">
        <f>IF(N827="nulová",J827,0)</f>
        <v>0</v>
      </c>
      <c r="BJ827" s="15" t="s">
        <v>81</v>
      </c>
      <c r="BK827" s="183">
        <f>ROUND(I827*H827,2)</f>
        <v>0</v>
      </c>
      <c r="BL827" s="15" t="s">
        <v>143</v>
      </c>
      <c r="BM827" s="182" t="s">
        <v>1593</v>
      </c>
    </row>
    <row r="828" spans="1:65" s="2" customFormat="1" ht="11.25">
      <c r="A828" s="32"/>
      <c r="B828" s="33"/>
      <c r="C828" s="34"/>
      <c r="D828" s="184" t="s">
        <v>145</v>
      </c>
      <c r="E828" s="34"/>
      <c r="F828" s="185" t="s">
        <v>1594</v>
      </c>
      <c r="G828" s="34"/>
      <c r="H828" s="34"/>
      <c r="I828" s="186"/>
      <c r="J828" s="34"/>
      <c r="K828" s="34"/>
      <c r="L828" s="37"/>
      <c r="M828" s="187"/>
      <c r="N828" s="188"/>
      <c r="O828" s="62"/>
      <c r="P828" s="62"/>
      <c r="Q828" s="62"/>
      <c r="R828" s="62"/>
      <c r="S828" s="62"/>
      <c r="T828" s="63"/>
      <c r="U828" s="32"/>
      <c r="V828" s="32"/>
      <c r="W828" s="32"/>
      <c r="X828" s="32"/>
      <c r="Y828" s="32"/>
      <c r="Z828" s="32"/>
      <c r="AA828" s="32"/>
      <c r="AB828" s="32"/>
      <c r="AC828" s="32"/>
      <c r="AD828" s="32"/>
      <c r="AE828" s="32"/>
      <c r="AT828" s="15" t="s">
        <v>145</v>
      </c>
      <c r="AU828" s="15" t="s">
        <v>83</v>
      </c>
    </row>
    <row r="829" spans="1:65" s="2" customFormat="1" ht="11.25">
      <c r="A829" s="32"/>
      <c r="B829" s="33"/>
      <c r="C829" s="34"/>
      <c r="D829" s="189" t="s">
        <v>147</v>
      </c>
      <c r="E829" s="34"/>
      <c r="F829" s="190" t="s">
        <v>1595</v>
      </c>
      <c r="G829" s="34"/>
      <c r="H829" s="34"/>
      <c r="I829" s="186"/>
      <c r="J829" s="34"/>
      <c r="K829" s="34"/>
      <c r="L829" s="37"/>
      <c r="M829" s="187"/>
      <c r="N829" s="188"/>
      <c r="O829" s="62"/>
      <c r="P829" s="62"/>
      <c r="Q829" s="62"/>
      <c r="R829" s="62"/>
      <c r="S829" s="62"/>
      <c r="T829" s="63"/>
      <c r="U829" s="32"/>
      <c r="V829" s="32"/>
      <c r="W829" s="32"/>
      <c r="X829" s="32"/>
      <c r="Y829" s="32"/>
      <c r="Z829" s="32"/>
      <c r="AA829" s="32"/>
      <c r="AB829" s="32"/>
      <c r="AC829" s="32"/>
      <c r="AD829" s="32"/>
      <c r="AE829" s="32"/>
      <c r="AT829" s="15" t="s">
        <v>147</v>
      </c>
      <c r="AU829" s="15" t="s">
        <v>83</v>
      </c>
    </row>
    <row r="830" spans="1:65" s="2" customFormat="1" ht="16.5" customHeight="1">
      <c r="A830" s="32"/>
      <c r="B830" s="33"/>
      <c r="C830" s="171" t="s">
        <v>1596</v>
      </c>
      <c r="D830" s="171" t="s">
        <v>138</v>
      </c>
      <c r="E830" s="172" t="s">
        <v>1597</v>
      </c>
      <c r="F830" s="173" t="s">
        <v>1598</v>
      </c>
      <c r="G830" s="174" t="s">
        <v>141</v>
      </c>
      <c r="H830" s="175">
        <v>10</v>
      </c>
      <c r="I830" s="176"/>
      <c r="J830" s="177">
        <f>ROUND(I830*H830,2)</f>
        <v>0</v>
      </c>
      <c r="K830" s="173" t="s">
        <v>142</v>
      </c>
      <c r="L830" s="37"/>
      <c r="M830" s="178" t="s">
        <v>19</v>
      </c>
      <c r="N830" s="179" t="s">
        <v>44</v>
      </c>
      <c r="O830" s="62"/>
      <c r="P830" s="180">
        <f>O830*H830</f>
        <v>0</v>
      </c>
      <c r="Q830" s="180">
        <v>2.9999999999999997E-4</v>
      </c>
      <c r="R830" s="180">
        <f>Q830*H830</f>
        <v>2.9999999999999996E-3</v>
      </c>
      <c r="S830" s="180">
        <v>0</v>
      </c>
      <c r="T830" s="181">
        <f>S830*H830</f>
        <v>0</v>
      </c>
      <c r="U830" s="32"/>
      <c r="V830" s="32"/>
      <c r="W830" s="32"/>
      <c r="X830" s="32"/>
      <c r="Y830" s="32"/>
      <c r="Z830" s="32"/>
      <c r="AA830" s="32"/>
      <c r="AB830" s="32"/>
      <c r="AC830" s="32"/>
      <c r="AD830" s="32"/>
      <c r="AE830" s="32"/>
      <c r="AR830" s="182" t="s">
        <v>143</v>
      </c>
      <c r="AT830" s="182" t="s">
        <v>138</v>
      </c>
      <c r="AU830" s="182" t="s">
        <v>83</v>
      </c>
      <c r="AY830" s="15" t="s">
        <v>136</v>
      </c>
      <c r="BE830" s="183">
        <f>IF(N830="základní",J830,0)</f>
        <v>0</v>
      </c>
      <c r="BF830" s="183">
        <f>IF(N830="snížená",J830,0)</f>
        <v>0</v>
      </c>
      <c r="BG830" s="183">
        <f>IF(N830="zákl. přenesená",J830,0)</f>
        <v>0</v>
      </c>
      <c r="BH830" s="183">
        <f>IF(N830="sníž. přenesená",J830,0)</f>
        <v>0</v>
      </c>
      <c r="BI830" s="183">
        <f>IF(N830="nulová",J830,0)</f>
        <v>0</v>
      </c>
      <c r="BJ830" s="15" t="s">
        <v>81</v>
      </c>
      <c r="BK830" s="183">
        <f>ROUND(I830*H830,2)</f>
        <v>0</v>
      </c>
      <c r="BL830" s="15" t="s">
        <v>143</v>
      </c>
      <c r="BM830" s="182" t="s">
        <v>1599</v>
      </c>
    </row>
    <row r="831" spans="1:65" s="2" customFormat="1" ht="11.25">
      <c r="A831" s="32"/>
      <c r="B831" s="33"/>
      <c r="C831" s="34"/>
      <c r="D831" s="184" t="s">
        <v>145</v>
      </c>
      <c r="E831" s="34"/>
      <c r="F831" s="185" t="s">
        <v>1600</v>
      </c>
      <c r="G831" s="34"/>
      <c r="H831" s="34"/>
      <c r="I831" s="186"/>
      <c r="J831" s="34"/>
      <c r="K831" s="34"/>
      <c r="L831" s="37"/>
      <c r="M831" s="187"/>
      <c r="N831" s="188"/>
      <c r="O831" s="62"/>
      <c r="P831" s="62"/>
      <c r="Q831" s="62"/>
      <c r="R831" s="62"/>
      <c r="S831" s="62"/>
      <c r="T831" s="63"/>
      <c r="U831" s="32"/>
      <c r="V831" s="32"/>
      <c r="W831" s="32"/>
      <c r="X831" s="32"/>
      <c r="Y831" s="32"/>
      <c r="Z831" s="32"/>
      <c r="AA831" s="32"/>
      <c r="AB831" s="32"/>
      <c r="AC831" s="32"/>
      <c r="AD831" s="32"/>
      <c r="AE831" s="32"/>
      <c r="AT831" s="15" t="s">
        <v>145</v>
      </c>
      <c r="AU831" s="15" t="s">
        <v>83</v>
      </c>
    </row>
    <row r="832" spans="1:65" s="2" customFormat="1" ht="11.25">
      <c r="A832" s="32"/>
      <c r="B832" s="33"/>
      <c r="C832" s="34"/>
      <c r="D832" s="189" t="s">
        <v>147</v>
      </c>
      <c r="E832" s="34"/>
      <c r="F832" s="190" t="s">
        <v>1601</v>
      </c>
      <c r="G832" s="34"/>
      <c r="H832" s="34"/>
      <c r="I832" s="186"/>
      <c r="J832" s="34"/>
      <c r="K832" s="34"/>
      <c r="L832" s="37"/>
      <c r="M832" s="187"/>
      <c r="N832" s="188"/>
      <c r="O832" s="62"/>
      <c r="P832" s="62"/>
      <c r="Q832" s="62"/>
      <c r="R832" s="62"/>
      <c r="S832" s="62"/>
      <c r="T832" s="63"/>
      <c r="U832" s="32"/>
      <c r="V832" s="32"/>
      <c r="W832" s="32"/>
      <c r="X832" s="32"/>
      <c r="Y832" s="32"/>
      <c r="Z832" s="32"/>
      <c r="AA832" s="32"/>
      <c r="AB832" s="32"/>
      <c r="AC832" s="32"/>
      <c r="AD832" s="32"/>
      <c r="AE832" s="32"/>
      <c r="AT832" s="15" t="s">
        <v>147</v>
      </c>
      <c r="AU832" s="15" t="s">
        <v>83</v>
      </c>
    </row>
    <row r="833" spans="1:65" s="2" customFormat="1" ht="16.5" customHeight="1">
      <c r="A833" s="32"/>
      <c r="B833" s="33"/>
      <c r="C833" s="171" t="s">
        <v>1602</v>
      </c>
      <c r="D833" s="171" t="s">
        <v>138</v>
      </c>
      <c r="E833" s="172" t="s">
        <v>1603</v>
      </c>
      <c r="F833" s="173" t="s">
        <v>1604</v>
      </c>
      <c r="G833" s="174" t="s">
        <v>141</v>
      </c>
      <c r="H833" s="175">
        <v>10</v>
      </c>
      <c r="I833" s="176"/>
      <c r="J833" s="177">
        <f>ROUND(I833*H833,2)</f>
        <v>0</v>
      </c>
      <c r="K833" s="173" t="s">
        <v>142</v>
      </c>
      <c r="L833" s="37"/>
      <c r="M833" s="178" t="s">
        <v>19</v>
      </c>
      <c r="N833" s="179" t="s">
        <v>44</v>
      </c>
      <c r="O833" s="62"/>
      <c r="P833" s="180">
        <f>O833*H833</f>
        <v>0</v>
      </c>
      <c r="Q833" s="180">
        <v>1.8E-3</v>
      </c>
      <c r="R833" s="180">
        <f>Q833*H833</f>
        <v>1.7999999999999999E-2</v>
      </c>
      <c r="S833" s="180">
        <v>0</v>
      </c>
      <c r="T833" s="181">
        <f>S833*H833</f>
        <v>0</v>
      </c>
      <c r="U833" s="32"/>
      <c r="V833" s="32"/>
      <c r="W833" s="32"/>
      <c r="X833" s="32"/>
      <c r="Y833" s="32"/>
      <c r="Z833" s="32"/>
      <c r="AA833" s="32"/>
      <c r="AB833" s="32"/>
      <c r="AC833" s="32"/>
      <c r="AD833" s="32"/>
      <c r="AE833" s="32"/>
      <c r="AR833" s="182" t="s">
        <v>143</v>
      </c>
      <c r="AT833" s="182" t="s">
        <v>138</v>
      </c>
      <c r="AU833" s="182" t="s">
        <v>83</v>
      </c>
      <c r="AY833" s="15" t="s">
        <v>136</v>
      </c>
      <c r="BE833" s="183">
        <f>IF(N833="základní",J833,0)</f>
        <v>0</v>
      </c>
      <c r="BF833" s="183">
        <f>IF(N833="snížená",J833,0)</f>
        <v>0</v>
      </c>
      <c r="BG833" s="183">
        <f>IF(N833="zákl. přenesená",J833,0)</f>
        <v>0</v>
      </c>
      <c r="BH833" s="183">
        <f>IF(N833="sníž. přenesená",J833,0)</f>
        <v>0</v>
      </c>
      <c r="BI833" s="183">
        <f>IF(N833="nulová",J833,0)</f>
        <v>0</v>
      </c>
      <c r="BJ833" s="15" t="s">
        <v>81</v>
      </c>
      <c r="BK833" s="183">
        <f>ROUND(I833*H833,2)</f>
        <v>0</v>
      </c>
      <c r="BL833" s="15" t="s">
        <v>143</v>
      </c>
      <c r="BM833" s="182" t="s">
        <v>1605</v>
      </c>
    </row>
    <row r="834" spans="1:65" s="2" customFormat="1" ht="11.25">
      <c r="A834" s="32"/>
      <c r="B834" s="33"/>
      <c r="C834" s="34"/>
      <c r="D834" s="184" t="s">
        <v>145</v>
      </c>
      <c r="E834" s="34"/>
      <c r="F834" s="185" t="s">
        <v>1606</v>
      </c>
      <c r="G834" s="34"/>
      <c r="H834" s="34"/>
      <c r="I834" s="186"/>
      <c r="J834" s="34"/>
      <c r="K834" s="34"/>
      <c r="L834" s="37"/>
      <c r="M834" s="187"/>
      <c r="N834" s="188"/>
      <c r="O834" s="62"/>
      <c r="P834" s="62"/>
      <c r="Q834" s="62"/>
      <c r="R834" s="62"/>
      <c r="S834" s="62"/>
      <c r="T834" s="63"/>
      <c r="U834" s="32"/>
      <c r="V834" s="32"/>
      <c r="W834" s="32"/>
      <c r="X834" s="32"/>
      <c r="Y834" s="32"/>
      <c r="Z834" s="32"/>
      <c r="AA834" s="32"/>
      <c r="AB834" s="32"/>
      <c r="AC834" s="32"/>
      <c r="AD834" s="32"/>
      <c r="AE834" s="32"/>
      <c r="AT834" s="15" t="s">
        <v>145</v>
      </c>
      <c r="AU834" s="15" t="s">
        <v>83</v>
      </c>
    </row>
    <row r="835" spans="1:65" s="2" customFormat="1" ht="11.25">
      <c r="A835" s="32"/>
      <c r="B835" s="33"/>
      <c r="C835" s="34"/>
      <c r="D835" s="189" t="s">
        <v>147</v>
      </c>
      <c r="E835" s="34"/>
      <c r="F835" s="190" t="s">
        <v>1607</v>
      </c>
      <c r="G835" s="34"/>
      <c r="H835" s="34"/>
      <c r="I835" s="186"/>
      <c r="J835" s="34"/>
      <c r="K835" s="34"/>
      <c r="L835" s="37"/>
      <c r="M835" s="187"/>
      <c r="N835" s="188"/>
      <c r="O835" s="62"/>
      <c r="P835" s="62"/>
      <c r="Q835" s="62"/>
      <c r="R835" s="62"/>
      <c r="S835" s="62"/>
      <c r="T835" s="63"/>
      <c r="U835" s="32"/>
      <c r="V835" s="32"/>
      <c r="W835" s="32"/>
      <c r="X835" s="32"/>
      <c r="Y835" s="32"/>
      <c r="Z835" s="32"/>
      <c r="AA835" s="32"/>
      <c r="AB835" s="32"/>
      <c r="AC835" s="32"/>
      <c r="AD835" s="32"/>
      <c r="AE835" s="32"/>
      <c r="AT835" s="15" t="s">
        <v>147</v>
      </c>
      <c r="AU835" s="15" t="s">
        <v>83</v>
      </c>
    </row>
    <row r="836" spans="1:65" s="2" customFormat="1" ht="16.5" customHeight="1">
      <c r="A836" s="32"/>
      <c r="B836" s="33"/>
      <c r="C836" s="171" t="s">
        <v>1608</v>
      </c>
      <c r="D836" s="171" t="s">
        <v>138</v>
      </c>
      <c r="E836" s="172" t="s">
        <v>1609</v>
      </c>
      <c r="F836" s="173" t="s">
        <v>1610</v>
      </c>
      <c r="G836" s="174" t="s">
        <v>141</v>
      </c>
      <c r="H836" s="175">
        <v>10</v>
      </c>
      <c r="I836" s="176"/>
      <c r="J836" s="177">
        <f>ROUND(I836*H836,2)</f>
        <v>0</v>
      </c>
      <c r="K836" s="173" t="s">
        <v>142</v>
      </c>
      <c r="L836" s="37"/>
      <c r="M836" s="178" t="s">
        <v>19</v>
      </c>
      <c r="N836" s="179" t="s">
        <v>44</v>
      </c>
      <c r="O836" s="62"/>
      <c r="P836" s="180">
        <f>O836*H836</f>
        <v>0</v>
      </c>
      <c r="Q836" s="180">
        <v>2.7499999999999998E-3</v>
      </c>
      <c r="R836" s="180">
        <f>Q836*H836</f>
        <v>2.7499999999999997E-2</v>
      </c>
      <c r="S836" s="180">
        <v>0</v>
      </c>
      <c r="T836" s="181">
        <f>S836*H836</f>
        <v>0</v>
      </c>
      <c r="U836" s="32"/>
      <c r="V836" s="32"/>
      <c r="W836" s="32"/>
      <c r="X836" s="32"/>
      <c r="Y836" s="32"/>
      <c r="Z836" s="32"/>
      <c r="AA836" s="32"/>
      <c r="AB836" s="32"/>
      <c r="AC836" s="32"/>
      <c r="AD836" s="32"/>
      <c r="AE836" s="32"/>
      <c r="AR836" s="182" t="s">
        <v>143</v>
      </c>
      <c r="AT836" s="182" t="s">
        <v>138</v>
      </c>
      <c r="AU836" s="182" t="s">
        <v>83</v>
      </c>
      <c r="AY836" s="15" t="s">
        <v>136</v>
      </c>
      <c r="BE836" s="183">
        <f>IF(N836="základní",J836,0)</f>
        <v>0</v>
      </c>
      <c r="BF836" s="183">
        <f>IF(N836="snížená",J836,0)</f>
        <v>0</v>
      </c>
      <c r="BG836" s="183">
        <f>IF(N836="zákl. přenesená",J836,0)</f>
        <v>0</v>
      </c>
      <c r="BH836" s="183">
        <f>IF(N836="sníž. přenesená",J836,0)</f>
        <v>0</v>
      </c>
      <c r="BI836" s="183">
        <f>IF(N836="nulová",J836,0)</f>
        <v>0</v>
      </c>
      <c r="BJ836" s="15" t="s">
        <v>81</v>
      </c>
      <c r="BK836" s="183">
        <f>ROUND(I836*H836,2)</f>
        <v>0</v>
      </c>
      <c r="BL836" s="15" t="s">
        <v>143</v>
      </c>
      <c r="BM836" s="182" t="s">
        <v>1611</v>
      </c>
    </row>
    <row r="837" spans="1:65" s="2" customFormat="1" ht="11.25">
      <c r="A837" s="32"/>
      <c r="B837" s="33"/>
      <c r="C837" s="34"/>
      <c r="D837" s="184" t="s">
        <v>145</v>
      </c>
      <c r="E837" s="34"/>
      <c r="F837" s="185" t="s">
        <v>1612</v>
      </c>
      <c r="G837" s="34"/>
      <c r="H837" s="34"/>
      <c r="I837" s="186"/>
      <c r="J837" s="34"/>
      <c r="K837" s="34"/>
      <c r="L837" s="37"/>
      <c r="M837" s="187"/>
      <c r="N837" s="188"/>
      <c r="O837" s="62"/>
      <c r="P837" s="62"/>
      <c r="Q837" s="62"/>
      <c r="R837" s="62"/>
      <c r="S837" s="62"/>
      <c r="T837" s="63"/>
      <c r="U837" s="32"/>
      <c r="V837" s="32"/>
      <c r="W837" s="32"/>
      <c r="X837" s="32"/>
      <c r="Y837" s="32"/>
      <c r="Z837" s="32"/>
      <c r="AA837" s="32"/>
      <c r="AB837" s="32"/>
      <c r="AC837" s="32"/>
      <c r="AD837" s="32"/>
      <c r="AE837" s="32"/>
      <c r="AT837" s="15" t="s">
        <v>145</v>
      </c>
      <c r="AU837" s="15" t="s">
        <v>83</v>
      </c>
    </row>
    <row r="838" spans="1:65" s="2" customFormat="1" ht="11.25">
      <c r="A838" s="32"/>
      <c r="B838" s="33"/>
      <c r="C838" s="34"/>
      <c r="D838" s="189" t="s">
        <v>147</v>
      </c>
      <c r="E838" s="34"/>
      <c r="F838" s="190" t="s">
        <v>1613</v>
      </c>
      <c r="G838" s="34"/>
      <c r="H838" s="34"/>
      <c r="I838" s="186"/>
      <c r="J838" s="34"/>
      <c r="K838" s="34"/>
      <c r="L838" s="37"/>
      <c r="M838" s="187"/>
      <c r="N838" s="188"/>
      <c r="O838" s="62"/>
      <c r="P838" s="62"/>
      <c r="Q838" s="62"/>
      <c r="R838" s="62"/>
      <c r="S838" s="62"/>
      <c r="T838" s="63"/>
      <c r="U838" s="32"/>
      <c r="V838" s="32"/>
      <c r="W838" s="32"/>
      <c r="X838" s="32"/>
      <c r="Y838" s="32"/>
      <c r="Z838" s="32"/>
      <c r="AA838" s="32"/>
      <c r="AB838" s="32"/>
      <c r="AC838" s="32"/>
      <c r="AD838" s="32"/>
      <c r="AE838" s="32"/>
      <c r="AT838" s="15" t="s">
        <v>147</v>
      </c>
      <c r="AU838" s="15" t="s">
        <v>83</v>
      </c>
    </row>
    <row r="839" spans="1:65" s="2" customFormat="1" ht="16.5" customHeight="1">
      <c r="A839" s="32"/>
      <c r="B839" s="33"/>
      <c r="C839" s="171" t="s">
        <v>1614</v>
      </c>
      <c r="D839" s="171" t="s">
        <v>138</v>
      </c>
      <c r="E839" s="172" t="s">
        <v>1615</v>
      </c>
      <c r="F839" s="173" t="s">
        <v>1616</v>
      </c>
      <c r="G839" s="174" t="s">
        <v>141</v>
      </c>
      <c r="H839" s="175">
        <v>10</v>
      </c>
      <c r="I839" s="176"/>
      <c r="J839" s="177">
        <f>ROUND(I839*H839,2)</f>
        <v>0</v>
      </c>
      <c r="K839" s="173" t="s">
        <v>142</v>
      </c>
      <c r="L839" s="37"/>
      <c r="M839" s="178" t="s">
        <v>19</v>
      </c>
      <c r="N839" s="179" t="s">
        <v>44</v>
      </c>
      <c r="O839" s="62"/>
      <c r="P839" s="180">
        <f>O839*H839</f>
        <v>0</v>
      </c>
      <c r="Q839" s="180">
        <v>3.3E-3</v>
      </c>
      <c r="R839" s="180">
        <f>Q839*H839</f>
        <v>3.3000000000000002E-2</v>
      </c>
      <c r="S839" s="180">
        <v>0</v>
      </c>
      <c r="T839" s="181">
        <f>S839*H839</f>
        <v>0</v>
      </c>
      <c r="U839" s="32"/>
      <c r="V839" s="32"/>
      <c r="W839" s="32"/>
      <c r="X839" s="32"/>
      <c r="Y839" s="32"/>
      <c r="Z839" s="32"/>
      <c r="AA839" s="32"/>
      <c r="AB839" s="32"/>
      <c r="AC839" s="32"/>
      <c r="AD839" s="32"/>
      <c r="AE839" s="32"/>
      <c r="AR839" s="182" t="s">
        <v>143</v>
      </c>
      <c r="AT839" s="182" t="s">
        <v>138</v>
      </c>
      <c r="AU839" s="182" t="s">
        <v>83</v>
      </c>
      <c r="AY839" s="15" t="s">
        <v>136</v>
      </c>
      <c r="BE839" s="183">
        <f>IF(N839="základní",J839,0)</f>
        <v>0</v>
      </c>
      <c r="BF839" s="183">
        <f>IF(N839="snížená",J839,0)</f>
        <v>0</v>
      </c>
      <c r="BG839" s="183">
        <f>IF(N839="zákl. přenesená",J839,0)</f>
        <v>0</v>
      </c>
      <c r="BH839" s="183">
        <f>IF(N839="sníž. přenesená",J839,0)</f>
        <v>0</v>
      </c>
      <c r="BI839" s="183">
        <f>IF(N839="nulová",J839,0)</f>
        <v>0</v>
      </c>
      <c r="BJ839" s="15" t="s">
        <v>81</v>
      </c>
      <c r="BK839" s="183">
        <f>ROUND(I839*H839,2)</f>
        <v>0</v>
      </c>
      <c r="BL839" s="15" t="s">
        <v>143</v>
      </c>
      <c r="BM839" s="182" t="s">
        <v>1617</v>
      </c>
    </row>
    <row r="840" spans="1:65" s="2" customFormat="1" ht="11.25">
      <c r="A840" s="32"/>
      <c r="B840" s="33"/>
      <c r="C840" s="34"/>
      <c r="D840" s="184" t="s">
        <v>145</v>
      </c>
      <c r="E840" s="34"/>
      <c r="F840" s="185" t="s">
        <v>1618</v>
      </c>
      <c r="G840" s="34"/>
      <c r="H840" s="34"/>
      <c r="I840" s="186"/>
      <c r="J840" s="34"/>
      <c r="K840" s="34"/>
      <c r="L840" s="37"/>
      <c r="M840" s="187"/>
      <c r="N840" s="188"/>
      <c r="O840" s="62"/>
      <c r="P840" s="62"/>
      <c r="Q840" s="62"/>
      <c r="R840" s="62"/>
      <c r="S840" s="62"/>
      <c r="T840" s="63"/>
      <c r="U840" s="32"/>
      <c r="V840" s="32"/>
      <c r="W840" s="32"/>
      <c r="X840" s="32"/>
      <c r="Y840" s="32"/>
      <c r="Z840" s="32"/>
      <c r="AA840" s="32"/>
      <c r="AB840" s="32"/>
      <c r="AC840" s="32"/>
      <c r="AD840" s="32"/>
      <c r="AE840" s="32"/>
      <c r="AT840" s="15" t="s">
        <v>145</v>
      </c>
      <c r="AU840" s="15" t="s">
        <v>83</v>
      </c>
    </row>
    <row r="841" spans="1:65" s="2" customFormat="1" ht="11.25">
      <c r="A841" s="32"/>
      <c r="B841" s="33"/>
      <c r="C841" s="34"/>
      <c r="D841" s="189" t="s">
        <v>147</v>
      </c>
      <c r="E841" s="34"/>
      <c r="F841" s="190" t="s">
        <v>1619</v>
      </c>
      <c r="G841" s="34"/>
      <c r="H841" s="34"/>
      <c r="I841" s="186"/>
      <c r="J841" s="34"/>
      <c r="K841" s="34"/>
      <c r="L841" s="37"/>
      <c r="M841" s="187"/>
      <c r="N841" s="188"/>
      <c r="O841" s="62"/>
      <c r="P841" s="62"/>
      <c r="Q841" s="62"/>
      <c r="R841" s="62"/>
      <c r="S841" s="62"/>
      <c r="T841" s="63"/>
      <c r="U841" s="32"/>
      <c r="V841" s="32"/>
      <c r="W841" s="32"/>
      <c r="X841" s="32"/>
      <c r="Y841" s="32"/>
      <c r="Z841" s="32"/>
      <c r="AA841" s="32"/>
      <c r="AB841" s="32"/>
      <c r="AC841" s="32"/>
      <c r="AD841" s="32"/>
      <c r="AE841" s="32"/>
      <c r="AT841" s="15" t="s">
        <v>147</v>
      </c>
      <c r="AU841" s="15" t="s">
        <v>83</v>
      </c>
    </row>
    <row r="842" spans="1:65" s="2" customFormat="1" ht="24.2" customHeight="1">
      <c r="A842" s="32"/>
      <c r="B842" s="33"/>
      <c r="C842" s="171" t="s">
        <v>1620</v>
      </c>
      <c r="D842" s="171" t="s">
        <v>138</v>
      </c>
      <c r="E842" s="172" t="s">
        <v>1621</v>
      </c>
      <c r="F842" s="173" t="s">
        <v>1622</v>
      </c>
      <c r="G842" s="174" t="s">
        <v>141</v>
      </c>
      <c r="H842" s="175">
        <v>10</v>
      </c>
      <c r="I842" s="176"/>
      <c r="J842" s="177">
        <f>ROUND(I842*H842,2)</f>
        <v>0</v>
      </c>
      <c r="K842" s="173" t="s">
        <v>142</v>
      </c>
      <c r="L842" s="37"/>
      <c r="M842" s="178" t="s">
        <v>19</v>
      </c>
      <c r="N842" s="179" t="s">
        <v>44</v>
      </c>
      <c r="O842" s="62"/>
      <c r="P842" s="180">
        <f>O842*H842</f>
        <v>0</v>
      </c>
      <c r="Q842" s="180">
        <v>6.1000000000000004E-3</v>
      </c>
      <c r="R842" s="180">
        <f>Q842*H842</f>
        <v>6.1000000000000006E-2</v>
      </c>
      <c r="S842" s="180">
        <v>0</v>
      </c>
      <c r="T842" s="181">
        <f>S842*H842</f>
        <v>0</v>
      </c>
      <c r="U842" s="32"/>
      <c r="V842" s="32"/>
      <c r="W842" s="32"/>
      <c r="X842" s="32"/>
      <c r="Y842" s="32"/>
      <c r="Z842" s="32"/>
      <c r="AA842" s="32"/>
      <c r="AB842" s="32"/>
      <c r="AC842" s="32"/>
      <c r="AD842" s="32"/>
      <c r="AE842" s="32"/>
      <c r="AR842" s="182" t="s">
        <v>143</v>
      </c>
      <c r="AT842" s="182" t="s">
        <v>138</v>
      </c>
      <c r="AU842" s="182" t="s">
        <v>83</v>
      </c>
      <c r="AY842" s="15" t="s">
        <v>136</v>
      </c>
      <c r="BE842" s="183">
        <f>IF(N842="základní",J842,0)</f>
        <v>0</v>
      </c>
      <c r="BF842" s="183">
        <f>IF(N842="snížená",J842,0)</f>
        <v>0</v>
      </c>
      <c r="BG842" s="183">
        <f>IF(N842="zákl. přenesená",J842,0)</f>
        <v>0</v>
      </c>
      <c r="BH842" s="183">
        <f>IF(N842="sníž. přenesená",J842,0)</f>
        <v>0</v>
      </c>
      <c r="BI842" s="183">
        <f>IF(N842="nulová",J842,0)</f>
        <v>0</v>
      </c>
      <c r="BJ842" s="15" t="s">
        <v>81</v>
      </c>
      <c r="BK842" s="183">
        <f>ROUND(I842*H842,2)</f>
        <v>0</v>
      </c>
      <c r="BL842" s="15" t="s">
        <v>143</v>
      </c>
      <c r="BM842" s="182" t="s">
        <v>1623</v>
      </c>
    </row>
    <row r="843" spans="1:65" s="2" customFormat="1" ht="11.25">
      <c r="A843" s="32"/>
      <c r="B843" s="33"/>
      <c r="C843" s="34"/>
      <c r="D843" s="184" t="s">
        <v>145</v>
      </c>
      <c r="E843" s="34"/>
      <c r="F843" s="185" t="s">
        <v>1622</v>
      </c>
      <c r="G843" s="34"/>
      <c r="H843" s="34"/>
      <c r="I843" s="186"/>
      <c r="J843" s="34"/>
      <c r="K843" s="34"/>
      <c r="L843" s="37"/>
      <c r="M843" s="187"/>
      <c r="N843" s="188"/>
      <c r="O843" s="62"/>
      <c r="P843" s="62"/>
      <c r="Q843" s="62"/>
      <c r="R843" s="62"/>
      <c r="S843" s="62"/>
      <c r="T843" s="63"/>
      <c r="U843" s="32"/>
      <c r="V843" s="32"/>
      <c r="W843" s="32"/>
      <c r="X843" s="32"/>
      <c r="Y843" s="32"/>
      <c r="Z843" s="32"/>
      <c r="AA843" s="32"/>
      <c r="AB843" s="32"/>
      <c r="AC843" s="32"/>
      <c r="AD843" s="32"/>
      <c r="AE843" s="32"/>
      <c r="AT843" s="15" t="s">
        <v>145</v>
      </c>
      <c r="AU843" s="15" t="s">
        <v>83</v>
      </c>
    </row>
    <row r="844" spans="1:65" s="2" customFormat="1" ht="11.25">
      <c r="A844" s="32"/>
      <c r="B844" s="33"/>
      <c r="C844" s="34"/>
      <c r="D844" s="189" t="s">
        <v>147</v>
      </c>
      <c r="E844" s="34"/>
      <c r="F844" s="190" t="s">
        <v>1624</v>
      </c>
      <c r="G844" s="34"/>
      <c r="H844" s="34"/>
      <c r="I844" s="186"/>
      <c r="J844" s="34"/>
      <c r="K844" s="34"/>
      <c r="L844" s="37"/>
      <c r="M844" s="187"/>
      <c r="N844" s="188"/>
      <c r="O844" s="62"/>
      <c r="P844" s="62"/>
      <c r="Q844" s="62"/>
      <c r="R844" s="62"/>
      <c r="S844" s="62"/>
      <c r="T844" s="63"/>
      <c r="U844" s="32"/>
      <c r="V844" s="32"/>
      <c r="W844" s="32"/>
      <c r="X844" s="32"/>
      <c r="Y844" s="32"/>
      <c r="Z844" s="32"/>
      <c r="AA844" s="32"/>
      <c r="AB844" s="32"/>
      <c r="AC844" s="32"/>
      <c r="AD844" s="32"/>
      <c r="AE844" s="32"/>
      <c r="AT844" s="15" t="s">
        <v>147</v>
      </c>
      <c r="AU844" s="15" t="s">
        <v>83</v>
      </c>
    </row>
    <row r="845" spans="1:65" s="2" customFormat="1" ht="16.5" customHeight="1">
      <c r="A845" s="32"/>
      <c r="B845" s="33"/>
      <c r="C845" s="171" t="s">
        <v>1625</v>
      </c>
      <c r="D845" s="171" t="s">
        <v>138</v>
      </c>
      <c r="E845" s="172" t="s">
        <v>1626</v>
      </c>
      <c r="F845" s="173" t="s">
        <v>1627</v>
      </c>
      <c r="G845" s="174" t="s">
        <v>276</v>
      </c>
      <c r="H845" s="175">
        <v>10</v>
      </c>
      <c r="I845" s="176"/>
      <c r="J845" s="177">
        <f>ROUND(I845*H845,2)</f>
        <v>0</v>
      </c>
      <c r="K845" s="173" t="s">
        <v>142</v>
      </c>
      <c r="L845" s="37"/>
      <c r="M845" s="178" t="s">
        <v>19</v>
      </c>
      <c r="N845" s="179" t="s">
        <v>44</v>
      </c>
      <c r="O845" s="62"/>
      <c r="P845" s="180">
        <f>O845*H845</f>
        <v>0</v>
      </c>
      <c r="Q845" s="180">
        <v>2.3000000000000001E-4</v>
      </c>
      <c r="R845" s="180">
        <f>Q845*H845</f>
        <v>2.3E-3</v>
      </c>
      <c r="S845" s="180">
        <v>0</v>
      </c>
      <c r="T845" s="181">
        <f>S845*H845</f>
        <v>0</v>
      </c>
      <c r="U845" s="32"/>
      <c r="V845" s="32"/>
      <c r="W845" s="32"/>
      <c r="X845" s="32"/>
      <c r="Y845" s="32"/>
      <c r="Z845" s="32"/>
      <c r="AA845" s="32"/>
      <c r="AB845" s="32"/>
      <c r="AC845" s="32"/>
      <c r="AD845" s="32"/>
      <c r="AE845" s="32"/>
      <c r="AR845" s="182" t="s">
        <v>143</v>
      </c>
      <c r="AT845" s="182" t="s">
        <v>138</v>
      </c>
      <c r="AU845" s="182" t="s">
        <v>83</v>
      </c>
      <c r="AY845" s="15" t="s">
        <v>136</v>
      </c>
      <c r="BE845" s="183">
        <f>IF(N845="základní",J845,0)</f>
        <v>0</v>
      </c>
      <c r="BF845" s="183">
        <f>IF(N845="snížená",J845,0)</f>
        <v>0</v>
      </c>
      <c r="BG845" s="183">
        <f>IF(N845="zákl. přenesená",J845,0)</f>
        <v>0</v>
      </c>
      <c r="BH845" s="183">
        <f>IF(N845="sníž. přenesená",J845,0)</f>
        <v>0</v>
      </c>
      <c r="BI845" s="183">
        <f>IF(N845="nulová",J845,0)</f>
        <v>0</v>
      </c>
      <c r="BJ845" s="15" t="s">
        <v>81</v>
      </c>
      <c r="BK845" s="183">
        <f>ROUND(I845*H845,2)</f>
        <v>0</v>
      </c>
      <c r="BL845" s="15" t="s">
        <v>143</v>
      </c>
      <c r="BM845" s="182" t="s">
        <v>1628</v>
      </c>
    </row>
    <row r="846" spans="1:65" s="2" customFormat="1" ht="19.5">
      <c r="A846" s="32"/>
      <c r="B846" s="33"/>
      <c r="C846" s="34"/>
      <c r="D846" s="184" t="s">
        <v>145</v>
      </c>
      <c r="E846" s="34"/>
      <c r="F846" s="185" t="s">
        <v>1629</v>
      </c>
      <c r="G846" s="34"/>
      <c r="H846" s="34"/>
      <c r="I846" s="186"/>
      <c r="J846" s="34"/>
      <c r="K846" s="34"/>
      <c r="L846" s="37"/>
      <c r="M846" s="187"/>
      <c r="N846" s="188"/>
      <c r="O846" s="62"/>
      <c r="P846" s="62"/>
      <c r="Q846" s="62"/>
      <c r="R846" s="62"/>
      <c r="S846" s="62"/>
      <c r="T846" s="63"/>
      <c r="U846" s="32"/>
      <c r="V846" s="32"/>
      <c r="W846" s="32"/>
      <c r="X846" s="32"/>
      <c r="Y846" s="32"/>
      <c r="Z846" s="32"/>
      <c r="AA846" s="32"/>
      <c r="AB846" s="32"/>
      <c r="AC846" s="32"/>
      <c r="AD846" s="32"/>
      <c r="AE846" s="32"/>
      <c r="AT846" s="15" t="s">
        <v>145</v>
      </c>
      <c r="AU846" s="15" t="s">
        <v>83</v>
      </c>
    </row>
    <row r="847" spans="1:65" s="2" customFormat="1" ht="11.25">
      <c r="A847" s="32"/>
      <c r="B847" s="33"/>
      <c r="C847" s="34"/>
      <c r="D847" s="189" t="s">
        <v>147</v>
      </c>
      <c r="E847" s="34"/>
      <c r="F847" s="190" t="s">
        <v>1630</v>
      </c>
      <c r="G847" s="34"/>
      <c r="H847" s="34"/>
      <c r="I847" s="186"/>
      <c r="J847" s="34"/>
      <c r="K847" s="34"/>
      <c r="L847" s="37"/>
      <c r="M847" s="187"/>
      <c r="N847" s="188"/>
      <c r="O847" s="62"/>
      <c r="P847" s="62"/>
      <c r="Q847" s="62"/>
      <c r="R847" s="62"/>
      <c r="S847" s="62"/>
      <c r="T847" s="63"/>
      <c r="U847" s="32"/>
      <c r="V847" s="32"/>
      <c r="W847" s="32"/>
      <c r="X847" s="32"/>
      <c r="Y847" s="32"/>
      <c r="Z847" s="32"/>
      <c r="AA847" s="32"/>
      <c r="AB847" s="32"/>
      <c r="AC847" s="32"/>
      <c r="AD847" s="32"/>
      <c r="AE847" s="32"/>
      <c r="AT847" s="15" t="s">
        <v>147</v>
      </c>
      <c r="AU847" s="15" t="s">
        <v>83</v>
      </c>
    </row>
    <row r="848" spans="1:65" s="2" customFormat="1" ht="16.5" customHeight="1">
      <c r="A848" s="32"/>
      <c r="B848" s="33"/>
      <c r="C848" s="171" t="s">
        <v>1631</v>
      </c>
      <c r="D848" s="171" t="s">
        <v>138</v>
      </c>
      <c r="E848" s="172" t="s">
        <v>1632</v>
      </c>
      <c r="F848" s="173" t="s">
        <v>1633</v>
      </c>
      <c r="G848" s="174" t="s">
        <v>141</v>
      </c>
      <c r="H848" s="175">
        <v>50</v>
      </c>
      <c r="I848" s="176"/>
      <c r="J848" s="177">
        <f>ROUND(I848*H848,2)</f>
        <v>0</v>
      </c>
      <c r="K848" s="173" t="s">
        <v>142</v>
      </c>
      <c r="L848" s="37"/>
      <c r="M848" s="178" t="s">
        <v>19</v>
      </c>
      <c r="N848" s="179" t="s">
        <v>44</v>
      </c>
      <c r="O848" s="62"/>
      <c r="P848" s="180">
        <f>O848*H848</f>
        <v>0</v>
      </c>
      <c r="Q848" s="180">
        <v>0</v>
      </c>
      <c r="R848" s="180">
        <f>Q848*H848</f>
        <v>0</v>
      </c>
      <c r="S848" s="180">
        <v>0</v>
      </c>
      <c r="T848" s="181">
        <f>S848*H848</f>
        <v>0</v>
      </c>
      <c r="U848" s="32"/>
      <c r="V848" s="32"/>
      <c r="W848" s="32"/>
      <c r="X848" s="32"/>
      <c r="Y848" s="32"/>
      <c r="Z848" s="32"/>
      <c r="AA848" s="32"/>
      <c r="AB848" s="32"/>
      <c r="AC848" s="32"/>
      <c r="AD848" s="32"/>
      <c r="AE848" s="32"/>
      <c r="AR848" s="182" t="s">
        <v>143</v>
      </c>
      <c r="AT848" s="182" t="s">
        <v>138</v>
      </c>
      <c r="AU848" s="182" t="s">
        <v>83</v>
      </c>
      <c r="AY848" s="15" t="s">
        <v>136</v>
      </c>
      <c r="BE848" s="183">
        <f>IF(N848="základní",J848,0)</f>
        <v>0</v>
      </c>
      <c r="BF848" s="183">
        <f>IF(N848="snížená",J848,0)</f>
        <v>0</v>
      </c>
      <c r="BG848" s="183">
        <f>IF(N848="zákl. přenesená",J848,0)</f>
        <v>0</v>
      </c>
      <c r="BH848" s="183">
        <f>IF(N848="sníž. přenesená",J848,0)</f>
        <v>0</v>
      </c>
      <c r="BI848" s="183">
        <f>IF(N848="nulová",J848,0)</f>
        <v>0</v>
      </c>
      <c r="BJ848" s="15" t="s">
        <v>81</v>
      </c>
      <c r="BK848" s="183">
        <f>ROUND(I848*H848,2)</f>
        <v>0</v>
      </c>
      <c r="BL848" s="15" t="s">
        <v>143</v>
      </c>
      <c r="BM848" s="182" t="s">
        <v>1634</v>
      </c>
    </row>
    <row r="849" spans="1:65" s="2" customFormat="1" ht="11.25">
      <c r="A849" s="32"/>
      <c r="B849" s="33"/>
      <c r="C849" s="34"/>
      <c r="D849" s="184" t="s">
        <v>145</v>
      </c>
      <c r="E849" s="34"/>
      <c r="F849" s="185" t="s">
        <v>1633</v>
      </c>
      <c r="G849" s="34"/>
      <c r="H849" s="34"/>
      <c r="I849" s="186"/>
      <c r="J849" s="34"/>
      <c r="K849" s="34"/>
      <c r="L849" s="37"/>
      <c r="M849" s="187"/>
      <c r="N849" s="188"/>
      <c r="O849" s="62"/>
      <c r="P849" s="62"/>
      <c r="Q849" s="62"/>
      <c r="R849" s="62"/>
      <c r="S849" s="62"/>
      <c r="T849" s="63"/>
      <c r="U849" s="32"/>
      <c r="V849" s="32"/>
      <c r="W849" s="32"/>
      <c r="X849" s="32"/>
      <c r="Y849" s="32"/>
      <c r="Z849" s="32"/>
      <c r="AA849" s="32"/>
      <c r="AB849" s="32"/>
      <c r="AC849" s="32"/>
      <c r="AD849" s="32"/>
      <c r="AE849" s="32"/>
      <c r="AT849" s="15" t="s">
        <v>145</v>
      </c>
      <c r="AU849" s="15" t="s">
        <v>83</v>
      </c>
    </row>
    <row r="850" spans="1:65" s="2" customFormat="1" ht="11.25">
      <c r="A850" s="32"/>
      <c r="B850" s="33"/>
      <c r="C850" s="34"/>
      <c r="D850" s="189" t="s">
        <v>147</v>
      </c>
      <c r="E850" s="34"/>
      <c r="F850" s="190" t="s">
        <v>1635</v>
      </c>
      <c r="G850" s="34"/>
      <c r="H850" s="34"/>
      <c r="I850" s="186"/>
      <c r="J850" s="34"/>
      <c r="K850" s="34"/>
      <c r="L850" s="37"/>
      <c r="M850" s="187"/>
      <c r="N850" s="188"/>
      <c r="O850" s="62"/>
      <c r="P850" s="62"/>
      <c r="Q850" s="62"/>
      <c r="R850" s="62"/>
      <c r="S850" s="62"/>
      <c r="T850" s="63"/>
      <c r="U850" s="32"/>
      <c r="V850" s="32"/>
      <c r="W850" s="32"/>
      <c r="X850" s="32"/>
      <c r="Y850" s="32"/>
      <c r="Z850" s="32"/>
      <c r="AA850" s="32"/>
      <c r="AB850" s="32"/>
      <c r="AC850" s="32"/>
      <c r="AD850" s="32"/>
      <c r="AE850" s="32"/>
      <c r="AT850" s="15" t="s">
        <v>147</v>
      </c>
      <c r="AU850" s="15" t="s">
        <v>83</v>
      </c>
    </row>
    <row r="851" spans="1:65" s="2" customFormat="1" ht="16.5" customHeight="1">
      <c r="A851" s="32"/>
      <c r="B851" s="33"/>
      <c r="C851" s="171" t="s">
        <v>1636</v>
      </c>
      <c r="D851" s="171" t="s">
        <v>138</v>
      </c>
      <c r="E851" s="172" t="s">
        <v>1637</v>
      </c>
      <c r="F851" s="173" t="s">
        <v>1638</v>
      </c>
      <c r="G851" s="174" t="s">
        <v>141</v>
      </c>
      <c r="H851" s="175">
        <v>200</v>
      </c>
      <c r="I851" s="176"/>
      <c r="J851" s="177">
        <f>ROUND(I851*H851,2)</f>
        <v>0</v>
      </c>
      <c r="K851" s="173" t="s">
        <v>142</v>
      </c>
      <c r="L851" s="37"/>
      <c r="M851" s="178" t="s">
        <v>19</v>
      </c>
      <c r="N851" s="179" t="s">
        <v>44</v>
      </c>
      <c r="O851" s="62"/>
      <c r="P851" s="180">
        <f>O851*H851</f>
        <v>0</v>
      </c>
      <c r="Q851" s="180">
        <v>1.6000000000000001E-4</v>
      </c>
      <c r="R851" s="180">
        <f>Q851*H851</f>
        <v>3.2000000000000001E-2</v>
      </c>
      <c r="S851" s="180">
        <v>0</v>
      </c>
      <c r="T851" s="181">
        <f>S851*H851</f>
        <v>0</v>
      </c>
      <c r="U851" s="32"/>
      <c r="V851" s="32"/>
      <c r="W851" s="32"/>
      <c r="X851" s="32"/>
      <c r="Y851" s="32"/>
      <c r="Z851" s="32"/>
      <c r="AA851" s="32"/>
      <c r="AB851" s="32"/>
      <c r="AC851" s="32"/>
      <c r="AD851" s="32"/>
      <c r="AE851" s="32"/>
      <c r="AR851" s="182" t="s">
        <v>143</v>
      </c>
      <c r="AT851" s="182" t="s">
        <v>138</v>
      </c>
      <c r="AU851" s="182" t="s">
        <v>83</v>
      </c>
      <c r="AY851" s="15" t="s">
        <v>136</v>
      </c>
      <c r="BE851" s="183">
        <f>IF(N851="základní",J851,0)</f>
        <v>0</v>
      </c>
      <c r="BF851" s="183">
        <f>IF(N851="snížená",J851,0)</f>
        <v>0</v>
      </c>
      <c r="BG851" s="183">
        <f>IF(N851="zákl. přenesená",J851,0)</f>
        <v>0</v>
      </c>
      <c r="BH851" s="183">
        <f>IF(N851="sníž. přenesená",J851,0)</f>
        <v>0</v>
      </c>
      <c r="BI851" s="183">
        <f>IF(N851="nulová",J851,0)</f>
        <v>0</v>
      </c>
      <c r="BJ851" s="15" t="s">
        <v>81</v>
      </c>
      <c r="BK851" s="183">
        <f>ROUND(I851*H851,2)</f>
        <v>0</v>
      </c>
      <c r="BL851" s="15" t="s">
        <v>143</v>
      </c>
      <c r="BM851" s="182" t="s">
        <v>1639</v>
      </c>
    </row>
    <row r="852" spans="1:65" s="2" customFormat="1" ht="11.25">
      <c r="A852" s="32"/>
      <c r="B852" s="33"/>
      <c r="C852" s="34"/>
      <c r="D852" s="184" t="s">
        <v>145</v>
      </c>
      <c r="E852" s="34"/>
      <c r="F852" s="185" t="s">
        <v>1640</v>
      </c>
      <c r="G852" s="34"/>
      <c r="H852" s="34"/>
      <c r="I852" s="186"/>
      <c r="J852" s="34"/>
      <c r="K852" s="34"/>
      <c r="L852" s="37"/>
      <c r="M852" s="187"/>
      <c r="N852" s="188"/>
      <c r="O852" s="62"/>
      <c r="P852" s="62"/>
      <c r="Q852" s="62"/>
      <c r="R852" s="62"/>
      <c r="S852" s="62"/>
      <c r="T852" s="63"/>
      <c r="U852" s="32"/>
      <c r="V852" s="32"/>
      <c r="W852" s="32"/>
      <c r="X852" s="32"/>
      <c r="Y852" s="32"/>
      <c r="Z852" s="32"/>
      <c r="AA852" s="32"/>
      <c r="AB852" s="32"/>
      <c r="AC852" s="32"/>
      <c r="AD852" s="32"/>
      <c r="AE852" s="32"/>
      <c r="AT852" s="15" t="s">
        <v>145</v>
      </c>
      <c r="AU852" s="15" t="s">
        <v>83</v>
      </c>
    </row>
    <row r="853" spans="1:65" s="2" customFormat="1" ht="11.25">
      <c r="A853" s="32"/>
      <c r="B853" s="33"/>
      <c r="C853" s="34"/>
      <c r="D853" s="189" t="s">
        <v>147</v>
      </c>
      <c r="E853" s="34"/>
      <c r="F853" s="190" t="s">
        <v>1641</v>
      </c>
      <c r="G853" s="34"/>
      <c r="H853" s="34"/>
      <c r="I853" s="186"/>
      <c r="J853" s="34"/>
      <c r="K853" s="34"/>
      <c r="L853" s="37"/>
      <c r="M853" s="187"/>
      <c r="N853" s="188"/>
      <c r="O853" s="62"/>
      <c r="P853" s="62"/>
      <c r="Q853" s="62"/>
      <c r="R853" s="62"/>
      <c r="S853" s="62"/>
      <c r="T853" s="63"/>
      <c r="U853" s="32"/>
      <c r="V853" s="32"/>
      <c r="W853" s="32"/>
      <c r="X853" s="32"/>
      <c r="Y853" s="32"/>
      <c r="Z853" s="32"/>
      <c r="AA853" s="32"/>
      <c r="AB853" s="32"/>
      <c r="AC853" s="32"/>
      <c r="AD853" s="32"/>
      <c r="AE853" s="32"/>
      <c r="AT853" s="15" t="s">
        <v>147</v>
      </c>
      <c r="AU853" s="15" t="s">
        <v>83</v>
      </c>
    </row>
    <row r="854" spans="1:65" s="2" customFormat="1" ht="16.5" customHeight="1">
      <c r="A854" s="32"/>
      <c r="B854" s="33"/>
      <c r="C854" s="171" t="s">
        <v>1642</v>
      </c>
      <c r="D854" s="171" t="s">
        <v>138</v>
      </c>
      <c r="E854" s="172" t="s">
        <v>1643</v>
      </c>
      <c r="F854" s="173" t="s">
        <v>1644</v>
      </c>
      <c r="G854" s="174" t="s">
        <v>141</v>
      </c>
      <c r="H854" s="175">
        <v>30</v>
      </c>
      <c r="I854" s="176"/>
      <c r="J854" s="177">
        <f>ROUND(I854*H854,2)</f>
        <v>0</v>
      </c>
      <c r="K854" s="173" t="s">
        <v>142</v>
      </c>
      <c r="L854" s="37"/>
      <c r="M854" s="178" t="s">
        <v>19</v>
      </c>
      <c r="N854" s="179" t="s">
        <v>44</v>
      </c>
      <c r="O854" s="62"/>
      <c r="P854" s="180">
        <f>O854*H854</f>
        <v>0</v>
      </c>
      <c r="Q854" s="180">
        <v>8.1999999999999998E-4</v>
      </c>
      <c r="R854" s="180">
        <f>Q854*H854</f>
        <v>2.46E-2</v>
      </c>
      <c r="S854" s="180">
        <v>0</v>
      </c>
      <c r="T854" s="181">
        <f>S854*H854</f>
        <v>0</v>
      </c>
      <c r="U854" s="32"/>
      <c r="V854" s="32"/>
      <c r="W854" s="32"/>
      <c r="X854" s="32"/>
      <c r="Y854" s="32"/>
      <c r="Z854" s="32"/>
      <c r="AA854" s="32"/>
      <c r="AB854" s="32"/>
      <c r="AC854" s="32"/>
      <c r="AD854" s="32"/>
      <c r="AE854" s="32"/>
      <c r="AR854" s="182" t="s">
        <v>143</v>
      </c>
      <c r="AT854" s="182" t="s">
        <v>138</v>
      </c>
      <c r="AU854" s="182" t="s">
        <v>83</v>
      </c>
      <c r="AY854" s="15" t="s">
        <v>136</v>
      </c>
      <c r="BE854" s="183">
        <f>IF(N854="základní",J854,0)</f>
        <v>0</v>
      </c>
      <c r="BF854" s="183">
        <f>IF(N854="snížená",J854,0)</f>
        <v>0</v>
      </c>
      <c r="BG854" s="183">
        <f>IF(N854="zákl. přenesená",J854,0)</f>
        <v>0</v>
      </c>
      <c r="BH854" s="183">
        <f>IF(N854="sníž. přenesená",J854,0)</f>
        <v>0</v>
      </c>
      <c r="BI854" s="183">
        <f>IF(N854="nulová",J854,0)</f>
        <v>0</v>
      </c>
      <c r="BJ854" s="15" t="s">
        <v>81</v>
      </c>
      <c r="BK854" s="183">
        <f>ROUND(I854*H854,2)</f>
        <v>0</v>
      </c>
      <c r="BL854" s="15" t="s">
        <v>143</v>
      </c>
      <c r="BM854" s="182" t="s">
        <v>1645</v>
      </c>
    </row>
    <row r="855" spans="1:65" s="2" customFormat="1" ht="11.25">
      <c r="A855" s="32"/>
      <c r="B855" s="33"/>
      <c r="C855" s="34"/>
      <c r="D855" s="184" t="s">
        <v>145</v>
      </c>
      <c r="E855" s="34"/>
      <c r="F855" s="185" t="s">
        <v>1646</v>
      </c>
      <c r="G855" s="34"/>
      <c r="H855" s="34"/>
      <c r="I855" s="186"/>
      <c r="J855" s="34"/>
      <c r="K855" s="34"/>
      <c r="L855" s="37"/>
      <c r="M855" s="187"/>
      <c r="N855" s="188"/>
      <c r="O855" s="62"/>
      <c r="P855" s="62"/>
      <c r="Q855" s="62"/>
      <c r="R855" s="62"/>
      <c r="S855" s="62"/>
      <c r="T855" s="63"/>
      <c r="U855" s="32"/>
      <c r="V855" s="32"/>
      <c r="W855" s="32"/>
      <c r="X855" s="32"/>
      <c r="Y855" s="32"/>
      <c r="Z855" s="32"/>
      <c r="AA855" s="32"/>
      <c r="AB855" s="32"/>
      <c r="AC855" s="32"/>
      <c r="AD855" s="32"/>
      <c r="AE855" s="32"/>
      <c r="AT855" s="15" t="s">
        <v>145</v>
      </c>
      <c r="AU855" s="15" t="s">
        <v>83</v>
      </c>
    </row>
    <row r="856" spans="1:65" s="2" customFormat="1" ht="11.25">
      <c r="A856" s="32"/>
      <c r="B856" s="33"/>
      <c r="C856" s="34"/>
      <c r="D856" s="189" t="s">
        <v>147</v>
      </c>
      <c r="E856" s="34"/>
      <c r="F856" s="190" t="s">
        <v>1647</v>
      </c>
      <c r="G856" s="34"/>
      <c r="H856" s="34"/>
      <c r="I856" s="186"/>
      <c r="J856" s="34"/>
      <c r="K856" s="34"/>
      <c r="L856" s="37"/>
      <c r="M856" s="187"/>
      <c r="N856" s="188"/>
      <c r="O856" s="62"/>
      <c r="P856" s="62"/>
      <c r="Q856" s="62"/>
      <c r="R856" s="62"/>
      <c r="S856" s="62"/>
      <c r="T856" s="63"/>
      <c r="U856" s="32"/>
      <c r="V856" s="32"/>
      <c r="W856" s="32"/>
      <c r="X856" s="32"/>
      <c r="Y856" s="32"/>
      <c r="Z856" s="32"/>
      <c r="AA856" s="32"/>
      <c r="AB856" s="32"/>
      <c r="AC856" s="32"/>
      <c r="AD856" s="32"/>
      <c r="AE856" s="32"/>
      <c r="AT856" s="15" t="s">
        <v>147</v>
      </c>
      <c r="AU856" s="15" t="s">
        <v>83</v>
      </c>
    </row>
    <row r="857" spans="1:65" s="2" customFormat="1" ht="16.5" customHeight="1">
      <c r="A857" s="32"/>
      <c r="B857" s="33"/>
      <c r="C857" s="171" t="s">
        <v>1648</v>
      </c>
      <c r="D857" s="171" t="s">
        <v>138</v>
      </c>
      <c r="E857" s="172" t="s">
        <v>1649</v>
      </c>
      <c r="F857" s="173" t="s">
        <v>1650</v>
      </c>
      <c r="G857" s="174" t="s">
        <v>141</v>
      </c>
      <c r="H857" s="175">
        <v>50</v>
      </c>
      <c r="I857" s="176"/>
      <c r="J857" s="177">
        <f>ROUND(I857*H857,2)</f>
        <v>0</v>
      </c>
      <c r="K857" s="173" t="s">
        <v>142</v>
      </c>
      <c r="L857" s="37"/>
      <c r="M857" s="178" t="s">
        <v>19</v>
      </c>
      <c r="N857" s="179" t="s">
        <v>44</v>
      </c>
      <c r="O857" s="62"/>
      <c r="P857" s="180">
        <f>O857*H857</f>
        <v>0</v>
      </c>
      <c r="Q857" s="180">
        <v>5.1999999999999995E-4</v>
      </c>
      <c r="R857" s="180">
        <f>Q857*H857</f>
        <v>2.5999999999999999E-2</v>
      </c>
      <c r="S857" s="180">
        <v>0</v>
      </c>
      <c r="T857" s="181">
        <f>S857*H857</f>
        <v>0</v>
      </c>
      <c r="U857" s="32"/>
      <c r="V857" s="32"/>
      <c r="W857" s="32"/>
      <c r="X857" s="32"/>
      <c r="Y857" s="32"/>
      <c r="Z857" s="32"/>
      <c r="AA857" s="32"/>
      <c r="AB857" s="32"/>
      <c r="AC857" s="32"/>
      <c r="AD857" s="32"/>
      <c r="AE857" s="32"/>
      <c r="AR857" s="182" t="s">
        <v>143</v>
      </c>
      <c r="AT857" s="182" t="s">
        <v>138</v>
      </c>
      <c r="AU857" s="182" t="s">
        <v>83</v>
      </c>
      <c r="AY857" s="15" t="s">
        <v>136</v>
      </c>
      <c r="BE857" s="183">
        <f>IF(N857="základní",J857,0)</f>
        <v>0</v>
      </c>
      <c r="BF857" s="183">
        <f>IF(N857="snížená",J857,0)</f>
        <v>0</v>
      </c>
      <c r="BG857" s="183">
        <f>IF(N857="zákl. přenesená",J857,0)</f>
        <v>0</v>
      </c>
      <c r="BH857" s="183">
        <f>IF(N857="sníž. přenesená",J857,0)</f>
        <v>0</v>
      </c>
      <c r="BI857" s="183">
        <f>IF(N857="nulová",J857,0)</f>
        <v>0</v>
      </c>
      <c r="BJ857" s="15" t="s">
        <v>81</v>
      </c>
      <c r="BK857" s="183">
        <f>ROUND(I857*H857,2)</f>
        <v>0</v>
      </c>
      <c r="BL857" s="15" t="s">
        <v>143</v>
      </c>
      <c r="BM857" s="182" t="s">
        <v>1651</v>
      </c>
    </row>
    <row r="858" spans="1:65" s="2" customFormat="1" ht="11.25">
      <c r="A858" s="32"/>
      <c r="B858" s="33"/>
      <c r="C858" s="34"/>
      <c r="D858" s="184" t="s">
        <v>145</v>
      </c>
      <c r="E858" s="34"/>
      <c r="F858" s="185" t="s">
        <v>1652</v>
      </c>
      <c r="G858" s="34"/>
      <c r="H858" s="34"/>
      <c r="I858" s="186"/>
      <c r="J858" s="34"/>
      <c r="K858" s="34"/>
      <c r="L858" s="37"/>
      <c r="M858" s="187"/>
      <c r="N858" s="188"/>
      <c r="O858" s="62"/>
      <c r="P858" s="62"/>
      <c r="Q858" s="62"/>
      <c r="R858" s="62"/>
      <c r="S858" s="62"/>
      <c r="T858" s="63"/>
      <c r="U858" s="32"/>
      <c r="V858" s="32"/>
      <c r="W858" s="32"/>
      <c r="X858" s="32"/>
      <c r="Y858" s="32"/>
      <c r="Z858" s="32"/>
      <c r="AA858" s="32"/>
      <c r="AB858" s="32"/>
      <c r="AC858" s="32"/>
      <c r="AD858" s="32"/>
      <c r="AE858" s="32"/>
      <c r="AT858" s="15" t="s">
        <v>145</v>
      </c>
      <c r="AU858" s="15" t="s">
        <v>83</v>
      </c>
    </row>
    <row r="859" spans="1:65" s="2" customFormat="1" ht="11.25">
      <c r="A859" s="32"/>
      <c r="B859" s="33"/>
      <c r="C859" s="34"/>
      <c r="D859" s="189" t="s">
        <v>147</v>
      </c>
      <c r="E859" s="34"/>
      <c r="F859" s="190" t="s">
        <v>1653</v>
      </c>
      <c r="G859" s="34"/>
      <c r="H859" s="34"/>
      <c r="I859" s="186"/>
      <c r="J859" s="34"/>
      <c r="K859" s="34"/>
      <c r="L859" s="37"/>
      <c r="M859" s="187"/>
      <c r="N859" s="188"/>
      <c r="O859" s="62"/>
      <c r="P859" s="62"/>
      <c r="Q859" s="62"/>
      <c r="R859" s="62"/>
      <c r="S859" s="62"/>
      <c r="T859" s="63"/>
      <c r="U859" s="32"/>
      <c r="V859" s="32"/>
      <c r="W859" s="32"/>
      <c r="X859" s="32"/>
      <c r="Y859" s="32"/>
      <c r="Z859" s="32"/>
      <c r="AA859" s="32"/>
      <c r="AB859" s="32"/>
      <c r="AC859" s="32"/>
      <c r="AD859" s="32"/>
      <c r="AE859" s="32"/>
      <c r="AT859" s="15" t="s">
        <v>147</v>
      </c>
      <c r="AU859" s="15" t="s">
        <v>83</v>
      </c>
    </row>
    <row r="860" spans="1:65" s="2" customFormat="1" ht="16.5" customHeight="1">
      <c r="A860" s="32"/>
      <c r="B860" s="33"/>
      <c r="C860" s="171" t="s">
        <v>1654</v>
      </c>
      <c r="D860" s="171" t="s">
        <v>138</v>
      </c>
      <c r="E860" s="172" t="s">
        <v>1655</v>
      </c>
      <c r="F860" s="173" t="s">
        <v>1656</v>
      </c>
      <c r="G860" s="174" t="s">
        <v>141</v>
      </c>
      <c r="H860" s="175">
        <v>25</v>
      </c>
      <c r="I860" s="176"/>
      <c r="J860" s="177">
        <f>ROUND(I860*H860,2)</f>
        <v>0</v>
      </c>
      <c r="K860" s="173" t="s">
        <v>142</v>
      </c>
      <c r="L860" s="37"/>
      <c r="M860" s="178" t="s">
        <v>19</v>
      </c>
      <c r="N860" s="179" t="s">
        <v>44</v>
      </c>
      <c r="O860" s="62"/>
      <c r="P860" s="180">
        <f>O860*H860</f>
        <v>0</v>
      </c>
      <c r="Q860" s="180">
        <v>5.5999999999999995E-4</v>
      </c>
      <c r="R860" s="180">
        <f>Q860*H860</f>
        <v>1.3999999999999999E-2</v>
      </c>
      <c r="S860" s="180">
        <v>0</v>
      </c>
      <c r="T860" s="181">
        <f>S860*H860</f>
        <v>0</v>
      </c>
      <c r="U860" s="32"/>
      <c r="V860" s="32"/>
      <c r="W860" s="32"/>
      <c r="X860" s="32"/>
      <c r="Y860" s="32"/>
      <c r="Z860" s="32"/>
      <c r="AA860" s="32"/>
      <c r="AB860" s="32"/>
      <c r="AC860" s="32"/>
      <c r="AD860" s="32"/>
      <c r="AE860" s="32"/>
      <c r="AR860" s="182" t="s">
        <v>143</v>
      </c>
      <c r="AT860" s="182" t="s">
        <v>138</v>
      </c>
      <c r="AU860" s="182" t="s">
        <v>83</v>
      </c>
      <c r="AY860" s="15" t="s">
        <v>136</v>
      </c>
      <c r="BE860" s="183">
        <f>IF(N860="základní",J860,0)</f>
        <v>0</v>
      </c>
      <c r="BF860" s="183">
        <f>IF(N860="snížená",J860,0)</f>
        <v>0</v>
      </c>
      <c r="BG860" s="183">
        <f>IF(N860="zákl. přenesená",J860,0)</f>
        <v>0</v>
      </c>
      <c r="BH860" s="183">
        <f>IF(N860="sníž. přenesená",J860,0)</f>
        <v>0</v>
      </c>
      <c r="BI860" s="183">
        <f>IF(N860="nulová",J860,0)</f>
        <v>0</v>
      </c>
      <c r="BJ860" s="15" t="s">
        <v>81</v>
      </c>
      <c r="BK860" s="183">
        <f>ROUND(I860*H860,2)</f>
        <v>0</v>
      </c>
      <c r="BL860" s="15" t="s">
        <v>143</v>
      </c>
      <c r="BM860" s="182" t="s">
        <v>1657</v>
      </c>
    </row>
    <row r="861" spans="1:65" s="2" customFormat="1" ht="19.5">
      <c r="A861" s="32"/>
      <c r="B861" s="33"/>
      <c r="C861" s="34"/>
      <c r="D861" s="184" t="s">
        <v>145</v>
      </c>
      <c r="E861" s="34"/>
      <c r="F861" s="185" t="s">
        <v>1658</v>
      </c>
      <c r="G861" s="34"/>
      <c r="H861" s="34"/>
      <c r="I861" s="186"/>
      <c r="J861" s="34"/>
      <c r="K861" s="34"/>
      <c r="L861" s="37"/>
      <c r="M861" s="187"/>
      <c r="N861" s="188"/>
      <c r="O861" s="62"/>
      <c r="P861" s="62"/>
      <c r="Q861" s="62"/>
      <c r="R861" s="62"/>
      <c r="S861" s="62"/>
      <c r="T861" s="63"/>
      <c r="U861" s="32"/>
      <c r="V861" s="32"/>
      <c r="W861" s="32"/>
      <c r="X861" s="32"/>
      <c r="Y861" s="32"/>
      <c r="Z861" s="32"/>
      <c r="AA861" s="32"/>
      <c r="AB861" s="32"/>
      <c r="AC861" s="32"/>
      <c r="AD861" s="32"/>
      <c r="AE861" s="32"/>
      <c r="AT861" s="15" t="s">
        <v>145</v>
      </c>
      <c r="AU861" s="15" t="s">
        <v>83</v>
      </c>
    </row>
    <row r="862" spans="1:65" s="2" customFormat="1" ht="11.25">
      <c r="A862" s="32"/>
      <c r="B862" s="33"/>
      <c r="C862" s="34"/>
      <c r="D862" s="189" t="s">
        <v>147</v>
      </c>
      <c r="E862" s="34"/>
      <c r="F862" s="190" t="s">
        <v>1659</v>
      </c>
      <c r="G862" s="34"/>
      <c r="H862" s="34"/>
      <c r="I862" s="186"/>
      <c r="J862" s="34"/>
      <c r="K862" s="34"/>
      <c r="L862" s="37"/>
      <c r="M862" s="187"/>
      <c r="N862" s="188"/>
      <c r="O862" s="62"/>
      <c r="P862" s="62"/>
      <c r="Q862" s="62"/>
      <c r="R862" s="62"/>
      <c r="S862" s="62"/>
      <c r="T862" s="63"/>
      <c r="U862" s="32"/>
      <c r="V862" s="32"/>
      <c r="W862" s="32"/>
      <c r="X862" s="32"/>
      <c r="Y862" s="32"/>
      <c r="Z862" s="32"/>
      <c r="AA862" s="32"/>
      <c r="AB862" s="32"/>
      <c r="AC862" s="32"/>
      <c r="AD862" s="32"/>
      <c r="AE862" s="32"/>
      <c r="AT862" s="15" t="s">
        <v>147</v>
      </c>
      <c r="AU862" s="15" t="s">
        <v>83</v>
      </c>
    </row>
    <row r="863" spans="1:65" s="2" customFormat="1" ht="16.5" customHeight="1">
      <c r="A863" s="32"/>
      <c r="B863" s="33"/>
      <c r="C863" s="171" t="s">
        <v>1660</v>
      </c>
      <c r="D863" s="171" t="s">
        <v>138</v>
      </c>
      <c r="E863" s="172" t="s">
        <v>1661</v>
      </c>
      <c r="F863" s="173" t="s">
        <v>1662</v>
      </c>
      <c r="G863" s="174" t="s">
        <v>141</v>
      </c>
      <c r="H863" s="175">
        <v>55</v>
      </c>
      <c r="I863" s="176"/>
      <c r="J863" s="177">
        <f>ROUND(I863*H863,2)</f>
        <v>0</v>
      </c>
      <c r="K863" s="173" t="s">
        <v>142</v>
      </c>
      <c r="L863" s="37"/>
      <c r="M863" s="178" t="s">
        <v>19</v>
      </c>
      <c r="N863" s="179" t="s">
        <v>44</v>
      </c>
      <c r="O863" s="62"/>
      <c r="P863" s="180">
        <f>O863*H863</f>
        <v>0</v>
      </c>
      <c r="Q863" s="180">
        <v>5.5999999999999995E-4</v>
      </c>
      <c r="R863" s="180">
        <f>Q863*H863</f>
        <v>3.0799999999999998E-2</v>
      </c>
      <c r="S863" s="180">
        <v>0</v>
      </c>
      <c r="T863" s="181">
        <f>S863*H863</f>
        <v>0</v>
      </c>
      <c r="U863" s="32"/>
      <c r="V863" s="32"/>
      <c r="W863" s="32"/>
      <c r="X863" s="32"/>
      <c r="Y863" s="32"/>
      <c r="Z863" s="32"/>
      <c r="AA863" s="32"/>
      <c r="AB863" s="32"/>
      <c r="AC863" s="32"/>
      <c r="AD863" s="32"/>
      <c r="AE863" s="32"/>
      <c r="AR863" s="182" t="s">
        <v>143</v>
      </c>
      <c r="AT863" s="182" t="s">
        <v>138</v>
      </c>
      <c r="AU863" s="182" t="s">
        <v>83</v>
      </c>
      <c r="AY863" s="15" t="s">
        <v>136</v>
      </c>
      <c r="BE863" s="183">
        <f>IF(N863="základní",J863,0)</f>
        <v>0</v>
      </c>
      <c r="BF863" s="183">
        <f>IF(N863="snížená",J863,0)</f>
        <v>0</v>
      </c>
      <c r="BG863" s="183">
        <f>IF(N863="zákl. přenesená",J863,0)</f>
        <v>0</v>
      </c>
      <c r="BH863" s="183">
        <f>IF(N863="sníž. přenesená",J863,0)</f>
        <v>0</v>
      </c>
      <c r="BI863" s="183">
        <f>IF(N863="nulová",J863,0)</f>
        <v>0</v>
      </c>
      <c r="BJ863" s="15" t="s">
        <v>81</v>
      </c>
      <c r="BK863" s="183">
        <f>ROUND(I863*H863,2)</f>
        <v>0</v>
      </c>
      <c r="BL863" s="15" t="s">
        <v>143</v>
      </c>
      <c r="BM863" s="182" t="s">
        <v>1663</v>
      </c>
    </row>
    <row r="864" spans="1:65" s="2" customFormat="1" ht="19.5">
      <c r="A864" s="32"/>
      <c r="B864" s="33"/>
      <c r="C864" s="34"/>
      <c r="D864" s="184" t="s">
        <v>145</v>
      </c>
      <c r="E864" s="34"/>
      <c r="F864" s="185" t="s">
        <v>1664</v>
      </c>
      <c r="G864" s="34"/>
      <c r="H864" s="34"/>
      <c r="I864" s="186"/>
      <c r="J864" s="34"/>
      <c r="K864" s="34"/>
      <c r="L864" s="37"/>
      <c r="M864" s="187"/>
      <c r="N864" s="188"/>
      <c r="O864" s="62"/>
      <c r="P864" s="62"/>
      <c r="Q864" s="62"/>
      <c r="R864" s="62"/>
      <c r="S864" s="62"/>
      <c r="T864" s="63"/>
      <c r="U864" s="32"/>
      <c r="V864" s="32"/>
      <c r="W864" s="32"/>
      <c r="X864" s="32"/>
      <c r="Y864" s="32"/>
      <c r="Z864" s="32"/>
      <c r="AA864" s="32"/>
      <c r="AB864" s="32"/>
      <c r="AC864" s="32"/>
      <c r="AD864" s="32"/>
      <c r="AE864" s="32"/>
      <c r="AT864" s="15" t="s">
        <v>145</v>
      </c>
      <c r="AU864" s="15" t="s">
        <v>83</v>
      </c>
    </row>
    <row r="865" spans="1:65" s="2" customFormat="1" ht="11.25">
      <c r="A865" s="32"/>
      <c r="B865" s="33"/>
      <c r="C865" s="34"/>
      <c r="D865" s="189" t="s">
        <v>147</v>
      </c>
      <c r="E865" s="34"/>
      <c r="F865" s="190" t="s">
        <v>1665</v>
      </c>
      <c r="G865" s="34"/>
      <c r="H865" s="34"/>
      <c r="I865" s="186"/>
      <c r="J865" s="34"/>
      <c r="K865" s="34"/>
      <c r="L865" s="37"/>
      <c r="M865" s="187"/>
      <c r="N865" s="188"/>
      <c r="O865" s="62"/>
      <c r="P865" s="62"/>
      <c r="Q865" s="62"/>
      <c r="R865" s="62"/>
      <c r="S865" s="62"/>
      <c r="T865" s="63"/>
      <c r="U865" s="32"/>
      <c r="V865" s="32"/>
      <c r="W865" s="32"/>
      <c r="X865" s="32"/>
      <c r="Y865" s="32"/>
      <c r="Z865" s="32"/>
      <c r="AA865" s="32"/>
      <c r="AB865" s="32"/>
      <c r="AC865" s="32"/>
      <c r="AD865" s="32"/>
      <c r="AE865" s="32"/>
      <c r="AT865" s="15" t="s">
        <v>147</v>
      </c>
      <c r="AU865" s="15" t="s">
        <v>83</v>
      </c>
    </row>
    <row r="866" spans="1:65" s="2" customFormat="1" ht="21.75" customHeight="1">
      <c r="A866" s="32"/>
      <c r="B866" s="33"/>
      <c r="C866" s="171" t="s">
        <v>1666</v>
      </c>
      <c r="D866" s="171" t="s">
        <v>138</v>
      </c>
      <c r="E866" s="172" t="s">
        <v>1667</v>
      </c>
      <c r="F866" s="173" t="s">
        <v>1668</v>
      </c>
      <c r="G866" s="174" t="s">
        <v>141</v>
      </c>
      <c r="H866" s="175">
        <v>20</v>
      </c>
      <c r="I866" s="176"/>
      <c r="J866" s="177">
        <f>ROUND(I866*H866,2)</f>
        <v>0</v>
      </c>
      <c r="K866" s="173" t="s">
        <v>142</v>
      </c>
      <c r="L866" s="37"/>
      <c r="M866" s="178" t="s">
        <v>19</v>
      </c>
      <c r="N866" s="179" t="s">
        <v>44</v>
      </c>
      <c r="O866" s="62"/>
      <c r="P866" s="180">
        <f>O866*H866</f>
        <v>0</v>
      </c>
      <c r="Q866" s="180">
        <v>0.12881000000000001</v>
      </c>
      <c r="R866" s="180">
        <f>Q866*H866</f>
        <v>2.5762</v>
      </c>
      <c r="S866" s="180">
        <v>0.13800000000000001</v>
      </c>
      <c r="T866" s="181">
        <f>S866*H866</f>
        <v>2.7600000000000002</v>
      </c>
      <c r="U866" s="32"/>
      <c r="V866" s="32"/>
      <c r="W866" s="32"/>
      <c r="X866" s="32"/>
      <c r="Y866" s="32"/>
      <c r="Z866" s="32"/>
      <c r="AA866" s="32"/>
      <c r="AB866" s="32"/>
      <c r="AC866" s="32"/>
      <c r="AD866" s="32"/>
      <c r="AE866" s="32"/>
      <c r="AR866" s="182" t="s">
        <v>143</v>
      </c>
      <c r="AT866" s="182" t="s">
        <v>138</v>
      </c>
      <c r="AU866" s="182" t="s">
        <v>83</v>
      </c>
      <c r="AY866" s="15" t="s">
        <v>136</v>
      </c>
      <c r="BE866" s="183">
        <f>IF(N866="základní",J866,0)</f>
        <v>0</v>
      </c>
      <c r="BF866" s="183">
        <f>IF(N866="snížená",J866,0)</f>
        <v>0</v>
      </c>
      <c r="BG866" s="183">
        <f>IF(N866="zákl. přenesená",J866,0)</f>
        <v>0</v>
      </c>
      <c r="BH866" s="183">
        <f>IF(N866="sníž. přenesená",J866,0)</f>
        <v>0</v>
      </c>
      <c r="BI866" s="183">
        <f>IF(N866="nulová",J866,0)</f>
        <v>0</v>
      </c>
      <c r="BJ866" s="15" t="s">
        <v>81</v>
      </c>
      <c r="BK866" s="183">
        <f>ROUND(I866*H866,2)</f>
        <v>0</v>
      </c>
      <c r="BL866" s="15" t="s">
        <v>143</v>
      </c>
      <c r="BM866" s="182" t="s">
        <v>1669</v>
      </c>
    </row>
    <row r="867" spans="1:65" s="2" customFormat="1" ht="19.5">
      <c r="A867" s="32"/>
      <c r="B867" s="33"/>
      <c r="C867" s="34"/>
      <c r="D867" s="184" t="s">
        <v>145</v>
      </c>
      <c r="E867" s="34"/>
      <c r="F867" s="185" t="s">
        <v>1670</v>
      </c>
      <c r="G867" s="34"/>
      <c r="H867" s="34"/>
      <c r="I867" s="186"/>
      <c r="J867" s="34"/>
      <c r="K867" s="34"/>
      <c r="L867" s="37"/>
      <c r="M867" s="187"/>
      <c r="N867" s="188"/>
      <c r="O867" s="62"/>
      <c r="P867" s="62"/>
      <c r="Q867" s="62"/>
      <c r="R867" s="62"/>
      <c r="S867" s="62"/>
      <c r="T867" s="63"/>
      <c r="U867" s="32"/>
      <c r="V867" s="32"/>
      <c r="W867" s="32"/>
      <c r="X867" s="32"/>
      <c r="Y867" s="32"/>
      <c r="Z867" s="32"/>
      <c r="AA867" s="32"/>
      <c r="AB867" s="32"/>
      <c r="AC867" s="32"/>
      <c r="AD867" s="32"/>
      <c r="AE867" s="32"/>
      <c r="AT867" s="15" t="s">
        <v>145</v>
      </c>
      <c r="AU867" s="15" t="s">
        <v>83</v>
      </c>
    </row>
    <row r="868" spans="1:65" s="2" customFormat="1" ht="11.25">
      <c r="A868" s="32"/>
      <c r="B868" s="33"/>
      <c r="C868" s="34"/>
      <c r="D868" s="189" t="s">
        <v>147</v>
      </c>
      <c r="E868" s="34"/>
      <c r="F868" s="190" t="s">
        <v>1671</v>
      </c>
      <c r="G868" s="34"/>
      <c r="H868" s="34"/>
      <c r="I868" s="186"/>
      <c r="J868" s="34"/>
      <c r="K868" s="34"/>
      <c r="L868" s="37"/>
      <c r="M868" s="187"/>
      <c r="N868" s="188"/>
      <c r="O868" s="62"/>
      <c r="P868" s="62"/>
      <c r="Q868" s="62"/>
      <c r="R868" s="62"/>
      <c r="S868" s="62"/>
      <c r="T868" s="63"/>
      <c r="U868" s="32"/>
      <c r="V868" s="32"/>
      <c r="W868" s="32"/>
      <c r="X868" s="32"/>
      <c r="Y868" s="32"/>
      <c r="Z868" s="32"/>
      <c r="AA868" s="32"/>
      <c r="AB868" s="32"/>
      <c r="AC868" s="32"/>
      <c r="AD868" s="32"/>
      <c r="AE868" s="32"/>
      <c r="AT868" s="15" t="s">
        <v>147</v>
      </c>
      <c r="AU868" s="15" t="s">
        <v>83</v>
      </c>
    </row>
    <row r="869" spans="1:65" s="2" customFormat="1" ht="16.5" customHeight="1">
      <c r="A869" s="32"/>
      <c r="B869" s="33"/>
      <c r="C869" s="171" t="s">
        <v>1672</v>
      </c>
      <c r="D869" s="171" t="s">
        <v>138</v>
      </c>
      <c r="E869" s="172" t="s">
        <v>1673</v>
      </c>
      <c r="F869" s="173" t="s">
        <v>1674</v>
      </c>
      <c r="G869" s="174" t="s">
        <v>141</v>
      </c>
      <c r="H869" s="175">
        <v>20</v>
      </c>
      <c r="I869" s="176"/>
      <c r="J869" s="177">
        <f>ROUND(I869*H869,2)</f>
        <v>0</v>
      </c>
      <c r="K869" s="173" t="s">
        <v>142</v>
      </c>
      <c r="L869" s="37"/>
      <c r="M869" s="178" t="s">
        <v>19</v>
      </c>
      <c r="N869" s="179" t="s">
        <v>44</v>
      </c>
      <c r="O869" s="62"/>
      <c r="P869" s="180">
        <f>O869*H869</f>
        <v>0</v>
      </c>
      <c r="Q869" s="180">
        <v>1.1100000000000001E-3</v>
      </c>
      <c r="R869" s="180">
        <f>Q869*H869</f>
        <v>2.2200000000000001E-2</v>
      </c>
      <c r="S869" s="180">
        <v>0</v>
      </c>
      <c r="T869" s="181">
        <f>S869*H869</f>
        <v>0</v>
      </c>
      <c r="U869" s="32"/>
      <c r="V869" s="32"/>
      <c r="W869" s="32"/>
      <c r="X869" s="32"/>
      <c r="Y869" s="32"/>
      <c r="Z869" s="32"/>
      <c r="AA869" s="32"/>
      <c r="AB869" s="32"/>
      <c r="AC869" s="32"/>
      <c r="AD869" s="32"/>
      <c r="AE869" s="32"/>
      <c r="AR869" s="182" t="s">
        <v>143</v>
      </c>
      <c r="AT869" s="182" t="s">
        <v>138</v>
      </c>
      <c r="AU869" s="182" t="s">
        <v>83</v>
      </c>
      <c r="AY869" s="15" t="s">
        <v>136</v>
      </c>
      <c r="BE869" s="183">
        <f>IF(N869="základní",J869,0)</f>
        <v>0</v>
      </c>
      <c r="BF869" s="183">
        <f>IF(N869="snížená",J869,0)</f>
        <v>0</v>
      </c>
      <c r="BG869" s="183">
        <f>IF(N869="zákl. přenesená",J869,0)</f>
        <v>0</v>
      </c>
      <c r="BH869" s="183">
        <f>IF(N869="sníž. přenesená",J869,0)</f>
        <v>0</v>
      </c>
      <c r="BI869" s="183">
        <f>IF(N869="nulová",J869,0)</f>
        <v>0</v>
      </c>
      <c r="BJ869" s="15" t="s">
        <v>81</v>
      </c>
      <c r="BK869" s="183">
        <f>ROUND(I869*H869,2)</f>
        <v>0</v>
      </c>
      <c r="BL869" s="15" t="s">
        <v>143</v>
      </c>
      <c r="BM869" s="182" t="s">
        <v>1675</v>
      </c>
    </row>
    <row r="870" spans="1:65" s="2" customFormat="1" ht="11.25">
      <c r="A870" s="32"/>
      <c r="B870" s="33"/>
      <c r="C870" s="34"/>
      <c r="D870" s="184" t="s">
        <v>145</v>
      </c>
      <c r="E870" s="34"/>
      <c r="F870" s="185" t="s">
        <v>1676</v>
      </c>
      <c r="G870" s="34"/>
      <c r="H870" s="34"/>
      <c r="I870" s="186"/>
      <c r="J870" s="34"/>
      <c r="K870" s="34"/>
      <c r="L870" s="37"/>
      <c r="M870" s="187"/>
      <c r="N870" s="188"/>
      <c r="O870" s="62"/>
      <c r="P870" s="62"/>
      <c r="Q870" s="62"/>
      <c r="R870" s="62"/>
      <c r="S870" s="62"/>
      <c r="T870" s="63"/>
      <c r="U870" s="32"/>
      <c r="V870" s="32"/>
      <c r="W870" s="32"/>
      <c r="X870" s="32"/>
      <c r="Y870" s="32"/>
      <c r="Z870" s="32"/>
      <c r="AA870" s="32"/>
      <c r="AB870" s="32"/>
      <c r="AC870" s="32"/>
      <c r="AD870" s="32"/>
      <c r="AE870" s="32"/>
      <c r="AT870" s="15" t="s">
        <v>145</v>
      </c>
      <c r="AU870" s="15" t="s">
        <v>83</v>
      </c>
    </row>
    <row r="871" spans="1:65" s="2" customFormat="1" ht="11.25">
      <c r="A871" s="32"/>
      <c r="B871" s="33"/>
      <c r="C871" s="34"/>
      <c r="D871" s="189" t="s">
        <v>147</v>
      </c>
      <c r="E871" s="34"/>
      <c r="F871" s="190" t="s">
        <v>1677</v>
      </c>
      <c r="G871" s="34"/>
      <c r="H871" s="34"/>
      <c r="I871" s="186"/>
      <c r="J871" s="34"/>
      <c r="K871" s="34"/>
      <c r="L871" s="37"/>
      <c r="M871" s="187"/>
      <c r="N871" s="188"/>
      <c r="O871" s="62"/>
      <c r="P871" s="62"/>
      <c r="Q871" s="62"/>
      <c r="R871" s="62"/>
      <c r="S871" s="62"/>
      <c r="T871" s="63"/>
      <c r="U871" s="32"/>
      <c r="V871" s="32"/>
      <c r="W871" s="32"/>
      <c r="X871" s="32"/>
      <c r="Y871" s="32"/>
      <c r="Z871" s="32"/>
      <c r="AA871" s="32"/>
      <c r="AB871" s="32"/>
      <c r="AC871" s="32"/>
      <c r="AD871" s="32"/>
      <c r="AE871" s="32"/>
      <c r="AT871" s="15" t="s">
        <v>147</v>
      </c>
      <c r="AU871" s="15" t="s">
        <v>83</v>
      </c>
    </row>
    <row r="872" spans="1:65" s="2" customFormat="1" ht="16.5" customHeight="1">
      <c r="A872" s="32"/>
      <c r="B872" s="33"/>
      <c r="C872" s="171" t="s">
        <v>1678</v>
      </c>
      <c r="D872" s="171" t="s">
        <v>138</v>
      </c>
      <c r="E872" s="172" t="s">
        <v>1679</v>
      </c>
      <c r="F872" s="173" t="s">
        <v>1680</v>
      </c>
      <c r="G872" s="174" t="s">
        <v>276</v>
      </c>
      <c r="H872" s="175">
        <v>70</v>
      </c>
      <c r="I872" s="176"/>
      <c r="J872" s="177">
        <f>ROUND(I872*H872,2)</f>
        <v>0</v>
      </c>
      <c r="K872" s="173" t="s">
        <v>142</v>
      </c>
      <c r="L872" s="37"/>
      <c r="M872" s="178" t="s">
        <v>19</v>
      </c>
      <c r="N872" s="179" t="s">
        <v>44</v>
      </c>
      <c r="O872" s="62"/>
      <c r="P872" s="180">
        <f>O872*H872</f>
        <v>0</v>
      </c>
      <c r="Q872" s="180">
        <v>0</v>
      </c>
      <c r="R872" s="180">
        <f>Q872*H872</f>
        <v>0</v>
      </c>
      <c r="S872" s="180">
        <v>0</v>
      </c>
      <c r="T872" s="181">
        <f>S872*H872</f>
        <v>0</v>
      </c>
      <c r="U872" s="32"/>
      <c r="V872" s="32"/>
      <c r="W872" s="32"/>
      <c r="X872" s="32"/>
      <c r="Y872" s="32"/>
      <c r="Z872" s="32"/>
      <c r="AA872" s="32"/>
      <c r="AB872" s="32"/>
      <c r="AC872" s="32"/>
      <c r="AD872" s="32"/>
      <c r="AE872" s="32"/>
      <c r="AR872" s="182" t="s">
        <v>143</v>
      </c>
      <c r="AT872" s="182" t="s">
        <v>138</v>
      </c>
      <c r="AU872" s="182" t="s">
        <v>83</v>
      </c>
      <c r="AY872" s="15" t="s">
        <v>136</v>
      </c>
      <c r="BE872" s="183">
        <f>IF(N872="základní",J872,0)</f>
        <v>0</v>
      </c>
      <c r="BF872" s="183">
        <f>IF(N872="snížená",J872,0)</f>
        <v>0</v>
      </c>
      <c r="BG872" s="183">
        <f>IF(N872="zákl. přenesená",J872,0)</f>
        <v>0</v>
      </c>
      <c r="BH872" s="183">
        <f>IF(N872="sníž. přenesená",J872,0)</f>
        <v>0</v>
      </c>
      <c r="BI872" s="183">
        <f>IF(N872="nulová",J872,0)</f>
        <v>0</v>
      </c>
      <c r="BJ872" s="15" t="s">
        <v>81</v>
      </c>
      <c r="BK872" s="183">
        <f>ROUND(I872*H872,2)</f>
        <v>0</v>
      </c>
      <c r="BL872" s="15" t="s">
        <v>143</v>
      </c>
      <c r="BM872" s="182" t="s">
        <v>1681</v>
      </c>
    </row>
    <row r="873" spans="1:65" s="2" customFormat="1" ht="11.25">
      <c r="A873" s="32"/>
      <c r="B873" s="33"/>
      <c r="C873" s="34"/>
      <c r="D873" s="184" t="s">
        <v>145</v>
      </c>
      <c r="E873" s="34"/>
      <c r="F873" s="185" t="s">
        <v>1682</v>
      </c>
      <c r="G873" s="34"/>
      <c r="H873" s="34"/>
      <c r="I873" s="186"/>
      <c r="J873" s="34"/>
      <c r="K873" s="34"/>
      <c r="L873" s="37"/>
      <c r="M873" s="187"/>
      <c r="N873" s="188"/>
      <c r="O873" s="62"/>
      <c r="P873" s="62"/>
      <c r="Q873" s="62"/>
      <c r="R873" s="62"/>
      <c r="S873" s="62"/>
      <c r="T873" s="63"/>
      <c r="U873" s="32"/>
      <c r="V873" s="32"/>
      <c r="W873" s="32"/>
      <c r="X873" s="32"/>
      <c r="Y873" s="32"/>
      <c r="Z873" s="32"/>
      <c r="AA873" s="32"/>
      <c r="AB873" s="32"/>
      <c r="AC873" s="32"/>
      <c r="AD873" s="32"/>
      <c r="AE873" s="32"/>
      <c r="AT873" s="15" t="s">
        <v>145</v>
      </c>
      <c r="AU873" s="15" t="s">
        <v>83</v>
      </c>
    </row>
    <row r="874" spans="1:65" s="2" customFormat="1" ht="11.25">
      <c r="A874" s="32"/>
      <c r="B874" s="33"/>
      <c r="C874" s="34"/>
      <c r="D874" s="189" t="s">
        <v>147</v>
      </c>
      <c r="E874" s="34"/>
      <c r="F874" s="190" t="s">
        <v>1683</v>
      </c>
      <c r="G874" s="34"/>
      <c r="H874" s="34"/>
      <c r="I874" s="186"/>
      <c r="J874" s="34"/>
      <c r="K874" s="34"/>
      <c r="L874" s="37"/>
      <c r="M874" s="187"/>
      <c r="N874" s="188"/>
      <c r="O874" s="62"/>
      <c r="P874" s="62"/>
      <c r="Q874" s="62"/>
      <c r="R874" s="62"/>
      <c r="S874" s="62"/>
      <c r="T874" s="63"/>
      <c r="U874" s="32"/>
      <c r="V874" s="32"/>
      <c r="W874" s="32"/>
      <c r="X874" s="32"/>
      <c r="Y874" s="32"/>
      <c r="Z874" s="32"/>
      <c r="AA874" s="32"/>
      <c r="AB874" s="32"/>
      <c r="AC874" s="32"/>
      <c r="AD874" s="32"/>
      <c r="AE874" s="32"/>
      <c r="AT874" s="15" t="s">
        <v>147</v>
      </c>
      <c r="AU874" s="15" t="s">
        <v>83</v>
      </c>
    </row>
    <row r="875" spans="1:65" s="2" customFormat="1" ht="16.5" customHeight="1">
      <c r="A875" s="32"/>
      <c r="B875" s="33"/>
      <c r="C875" s="171" t="s">
        <v>1684</v>
      </c>
      <c r="D875" s="171" t="s">
        <v>138</v>
      </c>
      <c r="E875" s="172" t="s">
        <v>1685</v>
      </c>
      <c r="F875" s="173" t="s">
        <v>1686</v>
      </c>
      <c r="G875" s="174" t="s">
        <v>276</v>
      </c>
      <c r="H875" s="175">
        <v>40</v>
      </c>
      <c r="I875" s="176"/>
      <c r="J875" s="177">
        <f>ROUND(I875*H875,2)</f>
        <v>0</v>
      </c>
      <c r="K875" s="173" t="s">
        <v>142</v>
      </c>
      <c r="L875" s="37"/>
      <c r="M875" s="178" t="s">
        <v>19</v>
      </c>
      <c r="N875" s="179" t="s">
        <v>44</v>
      </c>
      <c r="O875" s="62"/>
      <c r="P875" s="180">
        <f>O875*H875</f>
        <v>0</v>
      </c>
      <c r="Q875" s="180">
        <v>1.2E-4</v>
      </c>
      <c r="R875" s="180">
        <f>Q875*H875</f>
        <v>4.8000000000000004E-3</v>
      </c>
      <c r="S875" s="180">
        <v>0</v>
      </c>
      <c r="T875" s="181">
        <f>S875*H875</f>
        <v>0</v>
      </c>
      <c r="U875" s="32"/>
      <c r="V875" s="32"/>
      <c r="W875" s="32"/>
      <c r="X875" s="32"/>
      <c r="Y875" s="32"/>
      <c r="Z875" s="32"/>
      <c r="AA875" s="32"/>
      <c r="AB875" s="32"/>
      <c r="AC875" s="32"/>
      <c r="AD875" s="32"/>
      <c r="AE875" s="32"/>
      <c r="AR875" s="182" t="s">
        <v>143</v>
      </c>
      <c r="AT875" s="182" t="s">
        <v>138</v>
      </c>
      <c r="AU875" s="182" t="s">
        <v>83</v>
      </c>
      <c r="AY875" s="15" t="s">
        <v>136</v>
      </c>
      <c r="BE875" s="183">
        <f>IF(N875="základní",J875,0)</f>
        <v>0</v>
      </c>
      <c r="BF875" s="183">
        <f>IF(N875="snížená",J875,0)</f>
        <v>0</v>
      </c>
      <c r="BG875" s="183">
        <f>IF(N875="zákl. přenesená",J875,0)</f>
        <v>0</v>
      </c>
      <c r="BH875" s="183">
        <f>IF(N875="sníž. přenesená",J875,0)</f>
        <v>0</v>
      </c>
      <c r="BI875" s="183">
        <f>IF(N875="nulová",J875,0)</f>
        <v>0</v>
      </c>
      <c r="BJ875" s="15" t="s">
        <v>81</v>
      </c>
      <c r="BK875" s="183">
        <f>ROUND(I875*H875,2)</f>
        <v>0</v>
      </c>
      <c r="BL875" s="15" t="s">
        <v>143</v>
      </c>
      <c r="BM875" s="182" t="s">
        <v>1687</v>
      </c>
    </row>
    <row r="876" spans="1:65" s="2" customFormat="1" ht="11.25">
      <c r="A876" s="32"/>
      <c r="B876" s="33"/>
      <c r="C876" s="34"/>
      <c r="D876" s="184" t="s">
        <v>145</v>
      </c>
      <c r="E876" s="34"/>
      <c r="F876" s="185" t="s">
        <v>1688</v>
      </c>
      <c r="G876" s="34"/>
      <c r="H876" s="34"/>
      <c r="I876" s="186"/>
      <c r="J876" s="34"/>
      <c r="K876" s="34"/>
      <c r="L876" s="37"/>
      <c r="M876" s="187"/>
      <c r="N876" s="188"/>
      <c r="O876" s="62"/>
      <c r="P876" s="62"/>
      <c r="Q876" s="62"/>
      <c r="R876" s="62"/>
      <c r="S876" s="62"/>
      <c r="T876" s="63"/>
      <c r="U876" s="32"/>
      <c r="V876" s="32"/>
      <c r="W876" s="32"/>
      <c r="X876" s="32"/>
      <c r="Y876" s="32"/>
      <c r="Z876" s="32"/>
      <c r="AA876" s="32"/>
      <c r="AB876" s="32"/>
      <c r="AC876" s="32"/>
      <c r="AD876" s="32"/>
      <c r="AE876" s="32"/>
      <c r="AT876" s="15" t="s">
        <v>145</v>
      </c>
      <c r="AU876" s="15" t="s">
        <v>83</v>
      </c>
    </row>
    <row r="877" spans="1:65" s="2" customFormat="1" ht="11.25">
      <c r="A877" s="32"/>
      <c r="B877" s="33"/>
      <c r="C877" s="34"/>
      <c r="D877" s="189" t="s">
        <v>147</v>
      </c>
      <c r="E877" s="34"/>
      <c r="F877" s="190" t="s">
        <v>1689</v>
      </c>
      <c r="G877" s="34"/>
      <c r="H877" s="34"/>
      <c r="I877" s="186"/>
      <c r="J877" s="34"/>
      <c r="K877" s="34"/>
      <c r="L877" s="37"/>
      <c r="M877" s="187"/>
      <c r="N877" s="188"/>
      <c r="O877" s="62"/>
      <c r="P877" s="62"/>
      <c r="Q877" s="62"/>
      <c r="R877" s="62"/>
      <c r="S877" s="62"/>
      <c r="T877" s="63"/>
      <c r="U877" s="32"/>
      <c r="V877" s="32"/>
      <c r="W877" s="32"/>
      <c r="X877" s="32"/>
      <c r="Y877" s="32"/>
      <c r="Z877" s="32"/>
      <c r="AA877" s="32"/>
      <c r="AB877" s="32"/>
      <c r="AC877" s="32"/>
      <c r="AD877" s="32"/>
      <c r="AE877" s="32"/>
      <c r="AT877" s="15" t="s">
        <v>147</v>
      </c>
      <c r="AU877" s="15" t="s">
        <v>83</v>
      </c>
    </row>
    <row r="878" spans="1:65" s="2" customFormat="1" ht="16.5" customHeight="1">
      <c r="A878" s="32"/>
      <c r="B878" s="33"/>
      <c r="C878" s="171" t="s">
        <v>1690</v>
      </c>
      <c r="D878" s="171" t="s">
        <v>138</v>
      </c>
      <c r="E878" s="172" t="s">
        <v>1691</v>
      </c>
      <c r="F878" s="173" t="s">
        <v>1692</v>
      </c>
      <c r="G878" s="174" t="s">
        <v>276</v>
      </c>
      <c r="H878" s="175">
        <v>30</v>
      </c>
      <c r="I878" s="176"/>
      <c r="J878" s="177">
        <f>ROUND(I878*H878,2)</f>
        <v>0</v>
      </c>
      <c r="K878" s="173" t="s">
        <v>142</v>
      </c>
      <c r="L878" s="37"/>
      <c r="M878" s="178" t="s">
        <v>19</v>
      </c>
      <c r="N878" s="179" t="s">
        <v>44</v>
      </c>
      <c r="O878" s="62"/>
      <c r="P878" s="180">
        <f>O878*H878</f>
        <v>0</v>
      </c>
      <c r="Q878" s="180">
        <v>4.0000000000000002E-4</v>
      </c>
      <c r="R878" s="180">
        <f>Q878*H878</f>
        <v>1.2E-2</v>
      </c>
      <c r="S878" s="180">
        <v>0</v>
      </c>
      <c r="T878" s="181">
        <f>S878*H878</f>
        <v>0</v>
      </c>
      <c r="U878" s="32"/>
      <c r="V878" s="32"/>
      <c r="W878" s="32"/>
      <c r="X878" s="32"/>
      <c r="Y878" s="32"/>
      <c r="Z878" s="32"/>
      <c r="AA878" s="32"/>
      <c r="AB878" s="32"/>
      <c r="AC878" s="32"/>
      <c r="AD878" s="32"/>
      <c r="AE878" s="32"/>
      <c r="AR878" s="182" t="s">
        <v>143</v>
      </c>
      <c r="AT878" s="182" t="s">
        <v>138</v>
      </c>
      <c r="AU878" s="182" t="s">
        <v>83</v>
      </c>
      <c r="AY878" s="15" t="s">
        <v>136</v>
      </c>
      <c r="BE878" s="183">
        <f>IF(N878="základní",J878,0)</f>
        <v>0</v>
      </c>
      <c r="BF878" s="183">
        <f>IF(N878="snížená",J878,0)</f>
        <v>0</v>
      </c>
      <c r="BG878" s="183">
        <f>IF(N878="zákl. přenesená",J878,0)</f>
        <v>0</v>
      </c>
      <c r="BH878" s="183">
        <f>IF(N878="sníž. přenesená",J878,0)</f>
        <v>0</v>
      </c>
      <c r="BI878" s="183">
        <f>IF(N878="nulová",J878,0)</f>
        <v>0</v>
      </c>
      <c r="BJ878" s="15" t="s">
        <v>81</v>
      </c>
      <c r="BK878" s="183">
        <f>ROUND(I878*H878,2)</f>
        <v>0</v>
      </c>
      <c r="BL878" s="15" t="s">
        <v>143</v>
      </c>
      <c r="BM878" s="182" t="s">
        <v>1693</v>
      </c>
    </row>
    <row r="879" spans="1:65" s="2" customFormat="1" ht="11.25">
      <c r="A879" s="32"/>
      <c r="B879" s="33"/>
      <c r="C879" s="34"/>
      <c r="D879" s="184" t="s">
        <v>145</v>
      </c>
      <c r="E879" s="34"/>
      <c r="F879" s="185" t="s">
        <v>1694</v>
      </c>
      <c r="G879" s="34"/>
      <c r="H879" s="34"/>
      <c r="I879" s="186"/>
      <c r="J879" s="34"/>
      <c r="K879" s="34"/>
      <c r="L879" s="37"/>
      <c r="M879" s="187"/>
      <c r="N879" s="188"/>
      <c r="O879" s="62"/>
      <c r="P879" s="62"/>
      <c r="Q879" s="62"/>
      <c r="R879" s="62"/>
      <c r="S879" s="62"/>
      <c r="T879" s="63"/>
      <c r="U879" s="32"/>
      <c r="V879" s="32"/>
      <c r="W879" s="32"/>
      <c r="X879" s="32"/>
      <c r="Y879" s="32"/>
      <c r="Z879" s="32"/>
      <c r="AA879" s="32"/>
      <c r="AB879" s="32"/>
      <c r="AC879" s="32"/>
      <c r="AD879" s="32"/>
      <c r="AE879" s="32"/>
      <c r="AT879" s="15" t="s">
        <v>145</v>
      </c>
      <c r="AU879" s="15" t="s">
        <v>83</v>
      </c>
    </row>
    <row r="880" spans="1:65" s="2" customFormat="1" ht="11.25">
      <c r="A880" s="32"/>
      <c r="B880" s="33"/>
      <c r="C880" s="34"/>
      <c r="D880" s="189" t="s">
        <v>147</v>
      </c>
      <c r="E880" s="34"/>
      <c r="F880" s="190" t="s">
        <v>1695</v>
      </c>
      <c r="G880" s="34"/>
      <c r="H880" s="34"/>
      <c r="I880" s="186"/>
      <c r="J880" s="34"/>
      <c r="K880" s="34"/>
      <c r="L880" s="37"/>
      <c r="M880" s="187"/>
      <c r="N880" s="188"/>
      <c r="O880" s="62"/>
      <c r="P880" s="62"/>
      <c r="Q880" s="62"/>
      <c r="R880" s="62"/>
      <c r="S880" s="62"/>
      <c r="T880" s="63"/>
      <c r="U880" s="32"/>
      <c r="V880" s="32"/>
      <c r="W880" s="32"/>
      <c r="X880" s="32"/>
      <c r="Y880" s="32"/>
      <c r="Z880" s="32"/>
      <c r="AA880" s="32"/>
      <c r="AB880" s="32"/>
      <c r="AC880" s="32"/>
      <c r="AD880" s="32"/>
      <c r="AE880" s="32"/>
      <c r="AT880" s="15" t="s">
        <v>147</v>
      </c>
      <c r="AU880" s="15" t="s">
        <v>83</v>
      </c>
    </row>
    <row r="881" spans="1:65" s="2" customFormat="1" ht="16.5" customHeight="1">
      <c r="A881" s="32"/>
      <c r="B881" s="33"/>
      <c r="C881" s="171" t="s">
        <v>1696</v>
      </c>
      <c r="D881" s="171" t="s">
        <v>138</v>
      </c>
      <c r="E881" s="172" t="s">
        <v>1697</v>
      </c>
      <c r="F881" s="173" t="s">
        <v>1698</v>
      </c>
      <c r="G881" s="174" t="s">
        <v>276</v>
      </c>
      <c r="H881" s="175">
        <v>10</v>
      </c>
      <c r="I881" s="176"/>
      <c r="J881" s="177">
        <f>ROUND(I881*H881,2)</f>
        <v>0</v>
      </c>
      <c r="K881" s="173" t="s">
        <v>142</v>
      </c>
      <c r="L881" s="37"/>
      <c r="M881" s="178" t="s">
        <v>19</v>
      </c>
      <c r="N881" s="179" t="s">
        <v>44</v>
      </c>
      <c r="O881" s="62"/>
      <c r="P881" s="180">
        <f>O881*H881</f>
        <v>0</v>
      </c>
      <c r="Q881" s="180">
        <v>2.1000000000000001E-4</v>
      </c>
      <c r="R881" s="180">
        <f>Q881*H881</f>
        <v>2.1000000000000003E-3</v>
      </c>
      <c r="S881" s="180">
        <v>0</v>
      </c>
      <c r="T881" s="181">
        <f>S881*H881</f>
        <v>0</v>
      </c>
      <c r="U881" s="32"/>
      <c r="V881" s="32"/>
      <c r="W881" s="32"/>
      <c r="X881" s="32"/>
      <c r="Y881" s="32"/>
      <c r="Z881" s="32"/>
      <c r="AA881" s="32"/>
      <c r="AB881" s="32"/>
      <c r="AC881" s="32"/>
      <c r="AD881" s="32"/>
      <c r="AE881" s="32"/>
      <c r="AR881" s="182" t="s">
        <v>143</v>
      </c>
      <c r="AT881" s="182" t="s">
        <v>138</v>
      </c>
      <c r="AU881" s="182" t="s">
        <v>83</v>
      </c>
      <c r="AY881" s="15" t="s">
        <v>136</v>
      </c>
      <c r="BE881" s="183">
        <f>IF(N881="základní",J881,0)</f>
        <v>0</v>
      </c>
      <c r="BF881" s="183">
        <f>IF(N881="snížená",J881,0)</f>
        <v>0</v>
      </c>
      <c r="BG881" s="183">
        <f>IF(N881="zákl. přenesená",J881,0)</f>
        <v>0</v>
      </c>
      <c r="BH881" s="183">
        <f>IF(N881="sníž. přenesená",J881,0)</f>
        <v>0</v>
      </c>
      <c r="BI881" s="183">
        <f>IF(N881="nulová",J881,0)</f>
        <v>0</v>
      </c>
      <c r="BJ881" s="15" t="s">
        <v>81</v>
      </c>
      <c r="BK881" s="183">
        <f>ROUND(I881*H881,2)</f>
        <v>0</v>
      </c>
      <c r="BL881" s="15" t="s">
        <v>143</v>
      </c>
      <c r="BM881" s="182" t="s">
        <v>1699</v>
      </c>
    </row>
    <row r="882" spans="1:65" s="2" customFormat="1" ht="19.5">
      <c r="A882" s="32"/>
      <c r="B882" s="33"/>
      <c r="C882" s="34"/>
      <c r="D882" s="184" t="s">
        <v>145</v>
      </c>
      <c r="E882" s="34"/>
      <c r="F882" s="185" t="s">
        <v>1700</v>
      </c>
      <c r="G882" s="34"/>
      <c r="H882" s="34"/>
      <c r="I882" s="186"/>
      <c r="J882" s="34"/>
      <c r="K882" s="34"/>
      <c r="L882" s="37"/>
      <c r="M882" s="187"/>
      <c r="N882" s="188"/>
      <c r="O882" s="62"/>
      <c r="P882" s="62"/>
      <c r="Q882" s="62"/>
      <c r="R882" s="62"/>
      <c r="S882" s="62"/>
      <c r="T882" s="63"/>
      <c r="U882" s="32"/>
      <c r="V882" s="32"/>
      <c r="W882" s="32"/>
      <c r="X882" s="32"/>
      <c r="Y882" s="32"/>
      <c r="Z882" s="32"/>
      <c r="AA882" s="32"/>
      <c r="AB882" s="32"/>
      <c r="AC882" s="32"/>
      <c r="AD882" s="32"/>
      <c r="AE882" s="32"/>
      <c r="AT882" s="15" t="s">
        <v>145</v>
      </c>
      <c r="AU882" s="15" t="s">
        <v>83</v>
      </c>
    </row>
    <row r="883" spans="1:65" s="2" customFormat="1" ht="11.25">
      <c r="A883" s="32"/>
      <c r="B883" s="33"/>
      <c r="C883" s="34"/>
      <c r="D883" s="189" t="s">
        <v>147</v>
      </c>
      <c r="E883" s="34"/>
      <c r="F883" s="190" t="s">
        <v>1701</v>
      </c>
      <c r="G883" s="34"/>
      <c r="H883" s="34"/>
      <c r="I883" s="186"/>
      <c r="J883" s="34"/>
      <c r="K883" s="34"/>
      <c r="L883" s="37"/>
      <c r="M883" s="187"/>
      <c r="N883" s="188"/>
      <c r="O883" s="62"/>
      <c r="P883" s="62"/>
      <c r="Q883" s="62"/>
      <c r="R883" s="62"/>
      <c r="S883" s="62"/>
      <c r="T883" s="63"/>
      <c r="U883" s="32"/>
      <c r="V883" s="32"/>
      <c r="W883" s="32"/>
      <c r="X883" s="32"/>
      <c r="Y883" s="32"/>
      <c r="Z883" s="32"/>
      <c r="AA883" s="32"/>
      <c r="AB883" s="32"/>
      <c r="AC883" s="32"/>
      <c r="AD883" s="32"/>
      <c r="AE883" s="32"/>
      <c r="AT883" s="15" t="s">
        <v>147</v>
      </c>
      <c r="AU883" s="15" t="s">
        <v>83</v>
      </c>
    </row>
    <row r="884" spans="1:65" s="2" customFormat="1" ht="16.5" customHeight="1">
      <c r="A884" s="32"/>
      <c r="B884" s="33"/>
      <c r="C884" s="171" t="s">
        <v>1702</v>
      </c>
      <c r="D884" s="171" t="s">
        <v>138</v>
      </c>
      <c r="E884" s="172" t="s">
        <v>1703</v>
      </c>
      <c r="F884" s="173" t="s">
        <v>1704</v>
      </c>
      <c r="G884" s="174" t="s">
        <v>276</v>
      </c>
      <c r="H884" s="175">
        <v>10</v>
      </c>
      <c r="I884" s="176"/>
      <c r="J884" s="177">
        <f>ROUND(I884*H884,2)</f>
        <v>0</v>
      </c>
      <c r="K884" s="173" t="s">
        <v>142</v>
      </c>
      <c r="L884" s="37"/>
      <c r="M884" s="178" t="s">
        <v>19</v>
      </c>
      <c r="N884" s="179" t="s">
        <v>44</v>
      </c>
      <c r="O884" s="62"/>
      <c r="P884" s="180">
        <f>O884*H884</f>
        <v>0</v>
      </c>
      <c r="Q884" s="180">
        <v>4.6999999999999999E-4</v>
      </c>
      <c r="R884" s="180">
        <f>Q884*H884</f>
        <v>4.7000000000000002E-3</v>
      </c>
      <c r="S884" s="180">
        <v>0</v>
      </c>
      <c r="T884" s="181">
        <f>S884*H884</f>
        <v>0</v>
      </c>
      <c r="U884" s="32"/>
      <c r="V884" s="32"/>
      <c r="W884" s="32"/>
      <c r="X884" s="32"/>
      <c r="Y884" s="32"/>
      <c r="Z884" s="32"/>
      <c r="AA884" s="32"/>
      <c r="AB884" s="32"/>
      <c r="AC884" s="32"/>
      <c r="AD884" s="32"/>
      <c r="AE884" s="32"/>
      <c r="AR884" s="182" t="s">
        <v>143</v>
      </c>
      <c r="AT884" s="182" t="s">
        <v>138</v>
      </c>
      <c r="AU884" s="182" t="s">
        <v>83</v>
      </c>
      <c r="AY884" s="15" t="s">
        <v>136</v>
      </c>
      <c r="BE884" s="183">
        <f>IF(N884="základní",J884,0)</f>
        <v>0</v>
      </c>
      <c r="BF884" s="183">
        <f>IF(N884="snížená",J884,0)</f>
        <v>0</v>
      </c>
      <c r="BG884" s="183">
        <f>IF(N884="zákl. přenesená",J884,0)</f>
        <v>0</v>
      </c>
      <c r="BH884" s="183">
        <f>IF(N884="sníž. přenesená",J884,0)</f>
        <v>0</v>
      </c>
      <c r="BI884" s="183">
        <f>IF(N884="nulová",J884,0)</f>
        <v>0</v>
      </c>
      <c r="BJ884" s="15" t="s">
        <v>81</v>
      </c>
      <c r="BK884" s="183">
        <f>ROUND(I884*H884,2)</f>
        <v>0</v>
      </c>
      <c r="BL884" s="15" t="s">
        <v>143</v>
      </c>
      <c r="BM884" s="182" t="s">
        <v>1705</v>
      </c>
    </row>
    <row r="885" spans="1:65" s="2" customFormat="1" ht="19.5">
      <c r="A885" s="32"/>
      <c r="B885" s="33"/>
      <c r="C885" s="34"/>
      <c r="D885" s="184" t="s">
        <v>145</v>
      </c>
      <c r="E885" s="34"/>
      <c r="F885" s="185" t="s">
        <v>1706</v>
      </c>
      <c r="G885" s="34"/>
      <c r="H885" s="34"/>
      <c r="I885" s="186"/>
      <c r="J885" s="34"/>
      <c r="K885" s="34"/>
      <c r="L885" s="37"/>
      <c r="M885" s="187"/>
      <c r="N885" s="188"/>
      <c r="O885" s="62"/>
      <c r="P885" s="62"/>
      <c r="Q885" s="62"/>
      <c r="R885" s="62"/>
      <c r="S885" s="62"/>
      <c r="T885" s="63"/>
      <c r="U885" s="32"/>
      <c r="V885" s="32"/>
      <c r="W885" s="32"/>
      <c r="X885" s="32"/>
      <c r="Y885" s="32"/>
      <c r="Z885" s="32"/>
      <c r="AA885" s="32"/>
      <c r="AB885" s="32"/>
      <c r="AC885" s="32"/>
      <c r="AD885" s="32"/>
      <c r="AE885" s="32"/>
      <c r="AT885" s="15" t="s">
        <v>145</v>
      </c>
      <c r="AU885" s="15" t="s">
        <v>83</v>
      </c>
    </row>
    <row r="886" spans="1:65" s="2" customFormat="1" ht="11.25">
      <c r="A886" s="32"/>
      <c r="B886" s="33"/>
      <c r="C886" s="34"/>
      <c r="D886" s="189" t="s">
        <v>147</v>
      </c>
      <c r="E886" s="34"/>
      <c r="F886" s="190" t="s">
        <v>1707</v>
      </c>
      <c r="G886" s="34"/>
      <c r="H886" s="34"/>
      <c r="I886" s="186"/>
      <c r="J886" s="34"/>
      <c r="K886" s="34"/>
      <c r="L886" s="37"/>
      <c r="M886" s="187"/>
      <c r="N886" s="188"/>
      <c r="O886" s="62"/>
      <c r="P886" s="62"/>
      <c r="Q886" s="62"/>
      <c r="R886" s="62"/>
      <c r="S886" s="62"/>
      <c r="T886" s="63"/>
      <c r="U886" s="32"/>
      <c r="V886" s="32"/>
      <c r="W886" s="32"/>
      <c r="X886" s="32"/>
      <c r="Y886" s="32"/>
      <c r="Z886" s="32"/>
      <c r="AA886" s="32"/>
      <c r="AB886" s="32"/>
      <c r="AC886" s="32"/>
      <c r="AD886" s="32"/>
      <c r="AE886" s="32"/>
      <c r="AT886" s="15" t="s">
        <v>147</v>
      </c>
      <c r="AU886" s="15" t="s">
        <v>83</v>
      </c>
    </row>
    <row r="887" spans="1:65" s="2" customFormat="1" ht="16.5" customHeight="1">
      <c r="A887" s="32"/>
      <c r="B887" s="33"/>
      <c r="C887" s="171" t="s">
        <v>1708</v>
      </c>
      <c r="D887" s="171" t="s">
        <v>138</v>
      </c>
      <c r="E887" s="172" t="s">
        <v>1709</v>
      </c>
      <c r="F887" s="173" t="s">
        <v>1710</v>
      </c>
      <c r="G887" s="174" t="s">
        <v>276</v>
      </c>
      <c r="H887" s="175">
        <v>15</v>
      </c>
      <c r="I887" s="176"/>
      <c r="J887" s="177">
        <f>ROUND(I887*H887,2)</f>
        <v>0</v>
      </c>
      <c r="K887" s="173" t="s">
        <v>142</v>
      </c>
      <c r="L887" s="37"/>
      <c r="M887" s="178" t="s">
        <v>19</v>
      </c>
      <c r="N887" s="179" t="s">
        <v>44</v>
      </c>
      <c r="O887" s="62"/>
      <c r="P887" s="180">
        <f>O887*H887</f>
        <v>0</v>
      </c>
      <c r="Q887" s="180">
        <v>7.1000000000000002E-4</v>
      </c>
      <c r="R887" s="180">
        <f>Q887*H887</f>
        <v>1.065E-2</v>
      </c>
      <c r="S887" s="180">
        <v>0</v>
      </c>
      <c r="T887" s="181">
        <f>S887*H887</f>
        <v>0</v>
      </c>
      <c r="U887" s="32"/>
      <c r="V887" s="32"/>
      <c r="W887" s="32"/>
      <c r="X887" s="32"/>
      <c r="Y887" s="32"/>
      <c r="Z887" s="32"/>
      <c r="AA887" s="32"/>
      <c r="AB887" s="32"/>
      <c r="AC887" s="32"/>
      <c r="AD887" s="32"/>
      <c r="AE887" s="32"/>
      <c r="AR887" s="182" t="s">
        <v>143</v>
      </c>
      <c r="AT887" s="182" t="s">
        <v>138</v>
      </c>
      <c r="AU887" s="182" t="s">
        <v>83</v>
      </c>
      <c r="AY887" s="15" t="s">
        <v>136</v>
      </c>
      <c r="BE887" s="183">
        <f>IF(N887="základní",J887,0)</f>
        <v>0</v>
      </c>
      <c r="BF887" s="183">
        <f>IF(N887="snížená",J887,0)</f>
        <v>0</v>
      </c>
      <c r="BG887" s="183">
        <f>IF(N887="zákl. přenesená",J887,0)</f>
        <v>0</v>
      </c>
      <c r="BH887" s="183">
        <f>IF(N887="sníž. přenesená",J887,0)</f>
        <v>0</v>
      </c>
      <c r="BI887" s="183">
        <f>IF(N887="nulová",J887,0)</f>
        <v>0</v>
      </c>
      <c r="BJ887" s="15" t="s">
        <v>81</v>
      </c>
      <c r="BK887" s="183">
        <f>ROUND(I887*H887,2)</f>
        <v>0</v>
      </c>
      <c r="BL887" s="15" t="s">
        <v>143</v>
      </c>
      <c r="BM887" s="182" t="s">
        <v>1711</v>
      </c>
    </row>
    <row r="888" spans="1:65" s="2" customFormat="1" ht="19.5">
      <c r="A888" s="32"/>
      <c r="B888" s="33"/>
      <c r="C888" s="34"/>
      <c r="D888" s="184" t="s">
        <v>145</v>
      </c>
      <c r="E888" s="34"/>
      <c r="F888" s="185" t="s">
        <v>1712</v>
      </c>
      <c r="G888" s="34"/>
      <c r="H888" s="34"/>
      <c r="I888" s="186"/>
      <c r="J888" s="34"/>
      <c r="K888" s="34"/>
      <c r="L888" s="37"/>
      <c r="M888" s="187"/>
      <c r="N888" s="188"/>
      <c r="O888" s="62"/>
      <c r="P888" s="62"/>
      <c r="Q888" s="62"/>
      <c r="R888" s="62"/>
      <c r="S888" s="62"/>
      <c r="T888" s="63"/>
      <c r="U888" s="32"/>
      <c r="V888" s="32"/>
      <c r="W888" s="32"/>
      <c r="X888" s="32"/>
      <c r="Y888" s="32"/>
      <c r="Z888" s="32"/>
      <c r="AA888" s="32"/>
      <c r="AB888" s="32"/>
      <c r="AC888" s="32"/>
      <c r="AD888" s="32"/>
      <c r="AE888" s="32"/>
      <c r="AT888" s="15" t="s">
        <v>145</v>
      </c>
      <c r="AU888" s="15" t="s">
        <v>83</v>
      </c>
    </row>
    <row r="889" spans="1:65" s="2" customFormat="1" ht="11.25">
      <c r="A889" s="32"/>
      <c r="B889" s="33"/>
      <c r="C889" s="34"/>
      <c r="D889" s="189" t="s">
        <v>147</v>
      </c>
      <c r="E889" s="34"/>
      <c r="F889" s="190" t="s">
        <v>1713</v>
      </c>
      <c r="G889" s="34"/>
      <c r="H889" s="34"/>
      <c r="I889" s="186"/>
      <c r="J889" s="34"/>
      <c r="K889" s="34"/>
      <c r="L889" s="37"/>
      <c r="M889" s="187"/>
      <c r="N889" s="188"/>
      <c r="O889" s="62"/>
      <c r="P889" s="62"/>
      <c r="Q889" s="62"/>
      <c r="R889" s="62"/>
      <c r="S889" s="62"/>
      <c r="T889" s="63"/>
      <c r="U889" s="32"/>
      <c r="V889" s="32"/>
      <c r="W889" s="32"/>
      <c r="X889" s="32"/>
      <c r="Y889" s="32"/>
      <c r="Z889" s="32"/>
      <c r="AA889" s="32"/>
      <c r="AB889" s="32"/>
      <c r="AC889" s="32"/>
      <c r="AD889" s="32"/>
      <c r="AE889" s="32"/>
      <c r="AT889" s="15" t="s">
        <v>147</v>
      </c>
      <c r="AU889" s="15" t="s">
        <v>83</v>
      </c>
    </row>
    <row r="890" spans="1:65" s="2" customFormat="1" ht="16.5" customHeight="1">
      <c r="A890" s="32"/>
      <c r="B890" s="33"/>
      <c r="C890" s="171" t="s">
        <v>1714</v>
      </c>
      <c r="D890" s="171" t="s">
        <v>138</v>
      </c>
      <c r="E890" s="172" t="s">
        <v>1715</v>
      </c>
      <c r="F890" s="173" t="s">
        <v>1716</v>
      </c>
      <c r="G890" s="174" t="s">
        <v>276</v>
      </c>
      <c r="H890" s="175">
        <v>10</v>
      </c>
      <c r="I890" s="176"/>
      <c r="J890" s="177">
        <f>ROUND(I890*H890,2)</f>
        <v>0</v>
      </c>
      <c r="K890" s="173" t="s">
        <v>142</v>
      </c>
      <c r="L890" s="37"/>
      <c r="M890" s="178" t="s">
        <v>19</v>
      </c>
      <c r="N890" s="179" t="s">
        <v>44</v>
      </c>
      <c r="O890" s="62"/>
      <c r="P890" s="180">
        <f>O890*H890</f>
        <v>0</v>
      </c>
      <c r="Q890" s="180">
        <v>9.5E-4</v>
      </c>
      <c r="R890" s="180">
        <f>Q890*H890</f>
        <v>9.4999999999999998E-3</v>
      </c>
      <c r="S890" s="180">
        <v>0</v>
      </c>
      <c r="T890" s="181">
        <f>S890*H890</f>
        <v>0</v>
      </c>
      <c r="U890" s="32"/>
      <c r="V890" s="32"/>
      <c r="W890" s="32"/>
      <c r="X890" s="32"/>
      <c r="Y890" s="32"/>
      <c r="Z890" s="32"/>
      <c r="AA890" s="32"/>
      <c r="AB890" s="32"/>
      <c r="AC890" s="32"/>
      <c r="AD890" s="32"/>
      <c r="AE890" s="32"/>
      <c r="AR890" s="182" t="s">
        <v>143</v>
      </c>
      <c r="AT890" s="182" t="s">
        <v>138</v>
      </c>
      <c r="AU890" s="182" t="s">
        <v>83</v>
      </c>
      <c r="AY890" s="15" t="s">
        <v>136</v>
      </c>
      <c r="BE890" s="183">
        <f>IF(N890="základní",J890,0)</f>
        <v>0</v>
      </c>
      <c r="BF890" s="183">
        <f>IF(N890="snížená",J890,0)</f>
        <v>0</v>
      </c>
      <c r="BG890" s="183">
        <f>IF(N890="zákl. přenesená",J890,0)</f>
        <v>0</v>
      </c>
      <c r="BH890" s="183">
        <f>IF(N890="sníž. přenesená",J890,0)</f>
        <v>0</v>
      </c>
      <c r="BI890" s="183">
        <f>IF(N890="nulová",J890,0)</f>
        <v>0</v>
      </c>
      <c r="BJ890" s="15" t="s">
        <v>81</v>
      </c>
      <c r="BK890" s="183">
        <f>ROUND(I890*H890,2)</f>
        <v>0</v>
      </c>
      <c r="BL890" s="15" t="s">
        <v>143</v>
      </c>
      <c r="BM890" s="182" t="s">
        <v>1717</v>
      </c>
    </row>
    <row r="891" spans="1:65" s="2" customFormat="1" ht="19.5">
      <c r="A891" s="32"/>
      <c r="B891" s="33"/>
      <c r="C891" s="34"/>
      <c r="D891" s="184" t="s">
        <v>145</v>
      </c>
      <c r="E891" s="34"/>
      <c r="F891" s="185" t="s">
        <v>1718</v>
      </c>
      <c r="G891" s="34"/>
      <c r="H891" s="34"/>
      <c r="I891" s="186"/>
      <c r="J891" s="34"/>
      <c r="K891" s="34"/>
      <c r="L891" s="37"/>
      <c r="M891" s="187"/>
      <c r="N891" s="188"/>
      <c r="O891" s="62"/>
      <c r="P891" s="62"/>
      <c r="Q891" s="62"/>
      <c r="R891" s="62"/>
      <c r="S891" s="62"/>
      <c r="T891" s="63"/>
      <c r="U891" s="32"/>
      <c r="V891" s="32"/>
      <c r="W891" s="32"/>
      <c r="X891" s="32"/>
      <c r="Y891" s="32"/>
      <c r="Z891" s="32"/>
      <c r="AA891" s="32"/>
      <c r="AB891" s="32"/>
      <c r="AC891" s="32"/>
      <c r="AD891" s="32"/>
      <c r="AE891" s="32"/>
      <c r="AT891" s="15" t="s">
        <v>145</v>
      </c>
      <c r="AU891" s="15" t="s">
        <v>83</v>
      </c>
    </row>
    <row r="892" spans="1:65" s="2" customFormat="1" ht="11.25">
      <c r="A892" s="32"/>
      <c r="B892" s="33"/>
      <c r="C892" s="34"/>
      <c r="D892" s="189" t="s">
        <v>147</v>
      </c>
      <c r="E892" s="34"/>
      <c r="F892" s="190" t="s">
        <v>1719</v>
      </c>
      <c r="G892" s="34"/>
      <c r="H892" s="34"/>
      <c r="I892" s="186"/>
      <c r="J892" s="34"/>
      <c r="K892" s="34"/>
      <c r="L892" s="37"/>
      <c r="M892" s="187"/>
      <c r="N892" s="188"/>
      <c r="O892" s="62"/>
      <c r="P892" s="62"/>
      <c r="Q892" s="62"/>
      <c r="R892" s="62"/>
      <c r="S892" s="62"/>
      <c r="T892" s="63"/>
      <c r="U892" s="32"/>
      <c r="V892" s="32"/>
      <c r="W892" s="32"/>
      <c r="X892" s="32"/>
      <c r="Y892" s="32"/>
      <c r="Z892" s="32"/>
      <c r="AA892" s="32"/>
      <c r="AB892" s="32"/>
      <c r="AC892" s="32"/>
      <c r="AD892" s="32"/>
      <c r="AE892" s="32"/>
      <c r="AT892" s="15" t="s">
        <v>147</v>
      </c>
      <c r="AU892" s="15" t="s">
        <v>83</v>
      </c>
    </row>
    <row r="893" spans="1:65" s="2" customFormat="1" ht="16.5" customHeight="1">
      <c r="A893" s="32"/>
      <c r="B893" s="33"/>
      <c r="C893" s="171" t="s">
        <v>1720</v>
      </c>
      <c r="D893" s="171" t="s">
        <v>138</v>
      </c>
      <c r="E893" s="172" t="s">
        <v>1721</v>
      </c>
      <c r="F893" s="173" t="s">
        <v>1722</v>
      </c>
      <c r="G893" s="174" t="s">
        <v>276</v>
      </c>
      <c r="H893" s="175">
        <v>10</v>
      </c>
      <c r="I893" s="176"/>
      <c r="J893" s="177">
        <f>ROUND(I893*H893,2)</f>
        <v>0</v>
      </c>
      <c r="K893" s="173" t="s">
        <v>142</v>
      </c>
      <c r="L893" s="37"/>
      <c r="M893" s="178" t="s">
        <v>19</v>
      </c>
      <c r="N893" s="179" t="s">
        <v>44</v>
      </c>
      <c r="O893" s="62"/>
      <c r="P893" s="180">
        <f>O893*H893</f>
        <v>0</v>
      </c>
      <c r="Q893" s="180">
        <v>1.3799999999999999E-3</v>
      </c>
      <c r="R893" s="180">
        <f>Q893*H893</f>
        <v>1.38E-2</v>
      </c>
      <c r="S893" s="180">
        <v>0</v>
      </c>
      <c r="T893" s="181">
        <f>S893*H893</f>
        <v>0</v>
      </c>
      <c r="U893" s="32"/>
      <c r="V893" s="32"/>
      <c r="W893" s="32"/>
      <c r="X893" s="32"/>
      <c r="Y893" s="32"/>
      <c r="Z893" s="32"/>
      <c r="AA893" s="32"/>
      <c r="AB893" s="32"/>
      <c r="AC893" s="32"/>
      <c r="AD893" s="32"/>
      <c r="AE893" s="32"/>
      <c r="AR893" s="182" t="s">
        <v>143</v>
      </c>
      <c r="AT893" s="182" t="s">
        <v>138</v>
      </c>
      <c r="AU893" s="182" t="s">
        <v>83</v>
      </c>
      <c r="AY893" s="15" t="s">
        <v>136</v>
      </c>
      <c r="BE893" s="183">
        <f>IF(N893="základní",J893,0)</f>
        <v>0</v>
      </c>
      <c r="BF893" s="183">
        <f>IF(N893="snížená",J893,0)</f>
        <v>0</v>
      </c>
      <c r="BG893" s="183">
        <f>IF(N893="zákl. přenesená",J893,0)</f>
        <v>0</v>
      </c>
      <c r="BH893" s="183">
        <f>IF(N893="sníž. přenesená",J893,0)</f>
        <v>0</v>
      </c>
      <c r="BI893" s="183">
        <f>IF(N893="nulová",J893,0)</f>
        <v>0</v>
      </c>
      <c r="BJ893" s="15" t="s">
        <v>81</v>
      </c>
      <c r="BK893" s="183">
        <f>ROUND(I893*H893,2)</f>
        <v>0</v>
      </c>
      <c r="BL893" s="15" t="s">
        <v>143</v>
      </c>
      <c r="BM893" s="182" t="s">
        <v>1723</v>
      </c>
    </row>
    <row r="894" spans="1:65" s="2" customFormat="1" ht="19.5">
      <c r="A894" s="32"/>
      <c r="B894" s="33"/>
      <c r="C894" s="34"/>
      <c r="D894" s="184" t="s">
        <v>145</v>
      </c>
      <c r="E894" s="34"/>
      <c r="F894" s="185" t="s">
        <v>1724</v>
      </c>
      <c r="G894" s="34"/>
      <c r="H894" s="34"/>
      <c r="I894" s="186"/>
      <c r="J894" s="34"/>
      <c r="K894" s="34"/>
      <c r="L894" s="37"/>
      <c r="M894" s="187"/>
      <c r="N894" s="188"/>
      <c r="O894" s="62"/>
      <c r="P894" s="62"/>
      <c r="Q894" s="62"/>
      <c r="R894" s="62"/>
      <c r="S894" s="62"/>
      <c r="T894" s="63"/>
      <c r="U894" s="32"/>
      <c r="V894" s="32"/>
      <c r="W894" s="32"/>
      <c r="X894" s="32"/>
      <c r="Y894" s="32"/>
      <c r="Z894" s="32"/>
      <c r="AA894" s="32"/>
      <c r="AB894" s="32"/>
      <c r="AC894" s="32"/>
      <c r="AD894" s="32"/>
      <c r="AE894" s="32"/>
      <c r="AT894" s="15" t="s">
        <v>145</v>
      </c>
      <c r="AU894" s="15" t="s">
        <v>83</v>
      </c>
    </row>
    <row r="895" spans="1:65" s="2" customFormat="1" ht="11.25">
      <c r="A895" s="32"/>
      <c r="B895" s="33"/>
      <c r="C895" s="34"/>
      <c r="D895" s="189" t="s">
        <v>147</v>
      </c>
      <c r="E895" s="34"/>
      <c r="F895" s="190" t="s">
        <v>1725</v>
      </c>
      <c r="G895" s="34"/>
      <c r="H895" s="34"/>
      <c r="I895" s="186"/>
      <c r="J895" s="34"/>
      <c r="K895" s="34"/>
      <c r="L895" s="37"/>
      <c r="M895" s="187"/>
      <c r="N895" s="188"/>
      <c r="O895" s="62"/>
      <c r="P895" s="62"/>
      <c r="Q895" s="62"/>
      <c r="R895" s="62"/>
      <c r="S895" s="62"/>
      <c r="T895" s="63"/>
      <c r="U895" s="32"/>
      <c r="V895" s="32"/>
      <c r="W895" s="32"/>
      <c r="X895" s="32"/>
      <c r="Y895" s="32"/>
      <c r="Z895" s="32"/>
      <c r="AA895" s="32"/>
      <c r="AB895" s="32"/>
      <c r="AC895" s="32"/>
      <c r="AD895" s="32"/>
      <c r="AE895" s="32"/>
      <c r="AT895" s="15" t="s">
        <v>147</v>
      </c>
      <c r="AU895" s="15" t="s">
        <v>83</v>
      </c>
    </row>
    <row r="896" spans="1:65" s="2" customFormat="1" ht="16.5" customHeight="1">
      <c r="A896" s="32"/>
      <c r="B896" s="33"/>
      <c r="C896" s="171" t="s">
        <v>1726</v>
      </c>
      <c r="D896" s="171" t="s">
        <v>138</v>
      </c>
      <c r="E896" s="172" t="s">
        <v>1727</v>
      </c>
      <c r="F896" s="173" t="s">
        <v>1728</v>
      </c>
      <c r="G896" s="174" t="s">
        <v>412</v>
      </c>
      <c r="H896" s="175">
        <v>0.4</v>
      </c>
      <c r="I896" s="176"/>
      <c r="J896" s="177">
        <f>ROUND(I896*H896,2)</f>
        <v>0</v>
      </c>
      <c r="K896" s="173" t="s">
        <v>142</v>
      </c>
      <c r="L896" s="37"/>
      <c r="M896" s="178" t="s">
        <v>19</v>
      </c>
      <c r="N896" s="179" t="s">
        <v>44</v>
      </c>
      <c r="O896" s="62"/>
      <c r="P896" s="180">
        <f>O896*H896</f>
        <v>0</v>
      </c>
      <c r="Q896" s="180">
        <v>1.06277</v>
      </c>
      <c r="R896" s="180">
        <f>Q896*H896</f>
        <v>0.42510800000000004</v>
      </c>
      <c r="S896" s="180">
        <v>0</v>
      </c>
      <c r="T896" s="181">
        <f>S896*H896</f>
        <v>0</v>
      </c>
      <c r="U896" s="32"/>
      <c r="V896" s="32"/>
      <c r="W896" s="32"/>
      <c r="X896" s="32"/>
      <c r="Y896" s="32"/>
      <c r="Z896" s="32"/>
      <c r="AA896" s="32"/>
      <c r="AB896" s="32"/>
      <c r="AC896" s="32"/>
      <c r="AD896" s="32"/>
      <c r="AE896" s="32"/>
      <c r="AR896" s="182" t="s">
        <v>143</v>
      </c>
      <c r="AT896" s="182" t="s">
        <v>138</v>
      </c>
      <c r="AU896" s="182" t="s">
        <v>83</v>
      </c>
      <c r="AY896" s="15" t="s">
        <v>136</v>
      </c>
      <c r="BE896" s="183">
        <f>IF(N896="základní",J896,0)</f>
        <v>0</v>
      </c>
      <c r="BF896" s="183">
        <f>IF(N896="snížená",J896,0)</f>
        <v>0</v>
      </c>
      <c r="BG896" s="183">
        <f>IF(N896="zákl. přenesená",J896,0)</f>
        <v>0</v>
      </c>
      <c r="BH896" s="183">
        <f>IF(N896="sníž. přenesená",J896,0)</f>
        <v>0</v>
      </c>
      <c r="BI896" s="183">
        <f>IF(N896="nulová",J896,0)</f>
        <v>0</v>
      </c>
      <c r="BJ896" s="15" t="s">
        <v>81</v>
      </c>
      <c r="BK896" s="183">
        <f>ROUND(I896*H896,2)</f>
        <v>0</v>
      </c>
      <c r="BL896" s="15" t="s">
        <v>143</v>
      </c>
      <c r="BM896" s="182" t="s">
        <v>1729</v>
      </c>
    </row>
    <row r="897" spans="1:65" s="2" customFormat="1" ht="11.25">
      <c r="A897" s="32"/>
      <c r="B897" s="33"/>
      <c r="C897" s="34"/>
      <c r="D897" s="184" t="s">
        <v>145</v>
      </c>
      <c r="E897" s="34"/>
      <c r="F897" s="185" t="s">
        <v>1730</v>
      </c>
      <c r="G897" s="34"/>
      <c r="H897" s="34"/>
      <c r="I897" s="186"/>
      <c r="J897" s="34"/>
      <c r="K897" s="34"/>
      <c r="L897" s="37"/>
      <c r="M897" s="187"/>
      <c r="N897" s="188"/>
      <c r="O897" s="62"/>
      <c r="P897" s="62"/>
      <c r="Q897" s="62"/>
      <c r="R897" s="62"/>
      <c r="S897" s="62"/>
      <c r="T897" s="63"/>
      <c r="U897" s="32"/>
      <c r="V897" s="32"/>
      <c r="W897" s="32"/>
      <c r="X897" s="32"/>
      <c r="Y897" s="32"/>
      <c r="Z897" s="32"/>
      <c r="AA897" s="32"/>
      <c r="AB897" s="32"/>
      <c r="AC897" s="32"/>
      <c r="AD897" s="32"/>
      <c r="AE897" s="32"/>
      <c r="AT897" s="15" t="s">
        <v>145</v>
      </c>
      <c r="AU897" s="15" t="s">
        <v>83</v>
      </c>
    </row>
    <row r="898" spans="1:65" s="2" customFormat="1" ht="11.25">
      <c r="A898" s="32"/>
      <c r="B898" s="33"/>
      <c r="C898" s="34"/>
      <c r="D898" s="189" t="s">
        <v>147</v>
      </c>
      <c r="E898" s="34"/>
      <c r="F898" s="190" t="s">
        <v>1731</v>
      </c>
      <c r="G898" s="34"/>
      <c r="H898" s="34"/>
      <c r="I898" s="186"/>
      <c r="J898" s="34"/>
      <c r="K898" s="34"/>
      <c r="L898" s="37"/>
      <c r="M898" s="187"/>
      <c r="N898" s="188"/>
      <c r="O898" s="62"/>
      <c r="P898" s="62"/>
      <c r="Q898" s="62"/>
      <c r="R898" s="62"/>
      <c r="S898" s="62"/>
      <c r="T898" s="63"/>
      <c r="U898" s="32"/>
      <c r="V898" s="32"/>
      <c r="W898" s="32"/>
      <c r="X898" s="32"/>
      <c r="Y898" s="32"/>
      <c r="Z898" s="32"/>
      <c r="AA898" s="32"/>
      <c r="AB898" s="32"/>
      <c r="AC898" s="32"/>
      <c r="AD898" s="32"/>
      <c r="AE898" s="32"/>
      <c r="AT898" s="15" t="s">
        <v>147</v>
      </c>
      <c r="AU898" s="15" t="s">
        <v>83</v>
      </c>
    </row>
    <row r="899" spans="1:65" s="2" customFormat="1" ht="16.5" customHeight="1">
      <c r="A899" s="32"/>
      <c r="B899" s="33"/>
      <c r="C899" s="171" t="s">
        <v>1732</v>
      </c>
      <c r="D899" s="171" t="s">
        <v>138</v>
      </c>
      <c r="E899" s="172" t="s">
        <v>1733</v>
      </c>
      <c r="F899" s="173" t="s">
        <v>1734</v>
      </c>
      <c r="G899" s="174" t="s">
        <v>276</v>
      </c>
      <c r="H899" s="175">
        <v>5</v>
      </c>
      <c r="I899" s="176"/>
      <c r="J899" s="177">
        <f>ROUND(I899*H899,2)</f>
        <v>0</v>
      </c>
      <c r="K899" s="173" t="s">
        <v>142</v>
      </c>
      <c r="L899" s="37"/>
      <c r="M899" s="178" t="s">
        <v>19</v>
      </c>
      <c r="N899" s="179" t="s">
        <v>44</v>
      </c>
      <c r="O899" s="62"/>
      <c r="P899" s="180">
        <f>O899*H899</f>
        <v>0</v>
      </c>
      <c r="Q899" s="180">
        <v>5.4000000000000001E-4</v>
      </c>
      <c r="R899" s="180">
        <f>Q899*H899</f>
        <v>2.7000000000000001E-3</v>
      </c>
      <c r="S899" s="180">
        <v>0</v>
      </c>
      <c r="T899" s="181">
        <f>S899*H899</f>
        <v>0</v>
      </c>
      <c r="U899" s="32"/>
      <c r="V899" s="32"/>
      <c r="W899" s="32"/>
      <c r="X899" s="32"/>
      <c r="Y899" s="32"/>
      <c r="Z899" s="32"/>
      <c r="AA899" s="32"/>
      <c r="AB899" s="32"/>
      <c r="AC899" s="32"/>
      <c r="AD899" s="32"/>
      <c r="AE899" s="32"/>
      <c r="AR899" s="182" t="s">
        <v>143</v>
      </c>
      <c r="AT899" s="182" t="s">
        <v>138</v>
      </c>
      <c r="AU899" s="182" t="s">
        <v>83</v>
      </c>
      <c r="AY899" s="15" t="s">
        <v>136</v>
      </c>
      <c r="BE899" s="183">
        <f>IF(N899="základní",J899,0)</f>
        <v>0</v>
      </c>
      <c r="BF899" s="183">
        <f>IF(N899="snížená",J899,0)</f>
        <v>0</v>
      </c>
      <c r="BG899" s="183">
        <f>IF(N899="zákl. přenesená",J899,0)</f>
        <v>0</v>
      </c>
      <c r="BH899" s="183">
        <f>IF(N899="sníž. přenesená",J899,0)</f>
        <v>0</v>
      </c>
      <c r="BI899" s="183">
        <f>IF(N899="nulová",J899,0)</f>
        <v>0</v>
      </c>
      <c r="BJ899" s="15" t="s">
        <v>81</v>
      </c>
      <c r="BK899" s="183">
        <f>ROUND(I899*H899,2)</f>
        <v>0</v>
      </c>
      <c r="BL899" s="15" t="s">
        <v>143</v>
      </c>
      <c r="BM899" s="182" t="s">
        <v>1735</v>
      </c>
    </row>
    <row r="900" spans="1:65" s="2" customFormat="1" ht="11.25">
      <c r="A900" s="32"/>
      <c r="B900" s="33"/>
      <c r="C900" s="34"/>
      <c r="D900" s="184" t="s">
        <v>145</v>
      </c>
      <c r="E900" s="34"/>
      <c r="F900" s="185" t="s">
        <v>1736</v>
      </c>
      <c r="G900" s="34"/>
      <c r="H900" s="34"/>
      <c r="I900" s="186"/>
      <c r="J900" s="34"/>
      <c r="K900" s="34"/>
      <c r="L900" s="37"/>
      <c r="M900" s="187"/>
      <c r="N900" s="188"/>
      <c r="O900" s="62"/>
      <c r="P900" s="62"/>
      <c r="Q900" s="62"/>
      <c r="R900" s="62"/>
      <c r="S900" s="62"/>
      <c r="T900" s="63"/>
      <c r="U900" s="32"/>
      <c r="V900" s="32"/>
      <c r="W900" s="32"/>
      <c r="X900" s="32"/>
      <c r="Y900" s="32"/>
      <c r="Z900" s="32"/>
      <c r="AA900" s="32"/>
      <c r="AB900" s="32"/>
      <c r="AC900" s="32"/>
      <c r="AD900" s="32"/>
      <c r="AE900" s="32"/>
      <c r="AT900" s="15" t="s">
        <v>145</v>
      </c>
      <c r="AU900" s="15" t="s">
        <v>83</v>
      </c>
    </row>
    <row r="901" spans="1:65" s="2" customFormat="1" ht="11.25">
      <c r="A901" s="32"/>
      <c r="B901" s="33"/>
      <c r="C901" s="34"/>
      <c r="D901" s="189" t="s">
        <v>147</v>
      </c>
      <c r="E901" s="34"/>
      <c r="F901" s="190" t="s">
        <v>1737</v>
      </c>
      <c r="G901" s="34"/>
      <c r="H901" s="34"/>
      <c r="I901" s="186"/>
      <c r="J901" s="34"/>
      <c r="K901" s="34"/>
      <c r="L901" s="37"/>
      <c r="M901" s="187"/>
      <c r="N901" s="188"/>
      <c r="O901" s="62"/>
      <c r="P901" s="62"/>
      <c r="Q901" s="62"/>
      <c r="R901" s="62"/>
      <c r="S901" s="62"/>
      <c r="T901" s="63"/>
      <c r="U901" s="32"/>
      <c r="V901" s="32"/>
      <c r="W901" s="32"/>
      <c r="X901" s="32"/>
      <c r="Y901" s="32"/>
      <c r="Z901" s="32"/>
      <c r="AA901" s="32"/>
      <c r="AB901" s="32"/>
      <c r="AC901" s="32"/>
      <c r="AD901" s="32"/>
      <c r="AE901" s="32"/>
      <c r="AT901" s="15" t="s">
        <v>147</v>
      </c>
      <c r="AU901" s="15" t="s">
        <v>83</v>
      </c>
    </row>
    <row r="902" spans="1:65" s="2" customFormat="1" ht="16.5" customHeight="1">
      <c r="A902" s="32"/>
      <c r="B902" s="33"/>
      <c r="C902" s="171" t="s">
        <v>1738</v>
      </c>
      <c r="D902" s="171" t="s">
        <v>138</v>
      </c>
      <c r="E902" s="172" t="s">
        <v>1739</v>
      </c>
      <c r="F902" s="173" t="s">
        <v>1740</v>
      </c>
      <c r="G902" s="174" t="s">
        <v>276</v>
      </c>
      <c r="H902" s="175">
        <v>10</v>
      </c>
      <c r="I902" s="176"/>
      <c r="J902" s="177">
        <f>ROUND(I902*H902,2)</f>
        <v>0</v>
      </c>
      <c r="K902" s="173" t="s">
        <v>142</v>
      </c>
      <c r="L902" s="37"/>
      <c r="M902" s="178" t="s">
        <v>19</v>
      </c>
      <c r="N902" s="179" t="s">
        <v>44</v>
      </c>
      <c r="O902" s="62"/>
      <c r="P902" s="180">
        <f>O902*H902</f>
        <v>0</v>
      </c>
      <c r="Q902" s="180">
        <v>1.0300000000000001E-3</v>
      </c>
      <c r="R902" s="180">
        <f>Q902*H902</f>
        <v>1.03E-2</v>
      </c>
      <c r="S902" s="180">
        <v>0</v>
      </c>
      <c r="T902" s="181">
        <f>S902*H902</f>
        <v>0</v>
      </c>
      <c r="U902" s="32"/>
      <c r="V902" s="32"/>
      <c r="W902" s="32"/>
      <c r="X902" s="32"/>
      <c r="Y902" s="32"/>
      <c r="Z902" s="32"/>
      <c r="AA902" s="32"/>
      <c r="AB902" s="32"/>
      <c r="AC902" s="32"/>
      <c r="AD902" s="32"/>
      <c r="AE902" s="32"/>
      <c r="AR902" s="182" t="s">
        <v>143</v>
      </c>
      <c r="AT902" s="182" t="s">
        <v>138</v>
      </c>
      <c r="AU902" s="182" t="s">
        <v>83</v>
      </c>
      <c r="AY902" s="15" t="s">
        <v>136</v>
      </c>
      <c r="BE902" s="183">
        <f>IF(N902="základní",J902,0)</f>
        <v>0</v>
      </c>
      <c r="BF902" s="183">
        <f>IF(N902="snížená",J902,0)</f>
        <v>0</v>
      </c>
      <c r="BG902" s="183">
        <f>IF(N902="zákl. přenesená",J902,0)</f>
        <v>0</v>
      </c>
      <c r="BH902" s="183">
        <f>IF(N902="sníž. přenesená",J902,0)</f>
        <v>0</v>
      </c>
      <c r="BI902" s="183">
        <f>IF(N902="nulová",J902,0)</f>
        <v>0</v>
      </c>
      <c r="BJ902" s="15" t="s">
        <v>81</v>
      </c>
      <c r="BK902" s="183">
        <f>ROUND(I902*H902,2)</f>
        <v>0</v>
      </c>
      <c r="BL902" s="15" t="s">
        <v>143</v>
      </c>
      <c r="BM902" s="182" t="s">
        <v>1741</v>
      </c>
    </row>
    <row r="903" spans="1:65" s="2" customFormat="1" ht="11.25">
      <c r="A903" s="32"/>
      <c r="B903" s="33"/>
      <c r="C903" s="34"/>
      <c r="D903" s="184" t="s">
        <v>145</v>
      </c>
      <c r="E903" s="34"/>
      <c r="F903" s="185" t="s">
        <v>1742</v>
      </c>
      <c r="G903" s="34"/>
      <c r="H903" s="34"/>
      <c r="I903" s="186"/>
      <c r="J903" s="34"/>
      <c r="K903" s="34"/>
      <c r="L903" s="37"/>
      <c r="M903" s="187"/>
      <c r="N903" s="188"/>
      <c r="O903" s="62"/>
      <c r="P903" s="62"/>
      <c r="Q903" s="62"/>
      <c r="R903" s="62"/>
      <c r="S903" s="62"/>
      <c r="T903" s="63"/>
      <c r="U903" s="32"/>
      <c r="V903" s="32"/>
      <c r="W903" s="32"/>
      <c r="X903" s="32"/>
      <c r="Y903" s="32"/>
      <c r="Z903" s="32"/>
      <c r="AA903" s="32"/>
      <c r="AB903" s="32"/>
      <c r="AC903" s="32"/>
      <c r="AD903" s="32"/>
      <c r="AE903" s="32"/>
      <c r="AT903" s="15" t="s">
        <v>145</v>
      </c>
      <c r="AU903" s="15" t="s">
        <v>83</v>
      </c>
    </row>
    <row r="904" spans="1:65" s="2" customFormat="1" ht="11.25">
      <c r="A904" s="32"/>
      <c r="B904" s="33"/>
      <c r="C904" s="34"/>
      <c r="D904" s="189" t="s">
        <v>147</v>
      </c>
      <c r="E904" s="34"/>
      <c r="F904" s="190" t="s">
        <v>1743</v>
      </c>
      <c r="G904" s="34"/>
      <c r="H904" s="34"/>
      <c r="I904" s="186"/>
      <c r="J904" s="34"/>
      <c r="K904" s="34"/>
      <c r="L904" s="37"/>
      <c r="M904" s="187"/>
      <c r="N904" s="188"/>
      <c r="O904" s="62"/>
      <c r="P904" s="62"/>
      <c r="Q904" s="62"/>
      <c r="R904" s="62"/>
      <c r="S904" s="62"/>
      <c r="T904" s="63"/>
      <c r="U904" s="32"/>
      <c r="V904" s="32"/>
      <c r="W904" s="32"/>
      <c r="X904" s="32"/>
      <c r="Y904" s="32"/>
      <c r="Z904" s="32"/>
      <c r="AA904" s="32"/>
      <c r="AB904" s="32"/>
      <c r="AC904" s="32"/>
      <c r="AD904" s="32"/>
      <c r="AE904" s="32"/>
      <c r="AT904" s="15" t="s">
        <v>147</v>
      </c>
      <c r="AU904" s="15" t="s">
        <v>83</v>
      </c>
    </row>
    <row r="905" spans="1:65" s="2" customFormat="1" ht="16.5" customHeight="1">
      <c r="A905" s="32"/>
      <c r="B905" s="33"/>
      <c r="C905" s="171" t="s">
        <v>1744</v>
      </c>
      <c r="D905" s="171" t="s">
        <v>138</v>
      </c>
      <c r="E905" s="172" t="s">
        <v>1745</v>
      </c>
      <c r="F905" s="173" t="s">
        <v>1746</v>
      </c>
      <c r="G905" s="174" t="s">
        <v>276</v>
      </c>
      <c r="H905" s="175">
        <v>10</v>
      </c>
      <c r="I905" s="176"/>
      <c r="J905" s="177">
        <f>ROUND(I905*H905,2)</f>
        <v>0</v>
      </c>
      <c r="K905" s="173" t="s">
        <v>142</v>
      </c>
      <c r="L905" s="37"/>
      <c r="M905" s="178" t="s">
        <v>19</v>
      </c>
      <c r="N905" s="179" t="s">
        <v>44</v>
      </c>
      <c r="O905" s="62"/>
      <c r="P905" s="180">
        <f>O905*H905</f>
        <v>0</v>
      </c>
      <c r="Q905" s="180">
        <v>2.3000000000000001E-4</v>
      </c>
      <c r="R905" s="180">
        <f>Q905*H905</f>
        <v>2.3E-3</v>
      </c>
      <c r="S905" s="180">
        <v>0</v>
      </c>
      <c r="T905" s="181">
        <f>S905*H905</f>
        <v>0</v>
      </c>
      <c r="U905" s="32"/>
      <c r="V905" s="32"/>
      <c r="W905" s="32"/>
      <c r="X905" s="32"/>
      <c r="Y905" s="32"/>
      <c r="Z905" s="32"/>
      <c r="AA905" s="32"/>
      <c r="AB905" s="32"/>
      <c r="AC905" s="32"/>
      <c r="AD905" s="32"/>
      <c r="AE905" s="32"/>
      <c r="AR905" s="182" t="s">
        <v>143</v>
      </c>
      <c r="AT905" s="182" t="s">
        <v>138</v>
      </c>
      <c r="AU905" s="182" t="s">
        <v>83</v>
      </c>
      <c r="AY905" s="15" t="s">
        <v>136</v>
      </c>
      <c r="BE905" s="183">
        <f>IF(N905="základní",J905,0)</f>
        <v>0</v>
      </c>
      <c r="BF905" s="183">
        <f>IF(N905="snížená",J905,0)</f>
        <v>0</v>
      </c>
      <c r="BG905" s="183">
        <f>IF(N905="zákl. přenesená",J905,0)</f>
        <v>0</v>
      </c>
      <c r="BH905" s="183">
        <f>IF(N905="sníž. přenesená",J905,0)</f>
        <v>0</v>
      </c>
      <c r="BI905" s="183">
        <f>IF(N905="nulová",J905,0)</f>
        <v>0</v>
      </c>
      <c r="BJ905" s="15" t="s">
        <v>81</v>
      </c>
      <c r="BK905" s="183">
        <f>ROUND(I905*H905,2)</f>
        <v>0</v>
      </c>
      <c r="BL905" s="15" t="s">
        <v>143</v>
      </c>
      <c r="BM905" s="182" t="s">
        <v>1747</v>
      </c>
    </row>
    <row r="906" spans="1:65" s="2" customFormat="1" ht="11.25">
      <c r="A906" s="32"/>
      <c r="B906" s="33"/>
      <c r="C906" s="34"/>
      <c r="D906" s="184" t="s">
        <v>145</v>
      </c>
      <c r="E906" s="34"/>
      <c r="F906" s="185" t="s">
        <v>1748</v>
      </c>
      <c r="G906" s="34"/>
      <c r="H906" s="34"/>
      <c r="I906" s="186"/>
      <c r="J906" s="34"/>
      <c r="K906" s="34"/>
      <c r="L906" s="37"/>
      <c r="M906" s="187"/>
      <c r="N906" s="188"/>
      <c r="O906" s="62"/>
      <c r="P906" s="62"/>
      <c r="Q906" s="62"/>
      <c r="R906" s="62"/>
      <c r="S906" s="62"/>
      <c r="T906" s="63"/>
      <c r="U906" s="32"/>
      <c r="V906" s="32"/>
      <c r="W906" s="32"/>
      <c r="X906" s="32"/>
      <c r="Y906" s="32"/>
      <c r="Z906" s="32"/>
      <c r="AA906" s="32"/>
      <c r="AB906" s="32"/>
      <c r="AC906" s="32"/>
      <c r="AD906" s="32"/>
      <c r="AE906" s="32"/>
      <c r="AT906" s="15" t="s">
        <v>145</v>
      </c>
      <c r="AU906" s="15" t="s">
        <v>83</v>
      </c>
    </row>
    <row r="907" spans="1:65" s="2" customFormat="1" ht="11.25">
      <c r="A907" s="32"/>
      <c r="B907" s="33"/>
      <c r="C907" s="34"/>
      <c r="D907" s="189" t="s">
        <v>147</v>
      </c>
      <c r="E907" s="34"/>
      <c r="F907" s="190" t="s">
        <v>1749</v>
      </c>
      <c r="G907" s="34"/>
      <c r="H907" s="34"/>
      <c r="I907" s="186"/>
      <c r="J907" s="34"/>
      <c r="K907" s="34"/>
      <c r="L907" s="37"/>
      <c r="M907" s="187"/>
      <c r="N907" s="188"/>
      <c r="O907" s="62"/>
      <c r="P907" s="62"/>
      <c r="Q907" s="62"/>
      <c r="R907" s="62"/>
      <c r="S907" s="62"/>
      <c r="T907" s="63"/>
      <c r="U907" s="32"/>
      <c r="V907" s="32"/>
      <c r="W907" s="32"/>
      <c r="X907" s="32"/>
      <c r="Y907" s="32"/>
      <c r="Z907" s="32"/>
      <c r="AA907" s="32"/>
      <c r="AB907" s="32"/>
      <c r="AC907" s="32"/>
      <c r="AD907" s="32"/>
      <c r="AE907" s="32"/>
      <c r="AT907" s="15" t="s">
        <v>147</v>
      </c>
      <c r="AU907" s="15" t="s">
        <v>83</v>
      </c>
    </row>
    <row r="908" spans="1:65" s="2" customFormat="1" ht="21.75" customHeight="1">
      <c r="A908" s="32"/>
      <c r="B908" s="33"/>
      <c r="C908" s="171" t="s">
        <v>1750</v>
      </c>
      <c r="D908" s="171" t="s">
        <v>138</v>
      </c>
      <c r="E908" s="172" t="s">
        <v>1751</v>
      </c>
      <c r="F908" s="173" t="s">
        <v>1752</v>
      </c>
      <c r="G908" s="174" t="s">
        <v>276</v>
      </c>
      <c r="H908" s="175">
        <v>10</v>
      </c>
      <c r="I908" s="176"/>
      <c r="J908" s="177">
        <f>ROUND(I908*H908,2)</f>
        <v>0</v>
      </c>
      <c r="K908" s="173" t="s">
        <v>142</v>
      </c>
      <c r="L908" s="37"/>
      <c r="M908" s="178" t="s">
        <v>19</v>
      </c>
      <c r="N908" s="179" t="s">
        <v>44</v>
      </c>
      <c r="O908" s="62"/>
      <c r="P908" s="180">
        <f>O908*H908</f>
        <v>0</v>
      </c>
      <c r="Q908" s="180">
        <v>5.0000000000000001E-4</v>
      </c>
      <c r="R908" s="180">
        <f>Q908*H908</f>
        <v>5.0000000000000001E-3</v>
      </c>
      <c r="S908" s="180">
        <v>0</v>
      </c>
      <c r="T908" s="181">
        <f>S908*H908</f>
        <v>0</v>
      </c>
      <c r="U908" s="32"/>
      <c r="V908" s="32"/>
      <c r="W908" s="32"/>
      <c r="X908" s="32"/>
      <c r="Y908" s="32"/>
      <c r="Z908" s="32"/>
      <c r="AA908" s="32"/>
      <c r="AB908" s="32"/>
      <c r="AC908" s="32"/>
      <c r="AD908" s="32"/>
      <c r="AE908" s="32"/>
      <c r="AR908" s="182" t="s">
        <v>143</v>
      </c>
      <c r="AT908" s="182" t="s">
        <v>138</v>
      </c>
      <c r="AU908" s="182" t="s">
        <v>83</v>
      </c>
      <c r="AY908" s="15" t="s">
        <v>136</v>
      </c>
      <c r="BE908" s="183">
        <f>IF(N908="základní",J908,0)</f>
        <v>0</v>
      </c>
      <c r="BF908" s="183">
        <f>IF(N908="snížená",J908,0)</f>
        <v>0</v>
      </c>
      <c r="BG908" s="183">
        <f>IF(N908="zákl. přenesená",J908,0)</f>
        <v>0</v>
      </c>
      <c r="BH908" s="183">
        <f>IF(N908="sníž. přenesená",J908,0)</f>
        <v>0</v>
      </c>
      <c r="BI908" s="183">
        <f>IF(N908="nulová",J908,0)</f>
        <v>0</v>
      </c>
      <c r="BJ908" s="15" t="s">
        <v>81</v>
      </c>
      <c r="BK908" s="183">
        <f>ROUND(I908*H908,2)</f>
        <v>0</v>
      </c>
      <c r="BL908" s="15" t="s">
        <v>143</v>
      </c>
      <c r="BM908" s="182" t="s">
        <v>1753</v>
      </c>
    </row>
    <row r="909" spans="1:65" s="2" customFormat="1" ht="11.25">
      <c r="A909" s="32"/>
      <c r="B909" s="33"/>
      <c r="C909" s="34"/>
      <c r="D909" s="184" t="s">
        <v>145</v>
      </c>
      <c r="E909" s="34"/>
      <c r="F909" s="185" t="s">
        <v>1754</v>
      </c>
      <c r="G909" s="34"/>
      <c r="H909" s="34"/>
      <c r="I909" s="186"/>
      <c r="J909" s="34"/>
      <c r="K909" s="34"/>
      <c r="L909" s="37"/>
      <c r="M909" s="187"/>
      <c r="N909" s="188"/>
      <c r="O909" s="62"/>
      <c r="P909" s="62"/>
      <c r="Q909" s="62"/>
      <c r="R909" s="62"/>
      <c r="S909" s="62"/>
      <c r="T909" s="63"/>
      <c r="U909" s="32"/>
      <c r="V909" s="32"/>
      <c r="W909" s="32"/>
      <c r="X909" s="32"/>
      <c r="Y909" s="32"/>
      <c r="Z909" s="32"/>
      <c r="AA909" s="32"/>
      <c r="AB909" s="32"/>
      <c r="AC909" s="32"/>
      <c r="AD909" s="32"/>
      <c r="AE909" s="32"/>
      <c r="AT909" s="15" t="s">
        <v>145</v>
      </c>
      <c r="AU909" s="15" t="s">
        <v>83</v>
      </c>
    </row>
    <row r="910" spans="1:65" s="2" customFormat="1" ht="11.25">
      <c r="A910" s="32"/>
      <c r="B910" s="33"/>
      <c r="C910" s="34"/>
      <c r="D910" s="189" t="s">
        <v>147</v>
      </c>
      <c r="E910" s="34"/>
      <c r="F910" s="190" t="s">
        <v>1755</v>
      </c>
      <c r="G910" s="34"/>
      <c r="H910" s="34"/>
      <c r="I910" s="186"/>
      <c r="J910" s="34"/>
      <c r="K910" s="34"/>
      <c r="L910" s="37"/>
      <c r="M910" s="187"/>
      <c r="N910" s="188"/>
      <c r="O910" s="62"/>
      <c r="P910" s="62"/>
      <c r="Q910" s="62"/>
      <c r="R910" s="62"/>
      <c r="S910" s="62"/>
      <c r="T910" s="63"/>
      <c r="U910" s="32"/>
      <c r="V910" s="32"/>
      <c r="W910" s="32"/>
      <c r="X910" s="32"/>
      <c r="Y910" s="32"/>
      <c r="Z910" s="32"/>
      <c r="AA910" s="32"/>
      <c r="AB910" s="32"/>
      <c r="AC910" s="32"/>
      <c r="AD910" s="32"/>
      <c r="AE910" s="32"/>
      <c r="AT910" s="15" t="s">
        <v>147</v>
      </c>
      <c r="AU910" s="15" t="s">
        <v>83</v>
      </c>
    </row>
    <row r="911" spans="1:65" s="2" customFormat="1" ht="16.5" customHeight="1">
      <c r="A911" s="32"/>
      <c r="B911" s="33"/>
      <c r="C911" s="171" t="s">
        <v>1756</v>
      </c>
      <c r="D911" s="171" t="s">
        <v>138</v>
      </c>
      <c r="E911" s="172" t="s">
        <v>1757</v>
      </c>
      <c r="F911" s="173" t="s">
        <v>1758</v>
      </c>
      <c r="G911" s="174" t="s">
        <v>276</v>
      </c>
      <c r="H911" s="175">
        <v>5</v>
      </c>
      <c r="I911" s="176"/>
      <c r="J911" s="177">
        <f>ROUND(I911*H911,2)</f>
        <v>0</v>
      </c>
      <c r="K911" s="173" t="s">
        <v>142</v>
      </c>
      <c r="L911" s="37"/>
      <c r="M911" s="178" t="s">
        <v>19</v>
      </c>
      <c r="N911" s="179" t="s">
        <v>44</v>
      </c>
      <c r="O911" s="62"/>
      <c r="P911" s="180">
        <f>O911*H911</f>
        <v>0</v>
      </c>
      <c r="Q911" s="180">
        <v>0</v>
      </c>
      <c r="R911" s="180">
        <f>Q911*H911</f>
        <v>0</v>
      </c>
      <c r="S911" s="180">
        <v>0</v>
      </c>
      <c r="T911" s="181">
        <f>S911*H911</f>
        <v>0</v>
      </c>
      <c r="U911" s="32"/>
      <c r="V911" s="32"/>
      <c r="W911" s="32"/>
      <c r="X911" s="32"/>
      <c r="Y911" s="32"/>
      <c r="Z911" s="32"/>
      <c r="AA911" s="32"/>
      <c r="AB911" s="32"/>
      <c r="AC911" s="32"/>
      <c r="AD911" s="32"/>
      <c r="AE911" s="32"/>
      <c r="AR911" s="182" t="s">
        <v>143</v>
      </c>
      <c r="AT911" s="182" t="s">
        <v>138</v>
      </c>
      <c r="AU911" s="182" t="s">
        <v>83</v>
      </c>
      <c r="AY911" s="15" t="s">
        <v>136</v>
      </c>
      <c r="BE911" s="183">
        <f>IF(N911="základní",J911,0)</f>
        <v>0</v>
      </c>
      <c r="BF911" s="183">
        <f>IF(N911="snížená",J911,0)</f>
        <v>0</v>
      </c>
      <c r="BG911" s="183">
        <f>IF(N911="zákl. přenesená",J911,0)</f>
        <v>0</v>
      </c>
      <c r="BH911" s="183">
        <f>IF(N911="sníž. přenesená",J911,0)</f>
        <v>0</v>
      </c>
      <c r="BI911" s="183">
        <f>IF(N911="nulová",J911,0)</f>
        <v>0</v>
      </c>
      <c r="BJ911" s="15" t="s">
        <v>81</v>
      </c>
      <c r="BK911" s="183">
        <f>ROUND(I911*H911,2)</f>
        <v>0</v>
      </c>
      <c r="BL911" s="15" t="s">
        <v>143</v>
      </c>
      <c r="BM911" s="182" t="s">
        <v>1759</v>
      </c>
    </row>
    <row r="912" spans="1:65" s="2" customFormat="1" ht="11.25">
      <c r="A912" s="32"/>
      <c r="B912" s="33"/>
      <c r="C912" s="34"/>
      <c r="D912" s="184" t="s">
        <v>145</v>
      </c>
      <c r="E912" s="34"/>
      <c r="F912" s="185" t="s">
        <v>1760</v>
      </c>
      <c r="G912" s="34"/>
      <c r="H912" s="34"/>
      <c r="I912" s="186"/>
      <c r="J912" s="34"/>
      <c r="K912" s="34"/>
      <c r="L912" s="37"/>
      <c r="M912" s="187"/>
      <c r="N912" s="188"/>
      <c r="O912" s="62"/>
      <c r="P912" s="62"/>
      <c r="Q912" s="62"/>
      <c r="R912" s="62"/>
      <c r="S912" s="62"/>
      <c r="T912" s="63"/>
      <c r="U912" s="32"/>
      <c r="V912" s="32"/>
      <c r="W912" s="32"/>
      <c r="X912" s="32"/>
      <c r="Y912" s="32"/>
      <c r="Z912" s="32"/>
      <c r="AA912" s="32"/>
      <c r="AB912" s="32"/>
      <c r="AC912" s="32"/>
      <c r="AD912" s="32"/>
      <c r="AE912" s="32"/>
      <c r="AT912" s="15" t="s">
        <v>145</v>
      </c>
      <c r="AU912" s="15" t="s">
        <v>83</v>
      </c>
    </row>
    <row r="913" spans="1:65" s="2" customFormat="1" ht="11.25">
      <c r="A913" s="32"/>
      <c r="B913" s="33"/>
      <c r="C913" s="34"/>
      <c r="D913" s="189" t="s">
        <v>147</v>
      </c>
      <c r="E913" s="34"/>
      <c r="F913" s="190" t="s">
        <v>1761</v>
      </c>
      <c r="G913" s="34"/>
      <c r="H913" s="34"/>
      <c r="I913" s="186"/>
      <c r="J913" s="34"/>
      <c r="K913" s="34"/>
      <c r="L913" s="37"/>
      <c r="M913" s="187"/>
      <c r="N913" s="188"/>
      <c r="O913" s="62"/>
      <c r="P913" s="62"/>
      <c r="Q913" s="62"/>
      <c r="R913" s="62"/>
      <c r="S913" s="62"/>
      <c r="T913" s="63"/>
      <c r="U913" s="32"/>
      <c r="V913" s="32"/>
      <c r="W913" s="32"/>
      <c r="X913" s="32"/>
      <c r="Y913" s="32"/>
      <c r="Z913" s="32"/>
      <c r="AA913" s="32"/>
      <c r="AB913" s="32"/>
      <c r="AC913" s="32"/>
      <c r="AD913" s="32"/>
      <c r="AE913" s="32"/>
      <c r="AT913" s="15" t="s">
        <v>147</v>
      </c>
      <c r="AU913" s="15" t="s">
        <v>83</v>
      </c>
    </row>
    <row r="914" spans="1:65" s="2" customFormat="1" ht="16.5" customHeight="1">
      <c r="A914" s="32"/>
      <c r="B914" s="33"/>
      <c r="C914" s="171" t="s">
        <v>1762</v>
      </c>
      <c r="D914" s="171" t="s">
        <v>138</v>
      </c>
      <c r="E914" s="172" t="s">
        <v>1763</v>
      </c>
      <c r="F914" s="173" t="s">
        <v>1764</v>
      </c>
      <c r="G914" s="174" t="s">
        <v>276</v>
      </c>
      <c r="H914" s="175">
        <v>10</v>
      </c>
      <c r="I914" s="176"/>
      <c r="J914" s="177">
        <f>ROUND(I914*H914,2)</f>
        <v>0</v>
      </c>
      <c r="K914" s="173" t="s">
        <v>142</v>
      </c>
      <c r="L914" s="37"/>
      <c r="M914" s="178" t="s">
        <v>19</v>
      </c>
      <c r="N914" s="179" t="s">
        <v>44</v>
      </c>
      <c r="O914" s="62"/>
      <c r="P914" s="180">
        <f>O914*H914</f>
        <v>0</v>
      </c>
      <c r="Q914" s="180">
        <v>0</v>
      </c>
      <c r="R914" s="180">
        <f>Q914*H914</f>
        <v>0</v>
      </c>
      <c r="S914" s="180">
        <v>0</v>
      </c>
      <c r="T914" s="181">
        <f>S914*H914</f>
        <v>0</v>
      </c>
      <c r="U914" s="32"/>
      <c r="V914" s="32"/>
      <c r="W914" s="32"/>
      <c r="X914" s="32"/>
      <c r="Y914" s="32"/>
      <c r="Z914" s="32"/>
      <c r="AA914" s="32"/>
      <c r="AB914" s="32"/>
      <c r="AC914" s="32"/>
      <c r="AD914" s="32"/>
      <c r="AE914" s="32"/>
      <c r="AR914" s="182" t="s">
        <v>143</v>
      </c>
      <c r="AT914" s="182" t="s">
        <v>138</v>
      </c>
      <c r="AU914" s="182" t="s">
        <v>83</v>
      </c>
      <c r="AY914" s="15" t="s">
        <v>136</v>
      </c>
      <c r="BE914" s="183">
        <f>IF(N914="základní",J914,0)</f>
        <v>0</v>
      </c>
      <c r="BF914" s="183">
        <f>IF(N914="snížená",J914,0)</f>
        <v>0</v>
      </c>
      <c r="BG914" s="183">
        <f>IF(N914="zákl. přenesená",J914,0)</f>
        <v>0</v>
      </c>
      <c r="BH914" s="183">
        <f>IF(N914="sníž. přenesená",J914,0)</f>
        <v>0</v>
      </c>
      <c r="BI914" s="183">
        <f>IF(N914="nulová",J914,0)</f>
        <v>0</v>
      </c>
      <c r="BJ914" s="15" t="s">
        <v>81</v>
      </c>
      <c r="BK914" s="183">
        <f>ROUND(I914*H914,2)</f>
        <v>0</v>
      </c>
      <c r="BL914" s="15" t="s">
        <v>143</v>
      </c>
      <c r="BM914" s="182" t="s">
        <v>1765</v>
      </c>
    </row>
    <row r="915" spans="1:65" s="2" customFormat="1" ht="11.25">
      <c r="A915" s="32"/>
      <c r="B915" s="33"/>
      <c r="C915" s="34"/>
      <c r="D915" s="184" t="s">
        <v>145</v>
      </c>
      <c r="E915" s="34"/>
      <c r="F915" s="185" t="s">
        <v>1766</v>
      </c>
      <c r="G915" s="34"/>
      <c r="H915" s="34"/>
      <c r="I915" s="186"/>
      <c r="J915" s="34"/>
      <c r="K915" s="34"/>
      <c r="L915" s="37"/>
      <c r="M915" s="187"/>
      <c r="N915" s="188"/>
      <c r="O915" s="62"/>
      <c r="P915" s="62"/>
      <c r="Q915" s="62"/>
      <c r="R915" s="62"/>
      <c r="S915" s="62"/>
      <c r="T915" s="63"/>
      <c r="U915" s="32"/>
      <c r="V915" s="32"/>
      <c r="W915" s="32"/>
      <c r="X915" s="32"/>
      <c r="Y915" s="32"/>
      <c r="Z915" s="32"/>
      <c r="AA915" s="32"/>
      <c r="AB915" s="32"/>
      <c r="AC915" s="32"/>
      <c r="AD915" s="32"/>
      <c r="AE915" s="32"/>
      <c r="AT915" s="15" t="s">
        <v>145</v>
      </c>
      <c r="AU915" s="15" t="s">
        <v>83</v>
      </c>
    </row>
    <row r="916" spans="1:65" s="2" customFormat="1" ht="11.25">
      <c r="A916" s="32"/>
      <c r="B916" s="33"/>
      <c r="C916" s="34"/>
      <c r="D916" s="189" t="s">
        <v>147</v>
      </c>
      <c r="E916" s="34"/>
      <c r="F916" s="190" t="s">
        <v>1767</v>
      </c>
      <c r="G916" s="34"/>
      <c r="H916" s="34"/>
      <c r="I916" s="186"/>
      <c r="J916" s="34"/>
      <c r="K916" s="34"/>
      <c r="L916" s="37"/>
      <c r="M916" s="187"/>
      <c r="N916" s="188"/>
      <c r="O916" s="62"/>
      <c r="P916" s="62"/>
      <c r="Q916" s="62"/>
      <c r="R916" s="62"/>
      <c r="S916" s="62"/>
      <c r="T916" s="63"/>
      <c r="U916" s="32"/>
      <c r="V916" s="32"/>
      <c r="W916" s="32"/>
      <c r="X916" s="32"/>
      <c r="Y916" s="32"/>
      <c r="Z916" s="32"/>
      <c r="AA916" s="32"/>
      <c r="AB916" s="32"/>
      <c r="AC916" s="32"/>
      <c r="AD916" s="32"/>
      <c r="AE916" s="32"/>
      <c r="AT916" s="15" t="s">
        <v>147</v>
      </c>
      <c r="AU916" s="15" t="s">
        <v>83</v>
      </c>
    </row>
    <row r="917" spans="1:65" s="12" customFormat="1" ht="22.9" customHeight="1">
      <c r="B917" s="155"/>
      <c r="C917" s="156"/>
      <c r="D917" s="157" t="s">
        <v>72</v>
      </c>
      <c r="E917" s="169" t="s">
        <v>190</v>
      </c>
      <c r="F917" s="169" t="s">
        <v>1768</v>
      </c>
      <c r="G917" s="156"/>
      <c r="H917" s="156"/>
      <c r="I917" s="159"/>
      <c r="J917" s="170">
        <f>BK917</f>
        <v>0</v>
      </c>
      <c r="K917" s="156"/>
      <c r="L917" s="161"/>
      <c r="M917" s="162"/>
      <c r="N917" s="163"/>
      <c r="O917" s="163"/>
      <c r="P917" s="164">
        <f>SUM(P918:P1750)</f>
        <v>0</v>
      </c>
      <c r="Q917" s="163"/>
      <c r="R917" s="164">
        <f>SUM(R918:R1750)</f>
        <v>146.75206499999996</v>
      </c>
      <c r="S917" s="163"/>
      <c r="T917" s="165">
        <f>SUM(T918:T1750)</f>
        <v>355.87580000000008</v>
      </c>
      <c r="AR917" s="166" t="s">
        <v>81</v>
      </c>
      <c r="AT917" s="167" t="s">
        <v>72</v>
      </c>
      <c r="AU917" s="167" t="s">
        <v>81</v>
      </c>
      <c r="AY917" s="166" t="s">
        <v>136</v>
      </c>
      <c r="BK917" s="168">
        <f>SUM(BK918:BK1750)</f>
        <v>0</v>
      </c>
    </row>
    <row r="918" spans="1:65" s="2" customFormat="1" ht="16.5" customHeight="1">
      <c r="A918" s="32"/>
      <c r="B918" s="33"/>
      <c r="C918" s="171" t="s">
        <v>1769</v>
      </c>
      <c r="D918" s="171" t="s">
        <v>138</v>
      </c>
      <c r="E918" s="172" t="s">
        <v>1770</v>
      </c>
      <c r="F918" s="173" t="s">
        <v>1771</v>
      </c>
      <c r="G918" s="174" t="s">
        <v>276</v>
      </c>
      <c r="H918" s="175">
        <v>50</v>
      </c>
      <c r="I918" s="176"/>
      <c r="J918" s="177">
        <f>ROUND(I918*H918,2)</f>
        <v>0</v>
      </c>
      <c r="K918" s="173" t="s">
        <v>142</v>
      </c>
      <c r="L918" s="37"/>
      <c r="M918" s="178" t="s">
        <v>19</v>
      </c>
      <c r="N918" s="179" t="s">
        <v>44</v>
      </c>
      <c r="O918" s="62"/>
      <c r="P918" s="180">
        <f>O918*H918</f>
        <v>0</v>
      </c>
      <c r="Q918" s="180">
        <v>1.17E-3</v>
      </c>
      <c r="R918" s="180">
        <f>Q918*H918</f>
        <v>5.8500000000000003E-2</v>
      </c>
      <c r="S918" s="180">
        <v>0</v>
      </c>
      <c r="T918" s="181">
        <f>S918*H918</f>
        <v>0</v>
      </c>
      <c r="U918" s="32"/>
      <c r="V918" s="32"/>
      <c r="W918" s="32"/>
      <c r="X918" s="32"/>
      <c r="Y918" s="32"/>
      <c r="Z918" s="32"/>
      <c r="AA918" s="32"/>
      <c r="AB918" s="32"/>
      <c r="AC918" s="32"/>
      <c r="AD918" s="32"/>
      <c r="AE918" s="32"/>
      <c r="AR918" s="182" t="s">
        <v>143</v>
      </c>
      <c r="AT918" s="182" t="s">
        <v>138</v>
      </c>
      <c r="AU918" s="182" t="s">
        <v>83</v>
      </c>
      <c r="AY918" s="15" t="s">
        <v>136</v>
      </c>
      <c r="BE918" s="183">
        <f>IF(N918="základní",J918,0)</f>
        <v>0</v>
      </c>
      <c r="BF918" s="183">
        <f>IF(N918="snížená",J918,0)</f>
        <v>0</v>
      </c>
      <c r="BG918" s="183">
        <f>IF(N918="zákl. přenesená",J918,0)</f>
        <v>0</v>
      </c>
      <c r="BH918" s="183">
        <f>IF(N918="sníž. přenesená",J918,0)</f>
        <v>0</v>
      </c>
      <c r="BI918" s="183">
        <f>IF(N918="nulová",J918,0)</f>
        <v>0</v>
      </c>
      <c r="BJ918" s="15" t="s">
        <v>81</v>
      </c>
      <c r="BK918" s="183">
        <f>ROUND(I918*H918,2)</f>
        <v>0</v>
      </c>
      <c r="BL918" s="15" t="s">
        <v>143</v>
      </c>
      <c r="BM918" s="182" t="s">
        <v>1772</v>
      </c>
    </row>
    <row r="919" spans="1:65" s="2" customFormat="1" ht="11.25">
      <c r="A919" s="32"/>
      <c r="B919" s="33"/>
      <c r="C919" s="34"/>
      <c r="D919" s="184" t="s">
        <v>145</v>
      </c>
      <c r="E919" s="34"/>
      <c r="F919" s="185" t="s">
        <v>1773</v>
      </c>
      <c r="G919" s="34"/>
      <c r="H919" s="34"/>
      <c r="I919" s="186"/>
      <c r="J919" s="34"/>
      <c r="K919" s="34"/>
      <c r="L919" s="37"/>
      <c r="M919" s="187"/>
      <c r="N919" s="188"/>
      <c r="O919" s="62"/>
      <c r="P919" s="62"/>
      <c r="Q919" s="62"/>
      <c r="R919" s="62"/>
      <c r="S919" s="62"/>
      <c r="T919" s="63"/>
      <c r="U919" s="32"/>
      <c r="V919" s="32"/>
      <c r="W919" s="32"/>
      <c r="X919" s="32"/>
      <c r="Y919" s="32"/>
      <c r="Z919" s="32"/>
      <c r="AA919" s="32"/>
      <c r="AB919" s="32"/>
      <c r="AC919" s="32"/>
      <c r="AD919" s="32"/>
      <c r="AE919" s="32"/>
      <c r="AT919" s="15" t="s">
        <v>145</v>
      </c>
      <c r="AU919" s="15" t="s">
        <v>83</v>
      </c>
    </row>
    <row r="920" spans="1:65" s="2" customFormat="1" ht="11.25">
      <c r="A920" s="32"/>
      <c r="B920" s="33"/>
      <c r="C920" s="34"/>
      <c r="D920" s="189" t="s">
        <v>147</v>
      </c>
      <c r="E920" s="34"/>
      <c r="F920" s="190" t="s">
        <v>1774</v>
      </c>
      <c r="G920" s="34"/>
      <c r="H920" s="34"/>
      <c r="I920" s="186"/>
      <c r="J920" s="34"/>
      <c r="K920" s="34"/>
      <c r="L920" s="37"/>
      <c r="M920" s="187"/>
      <c r="N920" s="188"/>
      <c r="O920" s="62"/>
      <c r="P920" s="62"/>
      <c r="Q920" s="62"/>
      <c r="R920" s="62"/>
      <c r="S920" s="62"/>
      <c r="T920" s="63"/>
      <c r="U920" s="32"/>
      <c r="V920" s="32"/>
      <c r="W920" s="32"/>
      <c r="X920" s="32"/>
      <c r="Y920" s="32"/>
      <c r="Z920" s="32"/>
      <c r="AA920" s="32"/>
      <c r="AB920" s="32"/>
      <c r="AC920" s="32"/>
      <c r="AD920" s="32"/>
      <c r="AE920" s="32"/>
      <c r="AT920" s="15" t="s">
        <v>147</v>
      </c>
      <c r="AU920" s="15" t="s">
        <v>83</v>
      </c>
    </row>
    <row r="921" spans="1:65" s="2" customFormat="1" ht="16.5" customHeight="1">
      <c r="A921" s="32"/>
      <c r="B921" s="33"/>
      <c r="C921" s="171" t="s">
        <v>1775</v>
      </c>
      <c r="D921" s="171" t="s">
        <v>138</v>
      </c>
      <c r="E921" s="172" t="s">
        <v>1776</v>
      </c>
      <c r="F921" s="173" t="s">
        <v>1777</v>
      </c>
      <c r="G921" s="174" t="s">
        <v>276</v>
      </c>
      <c r="H921" s="175">
        <v>50</v>
      </c>
      <c r="I921" s="176"/>
      <c r="J921" s="177">
        <f>ROUND(I921*H921,2)</f>
        <v>0</v>
      </c>
      <c r="K921" s="173" t="s">
        <v>142</v>
      </c>
      <c r="L921" s="37"/>
      <c r="M921" s="178" t="s">
        <v>19</v>
      </c>
      <c r="N921" s="179" t="s">
        <v>44</v>
      </c>
      <c r="O921" s="62"/>
      <c r="P921" s="180">
        <f>O921*H921</f>
        <v>0</v>
      </c>
      <c r="Q921" s="180">
        <v>5.8E-4</v>
      </c>
      <c r="R921" s="180">
        <f>Q921*H921</f>
        <v>2.9000000000000001E-2</v>
      </c>
      <c r="S921" s="180">
        <v>0</v>
      </c>
      <c r="T921" s="181">
        <f>S921*H921</f>
        <v>0</v>
      </c>
      <c r="U921" s="32"/>
      <c r="V921" s="32"/>
      <c r="W921" s="32"/>
      <c r="X921" s="32"/>
      <c r="Y921" s="32"/>
      <c r="Z921" s="32"/>
      <c r="AA921" s="32"/>
      <c r="AB921" s="32"/>
      <c r="AC921" s="32"/>
      <c r="AD921" s="32"/>
      <c r="AE921" s="32"/>
      <c r="AR921" s="182" t="s">
        <v>143</v>
      </c>
      <c r="AT921" s="182" t="s">
        <v>138</v>
      </c>
      <c r="AU921" s="182" t="s">
        <v>83</v>
      </c>
      <c r="AY921" s="15" t="s">
        <v>136</v>
      </c>
      <c r="BE921" s="183">
        <f>IF(N921="základní",J921,0)</f>
        <v>0</v>
      </c>
      <c r="BF921" s="183">
        <f>IF(N921="snížená",J921,0)</f>
        <v>0</v>
      </c>
      <c r="BG921" s="183">
        <f>IF(N921="zákl. přenesená",J921,0)</f>
        <v>0</v>
      </c>
      <c r="BH921" s="183">
        <f>IF(N921="sníž. přenesená",J921,0)</f>
        <v>0</v>
      </c>
      <c r="BI921" s="183">
        <f>IF(N921="nulová",J921,0)</f>
        <v>0</v>
      </c>
      <c r="BJ921" s="15" t="s">
        <v>81</v>
      </c>
      <c r="BK921" s="183">
        <f>ROUND(I921*H921,2)</f>
        <v>0</v>
      </c>
      <c r="BL921" s="15" t="s">
        <v>143</v>
      </c>
      <c r="BM921" s="182" t="s">
        <v>1778</v>
      </c>
    </row>
    <row r="922" spans="1:65" s="2" customFormat="1" ht="11.25">
      <c r="A922" s="32"/>
      <c r="B922" s="33"/>
      <c r="C922" s="34"/>
      <c r="D922" s="184" t="s">
        <v>145</v>
      </c>
      <c r="E922" s="34"/>
      <c r="F922" s="185" t="s">
        <v>1779</v>
      </c>
      <c r="G922" s="34"/>
      <c r="H922" s="34"/>
      <c r="I922" s="186"/>
      <c r="J922" s="34"/>
      <c r="K922" s="34"/>
      <c r="L922" s="37"/>
      <c r="M922" s="187"/>
      <c r="N922" s="188"/>
      <c r="O922" s="62"/>
      <c r="P922" s="62"/>
      <c r="Q922" s="62"/>
      <c r="R922" s="62"/>
      <c r="S922" s="62"/>
      <c r="T922" s="63"/>
      <c r="U922" s="32"/>
      <c r="V922" s="32"/>
      <c r="W922" s="32"/>
      <c r="X922" s="32"/>
      <c r="Y922" s="32"/>
      <c r="Z922" s="32"/>
      <c r="AA922" s="32"/>
      <c r="AB922" s="32"/>
      <c r="AC922" s="32"/>
      <c r="AD922" s="32"/>
      <c r="AE922" s="32"/>
      <c r="AT922" s="15" t="s">
        <v>145</v>
      </c>
      <c r="AU922" s="15" t="s">
        <v>83</v>
      </c>
    </row>
    <row r="923" spans="1:65" s="2" customFormat="1" ht="11.25">
      <c r="A923" s="32"/>
      <c r="B923" s="33"/>
      <c r="C923" s="34"/>
      <c r="D923" s="189" t="s">
        <v>147</v>
      </c>
      <c r="E923" s="34"/>
      <c r="F923" s="190" t="s">
        <v>1780</v>
      </c>
      <c r="G923" s="34"/>
      <c r="H923" s="34"/>
      <c r="I923" s="186"/>
      <c r="J923" s="34"/>
      <c r="K923" s="34"/>
      <c r="L923" s="37"/>
      <c r="M923" s="187"/>
      <c r="N923" s="188"/>
      <c r="O923" s="62"/>
      <c r="P923" s="62"/>
      <c r="Q923" s="62"/>
      <c r="R923" s="62"/>
      <c r="S923" s="62"/>
      <c r="T923" s="63"/>
      <c r="U923" s="32"/>
      <c r="V923" s="32"/>
      <c r="W923" s="32"/>
      <c r="X923" s="32"/>
      <c r="Y923" s="32"/>
      <c r="Z923" s="32"/>
      <c r="AA923" s="32"/>
      <c r="AB923" s="32"/>
      <c r="AC923" s="32"/>
      <c r="AD923" s="32"/>
      <c r="AE923" s="32"/>
      <c r="AT923" s="15" t="s">
        <v>147</v>
      </c>
      <c r="AU923" s="15" t="s">
        <v>83</v>
      </c>
    </row>
    <row r="924" spans="1:65" s="2" customFormat="1" ht="16.5" customHeight="1">
      <c r="A924" s="32"/>
      <c r="B924" s="33"/>
      <c r="C924" s="191" t="s">
        <v>1781</v>
      </c>
      <c r="D924" s="191" t="s">
        <v>409</v>
      </c>
      <c r="E924" s="192" t="s">
        <v>1782</v>
      </c>
      <c r="F924" s="193" t="s">
        <v>1783</v>
      </c>
      <c r="G924" s="194" t="s">
        <v>412</v>
      </c>
      <c r="H924" s="195">
        <v>0.4</v>
      </c>
      <c r="I924" s="196"/>
      <c r="J924" s="197">
        <f>ROUND(I924*H924,2)</f>
        <v>0</v>
      </c>
      <c r="K924" s="193" t="s">
        <v>142</v>
      </c>
      <c r="L924" s="198"/>
      <c r="M924" s="199" t="s">
        <v>19</v>
      </c>
      <c r="N924" s="200" t="s">
        <v>44</v>
      </c>
      <c r="O924" s="62"/>
      <c r="P924" s="180">
        <f>O924*H924</f>
        <v>0</v>
      </c>
      <c r="Q924" s="180">
        <v>1</v>
      </c>
      <c r="R924" s="180">
        <f>Q924*H924</f>
        <v>0.4</v>
      </c>
      <c r="S924" s="180">
        <v>0</v>
      </c>
      <c r="T924" s="181">
        <f>S924*H924</f>
        <v>0</v>
      </c>
      <c r="U924" s="32"/>
      <c r="V924" s="32"/>
      <c r="W924" s="32"/>
      <c r="X924" s="32"/>
      <c r="Y924" s="32"/>
      <c r="Z924" s="32"/>
      <c r="AA924" s="32"/>
      <c r="AB924" s="32"/>
      <c r="AC924" s="32"/>
      <c r="AD924" s="32"/>
      <c r="AE924" s="32"/>
      <c r="AR924" s="182" t="s">
        <v>184</v>
      </c>
      <c r="AT924" s="182" t="s">
        <v>409</v>
      </c>
      <c r="AU924" s="182" t="s">
        <v>83</v>
      </c>
      <c r="AY924" s="15" t="s">
        <v>136</v>
      </c>
      <c r="BE924" s="183">
        <f>IF(N924="základní",J924,0)</f>
        <v>0</v>
      </c>
      <c r="BF924" s="183">
        <f>IF(N924="snížená",J924,0)</f>
        <v>0</v>
      </c>
      <c r="BG924" s="183">
        <f>IF(N924="zákl. přenesená",J924,0)</f>
        <v>0</v>
      </c>
      <c r="BH924" s="183">
        <f>IF(N924="sníž. přenesená",J924,0)</f>
        <v>0</v>
      </c>
      <c r="BI924" s="183">
        <f>IF(N924="nulová",J924,0)</f>
        <v>0</v>
      </c>
      <c r="BJ924" s="15" t="s">
        <v>81</v>
      </c>
      <c r="BK924" s="183">
        <f>ROUND(I924*H924,2)</f>
        <v>0</v>
      </c>
      <c r="BL924" s="15" t="s">
        <v>143</v>
      </c>
      <c r="BM924" s="182" t="s">
        <v>1784</v>
      </c>
    </row>
    <row r="925" spans="1:65" s="2" customFormat="1" ht="11.25">
      <c r="A925" s="32"/>
      <c r="B925" s="33"/>
      <c r="C925" s="34"/>
      <c r="D925" s="184" t="s">
        <v>145</v>
      </c>
      <c r="E925" s="34"/>
      <c r="F925" s="185" t="s">
        <v>1783</v>
      </c>
      <c r="G925" s="34"/>
      <c r="H925" s="34"/>
      <c r="I925" s="186"/>
      <c r="J925" s="34"/>
      <c r="K925" s="34"/>
      <c r="L925" s="37"/>
      <c r="M925" s="187"/>
      <c r="N925" s="188"/>
      <c r="O925" s="62"/>
      <c r="P925" s="62"/>
      <c r="Q925" s="62"/>
      <c r="R925" s="62"/>
      <c r="S925" s="62"/>
      <c r="T925" s="63"/>
      <c r="U925" s="32"/>
      <c r="V925" s="32"/>
      <c r="W925" s="32"/>
      <c r="X925" s="32"/>
      <c r="Y925" s="32"/>
      <c r="Z925" s="32"/>
      <c r="AA925" s="32"/>
      <c r="AB925" s="32"/>
      <c r="AC925" s="32"/>
      <c r="AD925" s="32"/>
      <c r="AE925" s="32"/>
      <c r="AT925" s="15" t="s">
        <v>145</v>
      </c>
      <c r="AU925" s="15" t="s">
        <v>83</v>
      </c>
    </row>
    <row r="926" spans="1:65" s="2" customFormat="1" ht="16.5" customHeight="1">
      <c r="A926" s="32"/>
      <c r="B926" s="33"/>
      <c r="C926" s="191" t="s">
        <v>1785</v>
      </c>
      <c r="D926" s="191" t="s">
        <v>409</v>
      </c>
      <c r="E926" s="192" t="s">
        <v>1786</v>
      </c>
      <c r="F926" s="193" t="s">
        <v>1787</v>
      </c>
      <c r="G926" s="194" t="s">
        <v>412</v>
      </c>
      <c r="H926" s="195">
        <v>0.15</v>
      </c>
      <c r="I926" s="196"/>
      <c r="J926" s="197">
        <f>ROUND(I926*H926,2)</f>
        <v>0</v>
      </c>
      <c r="K926" s="193" t="s">
        <v>142</v>
      </c>
      <c r="L926" s="198"/>
      <c r="M926" s="199" t="s">
        <v>19</v>
      </c>
      <c r="N926" s="200" t="s">
        <v>44</v>
      </c>
      <c r="O926" s="62"/>
      <c r="P926" s="180">
        <f>O926*H926</f>
        <v>0</v>
      </c>
      <c r="Q926" s="180">
        <v>1</v>
      </c>
      <c r="R926" s="180">
        <f>Q926*H926</f>
        <v>0.15</v>
      </c>
      <c r="S926" s="180">
        <v>0</v>
      </c>
      <c r="T926" s="181">
        <f>S926*H926</f>
        <v>0</v>
      </c>
      <c r="U926" s="32"/>
      <c r="V926" s="32"/>
      <c r="W926" s="32"/>
      <c r="X926" s="32"/>
      <c r="Y926" s="32"/>
      <c r="Z926" s="32"/>
      <c r="AA926" s="32"/>
      <c r="AB926" s="32"/>
      <c r="AC926" s="32"/>
      <c r="AD926" s="32"/>
      <c r="AE926" s="32"/>
      <c r="AR926" s="182" t="s">
        <v>184</v>
      </c>
      <c r="AT926" s="182" t="s">
        <v>409</v>
      </c>
      <c r="AU926" s="182" t="s">
        <v>83</v>
      </c>
      <c r="AY926" s="15" t="s">
        <v>136</v>
      </c>
      <c r="BE926" s="183">
        <f>IF(N926="základní",J926,0)</f>
        <v>0</v>
      </c>
      <c r="BF926" s="183">
        <f>IF(N926="snížená",J926,0)</f>
        <v>0</v>
      </c>
      <c r="BG926" s="183">
        <f>IF(N926="zákl. přenesená",J926,0)</f>
        <v>0</v>
      </c>
      <c r="BH926" s="183">
        <f>IF(N926="sníž. přenesená",J926,0)</f>
        <v>0</v>
      </c>
      <c r="BI926" s="183">
        <f>IF(N926="nulová",J926,0)</f>
        <v>0</v>
      </c>
      <c r="BJ926" s="15" t="s">
        <v>81</v>
      </c>
      <c r="BK926" s="183">
        <f>ROUND(I926*H926,2)</f>
        <v>0</v>
      </c>
      <c r="BL926" s="15" t="s">
        <v>143</v>
      </c>
      <c r="BM926" s="182" t="s">
        <v>1788</v>
      </c>
    </row>
    <row r="927" spans="1:65" s="2" customFormat="1" ht="11.25">
      <c r="A927" s="32"/>
      <c r="B927" s="33"/>
      <c r="C927" s="34"/>
      <c r="D927" s="184" t="s">
        <v>145</v>
      </c>
      <c r="E927" s="34"/>
      <c r="F927" s="185" t="s">
        <v>1787</v>
      </c>
      <c r="G927" s="34"/>
      <c r="H927" s="34"/>
      <c r="I927" s="186"/>
      <c r="J927" s="34"/>
      <c r="K927" s="34"/>
      <c r="L927" s="37"/>
      <c r="M927" s="187"/>
      <c r="N927" s="188"/>
      <c r="O927" s="62"/>
      <c r="P927" s="62"/>
      <c r="Q927" s="62"/>
      <c r="R927" s="62"/>
      <c r="S927" s="62"/>
      <c r="T927" s="63"/>
      <c r="U927" s="32"/>
      <c r="V927" s="32"/>
      <c r="W927" s="32"/>
      <c r="X927" s="32"/>
      <c r="Y927" s="32"/>
      <c r="Z927" s="32"/>
      <c r="AA927" s="32"/>
      <c r="AB927" s="32"/>
      <c r="AC927" s="32"/>
      <c r="AD927" s="32"/>
      <c r="AE927" s="32"/>
      <c r="AT927" s="15" t="s">
        <v>145</v>
      </c>
      <c r="AU927" s="15" t="s">
        <v>83</v>
      </c>
    </row>
    <row r="928" spans="1:65" s="2" customFormat="1" ht="16.5" customHeight="1">
      <c r="A928" s="32"/>
      <c r="B928" s="33"/>
      <c r="C928" s="191" t="s">
        <v>1789</v>
      </c>
      <c r="D928" s="191" t="s">
        <v>409</v>
      </c>
      <c r="E928" s="192" t="s">
        <v>1790</v>
      </c>
      <c r="F928" s="193" t="s">
        <v>1791</v>
      </c>
      <c r="G928" s="194" t="s">
        <v>412</v>
      </c>
      <c r="H928" s="195">
        <v>0.3</v>
      </c>
      <c r="I928" s="196"/>
      <c r="J928" s="197">
        <f>ROUND(I928*H928,2)</f>
        <v>0</v>
      </c>
      <c r="K928" s="193" t="s">
        <v>142</v>
      </c>
      <c r="L928" s="198"/>
      <c r="M928" s="199" t="s">
        <v>19</v>
      </c>
      <c r="N928" s="200" t="s">
        <v>44</v>
      </c>
      <c r="O928" s="62"/>
      <c r="P928" s="180">
        <f>O928*H928</f>
        <v>0</v>
      </c>
      <c r="Q928" s="180">
        <v>1</v>
      </c>
      <c r="R928" s="180">
        <f>Q928*H928</f>
        <v>0.3</v>
      </c>
      <c r="S928" s="180">
        <v>0</v>
      </c>
      <c r="T928" s="181">
        <f>S928*H928</f>
        <v>0</v>
      </c>
      <c r="U928" s="32"/>
      <c r="V928" s="32"/>
      <c r="W928" s="32"/>
      <c r="X928" s="32"/>
      <c r="Y928" s="32"/>
      <c r="Z928" s="32"/>
      <c r="AA928" s="32"/>
      <c r="AB928" s="32"/>
      <c r="AC928" s="32"/>
      <c r="AD928" s="32"/>
      <c r="AE928" s="32"/>
      <c r="AR928" s="182" t="s">
        <v>184</v>
      </c>
      <c r="AT928" s="182" t="s">
        <v>409</v>
      </c>
      <c r="AU928" s="182" t="s">
        <v>83</v>
      </c>
      <c r="AY928" s="15" t="s">
        <v>136</v>
      </c>
      <c r="BE928" s="183">
        <f>IF(N928="základní",J928,0)</f>
        <v>0</v>
      </c>
      <c r="BF928" s="183">
        <f>IF(N928="snížená",J928,0)</f>
        <v>0</v>
      </c>
      <c r="BG928" s="183">
        <f>IF(N928="zákl. přenesená",J928,0)</f>
        <v>0</v>
      </c>
      <c r="BH928" s="183">
        <f>IF(N928="sníž. přenesená",J928,0)</f>
        <v>0</v>
      </c>
      <c r="BI928" s="183">
        <f>IF(N928="nulová",J928,0)</f>
        <v>0</v>
      </c>
      <c r="BJ928" s="15" t="s">
        <v>81</v>
      </c>
      <c r="BK928" s="183">
        <f>ROUND(I928*H928,2)</f>
        <v>0</v>
      </c>
      <c r="BL928" s="15" t="s">
        <v>143</v>
      </c>
      <c r="BM928" s="182" t="s">
        <v>1792</v>
      </c>
    </row>
    <row r="929" spans="1:65" s="2" customFormat="1" ht="11.25">
      <c r="A929" s="32"/>
      <c r="B929" s="33"/>
      <c r="C929" s="34"/>
      <c r="D929" s="184" t="s">
        <v>145</v>
      </c>
      <c r="E929" s="34"/>
      <c r="F929" s="185" t="s">
        <v>1791</v>
      </c>
      <c r="G929" s="34"/>
      <c r="H929" s="34"/>
      <c r="I929" s="186"/>
      <c r="J929" s="34"/>
      <c r="K929" s="34"/>
      <c r="L929" s="37"/>
      <c r="M929" s="187"/>
      <c r="N929" s="188"/>
      <c r="O929" s="62"/>
      <c r="P929" s="62"/>
      <c r="Q929" s="62"/>
      <c r="R929" s="62"/>
      <c r="S929" s="62"/>
      <c r="T929" s="63"/>
      <c r="U929" s="32"/>
      <c r="V929" s="32"/>
      <c r="W929" s="32"/>
      <c r="X929" s="32"/>
      <c r="Y929" s="32"/>
      <c r="Z929" s="32"/>
      <c r="AA929" s="32"/>
      <c r="AB929" s="32"/>
      <c r="AC929" s="32"/>
      <c r="AD929" s="32"/>
      <c r="AE929" s="32"/>
      <c r="AT929" s="15" t="s">
        <v>145</v>
      </c>
      <c r="AU929" s="15" t="s">
        <v>83</v>
      </c>
    </row>
    <row r="930" spans="1:65" s="2" customFormat="1" ht="16.5" customHeight="1">
      <c r="A930" s="32"/>
      <c r="B930" s="33"/>
      <c r="C930" s="191" t="s">
        <v>1793</v>
      </c>
      <c r="D930" s="191" t="s">
        <v>409</v>
      </c>
      <c r="E930" s="192" t="s">
        <v>1794</v>
      </c>
      <c r="F930" s="193" t="s">
        <v>1795</v>
      </c>
      <c r="G930" s="194" t="s">
        <v>412</v>
      </c>
      <c r="H930" s="195">
        <v>0.2</v>
      </c>
      <c r="I930" s="196"/>
      <c r="J930" s="197">
        <f>ROUND(I930*H930,2)</f>
        <v>0</v>
      </c>
      <c r="K930" s="193" t="s">
        <v>142</v>
      </c>
      <c r="L930" s="198"/>
      <c r="M930" s="199" t="s">
        <v>19</v>
      </c>
      <c r="N930" s="200" t="s">
        <v>44</v>
      </c>
      <c r="O930" s="62"/>
      <c r="P930" s="180">
        <f>O930*H930</f>
        <v>0</v>
      </c>
      <c r="Q930" s="180">
        <v>1</v>
      </c>
      <c r="R930" s="180">
        <f>Q930*H930</f>
        <v>0.2</v>
      </c>
      <c r="S930" s="180">
        <v>0</v>
      </c>
      <c r="T930" s="181">
        <f>S930*H930</f>
        <v>0</v>
      </c>
      <c r="U930" s="32"/>
      <c r="V930" s="32"/>
      <c r="W930" s="32"/>
      <c r="X930" s="32"/>
      <c r="Y930" s="32"/>
      <c r="Z930" s="32"/>
      <c r="AA930" s="32"/>
      <c r="AB930" s="32"/>
      <c r="AC930" s="32"/>
      <c r="AD930" s="32"/>
      <c r="AE930" s="32"/>
      <c r="AR930" s="182" t="s">
        <v>184</v>
      </c>
      <c r="AT930" s="182" t="s">
        <v>409</v>
      </c>
      <c r="AU930" s="182" t="s">
        <v>83</v>
      </c>
      <c r="AY930" s="15" t="s">
        <v>136</v>
      </c>
      <c r="BE930" s="183">
        <f>IF(N930="základní",J930,0)</f>
        <v>0</v>
      </c>
      <c r="BF930" s="183">
        <f>IF(N930="snížená",J930,0)</f>
        <v>0</v>
      </c>
      <c r="BG930" s="183">
        <f>IF(N930="zákl. přenesená",J930,0)</f>
        <v>0</v>
      </c>
      <c r="BH930" s="183">
        <f>IF(N930="sníž. přenesená",J930,0)</f>
        <v>0</v>
      </c>
      <c r="BI930" s="183">
        <f>IF(N930="nulová",J930,0)</f>
        <v>0</v>
      </c>
      <c r="BJ930" s="15" t="s">
        <v>81</v>
      </c>
      <c r="BK930" s="183">
        <f>ROUND(I930*H930,2)</f>
        <v>0</v>
      </c>
      <c r="BL930" s="15" t="s">
        <v>143</v>
      </c>
      <c r="BM930" s="182" t="s">
        <v>1796</v>
      </c>
    </row>
    <row r="931" spans="1:65" s="2" customFormat="1" ht="11.25">
      <c r="A931" s="32"/>
      <c r="B931" s="33"/>
      <c r="C931" s="34"/>
      <c r="D931" s="184" t="s">
        <v>145</v>
      </c>
      <c r="E931" s="34"/>
      <c r="F931" s="185" t="s">
        <v>1795</v>
      </c>
      <c r="G931" s="34"/>
      <c r="H931" s="34"/>
      <c r="I931" s="186"/>
      <c r="J931" s="34"/>
      <c r="K931" s="34"/>
      <c r="L931" s="37"/>
      <c r="M931" s="187"/>
      <c r="N931" s="188"/>
      <c r="O931" s="62"/>
      <c r="P931" s="62"/>
      <c r="Q931" s="62"/>
      <c r="R931" s="62"/>
      <c r="S931" s="62"/>
      <c r="T931" s="63"/>
      <c r="U931" s="32"/>
      <c r="V931" s="32"/>
      <c r="W931" s="32"/>
      <c r="X931" s="32"/>
      <c r="Y931" s="32"/>
      <c r="Z931" s="32"/>
      <c r="AA931" s="32"/>
      <c r="AB931" s="32"/>
      <c r="AC931" s="32"/>
      <c r="AD931" s="32"/>
      <c r="AE931" s="32"/>
      <c r="AT931" s="15" t="s">
        <v>145</v>
      </c>
      <c r="AU931" s="15" t="s">
        <v>83</v>
      </c>
    </row>
    <row r="932" spans="1:65" s="2" customFormat="1" ht="16.5" customHeight="1">
      <c r="A932" s="32"/>
      <c r="B932" s="33"/>
      <c r="C932" s="191" t="s">
        <v>1797</v>
      </c>
      <c r="D932" s="191" t="s">
        <v>409</v>
      </c>
      <c r="E932" s="192" t="s">
        <v>1798</v>
      </c>
      <c r="F932" s="193" t="s">
        <v>1799</v>
      </c>
      <c r="G932" s="194" t="s">
        <v>412</v>
      </c>
      <c r="H932" s="195">
        <v>0.15</v>
      </c>
      <c r="I932" s="196"/>
      <c r="J932" s="197">
        <f>ROUND(I932*H932,2)</f>
        <v>0</v>
      </c>
      <c r="K932" s="193" t="s">
        <v>142</v>
      </c>
      <c r="L932" s="198"/>
      <c r="M932" s="199" t="s">
        <v>19</v>
      </c>
      <c r="N932" s="200" t="s">
        <v>44</v>
      </c>
      <c r="O932" s="62"/>
      <c r="P932" s="180">
        <f>O932*H932</f>
        <v>0</v>
      </c>
      <c r="Q932" s="180">
        <v>1</v>
      </c>
      <c r="R932" s="180">
        <f>Q932*H932</f>
        <v>0.15</v>
      </c>
      <c r="S932" s="180">
        <v>0</v>
      </c>
      <c r="T932" s="181">
        <f>S932*H932</f>
        <v>0</v>
      </c>
      <c r="U932" s="32"/>
      <c r="V932" s="32"/>
      <c r="W932" s="32"/>
      <c r="X932" s="32"/>
      <c r="Y932" s="32"/>
      <c r="Z932" s="32"/>
      <c r="AA932" s="32"/>
      <c r="AB932" s="32"/>
      <c r="AC932" s="32"/>
      <c r="AD932" s="32"/>
      <c r="AE932" s="32"/>
      <c r="AR932" s="182" t="s">
        <v>184</v>
      </c>
      <c r="AT932" s="182" t="s">
        <v>409</v>
      </c>
      <c r="AU932" s="182" t="s">
        <v>83</v>
      </c>
      <c r="AY932" s="15" t="s">
        <v>136</v>
      </c>
      <c r="BE932" s="183">
        <f>IF(N932="základní",J932,0)</f>
        <v>0</v>
      </c>
      <c r="BF932" s="183">
        <f>IF(N932="snížená",J932,0)</f>
        <v>0</v>
      </c>
      <c r="BG932" s="183">
        <f>IF(N932="zákl. přenesená",J932,0)</f>
        <v>0</v>
      </c>
      <c r="BH932" s="183">
        <f>IF(N932="sníž. přenesená",J932,0)</f>
        <v>0</v>
      </c>
      <c r="BI932" s="183">
        <f>IF(N932="nulová",J932,0)</f>
        <v>0</v>
      </c>
      <c r="BJ932" s="15" t="s">
        <v>81</v>
      </c>
      <c r="BK932" s="183">
        <f>ROUND(I932*H932,2)</f>
        <v>0</v>
      </c>
      <c r="BL932" s="15" t="s">
        <v>143</v>
      </c>
      <c r="BM932" s="182" t="s">
        <v>1800</v>
      </c>
    </row>
    <row r="933" spans="1:65" s="2" customFormat="1" ht="11.25">
      <c r="A933" s="32"/>
      <c r="B933" s="33"/>
      <c r="C933" s="34"/>
      <c r="D933" s="184" t="s">
        <v>145</v>
      </c>
      <c r="E933" s="34"/>
      <c r="F933" s="185" t="s">
        <v>1799</v>
      </c>
      <c r="G933" s="34"/>
      <c r="H933" s="34"/>
      <c r="I933" s="186"/>
      <c r="J933" s="34"/>
      <c r="K933" s="34"/>
      <c r="L933" s="37"/>
      <c r="M933" s="187"/>
      <c r="N933" s="188"/>
      <c r="O933" s="62"/>
      <c r="P933" s="62"/>
      <c r="Q933" s="62"/>
      <c r="R933" s="62"/>
      <c r="S933" s="62"/>
      <c r="T933" s="63"/>
      <c r="U933" s="32"/>
      <c r="V933" s="32"/>
      <c r="W933" s="32"/>
      <c r="X933" s="32"/>
      <c r="Y933" s="32"/>
      <c r="Z933" s="32"/>
      <c r="AA933" s="32"/>
      <c r="AB933" s="32"/>
      <c r="AC933" s="32"/>
      <c r="AD933" s="32"/>
      <c r="AE933" s="32"/>
      <c r="AT933" s="15" t="s">
        <v>145</v>
      </c>
      <c r="AU933" s="15" t="s">
        <v>83</v>
      </c>
    </row>
    <row r="934" spans="1:65" s="2" customFormat="1" ht="16.5" customHeight="1">
      <c r="A934" s="32"/>
      <c r="B934" s="33"/>
      <c r="C934" s="191" t="s">
        <v>1801</v>
      </c>
      <c r="D934" s="191" t="s">
        <v>409</v>
      </c>
      <c r="E934" s="192" t="s">
        <v>1802</v>
      </c>
      <c r="F934" s="193" t="s">
        <v>1803</v>
      </c>
      <c r="G934" s="194" t="s">
        <v>412</v>
      </c>
      <c r="H934" s="195">
        <v>3</v>
      </c>
      <c r="I934" s="196"/>
      <c r="J934" s="197">
        <f>ROUND(I934*H934,2)</f>
        <v>0</v>
      </c>
      <c r="K934" s="193" t="s">
        <v>142</v>
      </c>
      <c r="L934" s="198"/>
      <c r="M934" s="199" t="s">
        <v>19</v>
      </c>
      <c r="N934" s="200" t="s">
        <v>44</v>
      </c>
      <c r="O934" s="62"/>
      <c r="P934" s="180">
        <f>O934*H934</f>
        <v>0</v>
      </c>
      <c r="Q934" s="180">
        <v>1</v>
      </c>
      <c r="R934" s="180">
        <f>Q934*H934</f>
        <v>3</v>
      </c>
      <c r="S934" s="180">
        <v>0</v>
      </c>
      <c r="T934" s="181">
        <f>S934*H934</f>
        <v>0</v>
      </c>
      <c r="U934" s="32"/>
      <c r="V934" s="32"/>
      <c r="W934" s="32"/>
      <c r="X934" s="32"/>
      <c r="Y934" s="32"/>
      <c r="Z934" s="32"/>
      <c r="AA934" s="32"/>
      <c r="AB934" s="32"/>
      <c r="AC934" s="32"/>
      <c r="AD934" s="32"/>
      <c r="AE934" s="32"/>
      <c r="AR934" s="182" t="s">
        <v>184</v>
      </c>
      <c r="AT934" s="182" t="s">
        <v>409</v>
      </c>
      <c r="AU934" s="182" t="s">
        <v>83</v>
      </c>
      <c r="AY934" s="15" t="s">
        <v>136</v>
      </c>
      <c r="BE934" s="183">
        <f>IF(N934="základní",J934,0)</f>
        <v>0</v>
      </c>
      <c r="BF934" s="183">
        <f>IF(N934="snížená",J934,0)</f>
        <v>0</v>
      </c>
      <c r="BG934" s="183">
        <f>IF(N934="zákl. přenesená",J934,0)</f>
        <v>0</v>
      </c>
      <c r="BH934" s="183">
        <f>IF(N934="sníž. přenesená",J934,0)</f>
        <v>0</v>
      </c>
      <c r="BI934" s="183">
        <f>IF(N934="nulová",J934,0)</f>
        <v>0</v>
      </c>
      <c r="BJ934" s="15" t="s">
        <v>81</v>
      </c>
      <c r="BK934" s="183">
        <f>ROUND(I934*H934,2)</f>
        <v>0</v>
      </c>
      <c r="BL934" s="15" t="s">
        <v>143</v>
      </c>
      <c r="BM934" s="182" t="s">
        <v>1804</v>
      </c>
    </row>
    <row r="935" spans="1:65" s="2" customFormat="1" ht="11.25">
      <c r="A935" s="32"/>
      <c r="B935" s="33"/>
      <c r="C935" s="34"/>
      <c r="D935" s="184" t="s">
        <v>145</v>
      </c>
      <c r="E935" s="34"/>
      <c r="F935" s="185" t="s">
        <v>1803</v>
      </c>
      <c r="G935" s="34"/>
      <c r="H935" s="34"/>
      <c r="I935" s="186"/>
      <c r="J935" s="34"/>
      <c r="K935" s="34"/>
      <c r="L935" s="37"/>
      <c r="M935" s="187"/>
      <c r="N935" s="188"/>
      <c r="O935" s="62"/>
      <c r="P935" s="62"/>
      <c r="Q935" s="62"/>
      <c r="R935" s="62"/>
      <c r="S935" s="62"/>
      <c r="T935" s="63"/>
      <c r="U935" s="32"/>
      <c r="V935" s="32"/>
      <c r="W935" s="32"/>
      <c r="X935" s="32"/>
      <c r="Y935" s="32"/>
      <c r="Z935" s="32"/>
      <c r="AA935" s="32"/>
      <c r="AB935" s="32"/>
      <c r="AC935" s="32"/>
      <c r="AD935" s="32"/>
      <c r="AE935" s="32"/>
      <c r="AT935" s="15" t="s">
        <v>145</v>
      </c>
      <c r="AU935" s="15" t="s">
        <v>83</v>
      </c>
    </row>
    <row r="936" spans="1:65" s="2" customFormat="1" ht="16.5" customHeight="1">
      <c r="A936" s="32"/>
      <c r="B936" s="33"/>
      <c r="C936" s="191" t="s">
        <v>1805</v>
      </c>
      <c r="D936" s="191" t="s">
        <v>409</v>
      </c>
      <c r="E936" s="192" t="s">
        <v>1806</v>
      </c>
      <c r="F936" s="193" t="s">
        <v>1807</v>
      </c>
      <c r="G936" s="194" t="s">
        <v>412</v>
      </c>
      <c r="H936" s="195">
        <v>2</v>
      </c>
      <c r="I936" s="196"/>
      <c r="J936" s="197">
        <f>ROUND(I936*H936,2)</f>
        <v>0</v>
      </c>
      <c r="K936" s="193" t="s">
        <v>142</v>
      </c>
      <c r="L936" s="198"/>
      <c r="M936" s="199" t="s">
        <v>19</v>
      </c>
      <c r="N936" s="200" t="s">
        <v>44</v>
      </c>
      <c r="O936" s="62"/>
      <c r="P936" s="180">
        <f>O936*H936</f>
        <v>0</v>
      </c>
      <c r="Q936" s="180">
        <v>1</v>
      </c>
      <c r="R936" s="180">
        <f>Q936*H936</f>
        <v>2</v>
      </c>
      <c r="S936" s="180">
        <v>0</v>
      </c>
      <c r="T936" s="181">
        <f>S936*H936</f>
        <v>0</v>
      </c>
      <c r="U936" s="32"/>
      <c r="V936" s="32"/>
      <c r="W936" s="32"/>
      <c r="X936" s="32"/>
      <c r="Y936" s="32"/>
      <c r="Z936" s="32"/>
      <c r="AA936" s="32"/>
      <c r="AB936" s="32"/>
      <c r="AC936" s="32"/>
      <c r="AD936" s="32"/>
      <c r="AE936" s="32"/>
      <c r="AR936" s="182" t="s">
        <v>184</v>
      </c>
      <c r="AT936" s="182" t="s">
        <v>409</v>
      </c>
      <c r="AU936" s="182" t="s">
        <v>83</v>
      </c>
      <c r="AY936" s="15" t="s">
        <v>136</v>
      </c>
      <c r="BE936" s="183">
        <f>IF(N936="základní",J936,0)</f>
        <v>0</v>
      </c>
      <c r="BF936" s="183">
        <f>IF(N936="snížená",J936,0)</f>
        <v>0</v>
      </c>
      <c r="BG936" s="183">
        <f>IF(N936="zákl. přenesená",J936,0)</f>
        <v>0</v>
      </c>
      <c r="BH936" s="183">
        <f>IF(N936="sníž. přenesená",J936,0)</f>
        <v>0</v>
      </c>
      <c r="BI936" s="183">
        <f>IF(N936="nulová",J936,0)</f>
        <v>0</v>
      </c>
      <c r="BJ936" s="15" t="s">
        <v>81</v>
      </c>
      <c r="BK936" s="183">
        <f>ROUND(I936*H936,2)</f>
        <v>0</v>
      </c>
      <c r="BL936" s="15" t="s">
        <v>143</v>
      </c>
      <c r="BM936" s="182" t="s">
        <v>1808</v>
      </c>
    </row>
    <row r="937" spans="1:65" s="2" customFormat="1" ht="11.25">
      <c r="A937" s="32"/>
      <c r="B937" s="33"/>
      <c r="C937" s="34"/>
      <c r="D937" s="184" t="s">
        <v>145</v>
      </c>
      <c r="E937" s="34"/>
      <c r="F937" s="185" t="s">
        <v>1807</v>
      </c>
      <c r="G937" s="34"/>
      <c r="H937" s="34"/>
      <c r="I937" s="186"/>
      <c r="J937" s="34"/>
      <c r="K937" s="34"/>
      <c r="L937" s="37"/>
      <c r="M937" s="187"/>
      <c r="N937" s="188"/>
      <c r="O937" s="62"/>
      <c r="P937" s="62"/>
      <c r="Q937" s="62"/>
      <c r="R937" s="62"/>
      <c r="S937" s="62"/>
      <c r="T937" s="63"/>
      <c r="U937" s="32"/>
      <c r="V937" s="32"/>
      <c r="W937" s="32"/>
      <c r="X937" s="32"/>
      <c r="Y937" s="32"/>
      <c r="Z937" s="32"/>
      <c r="AA937" s="32"/>
      <c r="AB937" s="32"/>
      <c r="AC937" s="32"/>
      <c r="AD937" s="32"/>
      <c r="AE937" s="32"/>
      <c r="AT937" s="15" t="s">
        <v>145</v>
      </c>
      <c r="AU937" s="15" t="s">
        <v>83</v>
      </c>
    </row>
    <row r="938" spans="1:65" s="2" customFormat="1" ht="16.5" customHeight="1">
      <c r="A938" s="32"/>
      <c r="B938" s="33"/>
      <c r="C938" s="191" t="s">
        <v>1809</v>
      </c>
      <c r="D938" s="191" t="s">
        <v>409</v>
      </c>
      <c r="E938" s="192" t="s">
        <v>1810</v>
      </c>
      <c r="F938" s="193" t="s">
        <v>1811</v>
      </c>
      <c r="G938" s="194" t="s">
        <v>412</v>
      </c>
      <c r="H938" s="195">
        <v>2</v>
      </c>
      <c r="I938" s="196"/>
      <c r="J938" s="197">
        <f>ROUND(I938*H938,2)</f>
        <v>0</v>
      </c>
      <c r="K938" s="193" t="s">
        <v>142</v>
      </c>
      <c r="L938" s="198"/>
      <c r="M938" s="199" t="s">
        <v>19</v>
      </c>
      <c r="N938" s="200" t="s">
        <v>44</v>
      </c>
      <c r="O938" s="62"/>
      <c r="P938" s="180">
        <f>O938*H938</f>
        <v>0</v>
      </c>
      <c r="Q938" s="180">
        <v>1</v>
      </c>
      <c r="R938" s="180">
        <f>Q938*H938</f>
        <v>2</v>
      </c>
      <c r="S938" s="180">
        <v>0</v>
      </c>
      <c r="T938" s="181">
        <f>S938*H938</f>
        <v>0</v>
      </c>
      <c r="U938" s="32"/>
      <c r="V938" s="32"/>
      <c r="W938" s="32"/>
      <c r="X938" s="32"/>
      <c r="Y938" s="32"/>
      <c r="Z938" s="32"/>
      <c r="AA938" s="32"/>
      <c r="AB938" s="32"/>
      <c r="AC938" s="32"/>
      <c r="AD938" s="32"/>
      <c r="AE938" s="32"/>
      <c r="AR938" s="182" t="s">
        <v>184</v>
      </c>
      <c r="AT938" s="182" t="s">
        <v>409</v>
      </c>
      <c r="AU938" s="182" t="s">
        <v>83</v>
      </c>
      <c r="AY938" s="15" t="s">
        <v>136</v>
      </c>
      <c r="BE938" s="183">
        <f>IF(N938="základní",J938,0)</f>
        <v>0</v>
      </c>
      <c r="BF938" s="183">
        <f>IF(N938="snížená",J938,0)</f>
        <v>0</v>
      </c>
      <c r="BG938" s="183">
        <f>IF(N938="zákl. přenesená",J938,0)</f>
        <v>0</v>
      </c>
      <c r="BH938" s="183">
        <f>IF(N938="sníž. přenesená",J938,0)</f>
        <v>0</v>
      </c>
      <c r="BI938" s="183">
        <f>IF(N938="nulová",J938,0)</f>
        <v>0</v>
      </c>
      <c r="BJ938" s="15" t="s">
        <v>81</v>
      </c>
      <c r="BK938" s="183">
        <f>ROUND(I938*H938,2)</f>
        <v>0</v>
      </c>
      <c r="BL938" s="15" t="s">
        <v>143</v>
      </c>
      <c r="BM938" s="182" t="s">
        <v>1812</v>
      </c>
    </row>
    <row r="939" spans="1:65" s="2" customFormat="1" ht="11.25">
      <c r="A939" s="32"/>
      <c r="B939" s="33"/>
      <c r="C939" s="34"/>
      <c r="D939" s="184" t="s">
        <v>145</v>
      </c>
      <c r="E939" s="34"/>
      <c r="F939" s="185" t="s">
        <v>1811</v>
      </c>
      <c r="G939" s="34"/>
      <c r="H939" s="34"/>
      <c r="I939" s="186"/>
      <c r="J939" s="34"/>
      <c r="K939" s="34"/>
      <c r="L939" s="37"/>
      <c r="M939" s="187"/>
      <c r="N939" s="188"/>
      <c r="O939" s="62"/>
      <c r="P939" s="62"/>
      <c r="Q939" s="62"/>
      <c r="R939" s="62"/>
      <c r="S939" s="62"/>
      <c r="T939" s="63"/>
      <c r="U939" s="32"/>
      <c r="V939" s="32"/>
      <c r="W939" s="32"/>
      <c r="X939" s="32"/>
      <c r="Y939" s="32"/>
      <c r="Z939" s="32"/>
      <c r="AA939" s="32"/>
      <c r="AB939" s="32"/>
      <c r="AC939" s="32"/>
      <c r="AD939" s="32"/>
      <c r="AE939" s="32"/>
      <c r="AT939" s="15" t="s">
        <v>145</v>
      </c>
      <c r="AU939" s="15" t="s">
        <v>83</v>
      </c>
    </row>
    <row r="940" spans="1:65" s="2" customFormat="1" ht="16.5" customHeight="1">
      <c r="A940" s="32"/>
      <c r="B940" s="33"/>
      <c r="C940" s="191" t="s">
        <v>1813</v>
      </c>
      <c r="D940" s="191" t="s">
        <v>409</v>
      </c>
      <c r="E940" s="192" t="s">
        <v>1814</v>
      </c>
      <c r="F940" s="193" t="s">
        <v>1815</v>
      </c>
      <c r="G940" s="194" t="s">
        <v>412</v>
      </c>
      <c r="H940" s="195">
        <v>0.5</v>
      </c>
      <c r="I940" s="196"/>
      <c r="J940" s="197">
        <f>ROUND(I940*H940,2)</f>
        <v>0</v>
      </c>
      <c r="K940" s="193" t="s">
        <v>142</v>
      </c>
      <c r="L940" s="198"/>
      <c r="M940" s="199" t="s">
        <v>19</v>
      </c>
      <c r="N940" s="200" t="s">
        <v>44</v>
      </c>
      <c r="O940" s="62"/>
      <c r="P940" s="180">
        <f>O940*H940</f>
        <v>0</v>
      </c>
      <c r="Q940" s="180">
        <v>1</v>
      </c>
      <c r="R940" s="180">
        <f>Q940*H940</f>
        <v>0.5</v>
      </c>
      <c r="S940" s="180">
        <v>0</v>
      </c>
      <c r="T940" s="181">
        <f>S940*H940</f>
        <v>0</v>
      </c>
      <c r="U940" s="32"/>
      <c r="V940" s="32"/>
      <c r="W940" s="32"/>
      <c r="X940" s="32"/>
      <c r="Y940" s="32"/>
      <c r="Z940" s="32"/>
      <c r="AA940" s="32"/>
      <c r="AB940" s="32"/>
      <c r="AC940" s="32"/>
      <c r="AD940" s="32"/>
      <c r="AE940" s="32"/>
      <c r="AR940" s="182" t="s">
        <v>184</v>
      </c>
      <c r="AT940" s="182" t="s">
        <v>409</v>
      </c>
      <c r="AU940" s="182" t="s">
        <v>83</v>
      </c>
      <c r="AY940" s="15" t="s">
        <v>136</v>
      </c>
      <c r="BE940" s="183">
        <f>IF(N940="základní",J940,0)</f>
        <v>0</v>
      </c>
      <c r="BF940" s="183">
        <f>IF(N940="snížená",J940,0)</f>
        <v>0</v>
      </c>
      <c r="BG940" s="183">
        <f>IF(N940="zákl. přenesená",J940,0)</f>
        <v>0</v>
      </c>
      <c r="BH940" s="183">
        <f>IF(N940="sníž. přenesená",J940,0)</f>
        <v>0</v>
      </c>
      <c r="BI940" s="183">
        <f>IF(N940="nulová",J940,0)</f>
        <v>0</v>
      </c>
      <c r="BJ940" s="15" t="s">
        <v>81</v>
      </c>
      <c r="BK940" s="183">
        <f>ROUND(I940*H940,2)</f>
        <v>0</v>
      </c>
      <c r="BL940" s="15" t="s">
        <v>143</v>
      </c>
      <c r="BM940" s="182" t="s">
        <v>1816</v>
      </c>
    </row>
    <row r="941" spans="1:65" s="2" customFormat="1" ht="11.25">
      <c r="A941" s="32"/>
      <c r="B941" s="33"/>
      <c r="C941" s="34"/>
      <c r="D941" s="184" t="s">
        <v>145</v>
      </c>
      <c r="E941" s="34"/>
      <c r="F941" s="185" t="s">
        <v>1815</v>
      </c>
      <c r="G941" s="34"/>
      <c r="H941" s="34"/>
      <c r="I941" s="186"/>
      <c r="J941" s="34"/>
      <c r="K941" s="34"/>
      <c r="L941" s="37"/>
      <c r="M941" s="187"/>
      <c r="N941" s="188"/>
      <c r="O941" s="62"/>
      <c r="P941" s="62"/>
      <c r="Q941" s="62"/>
      <c r="R941" s="62"/>
      <c r="S941" s="62"/>
      <c r="T941" s="63"/>
      <c r="U941" s="32"/>
      <c r="V941" s="32"/>
      <c r="W941" s="32"/>
      <c r="X941" s="32"/>
      <c r="Y941" s="32"/>
      <c r="Z941" s="32"/>
      <c r="AA941" s="32"/>
      <c r="AB941" s="32"/>
      <c r="AC941" s="32"/>
      <c r="AD941" s="32"/>
      <c r="AE941" s="32"/>
      <c r="AT941" s="15" t="s">
        <v>145</v>
      </c>
      <c r="AU941" s="15" t="s">
        <v>83</v>
      </c>
    </row>
    <row r="942" spans="1:65" s="2" customFormat="1" ht="16.5" customHeight="1">
      <c r="A942" s="32"/>
      <c r="B942" s="33"/>
      <c r="C942" s="191" t="s">
        <v>1817</v>
      </c>
      <c r="D942" s="191" t="s">
        <v>409</v>
      </c>
      <c r="E942" s="192" t="s">
        <v>1818</v>
      </c>
      <c r="F942" s="193" t="s">
        <v>1819</v>
      </c>
      <c r="G942" s="194" t="s">
        <v>412</v>
      </c>
      <c r="H942" s="195">
        <v>0.2</v>
      </c>
      <c r="I942" s="196"/>
      <c r="J942" s="197">
        <f>ROUND(I942*H942,2)</f>
        <v>0</v>
      </c>
      <c r="K942" s="193" t="s">
        <v>142</v>
      </c>
      <c r="L942" s="198"/>
      <c r="M942" s="199" t="s">
        <v>19</v>
      </c>
      <c r="N942" s="200" t="s">
        <v>44</v>
      </c>
      <c r="O942" s="62"/>
      <c r="P942" s="180">
        <f>O942*H942</f>
        <v>0</v>
      </c>
      <c r="Q942" s="180">
        <v>1</v>
      </c>
      <c r="R942" s="180">
        <f>Q942*H942</f>
        <v>0.2</v>
      </c>
      <c r="S942" s="180">
        <v>0</v>
      </c>
      <c r="T942" s="181">
        <f>S942*H942</f>
        <v>0</v>
      </c>
      <c r="U942" s="32"/>
      <c r="V942" s="32"/>
      <c r="W942" s="32"/>
      <c r="X942" s="32"/>
      <c r="Y942" s="32"/>
      <c r="Z942" s="32"/>
      <c r="AA942" s="32"/>
      <c r="AB942" s="32"/>
      <c r="AC942" s="32"/>
      <c r="AD942" s="32"/>
      <c r="AE942" s="32"/>
      <c r="AR942" s="182" t="s">
        <v>184</v>
      </c>
      <c r="AT942" s="182" t="s">
        <v>409</v>
      </c>
      <c r="AU942" s="182" t="s">
        <v>83</v>
      </c>
      <c r="AY942" s="15" t="s">
        <v>136</v>
      </c>
      <c r="BE942" s="183">
        <f>IF(N942="základní",J942,0)</f>
        <v>0</v>
      </c>
      <c r="BF942" s="183">
        <f>IF(N942="snížená",J942,0)</f>
        <v>0</v>
      </c>
      <c r="BG942" s="183">
        <f>IF(N942="zákl. přenesená",J942,0)</f>
        <v>0</v>
      </c>
      <c r="BH942" s="183">
        <f>IF(N942="sníž. přenesená",J942,0)</f>
        <v>0</v>
      </c>
      <c r="BI942" s="183">
        <f>IF(N942="nulová",J942,0)</f>
        <v>0</v>
      </c>
      <c r="BJ942" s="15" t="s">
        <v>81</v>
      </c>
      <c r="BK942" s="183">
        <f>ROUND(I942*H942,2)</f>
        <v>0</v>
      </c>
      <c r="BL942" s="15" t="s">
        <v>143</v>
      </c>
      <c r="BM942" s="182" t="s">
        <v>1820</v>
      </c>
    </row>
    <row r="943" spans="1:65" s="2" customFormat="1" ht="11.25">
      <c r="A943" s="32"/>
      <c r="B943" s="33"/>
      <c r="C943" s="34"/>
      <c r="D943" s="184" t="s">
        <v>145</v>
      </c>
      <c r="E943" s="34"/>
      <c r="F943" s="185" t="s">
        <v>1819</v>
      </c>
      <c r="G943" s="34"/>
      <c r="H943" s="34"/>
      <c r="I943" s="186"/>
      <c r="J943" s="34"/>
      <c r="K943" s="34"/>
      <c r="L943" s="37"/>
      <c r="M943" s="187"/>
      <c r="N943" s="188"/>
      <c r="O943" s="62"/>
      <c r="P943" s="62"/>
      <c r="Q943" s="62"/>
      <c r="R943" s="62"/>
      <c r="S943" s="62"/>
      <c r="T943" s="63"/>
      <c r="U943" s="32"/>
      <c r="V943" s="32"/>
      <c r="W943" s="32"/>
      <c r="X943" s="32"/>
      <c r="Y943" s="32"/>
      <c r="Z943" s="32"/>
      <c r="AA943" s="32"/>
      <c r="AB943" s="32"/>
      <c r="AC943" s="32"/>
      <c r="AD943" s="32"/>
      <c r="AE943" s="32"/>
      <c r="AT943" s="15" t="s">
        <v>145</v>
      </c>
      <c r="AU943" s="15" t="s">
        <v>83</v>
      </c>
    </row>
    <row r="944" spans="1:65" s="2" customFormat="1" ht="16.5" customHeight="1">
      <c r="A944" s="32"/>
      <c r="B944" s="33"/>
      <c r="C944" s="191" t="s">
        <v>1821</v>
      </c>
      <c r="D944" s="191" t="s">
        <v>409</v>
      </c>
      <c r="E944" s="192" t="s">
        <v>1822</v>
      </c>
      <c r="F944" s="193" t="s">
        <v>1823</v>
      </c>
      <c r="G944" s="194" t="s">
        <v>412</v>
      </c>
      <c r="H944" s="195">
        <v>1.5</v>
      </c>
      <c r="I944" s="196"/>
      <c r="J944" s="197">
        <f>ROUND(I944*H944,2)</f>
        <v>0</v>
      </c>
      <c r="K944" s="193" t="s">
        <v>142</v>
      </c>
      <c r="L944" s="198"/>
      <c r="M944" s="199" t="s">
        <v>19</v>
      </c>
      <c r="N944" s="200" t="s">
        <v>44</v>
      </c>
      <c r="O944" s="62"/>
      <c r="P944" s="180">
        <f>O944*H944</f>
        <v>0</v>
      </c>
      <c r="Q944" s="180">
        <v>1</v>
      </c>
      <c r="R944" s="180">
        <f>Q944*H944</f>
        <v>1.5</v>
      </c>
      <c r="S944" s="180">
        <v>0</v>
      </c>
      <c r="T944" s="181">
        <f>S944*H944</f>
        <v>0</v>
      </c>
      <c r="U944" s="32"/>
      <c r="V944" s="32"/>
      <c r="W944" s="32"/>
      <c r="X944" s="32"/>
      <c r="Y944" s="32"/>
      <c r="Z944" s="32"/>
      <c r="AA944" s="32"/>
      <c r="AB944" s="32"/>
      <c r="AC944" s="32"/>
      <c r="AD944" s="32"/>
      <c r="AE944" s="32"/>
      <c r="AR944" s="182" t="s">
        <v>184</v>
      </c>
      <c r="AT944" s="182" t="s">
        <v>409</v>
      </c>
      <c r="AU944" s="182" t="s">
        <v>83</v>
      </c>
      <c r="AY944" s="15" t="s">
        <v>136</v>
      </c>
      <c r="BE944" s="183">
        <f>IF(N944="základní",J944,0)</f>
        <v>0</v>
      </c>
      <c r="BF944" s="183">
        <f>IF(N944="snížená",J944,0)</f>
        <v>0</v>
      </c>
      <c r="BG944" s="183">
        <f>IF(N944="zákl. přenesená",J944,0)</f>
        <v>0</v>
      </c>
      <c r="BH944" s="183">
        <f>IF(N944="sníž. přenesená",J944,0)</f>
        <v>0</v>
      </c>
      <c r="BI944" s="183">
        <f>IF(N944="nulová",J944,0)</f>
        <v>0</v>
      </c>
      <c r="BJ944" s="15" t="s">
        <v>81</v>
      </c>
      <c r="BK944" s="183">
        <f>ROUND(I944*H944,2)</f>
        <v>0</v>
      </c>
      <c r="BL944" s="15" t="s">
        <v>143</v>
      </c>
      <c r="BM944" s="182" t="s">
        <v>1824</v>
      </c>
    </row>
    <row r="945" spans="1:65" s="2" customFormat="1" ht="11.25">
      <c r="A945" s="32"/>
      <c r="B945" s="33"/>
      <c r="C945" s="34"/>
      <c r="D945" s="184" t="s">
        <v>145</v>
      </c>
      <c r="E945" s="34"/>
      <c r="F945" s="185" t="s">
        <v>1823</v>
      </c>
      <c r="G945" s="34"/>
      <c r="H945" s="34"/>
      <c r="I945" s="186"/>
      <c r="J945" s="34"/>
      <c r="K945" s="34"/>
      <c r="L945" s="37"/>
      <c r="M945" s="187"/>
      <c r="N945" s="188"/>
      <c r="O945" s="62"/>
      <c r="P945" s="62"/>
      <c r="Q945" s="62"/>
      <c r="R945" s="62"/>
      <c r="S945" s="62"/>
      <c r="T945" s="63"/>
      <c r="U945" s="32"/>
      <c r="V945" s="32"/>
      <c r="W945" s="32"/>
      <c r="X945" s="32"/>
      <c r="Y945" s="32"/>
      <c r="Z945" s="32"/>
      <c r="AA945" s="32"/>
      <c r="AB945" s="32"/>
      <c r="AC945" s="32"/>
      <c r="AD945" s="32"/>
      <c r="AE945" s="32"/>
      <c r="AT945" s="15" t="s">
        <v>145</v>
      </c>
      <c r="AU945" s="15" t="s">
        <v>83</v>
      </c>
    </row>
    <row r="946" spans="1:65" s="2" customFormat="1" ht="16.5" customHeight="1">
      <c r="A946" s="32"/>
      <c r="B946" s="33"/>
      <c r="C946" s="191" t="s">
        <v>1825</v>
      </c>
      <c r="D946" s="191" t="s">
        <v>409</v>
      </c>
      <c r="E946" s="192" t="s">
        <v>1826</v>
      </c>
      <c r="F946" s="193" t="s">
        <v>1827</v>
      </c>
      <c r="G946" s="194" t="s">
        <v>276</v>
      </c>
      <c r="H946" s="195">
        <v>20</v>
      </c>
      <c r="I946" s="196"/>
      <c r="J946" s="197">
        <f>ROUND(I946*H946,2)</f>
        <v>0</v>
      </c>
      <c r="K946" s="193" t="s">
        <v>142</v>
      </c>
      <c r="L946" s="198"/>
      <c r="M946" s="199" t="s">
        <v>19</v>
      </c>
      <c r="N946" s="200" t="s">
        <v>44</v>
      </c>
      <c r="O946" s="62"/>
      <c r="P946" s="180">
        <f>O946*H946</f>
        <v>0</v>
      </c>
      <c r="Q946" s="180">
        <v>1.98E-3</v>
      </c>
      <c r="R946" s="180">
        <f>Q946*H946</f>
        <v>3.9599999999999996E-2</v>
      </c>
      <c r="S946" s="180">
        <v>0</v>
      </c>
      <c r="T946" s="181">
        <f>S946*H946</f>
        <v>0</v>
      </c>
      <c r="U946" s="32"/>
      <c r="V946" s="32"/>
      <c r="W946" s="32"/>
      <c r="X946" s="32"/>
      <c r="Y946" s="32"/>
      <c r="Z946" s="32"/>
      <c r="AA946" s="32"/>
      <c r="AB946" s="32"/>
      <c r="AC946" s="32"/>
      <c r="AD946" s="32"/>
      <c r="AE946" s="32"/>
      <c r="AR946" s="182" t="s">
        <v>184</v>
      </c>
      <c r="AT946" s="182" t="s">
        <v>409</v>
      </c>
      <c r="AU946" s="182" t="s">
        <v>83</v>
      </c>
      <c r="AY946" s="15" t="s">
        <v>136</v>
      </c>
      <c r="BE946" s="183">
        <f>IF(N946="základní",J946,0)</f>
        <v>0</v>
      </c>
      <c r="BF946" s="183">
        <f>IF(N946="snížená",J946,0)</f>
        <v>0</v>
      </c>
      <c r="BG946" s="183">
        <f>IF(N946="zákl. přenesená",J946,0)</f>
        <v>0</v>
      </c>
      <c r="BH946" s="183">
        <f>IF(N946="sníž. přenesená",J946,0)</f>
        <v>0</v>
      </c>
      <c r="BI946" s="183">
        <f>IF(N946="nulová",J946,0)</f>
        <v>0</v>
      </c>
      <c r="BJ946" s="15" t="s">
        <v>81</v>
      </c>
      <c r="BK946" s="183">
        <f>ROUND(I946*H946,2)</f>
        <v>0</v>
      </c>
      <c r="BL946" s="15" t="s">
        <v>143</v>
      </c>
      <c r="BM946" s="182" t="s">
        <v>1828</v>
      </c>
    </row>
    <row r="947" spans="1:65" s="2" customFormat="1" ht="11.25">
      <c r="A947" s="32"/>
      <c r="B947" s="33"/>
      <c r="C947" s="34"/>
      <c r="D947" s="184" t="s">
        <v>145</v>
      </c>
      <c r="E947" s="34"/>
      <c r="F947" s="185" t="s">
        <v>1827</v>
      </c>
      <c r="G947" s="34"/>
      <c r="H947" s="34"/>
      <c r="I947" s="186"/>
      <c r="J947" s="34"/>
      <c r="K947" s="34"/>
      <c r="L947" s="37"/>
      <c r="M947" s="187"/>
      <c r="N947" s="188"/>
      <c r="O947" s="62"/>
      <c r="P947" s="62"/>
      <c r="Q947" s="62"/>
      <c r="R947" s="62"/>
      <c r="S947" s="62"/>
      <c r="T947" s="63"/>
      <c r="U947" s="32"/>
      <c r="V947" s="32"/>
      <c r="W947" s="32"/>
      <c r="X947" s="32"/>
      <c r="Y947" s="32"/>
      <c r="Z947" s="32"/>
      <c r="AA947" s="32"/>
      <c r="AB947" s="32"/>
      <c r="AC947" s="32"/>
      <c r="AD947" s="32"/>
      <c r="AE947" s="32"/>
      <c r="AT947" s="15" t="s">
        <v>145</v>
      </c>
      <c r="AU947" s="15" t="s">
        <v>83</v>
      </c>
    </row>
    <row r="948" spans="1:65" s="2" customFormat="1" ht="16.5" customHeight="1">
      <c r="A948" s="32"/>
      <c r="B948" s="33"/>
      <c r="C948" s="191" t="s">
        <v>1829</v>
      </c>
      <c r="D948" s="191" t="s">
        <v>409</v>
      </c>
      <c r="E948" s="192" t="s">
        <v>1830</v>
      </c>
      <c r="F948" s="193" t="s">
        <v>1831</v>
      </c>
      <c r="G948" s="194" t="s">
        <v>168</v>
      </c>
      <c r="H948" s="195">
        <v>20</v>
      </c>
      <c r="I948" s="196"/>
      <c r="J948" s="197">
        <f>ROUND(I948*H948,2)</f>
        <v>0</v>
      </c>
      <c r="K948" s="193" t="s">
        <v>1004</v>
      </c>
      <c r="L948" s="198"/>
      <c r="M948" s="199" t="s">
        <v>19</v>
      </c>
      <c r="N948" s="200" t="s">
        <v>44</v>
      </c>
      <c r="O948" s="62"/>
      <c r="P948" s="180">
        <f>O948*H948</f>
        <v>0</v>
      </c>
      <c r="Q948" s="180">
        <v>0</v>
      </c>
      <c r="R948" s="180">
        <f>Q948*H948</f>
        <v>0</v>
      </c>
      <c r="S948" s="180">
        <v>0</v>
      </c>
      <c r="T948" s="181">
        <f>S948*H948</f>
        <v>0</v>
      </c>
      <c r="U948" s="32"/>
      <c r="V948" s="32"/>
      <c r="W948" s="32"/>
      <c r="X948" s="32"/>
      <c r="Y948" s="32"/>
      <c r="Z948" s="32"/>
      <c r="AA948" s="32"/>
      <c r="AB948" s="32"/>
      <c r="AC948" s="32"/>
      <c r="AD948" s="32"/>
      <c r="AE948" s="32"/>
      <c r="AR948" s="182" t="s">
        <v>184</v>
      </c>
      <c r="AT948" s="182" t="s">
        <v>409</v>
      </c>
      <c r="AU948" s="182" t="s">
        <v>83</v>
      </c>
      <c r="AY948" s="15" t="s">
        <v>136</v>
      </c>
      <c r="BE948" s="183">
        <f>IF(N948="základní",J948,0)</f>
        <v>0</v>
      </c>
      <c r="BF948" s="183">
        <f>IF(N948="snížená",J948,0)</f>
        <v>0</v>
      </c>
      <c r="BG948" s="183">
        <f>IF(N948="zákl. přenesená",J948,0)</f>
        <v>0</v>
      </c>
      <c r="BH948" s="183">
        <f>IF(N948="sníž. přenesená",J948,0)</f>
        <v>0</v>
      </c>
      <c r="BI948" s="183">
        <f>IF(N948="nulová",J948,0)</f>
        <v>0</v>
      </c>
      <c r="BJ948" s="15" t="s">
        <v>81</v>
      </c>
      <c r="BK948" s="183">
        <f>ROUND(I948*H948,2)</f>
        <v>0</v>
      </c>
      <c r="BL948" s="15" t="s">
        <v>143</v>
      </c>
      <c r="BM948" s="182" t="s">
        <v>1832</v>
      </c>
    </row>
    <row r="949" spans="1:65" s="2" customFormat="1" ht="11.25">
      <c r="A949" s="32"/>
      <c r="B949" s="33"/>
      <c r="C949" s="34"/>
      <c r="D949" s="184" t="s">
        <v>145</v>
      </c>
      <c r="E949" s="34"/>
      <c r="F949" s="185" t="s">
        <v>1831</v>
      </c>
      <c r="G949" s="34"/>
      <c r="H949" s="34"/>
      <c r="I949" s="186"/>
      <c r="J949" s="34"/>
      <c r="K949" s="34"/>
      <c r="L949" s="37"/>
      <c r="M949" s="187"/>
      <c r="N949" s="188"/>
      <c r="O949" s="62"/>
      <c r="P949" s="62"/>
      <c r="Q949" s="62"/>
      <c r="R949" s="62"/>
      <c r="S949" s="62"/>
      <c r="T949" s="63"/>
      <c r="U949" s="32"/>
      <c r="V949" s="32"/>
      <c r="W949" s="32"/>
      <c r="X949" s="32"/>
      <c r="Y949" s="32"/>
      <c r="Z949" s="32"/>
      <c r="AA949" s="32"/>
      <c r="AB949" s="32"/>
      <c r="AC949" s="32"/>
      <c r="AD949" s="32"/>
      <c r="AE949" s="32"/>
      <c r="AT949" s="15" t="s">
        <v>145</v>
      </c>
      <c r="AU949" s="15" t="s">
        <v>83</v>
      </c>
    </row>
    <row r="950" spans="1:65" s="2" customFormat="1" ht="16.5" customHeight="1">
      <c r="A950" s="32"/>
      <c r="B950" s="33"/>
      <c r="C950" s="171" t="s">
        <v>1833</v>
      </c>
      <c r="D950" s="171" t="s">
        <v>138</v>
      </c>
      <c r="E950" s="172" t="s">
        <v>1834</v>
      </c>
      <c r="F950" s="173" t="s">
        <v>1835</v>
      </c>
      <c r="G950" s="174" t="s">
        <v>781</v>
      </c>
      <c r="H950" s="175">
        <v>50</v>
      </c>
      <c r="I950" s="176"/>
      <c r="J950" s="177">
        <f>ROUND(I950*H950,2)</f>
        <v>0</v>
      </c>
      <c r="K950" s="173" t="s">
        <v>142</v>
      </c>
      <c r="L950" s="37"/>
      <c r="M950" s="178" t="s">
        <v>19</v>
      </c>
      <c r="N950" s="179" t="s">
        <v>44</v>
      </c>
      <c r="O950" s="62"/>
      <c r="P950" s="180">
        <f>O950*H950</f>
        <v>0</v>
      </c>
      <c r="Q950" s="180">
        <v>0</v>
      </c>
      <c r="R950" s="180">
        <f>Q950*H950</f>
        <v>0</v>
      </c>
      <c r="S950" s="180">
        <v>0</v>
      </c>
      <c r="T950" s="181">
        <f>S950*H950</f>
        <v>0</v>
      </c>
      <c r="U950" s="32"/>
      <c r="V950" s="32"/>
      <c r="W950" s="32"/>
      <c r="X950" s="32"/>
      <c r="Y950" s="32"/>
      <c r="Z950" s="32"/>
      <c r="AA950" s="32"/>
      <c r="AB950" s="32"/>
      <c r="AC950" s="32"/>
      <c r="AD950" s="32"/>
      <c r="AE950" s="32"/>
      <c r="AR950" s="182" t="s">
        <v>143</v>
      </c>
      <c r="AT950" s="182" t="s">
        <v>138</v>
      </c>
      <c r="AU950" s="182" t="s">
        <v>83</v>
      </c>
      <c r="AY950" s="15" t="s">
        <v>136</v>
      </c>
      <c r="BE950" s="183">
        <f>IF(N950="základní",J950,0)</f>
        <v>0</v>
      </c>
      <c r="BF950" s="183">
        <f>IF(N950="snížená",J950,0)</f>
        <v>0</v>
      </c>
      <c r="BG950" s="183">
        <f>IF(N950="zákl. přenesená",J950,0)</f>
        <v>0</v>
      </c>
      <c r="BH950" s="183">
        <f>IF(N950="sníž. přenesená",J950,0)</f>
        <v>0</v>
      </c>
      <c r="BI950" s="183">
        <f>IF(N950="nulová",J950,0)</f>
        <v>0</v>
      </c>
      <c r="BJ950" s="15" t="s">
        <v>81</v>
      </c>
      <c r="BK950" s="183">
        <f>ROUND(I950*H950,2)</f>
        <v>0</v>
      </c>
      <c r="BL950" s="15" t="s">
        <v>143</v>
      </c>
      <c r="BM950" s="182" t="s">
        <v>1836</v>
      </c>
    </row>
    <row r="951" spans="1:65" s="2" customFormat="1" ht="11.25">
      <c r="A951" s="32"/>
      <c r="B951" s="33"/>
      <c r="C951" s="34"/>
      <c r="D951" s="184" t="s">
        <v>145</v>
      </c>
      <c r="E951" s="34"/>
      <c r="F951" s="185" t="s">
        <v>1837</v>
      </c>
      <c r="G951" s="34"/>
      <c r="H951" s="34"/>
      <c r="I951" s="186"/>
      <c r="J951" s="34"/>
      <c r="K951" s="34"/>
      <c r="L951" s="37"/>
      <c r="M951" s="187"/>
      <c r="N951" s="188"/>
      <c r="O951" s="62"/>
      <c r="P951" s="62"/>
      <c r="Q951" s="62"/>
      <c r="R951" s="62"/>
      <c r="S951" s="62"/>
      <c r="T951" s="63"/>
      <c r="U951" s="32"/>
      <c r="V951" s="32"/>
      <c r="W951" s="32"/>
      <c r="X951" s="32"/>
      <c r="Y951" s="32"/>
      <c r="Z951" s="32"/>
      <c r="AA951" s="32"/>
      <c r="AB951" s="32"/>
      <c r="AC951" s="32"/>
      <c r="AD951" s="32"/>
      <c r="AE951" s="32"/>
      <c r="AT951" s="15" t="s">
        <v>145</v>
      </c>
      <c r="AU951" s="15" t="s">
        <v>83</v>
      </c>
    </row>
    <row r="952" spans="1:65" s="2" customFormat="1" ht="11.25">
      <c r="A952" s="32"/>
      <c r="B952" s="33"/>
      <c r="C952" s="34"/>
      <c r="D952" s="189" t="s">
        <v>147</v>
      </c>
      <c r="E952" s="34"/>
      <c r="F952" s="190" t="s">
        <v>1838</v>
      </c>
      <c r="G952" s="34"/>
      <c r="H952" s="34"/>
      <c r="I952" s="186"/>
      <c r="J952" s="34"/>
      <c r="K952" s="34"/>
      <c r="L952" s="37"/>
      <c r="M952" s="187"/>
      <c r="N952" s="188"/>
      <c r="O952" s="62"/>
      <c r="P952" s="62"/>
      <c r="Q952" s="62"/>
      <c r="R952" s="62"/>
      <c r="S952" s="62"/>
      <c r="T952" s="63"/>
      <c r="U952" s="32"/>
      <c r="V952" s="32"/>
      <c r="W952" s="32"/>
      <c r="X952" s="32"/>
      <c r="Y952" s="32"/>
      <c r="Z952" s="32"/>
      <c r="AA952" s="32"/>
      <c r="AB952" s="32"/>
      <c r="AC952" s="32"/>
      <c r="AD952" s="32"/>
      <c r="AE952" s="32"/>
      <c r="AT952" s="15" t="s">
        <v>147</v>
      </c>
      <c r="AU952" s="15" t="s">
        <v>83</v>
      </c>
    </row>
    <row r="953" spans="1:65" s="2" customFormat="1" ht="16.5" customHeight="1">
      <c r="A953" s="32"/>
      <c r="B953" s="33"/>
      <c r="C953" s="171" t="s">
        <v>1839</v>
      </c>
      <c r="D953" s="171" t="s">
        <v>138</v>
      </c>
      <c r="E953" s="172" t="s">
        <v>1840</v>
      </c>
      <c r="F953" s="173" t="s">
        <v>1841</v>
      </c>
      <c r="G953" s="174" t="s">
        <v>781</v>
      </c>
      <c r="H953" s="175">
        <v>60</v>
      </c>
      <c r="I953" s="176"/>
      <c r="J953" s="177">
        <f>ROUND(I953*H953,2)</f>
        <v>0</v>
      </c>
      <c r="K953" s="173" t="s">
        <v>142</v>
      </c>
      <c r="L953" s="37"/>
      <c r="M953" s="178" t="s">
        <v>19</v>
      </c>
      <c r="N953" s="179" t="s">
        <v>44</v>
      </c>
      <c r="O953" s="62"/>
      <c r="P953" s="180">
        <f>O953*H953</f>
        <v>0</v>
      </c>
      <c r="Q953" s="180">
        <v>0</v>
      </c>
      <c r="R953" s="180">
        <f>Q953*H953</f>
        <v>0</v>
      </c>
      <c r="S953" s="180">
        <v>0</v>
      </c>
      <c r="T953" s="181">
        <f>S953*H953</f>
        <v>0</v>
      </c>
      <c r="U953" s="32"/>
      <c r="V953" s="32"/>
      <c r="W953" s="32"/>
      <c r="X953" s="32"/>
      <c r="Y953" s="32"/>
      <c r="Z953" s="32"/>
      <c r="AA953" s="32"/>
      <c r="AB953" s="32"/>
      <c r="AC953" s="32"/>
      <c r="AD953" s="32"/>
      <c r="AE953" s="32"/>
      <c r="AR953" s="182" t="s">
        <v>143</v>
      </c>
      <c r="AT953" s="182" t="s">
        <v>138</v>
      </c>
      <c r="AU953" s="182" t="s">
        <v>83</v>
      </c>
      <c r="AY953" s="15" t="s">
        <v>136</v>
      </c>
      <c r="BE953" s="183">
        <f>IF(N953="základní",J953,0)</f>
        <v>0</v>
      </c>
      <c r="BF953" s="183">
        <f>IF(N953="snížená",J953,0)</f>
        <v>0</v>
      </c>
      <c r="BG953" s="183">
        <f>IF(N953="zákl. přenesená",J953,0)</f>
        <v>0</v>
      </c>
      <c r="BH953" s="183">
        <f>IF(N953="sníž. přenesená",J953,0)</f>
        <v>0</v>
      </c>
      <c r="BI953" s="183">
        <f>IF(N953="nulová",J953,0)</f>
        <v>0</v>
      </c>
      <c r="BJ953" s="15" t="s">
        <v>81</v>
      </c>
      <c r="BK953" s="183">
        <f>ROUND(I953*H953,2)</f>
        <v>0</v>
      </c>
      <c r="BL953" s="15" t="s">
        <v>143</v>
      </c>
      <c r="BM953" s="182" t="s">
        <v>1842</v>
      </c>
    </row>
    <row r="954" spans="1:65" s="2" customFormat="1" ht="11.25">
      <c r="A954" s="32"/>
      <c r="B954" s="33"/>
      <c r="C954" s="34"/>
      <c r="D954" s="184" t="s">
        <v>145</v>
      </c>
      <c r="E954" s="34"/>
      <c r="F954" s="185" t="s">
        <v>1843</v>
      </c>
      <c r="G954" s="34"/>
      <c r="H954" s="34"/>
      <c r="I954" s="186"/>
      <c r="J954" s="34"/>
      <c r="K954" s="34"/>
      <c r="L954" s="37"/>
      <c r="M954" s="187"/>
      <c r="N954" s="188"/>
      <c r="O954" s="62"/>
      <c r="P954" s="62"/>
      <c r="Q954" s="62"/>
      <c r="R954" s="62"/>
      <c r="S954" s="62"/>
      <c r="T954" s="63"/>
      <c r="U954" s="32"/>
      <c r="V954" s="32"/>
      <c r="W954" s="32"/>
      <c r="X954" s="32"/>
      <c r="Y954" s="32"/>
      <c r="Z954" s="32"/>
      <c r="AA954" s="32"/>
      <c r="AB954" s="32"/>
      <c r="AC954" s="32"/>
      <c r="AD954" s="32"/>
      <c r="AE954" s="32"/>
      <c r="AT954" s="15" t="s">
        <v>145</v>
      </c>
      <c r="AU954" s="15" t="s">
        <v>83</v>
      </c>
    </row>
    <row r="955" spans="1:65" s="2" customFormat="1" ht="11.25">
      <c r="A955" s="32"/>
      <c r="B955" s="33"/>
      <c r="C955" s="34"/>
      <c r="D955" s="189" t="s">
        <v>147</v>
      </c>
      <c r="E955" s="34"/>
      <c r="F955" s="190" t="s">
        <v>1844</v>
      </c>
      <c r="G955" s="34"/>
      <c r="H955" s="34"/>
      <c r="I955" s="186"/>
      <c r="J955" s="34"/>
      <c r="K955" s="34"/>
      <c r="L955" s="37"/>
      <c r="M955" s="187"/>
      <c r="N955" s="188"/>
      <c r="O955" s="62"/>
      <c r="P955" s="62"/>
      <c r="Q955" s="62"/>
      <c r="R955" s="62"/>
      <c r="S955" s="62"/>
      <c r="T955" s="63"/>
      <c r="U955" s="32"/>
      <c r="V955" s="32"/>
      <c r="W955" s="32"/>
      <c r="X955" s="32"/>
      <c r="Y955" s="32"/>
      <c r="Z955" s="32"/>
      <c r="AA955" s="32"/>
      <c r="AB955" s="32"/>
      <c r="AC955" s="32"/>
      <c r="AD955" s="32"/>
      <c r="AE955" s="32"/>
      <c r="AT955" s="15" t="s">
        <v>147</v>
      </c>
      <c r="AU955" s="15" t="s">
        <v>83</v>
      </c>
    </row>
    <row r="956" spans="1:65" s="2" customFormat="1" ht="16.5" customHeight="1">
      <c r="A956" s="32"/>
      <c r="B956" s="33"/>
      <c r="C956" s="171" t="s">
        <v>1845</v>
      </c>
      <c r="D956" s="171" t="s">
        <v>138</v>
      </c>
      <c r="E956" s="172" t="s">
        <v>1846</v>
      </c>
      <c r="F956" s="173" t="s">
        <v>1847</v>
      </c>
      <c r="G956" s="174" t="s">
        <v>781</v>
      </c>
      <c r="H956" s="175">
        <v>50</v>
      </c>
      <c r="I956" s="176"/>
      <c r="J956" s="177">
        <f>ROUND(I956*H956,2)</f>
        <v>0</v>
      </c>
      <c r="K956" s="173" t="s">
        <v>142</v>
      </c>
      <c r="L956" s="37"/>
      <c r="M956" s="178" t="s">
        <v>19</v>
      </c>
      <c r="N956" s="179" t="s">
        <v>44</v>
      </c>
      <c r="O956" s="62"/>
      <c r="P956" s="180">
        <f>O956*H956</f>
        <v>0</v>
      </c>
      <c r="Q956" s="180">
        <v>2.0000000000000002E-5</v>
      </c>
      <c r="R956" s="180">
        <f>Q956*H956</f>
        <v>1E-3</v>
      </c>
      <c r="S956" s="180">
        <v>0</v>
      </c>
      <c r="T956" s="181">
        <f>S956*H956</f>
        <v>0</v>
      </c>
      <c r="U956" s="32"/>
      <c r="V956" s="32"/>
      <c r="W956" s="32"/>
      <c r="X956" s="32"/>
      <c r="Y956" s="32"/>
      <c r="Z956" s="32"/>
      <c r="AA956" s="32"/>
      <c r="AB956" s="32"/>
      <c r="AC956" s="32"/>
      <c r="AD956" s="32"/>
      <c r="AE956" s="32"/>
      <c r="AR956" s="182" t="s">
        <v>143</v>
      </c>
      <c r="AT956" s="182" t="s">
        <v>138</v>
      </c>
      <c r="AU956" s="182" t="s">
        <v>83</v>
      </c>
      <c r="AY956" s="15" t="s">
        <v>136</v>
      </c>
      <c r="BE956" s="183">
        <f>IF(N956="základní",J956,0)</f>
        <v>0</v>
      </c>
      <c r="BF956" s="183">
        <f>IF(N956="snížená",J956,0)</f>
        <v>0</v>
      </c>
      <c r="BG956" s="183">
        <f>IF(N956="zákl. přenesená",J956,0)</f>
        <v>0</v>
      </c>
      <c r="BH956" s="183">
        <f>IF(N956="sníž. přenesená",J956,0)</f>
        <v>0</v>
      </c>
      <c r="BI956" s="183">
        <f>IF(N956="nulová",J956,0)</f>
        <v>0</v>
      </c>
      <c r="BJ956" s="15" t="s">
        <v>81</v>
      </c>
      <c r="BK956" s="183">
        <f>ROUND(I956*H956,2)</f>
        <v>0</v>
      </c>
      <c r="BL956" s="15" t="s">
        <v>143</v>
      </c>
      <c r="BM956" s="182" t="s">
        <v>1848</v>
      </c>
    </row>
    <row r="957" spans="1:65" s="2" customFormat="1" ht="11.25">
      <c r="A957" s="32"/>
      <c r="B957" s="33"/>
      <c r="C957" s="34"/>
      <c r="D957" s="184" t="s">
        <v>145</v>
      </c>
      <c r="E957" s="34"/>
      <c r="F957" s="185" t="s">
        <v>1849</v>
      </c>
      <c r="G957" s="34"/>
      <c r="H957" s="34"/>
      <c r="I957" s="186"/>
      <c r="J957" s="34"/>
      <c r="K957" s="34"/>
      <c r="L957" s="37"/>
      <c r="M957" s="187"/>
      <c r="N957" s="188"/>
      <c r="O957" s="62"/>
      <c r="P957" s="62"/>
      <c r="Q957" s="62"/>
      <c r="R957" s="62"/>
      <c r="S957" s="62"/>
      <c r="T957" s="63"/>
      <c r="U957" s="32"/>
      <c r="V957" s="32"/>
      <c r="W957" s="32"/>
      <c r="X957" s="32"/>
      <c r="Y957" s="32"/>
      <c r="Z957" s="32"/>
      <c r="AA957" s="32"/>
      <c r="AB957" s="32"/>
      <c r="AC957" s="32"/>
      <c r="AD957" s="32"/>
      <c r="AE957" s="32"/>
      <c r="AT957" s="15" t="s">
        <v>145</v>
      </c>
      <c r="AU957" s="15" t="s">
        <v>83</v>
      </c>
    </row>
    <row r="958" spans="1:65" s="2" customFormat="1" ht="11.25">
      <c r="A958" s="32"/>
      <c r="B958" s="33"/>
      <c r="C958" s="34"/>
      <c r="D958" s="189" t="s">
        <v>147</v>
      </c>
      <c r="E958" s="34"/>
      <c r="F958" s="190" t="s">
        <v>1850</v>
      </c>
      <c r="G958" s="34"/>
      <c r="H958" s="34"/>
      <c r="I958" s="186"/>
      <c r="J958" s="34"/>
      <c r="K958" s="34"/>
      <c r="L958" s="37"/>
      <c r="M958" s="187"/>
      <c r="N958" s="188"/>
      <c r="O958" s="62"/>
      <c r="P958" s="62"/>
      <c r="Q958" s="62"/>
      <c r="R958" s="62"/>
      <c r="S958" s="62"/>
      <c r="T958" s="63"/>
      <c r="U958" s="32"/>
      <c r="V958" s="32"/>
      <c r="W958" s="32"/>
      <c r="X958" s="32"/>
      <c r="Y958" s="32"/>
      <c r="Z958" s="32"/>
      <c r="AA958" s="32"/>
      <c r="AB958" s="32"/>
      <c r="AC958" s="32"/>
      <c r="AD958" s="32"/>
      <c r="AE958" s="32"/>
      <c r="AT958" s="15" t="s">
        <v>147</v>
      </c>
      <c r="AU958" s="15" t="s">
        <v>83</v>
      </c>
    </row>
    <row r="959" spans="1:65" s="2" customFormat="1" ht="16.5" customHeight="1">
      <c r="A959" s="32"/>
      <c r="B959" s="33"/>
      <c r="C959" s="171" t="s">
        <v>1851</v>
      </c>
      <c r="D959" s="171" t="s">
        <v>138</v>
      </c>
      <c r="E959" s="172" t="s">
        <v>1852</v>
      </c>
      <c r="F959" s="173" t="s">
        <v>1853</v>
      </c>
      <c r="G959" s="174" t="s">
        <v>781</v>
      </c>
      <c r="H959" s="175">
        <v>60</v>
      </c>
      <c r="I959" s="176"/>
      <c r="J959" s="177">
        <f>ROUND(I959*H959,2)</f>
        <v>0</v>
      </c>
      <c r="K959" s="173" t="s">
        <v>142</v>
      </c>
      <c r="L959" s="37"/>
      <c r="M959" s="178" t="s">
        <v>19</v>
      </c>
      <c r="N959" s="179" t="s">
        <v>44</v>
      </c>
      <c r="O959" s="62"/>
      <c r="P959" s="180">
        <f>O959*H959</f>
        <v>0</v>
      </c>
      <c r="Q959" s="180">
        <v>2.0000000000000002E-5</v>
      </c>
      <c r="R959" s="180">
        <f>Q959*H959</f>
        <v>1.2000000000000001E-3</v>
      </c>
      <c r="S959" s="180">
        <v>0</v>
      </c>
      <c r="T959" s="181">
        <f>S959*H959</f>
        <v>0</v>
      </c>
      <c r="U959" s="32"/>
      <c r="V959" s="32"/>
      <c r="W959" s="32"/>
      <c r="X959" s="32"/>
      <c r="Y959" s="32"/>
      <c r="Z959" s="32"/>
      <c r="AA959" s="32"/>
      <c r="AB959" s="32"/>
      <c r="AC959" s="32"/>
      <c r="AD959" s="32"/>
      <c r="AE959" s="32"/>
      <c r="AR959" s="182" t="s">
        <v>143</v>
      </c>
      <c r="AT959" s="182" t="s">
        <v>138</v>
      </c>
      <c r="AU959" s="182" t="s">
        <v>83</v>
      </c>
      <c r="AY959" s="15" t="s">
        <v>136</v>
      </c>
      <c r="BE959" s="183">
        <f>IF(N959="základní",J959,0)</f>
        <v>0</v>
      </c>
      <c r="BF959" s="183">
        <f>IF(N959="snížená",J959,0)</f>
        <v>0</v>
      </c>
      <c r="BG959" s="183">
        <f>IF(N959="zákl. přenesená",J959,0)</f>
        <v>0</v>
      </c>
      <c r="BH959" s="183">
        <f>IF(N959="sníž. přenesená",J959,0)</f>
        <v>0</v>
      </c>
      <c r="BI959" s="183">
        <f>IF(N959="nulová",J959,0)</f>
        <v>0</v>
      </c>
      <c r="BJ959" s="15" t="s">
        <v>81</v>
      </c>
      <c r="BK959" s="183">
        <f>ROUND(I959*H959,2)</f>
        <v>0</v>
      </c>
      <c r="BL959" s="15" t="s">
        <v>143</v>
      </c>
      <c r="BM959" s="182" t="s">
        <v>1854</v>
      </c>
    </row>
    <row r="960" spans="1:65" s="2" customFormat="1" ht="11.25">
      <c r="A960" s="32"/>
      <c r="B960" s="33"/>
      <c r="C960" s="34"/>
      <c r="D960" s="184" t="s">
        <v>145</v>
      </c>
      <c r="E960" s="34"/>
      <c r="F960" s="185" t="s">
        <v>1855</v>
      </c>
      <c r="G960" s="34"/>
      <c r="H960" s="34"/>
      <c r="I960" s="186"/>
      <c r="J960" s="34"/>
      <c r="K960" s="34"/>
      <c r="L960" s="37"/>
      <c r="M960" s="187"/>
      <c r="N960" s="188"/>
      <c r="O960" s="62"/>
      <c r="P960" s="62"/>
      <c r="Q960" s="62"/>
      <c r="R960" s="62"/>
      <c r="S960" s="62"/>
      <c r="T960" s="63"/>
      <c r="U960" s="32"/>
      <c r="V960" s="32"/>
      <c r="W960" s="32"/>
      <c r="X960" s="32"/>
      <c r="Y960" s="32"/>
      <c r="Z960" s="32"/>
      <c r="AA960" s="32"/>
      <c r="AB960" s="32"/>
      <c r="AC960" s="32"/>
      <c r="AD960" s="32"/>
      <c r="AE960" s="32"/>
      <c r="AT960" s="15" t="s">
        <v>145</v>
      </c>
      <c r="AU960" s="15" t="s">
        <v>83</v>
      </c>
    </row>
    <row r="961" spans="1:65" s="2" customFormat="1" ht="11.25">
      <c r="A961" s="32"/>
      <c r="B961" s="33"/>
      <c r="C961" s="34"/>
      <c r="D961" s="189" t="s">
        <v>147</v>
      </c>
      <c r="E961" s="34"/>
      <c r="F961" s="190" t="s">
        <v>1856</v>
      </c>
      <c r="G961" s="34"/>
      <c r="H961" s="34"/>
      <c r="I961" s="186"/>
      <c r="J961" s="34"/>
      <c r="K961" s="34"/>
      <c r="L961" s="37"/>
      <c r="M961" s="187"/>
      <c r="N961" s="188"/>
      <c r="O961" s="62"/>
      <c r="P961" s="62"/>
      <c r="Q961" s="62"/>
      <c r="R961" s="62"/>
      <c r="S961" s="62"/>
      <c r="T961" s="63"/>
      <c r="U961" s="32"/>
      <c r="V961" s="32"/>
      <c r="W961" s="32"/>
      <c r="X961" s="32"/>
      <c r="Y961" s="32"/>
      <c r="Z961" s="32"/>
      <c r="AA961" s="32"/>
      <c r="AB961" s="32"/>
      <c r="AC961" s="32"/>
      <c r="AD961" s="32"/>
      <c r="AE961" s="32"/>
      <c r="AT961" s="15" t="s">
        <v>147</v>
      </c>
      <c r="AU961" s="15" t="s">
        <v>83</v>
      </c>
    </row>
    <row r="962" spans="1:65" s="2" customFormat="1" ht="16.5" customHeight="1">
      <c r="A962" s="32"/>
      <c r="B962" s="33"/>
      <c r="C962" s="171" t="s">
        <v>1857</v>
      </c>
      <c r="D962" s="171" t="s">
        <v>138</v>
      </c>
      <c r="E962" s="172" t="s">
        <v>1858</v>
      </c>
      <c r="F962" s="173" t="s">
        <v>1859</v>
      </c>
      <c r="G962" s="174" t="s">
        <v>168</v>
      </c>
      <c r="H962" s="175">
        <v>5</v>
      </c>
      <c r="I962" s="176"/>
      <c r="J962" s="177">
        <f>ROUND(I962*H962,2)</f>
        <v>0</v>
      </c>
      <c r="K962" s="173" t="s">
        <v>142</v>
      </c>
      <c r="L962" s="37"/>
      <c r="M962" s="178" t="s">
        <v>19</v>
      </c>
      <c r="N962" s="179" t="s">
        <v>44</v>
      </c>
      <c r="O962" s="62"/>
      <c r="P962" s="180">
        <f>O962*H962</f>
        <v>0</v>
      </c>
      <c r="Q962" s="180">
        <v>0</v>
      </c>
      <c r="R962" s="180">
        <f>Q962*H962</f>
        <v>0</v>
      </c>
      <c r="S962" s="180">
        <v>0</v>
      </c>
      <c r="T962" s="181">
        <f>S962*H962</f>
        <v>0</v>
      </c>
      <c r="U962" s="32"/>
      <c r="V962" s="32"/>
      <c r="W962" s="32"/>
      <c r="X962" s="32"/>
      <c r="Y962" s="32"/>
      <c r="Z962" s="32"/>
      <c r="AA962" s="32"/>
      <c r="AB962" s="32"/>
      <c r="AC962" s="32"/>
      <c r="AD962" s="32"/>
      <c r="AE962" s="32"/>
      <c r="AR962" s="182" t="s">
        <v>143</v>
      </c>
      <c r="AT962" s="182" t="s">
        <v>138</v>
      </c>
      <c r="AU962" s="182" t="s">
        <v>83</v>
      </c>
      <c r="AY962" s="15" t="s">
        <v>136</v>
      </c>
      <c r="BE962" s="183">
        <f>IF(N962="základní",J962,0)</f>
        <v>0</v>
      </c>
      <c r="BF962" s="183">
        <f>IF(N962="snížená",J962,0)</f>
        <v>0</v>
      </c>
      <c r="BG962" s="183">
        <f>IF(N962="zákl. přenesená",J962,0)</f>
        <v>0</v>
      </c>
      <c r="BH962" s="183">
        <f>IF(N962="sníž. přenesená",J962,0)</f>
        <v>0</v>
      </c>
      <c r="BI962" s="183">
        <f>IF(N962="nulová",J962,0)</f>
        <v>0</v>
      </c>
      <c r="BJ962" s="15" t="s">
        <v>81</v>
      </c>
      <c r="BK962" s="183">
        <f>ROUND(I962*H962,2)</f>
        <v>0</v>
      </c>
      <c r="BL962" s="15" t="s">
        <v>143</v>
      </c>
      <c r="BM962" s="182" t="s">
        <v>1860</v>
      </c>
    </row>
    <row r="963" spans="1:65" s="2" customFormat="1" ht="11.25">
      <c r="A963" s="32"/>
      <c r="B963" s="33"/>
      <c r="C963" s="34"/>
      <c r="D963" s="184" t="s">
        <v>145</v>
      </c>
      <c r="E963" s="34"/>
      <c r="F963" s="185" t="s">
        <v>1861</v>
      </c>
      <c r="G963" s="34"/>
      <c r="H963" s="34"/>
      <c r="I963" s="186"/>
      <c r="J963" s="34"/>
      <c r="K963" s="34"/>
      <c r="L963" s="37"/>
      <c r="M963" s="187"/>
      <c r="N963" s="188"/>
      <c r="O963" s="62"/>
      <c r="P963" s="62"/>
      <c r="Q963" s="62"/>
      <c r="R963" s="62"/>
      <c r="S963" s="62"/>
      <c r="T963" s="63"/>
      <c r="U963" s="32"/>
      <c r="V963" s="32"/>
      <c r="W963" s="32"/>
      <c r="X963" s="32"/>
      <c r="Y963" s="32"/>
      <c r="Z963" s="32"/>
      <c r="AA963" s="32"/>
      <c r="AB963" s="32"/>
      <c r="AC963" s="32"/>
      <c r="AD963" s="32"/>
      <c r="AE963" s="32"/>
      <c r="AT963" s="15" t="s">
        <v>145</v>
      </c>
      <c r="AU963" s="15" t="s">
        <v>83</v>
      </c>
    </row>
    <row r="964" spans="1:65" s="2" customFormat="1" ht="11.25">
      <c r="A964" s="32"/>
      <c r="B964" s="33"/>
      <c r="C964" s="34"/>
      <c r="D964" s="189" t="s">
        <v>147</v>
      </c>
      <c r="E964" s="34"/>
      <c r="F964" s="190" t="s">
        <v>1862</v>
      </c>
      <c r="G964" s="34"/>
      <c r="H964" s="34"/>
      <c r="I964" s="186"/>
      <c r="J964" s="34"/>
      <c r="K964" s="34"/>
      <c r="L964" s="37"/>
      <c r="M964" s="187"/>
      <c r="N964" s="188"/>
      <c r="O964" s="62"/>
      <c r="P964" s="62"/>
      <c r="Q964" s="62"/>
      <c r="R964" s="62"/>
      <c r="S964" s="62"/>
      <c r="T964" s="63"/>
      <c r="U964" s="32"/>
      <c r="V964" s="32"/>
      <c r="W964" s="32"/>
      <c r="X964" s="32"/>
      <c r="Y964" s="32"/>
      <c r="Z964" s="32"/>
      <c r="AA964" s="32"/>
      <c r="AB964" s="32"/>
      <c r="AC964" s="32"/>
      <c r="AD964" s="32"/>
      <c r="AE964" s="32"/>
      <c r="AT964" s="15" t="s">
        <v>147</v>
      </c>
      <c r="AU964" s="15" t="s">
        <v>83</v>
      </c>
    </row>
    <row r="965" spans="1:65" s="2" customFormat="1" ht="16.5" customHeight="1">
      <c r="A965" s="32"/>
      <c r="B965" s="33"/>
      <c r="C965" s="171" t="s">
        <v>1863</v>
      </c>
      <c r="D965" s="171" t="s">
        <v>138</v>
      </c>
      <c r="E965" s="172" t="s">
        <v>1864</v>
      </c>
      <c r="F965" s="173" t="s">
        <v>1865</v>
      </c>
      <c r="G965" s="174" t="s">
        <v>168</v>
      </c>
      <c r="H965" s="175">
        <v>5</v>
      </c>
      <c r="I965" s="176"/>
      <c r="J965" s="177">
        <f>ROUND(I965*H965,2)</f>
        <v>0</v>
      </c>
      <c r="K965" s="173" t="s">
        <v>142</v>
      </c>
      <c r="L965" s="37"/>
      <c r="M965" s="178" t="s">
        <v>19</v>
      </c>
      <c r="N965" s="179" t="s">
        <v>44</v>
      </c>
      <c r="O965" s="62"/>
      <c r="P965" s="180">
        <f>O965*H965</f>
        <v>0</v>
      </c>
      <c r="Q965" s="180">
        <v>0</v>
      </c>
      <c r="R965" s="180">
        <f>Q965*H965</f>
        <v>0</v>
      </c>
      <c r="S965" s="180">
        <v>0</v>
      </c>
      <c r="T965" s="181">
        <f>S965*H965</f>
        <v>0</v>
      </c>
      <c r="U965" s="32"/>
      <c r="V965" s="32"/>
      <c r="W965" s="32"/>
      <c r="X965" s="32"/>
      <c r="Y965" s="32"/>
      <c r="Z965" s="32"/>
      <c r="AA965" s="32"/>
      <c r="AB965" s="32"/>
      <c r="AC965" s="32"/>
      <c r="AD965" s="32"/>
      <c r="AE965" s="32"/>
      <c r="AR965" s="182" t="s">
        <v>143</v>
      </c>
      <c r="AT965" s="182" t="s">
        <v>138</v>
      </c>
      <c r="AU965" s="182" t="s">
        <v>83</v>
      </c>
      <c r="AY965" s="15" t="s">
        <v>136</v>
      </c>
      <c r="BE965" s="183">
        <f>IF(N965="základní",J965,0)</f>
        <v>0</v>
      </c>
      <c r="BF965" s="183">
        <f>IF(N965="snížená",J965,0)</f>
        <v>0</v>
      </c>
      <c r="BG965" s="183">
        <f>IF(N965="zákl. přenesená",J965,0)</f>
        <v>0</v>
      </c>
      <c r="BH965" s="183">
        <f>IF(N965="sníž. přenesená",J965,0)</f>
        <v>0</v>
      </c>
      <c r="BI965" s="183">
        <f>IF(N965="nulová",J965,0)</f>
        <v>0</v>
      </c>
      <c r="BJ965" s="15" t="s">
        <v>81</v>
      </c>
      <c r="BK965" s="183">
        <f>ROUND(I965*H965,2)</f>
        <v>0</v>
      </c>
      <c r="BL965" s="15" t="s">
        <v>143</v>
      </c>
      <c r="BM965" s="182" t="s">
        <v>1866</v>
      </c>
    </row>
    <row r="966" spans="1:65" s="2" customFormat="1" ht="11.25">
      <c r="A966" s="32"/>
      <c r="B966" s="33"/>
      <c r="C966" s="34"/>
      <c r="D966" s="184" t="s">
        <v>145</v>
      </c>
      <c r="E966" s="34"/>
      <c r="F966" s="185" t="s">
        <v>1867</v>
      </c>
      <c r="G966" s="34"/>
      <c r="H966" s="34"/>
      <c r="I966" s="186"/>
      <c r="J966" s="34"/>
      <c r="K966" s="34"/>
      <c r="L966" s="37"/>
      <c r="M966" s="187"/>
      <c r="N966" s="188"/>
      <c r="O966" s="62"/>
      <c r="P966" s="62"/>
      <c r="Q966" s="62"/>
      <c r="R966" s="62"/>
      <c r="S966" s="62"/>
      <c r="T966" s="63"/>
      <c r="U966" s="32"/>
      <c r="V966" s="32"/>
      <c r="W966" s="32"/>
      <c r="X966" s="32"/>
      <c r="Y966" s="32"/>
      <c r="Z966" s="32"/>
      <c r="AA966" s="32"/>
      <c r="AB966" s="32"/>
      <c r="AC966" s="32"/>
      <c r="AD966" s="32"/>
      <c r="AE966" s="32"/>
      <c r="AT966" s="15" t="s">
        <v>145</v>
      </c>
      <c r="AU966" s="15" t="s">
        <v>83</v>
      </c>
    </row>
    <row r="967" spans="1:65" s="2" customFormat="1" ht="11.25">
      <c r="A967" s="32"/>
      <c r="B967" s="33"/>
      <c r="C967" s="34"/>
      <c r="D967" s="189" t="s">
        <v>147</v>
      </c>
      <c r="E967" s="34"/>
      <c r="F967" s="190" t="s">
        <v>1868</v>
      </c>
      <c r="G967" s="34"/>
      <c r="H967" s="34"/>
      <c r="I967" s="186"/>
      <c r="J967" s="34"/>
      <c r="K967" s="34"/>
      <c r="L967" s="37"/>
      <c r="M967" s="187"/>
      <c r="N967" s="188"/>
      <c r="O967" s="62"/>
      <c r="P967" s="62"/>
      <c r="Q967" s="62"/>
      <c r="R967" s="62"/>
      <c r="S967" s="62"/>
      <c r="T967" s="63"/>
      <c r="U967" s="32"/>
      <c r="V967" s="32"/>
      <c r="W967" s="32"/>
      <c r="X967" s="32"/>
      <c r="Y967" s="32"/>
      <c r="Z967" s="32"/>
      <c r="AA967" s="32"/>
      <c r="AB967" s="32"/>
      <c r="AC967" s="32"/>
      <c r="AD967" s="32"/>
      <c r="AE967" s="32"/>
      <c r="AT967" s="15" t="s">
        <v>147</v>
      </c>
      <c r="AU967" s="15" t="s">
        <v>83</v>
      </c>
    </row>
    <row r="968" spans="1:65" s="2" customFormat="1" ht="16.5" customHeight="1">
      <c r="A968" s="32"/>
      <c r="B968" s="33"/>
      <c r="C968" s="171" t="s">
        <v>1869</v>
      </c>
      <c r="D968" s="171" t="s">
        <v>138</v>
      </c>
      <c r="E968" s="172" t="s">
        <v>1870</v>
      </c>
      <c r="F968" s="173" t="s">
        <v>1871</v>
      </c>
      <c r="G968" s="174" t="s">
        <v>168</v>
      </c>
      <c r="H968" s="175">
        <v>10</v>
      </c>
      <c r="I968" s="176"/>
      <c r="J968" s="177">
        <f>ROUND(I968*H968,2)</f>
        <v>0</v>
      </c>
      <c r="K968" s="173" t="s">
        <v>142</v>
      </c>
      <c r="L968" s="37"/>
      <c r="M968" s="178" t="s">
        <v>19</v>
      </c>
      <c r="N968" s="179" t="s">
        <v>44</v>
      </c>
      <c r="O968" s="62"/>
      <c r="P968" s="180">
        <f>O968*H968</f>
        <v>0</v>
      </c>
      <c r="Q968" s="180">
        <v>0</v>
      </c>
      <c r="R968" s="180">
        <f>Q968*H968</f>
        <v>0</v>
      </c>
      <c r="S968" s="180">
        <v>0</v>
      </c>
      <c r="T968" s="181">
        <f>S968*H968</f>
        <v>0</v>
      </c>
      <c r="U968" s="32"/>
      <c r="V968" s="32"/>
      <c r="W968" s="32"/>
      <c r="X968" s="32"/>
      <c r="Y968" s="32"/>
      <c r="Z968" s="32"/>
      <c r="AA968" s="32"/>
      <c r="AB968" s="32"/>
      <c r="AC968" s="32"/>
      <c r="AD968" s="32"/>
      <c r="AE968" s="32"/>
      <c r="AR968" s="182" t="s">
        <v>143</v>
      </c>
      <c r="AT968" s="182" t="s">
        <v>138</v>
      </c>
      <c r="AU968" s="182" t="s">
        <v>83</v>
      </c>
      <c r="AY968" s="15" t="s">
        <v>136</v>
      </c>
      <c r="BE968" s="183">
        <f>IF(N968="základní",J968,0)</f>
        <v>0</v>
      </c>
      <c r="BF968" s="183">
        <f>IF(N968="snížená",J968,0)</f>
        <v>0</v>
      </c>
      <c r="BG968" s="183">
        <f>IF(N968="zákl. přenesená",J968,0)</f>
        <v>0</v>
      </c>
      <c r="BH968" s="183">
        <f>IF(N968="sníž. přenesená",J968,0)</f>
        <v>0</v>
      </c>
      <c r="BI968" s="183">
        <f>IF(N968="nulová",J968,0)</f>
        <v>0</v>
      </c>
      <c r="BJ968" s="15" t="s">
        <v>81</v>
      </c>
      <c r="BK968" s="183">
        <f>ROUND(I968*H968,2)</f>
        <v>0</v>
      </c>
      <c r="BL968" s="15" t="s">
        <v>143</v>
      </c>
      <c r="BM968" s="182" t="s">
        <v>1872</v>
      </c>
    </row>
    <row r="969" spans="1:65" s="2" customFormat="1" ht="19.5">
      <c r="A969" s="32"/>
      <c r="B969" s="33"/>
      <c r="C969" s="34"/>
      <c r="D969" s="184" t="s">
        <v>145</v>
      </c>
      <c r="E969" s="34"/>
      <c r="F969" s="185" t="s">
        <v>1873</v>
      </c>
      <c r="G969" s="34"/>
      <c r="H969" s="34"/>
      <c r="I969" s="186"/>
      <c r="J969" s="34"/>
      <c r="K969" s="34"/>
      <c r="L969" s="37"/>
      <c r="M969" s="187"/>
      <c r="N969" s="188"/>
      <c r="O969" s="62"/>
      <c r="P969" s="62"/>
      <c r="Q969" s="62"/>
      <c r="R969" s="62"/>
      <c r="S969" s="62"/>
      <c r="T969" s="63"/>
      <c r="U969" s="32"/>
      <c r="V969" s="32"/>
      <c r="W969" s="32"/>
      <c r="X969" s="32"/>
      <c r="Y969" s="32"/>
      <c r="Z969" s="32"/>
      <c r="AA969" s="32"/>
      <c r="AB969" s="32"/>
      <c r="AC969" s="32"/>
      <c r="AD969" s="32"/>
      <c r="AE969" s="32"/>
      <c r="AT969" s="15" t="s">
        <v>145</v>
      </c>
      <c r="AU969" s="15" t="s">
        <v>83</v>
      </c>
    </row>
    <row r="970" spans="1:65" s="2" customFormat="1" ht="11.25">
      <c r="A970" s="32"/>
      <c r="B970" s="33"/>
      <c r="C970" s="34"/>
      <c r="D970" s="189" t="s">
        <v>147</v>
      </c>
      <c r="E970" s="34"/>
      <c r="F970" s="190" t="s">
        <v>1874</v>
      </c>
      <c r="G970" s="34"/>
      <c r="H970" s="34"/>
      <c r="I970" s="186"/>
      <c r="J970" s="34"/>
      <c r="K970" s="34"/>
      <c r="L970" s="37"/>
      <c r="M970" s="187"/>
      <c r="N970" s="188"/>
      <c r="O970" s="62"/>
      <c r="P970" s="62"/>
      <c r="Q970" s="62"/>
      <c r="R970" s="62"/>
      <c r="S970" s="62"/>
      <c r="T970" s="63"/>
      <c r="U970" s="32"/>
      <c r="V970" s="32"/>
      <c r="W970" s="32"/>
      <c r="X970" s="32"/>
      <c r="Y970" s="32"/>
      <c r="Z970" s="32"/>
      <c r="AA970" s="32"/>
      <c r="AB970" s="32"/>
      <c r="AC970" s="32"/>
      <c r="AD970" s="32"/>
      <c r="AE970" s="32"/>
      <c r="AT970" s="15" t="s">
        <v>147</v>
      </c>
      <c r="AU970" s="15" t="s">
        <v>83</v>
      </c>
    </row>
    <row r="971" spans="1:65" s="2" customFormat="1" ht="16.5" customHeight="1">
      <c r="A971" s="32"/>
      <c r="B971" s="33"/>
      <c r="C971" s="171" t="s">
        <v>1875</v>
      </c>
      <c r="D971" s="171" t="s">
        <v>138</v>
      </c>
      <c r="E971" s="172" t="s">
        <v>1876</v>
      </c>
      <c r="F971" s="173" t="s">
        <v>1877</v>
      </c>
      <c r="G971" s="174" t="s">
        <v>168</v>
      </c>
      <c r="H971" s="175">
        <v>10</v>
      </c>
      <c r="I971" s="176"/>
      <c r="J971" s="177">
        <f>ROUND(I971*H971,2)</f>
        <v>0</v>
      </c>
      <c r="K971" s="173" t="s">
        <v>142</v>
      </c>
      <c r="L971" s="37"/>
      <c r="M971" s="178" t="s">
        <v>19</v>
      </c>
      <c r="N971" s="179" t="s">
        <v>44</v>
      </c>
      <c r="O971" s="62"/>
      <c r="P971" s="180">
        <f>O971*H971</f>
        <v>0</v>
      </c>
      <c r="Q971" s="180">
        <v>0</v>
      </c>
      <c r="R971" s="180">
        <f>Q971*H971</f>
        <v>0</v>
      </c>
      <c r="S971" s="180">
        <v>0</v>
      </c>
      <c r="T971" s="181">
        <f>S971*H971</f>
        <v>0</v>
      </c>
      <c r="U971" s="32"/>
      <c r="V971" s="32"/>
      <c r="W971" s="32"/>
      <c r="X971" s="32"/>
      <c r="Y971" s="32"/>
      <c r="Z971" s="32"/>
      <c r="AA971" s="32"/>
      <c r="AB971" s="32"/>
      <c r="AC971" s="32"/>
      <c r="AD971" s="32"/>
      <c r="AE971" s="32"/>
      <c r="AR971" s="182" t="s">
        <v>143</v>
      </c>
      <c r="AT971" s="182" t="s">
        <v>138</v>
      </c>
      <c r="AU971" s="182" t="s">
        <v>83</v>
      </c>
      <c r="AY971" s="15" t="s">
        <v>136</v>
      </c>
      <c r="BE971" s="183">
        <f>IF(N971="základní",J971,0)</f>
        <v>0</v>
      </c>
      <c r="BF971" s="183">
        <f>IF(N971="snížená",J971,0)</f>
        <v>0</v>
      </c>
      <c r="BG971" s="183">
        <f>IF(N971="zákl. přenesená",J971,0)</f>
        <v>0</v>
      </c>
      <c r="BH971" s="183">
        <f>IF(N971="sníž. přenesená",J971,0)</f>
        <v>0</v>
      </c>
      <c r="BI971" s="183">
        <f>IF(N971="nulová",J971,0)</f>
        <v>0</v>
      </c>
      <c r="BJ971" s="15" t="s">
        <v>81</v>
      </c>
      <c r="BK971" s="183">
        <f>ROUND(I971*H971,2)</f>
        <v>0</v>
      </c>
      <c r="BL971" s="15" t="s">
        <v>143</v>
      </c>
      <c r="BM971" s="182" t="s">
        <v>1878</v>
      </c>
    </row>
    <row r="972" spans="1:65" s="2" customFormat="1" ht="19.5">
      <c r="A972" s="32"/>
      <c r="B972" s="33"/>
      <c r="C972" s="34"/>
      <c r="D972" s="184" t="s">
        <v>145</v>
      </c>
      <c r="E972" s="34"/>
      <c r="F972" s="185" t="s">
        <v>1879</v>
      </c>
      <c r="G972" s="34"/>
      <c r="H972" s="34"/>
      <c r="I972" s="186"/>
      <c r="J972" s="34"/>
      <c r="K972" s="34"/>
      <c r="L972" s="37"/>
      <c r="M972" s="187"/>
      <c r="N972" s="188"/>
      <c r="O972" s="62"/>
      <c r="P972" s="62"/>
      <c r="Q972" s="62"/>
      <c r="R972" s="62"/>
      <c r="S972" s="62"/>
      <c r="T972" s="63"/>
      <c r="U972" s="32"/>
      <c r="V972" s="32"/>
      <c r="W972" s="32"/>
      <c r="X972" s="32"/>
      <c r="Y972" s="32"/>
      <c r="Z972" s="32"/>
      <c r="AA972" s="32"/>
      <c r="AB972" s="32"/>
      <c r="AC972" s="32"/>
      <c r="AD972" s="32"/>
      <c r="AE972" s="32"/>
      <c r="AT972" s="15" t="s">
        <v>145</v>
      </c>
      <c r="AU972" s="15" t="s">
        <v>83</v>
      </c>
    </row>
    <row r="973" spans="1:65" s="2" customFormat="1" ht="11.25">
      <c r="A973" s="32"/>
      <c r="B973" s="33"/>
      <c r="C973" s="34"/>
      <c r="D973" s="189" t="s">
        <v>147</v>
      </c>
      <c r="E973" s="34"/>
      <c r="F973" s="190" t="s">
        <v>1880</v>
      </c>
      <c r="G973" s="34"/>
      <c r="H973" s="34"/>
      <c r="I973" s="186"/>
      <c r="J973" s="34"/>
      <c r="K973" s="34"/>
      <c r="L973" s="37"/>
      <c r="M973" s="187"/>
      <c r="N973" s="188"/>
      <c r="O973" s="62"/>
      <c r="P973" s="62"/>
      <c r="Q973" s="62"/>
      <c r="R973" s="62"/>
      <c r="S973" s="62"/>
      <c r="T973" s="63"/>
      <c r="U973" s="32"/>
      <c r="V973" s="32"/>
      <c r="W973" s="32"/>
      <c r="X973" s="32"/>
      <c r="Y973" s="32"/>
      <c r="Z973" s="32"/>
      <c r="AA973" s="32"/>
      <c r="AB973" s="32"/>
      <c r="AC973" s="32"/>
      <c r="AD973" s="32"/>
      <c r="AE973" s="32"/>
      <c r="AT973" s="15" t="s">
        <v>147</v>
      </c>
      <c r="AU973" s="15" t="s">
        <v>83</v>
      </c>
    </row>
    <row r="974" spans="1:65" s="2" customFormat="1" ht="16.5" customHeight="1">
      <c r="A974" s="32"/>
      <c r="B974" s="33"/>
      <c r="C974" s="171" t="s">
        <v>1881</v>
      </c>
      <c r="D974" s="171" t="s">
        <v>138</v>
      </c>
      <c r="E974" s="172" t="s">
        <v>1882</v>
      </c>
      <c r="F974" s="173" t="s">
        <v>1883</v>
      </c>
      <c r="G974" s="174" t="s">
        <v>168</v>
      </c>
      <c r="H974" s="175">
        <v>5</v>
      </c>
      <c r="I974" s="176"/>
      <c r="J974" s="177">
        <f>ROUND(I974*H974,2)</f>
        <v>0</v>
      </c>
      <c r="K974" s="173" t="s">
        <v>142</v>
      </c>
      <c r="L974" s="37"/>
      <c r="M974" s="178" t="s">
        <v>19</v>
      </c>
      <c r="N974" s="179" t="s">
        <v>44</v>
      </c>
      <c r="O974" s="62"/>
      <c r="P974" s="180">
        <f>O974*H974</f>
        <v>0</v>
      </c>
      <c r="Q974" s="180">
        <v>0</v>
      </c>
      <c r="R974" s="180">
        <f>Q974*H974</f>
        <v>0</v>
      </c>
      <c r="S974" s="180">
        <v>0</v>
      </c>
      <c r="T974" s="181">
        <f>S974*H974</f>
        <v>0</v>
      </c>
      <c r="U974" s="32"/>
      <c r="V974" s="32"/>
      <c r="W974" s="32"/>
      <c r="X974" s="32"/>
      <c r="Y974" s="32"/>
      <c r="Z974" s="32"/>
      <c r="AA974" s="32"/>
      <c r="AB974" s="32"/>
      <c r="AC974" s="32"/>
      <c r="AD974" s="32"/>
      <c r="AE974" s="32"/>
      <c r="AR974" s="182" t="s">
        <v>143</v>
      </c>
      <c r="AT974" s="182" t="s">
        <v>138</v>
      </c>
      <c r="AU974" s="182" t="s">
        <v>83</v>
      </c>
      <c r="AY974" s="15" t="s">
        <v>136</v>
      </c>
      <c r="BE974" s="183">
        <f>IF(N974="základní",J974,0)</f>
        <v>0</v>
      </c>
      <c r="BF974" s="183">
        <f>IF(N974="snížená",J974,0)</f>
        <v>0</v>
      </c>
      <c r="BG974" s="183">
        <f>IF(N974="zákl. přenesená",J974,0)</f>
        <v>0</v>
      </c>
      <c r="BH974" s="183">
        <f>IF(N974="sníž. přenesená",J974,0)</f>
        <v>0</v>
      </c>
      <c r="BI974" s="183">
        <f>IF(N974="nulová",J974,0)</f>
        <v>0</v>
      </c>
      <c r="BJ974" s="15" t="s">
        <v>81</v>
      </c>
      <c r="BK974" s="183">
        <f>ROUND(I974*H974,2)</f>
        <v>0</v>
      </c>
      <c r="BL974" s="15" t="s">
        <v>143</v>
      </c>
      <c r="BM974" s="182" t="s">
        <v>1884</v>
      </c>
    </row>
    <row r="975" spans="1:65" s="2" customFormat="1" ht="11.25">
      <c r="A975" s="32"/>
      <c r="B975" s="33"/>
      <c r="C975" s="34"/>
      <c r="D975" s="184" t="s">
        <v>145</v>
      </c>
      <c r="E975" s="34"/>
      <c r="F975" s="185" t="s">
        <v>1885</v>
      </c>
      <c r="G975" s="34"/>
      <c r="H975" s="34"/>
      <c r="I975" s="186"/>
      <c r="J975" s="34"/>
      <c r="K975" s="34"/>
      <c r="L975" s="37"/>
      <c r="M975" s="187"/>
      <c r="N975" s="188"/>
      <c r="O975" s="62"/>
      <c r="P975" s="62"/>
      <c r="Q975" s="62"/>
      <c r="R975" s="62"/>
      <c r="S975" s="62"/>
      <c r="T975" s="63"/>
      <c r="U975" s="32"/>
      <c r="V975" s="32"/>
      <c r="W975" s="32"/>
      <c r="X975" s="32"/>
      <c r="Y975" s="32"/>
      <c r="Z975" s="32"/>
      <c r="AA975" s="32"/>
      <c r="AB975" s="32"/>
      <c r="AC975" s="32"/>
      <c r="AD975" s="32"/>
      <c r="AE975" s="32"/>
      <c r="AT975" s="15" t="s">
        <v>145</v>
      </c>
      <c r="AU975" s="15" t="s">
        <v>83</v>
      </c>
    </row>
    <row r="976" spans="1:65" s="2" customFormat="1" ht="11.25">
      <c r="A976" s="32"/>
      <c r="B976" s="33"/>
      <c r="C976" s="34"/>
      <c r="D976" s="189" t="s">
        <v>147</v>
      </c>
      <c r="E976" s="34"/>
      <c r="F976" s="190" t="s">
        <v>1886</v>
      </c>
      <c r="G976" s="34"/>
      <c r="H976" s="34"/>
      <c r="I976" s="186"/>
      <c r="J976" s="34"/>
      <c r="K976" s="34"/>
      <c r="L976" s="37"/>
      <c r="M976" s="187"/>
      <c r="N976" s="188"/>
      <c r="O976" s="62"/>
      <c r="P976" s="62"/>
      <c r="Q976" s="62"/>
      <c r="R976" s="62"/>
      <c r="S976" s="62"/>
      <c r="T976" s="63"/>
      <c r="U976" s="32"/>
      <c r="V976" s="32"/>
      <c r="W976" s="32"/>
      <c r="X976" s="32"/>
      <c r="Y976" s="32"/>
      <c r="Z976" s="32"/>
      <c r="AA976" s="32"/>
      <c r="AB976" s="32"/>
      <c r="AC976" s="32"/>
      <c r="AD976" s="32"/>
      <c r="AE976" s="32"/>
      <c r="AT976" s="15" t="s">
        <v>147</v>
      </c>
      <c r="AU976" s="15" t="s">
        <v>83</v>
      </c>
    </row>
    <row r="977" spans="1:65" s="2" customFormat="1" ht="16.5" customHeight="1">
      <c r="A977" s="32"/>
      <c r="B977" s="33"/>
      <c r="C977" s="171" t="s">
        <v>1887</v>
      </c>
      <c r="D977" s="171" t="s">
        <v>138</v>
      </c>
      <c r="E977" s="172" t="s">
        <v>1888</v>
      </c>
      <c r="F977" s="173" t="s">
        <v>1889</v>
      </c>
      <c r="G977" s="174" t="s">
        <v>168</v>
      </c>
      <c r="H977" s="175">
        <v>5</v>
      </c>
      <c r="I977" s="176"/>
      <c r="J977" s="177">
        <f>ROUND(I977*H977,2)</f>
        <v>0</v>
      </c>
      <c r="K977" s="173" t="s">
        <v>142</v>
      </c>
      <c r="L977" s="37"/>
      <c r="M977" s="178" t="s">
        <v>19</v>
      </c>
      <c r="N977" s="179" t="s">
        <v>44</v>
      </c>
      <c r="O977" s="62"/>
      <c r="P977" s="180">
        <f>O977*H977</f>
        <v>0</v>
      </c>
      <c r="Q977" s="180">
        <v>0</v>
      </c>
      <c r="R977" s="180">
        <f>Q977*H977</f>
        <v>0</v>
      </c>
      <c r="S977" s="180">
        <v>0</v>
      </c>
      <c r="T977" s="181">
        <f>S977*H977</f>
        <v>0</v>
      </c>
      <c r="U977" s="32"/>
      <c r="V977" s="32"/>
      <c r="W977" s="32"/>
      <c r="X977" s="32"/>
      <c r="Y977" s="32"/>
      <c r="Z977" s="32"/>
      <c r="AA977" s="32"/>
      <c r="AB977" s="32"/>
      <c r="AC977" s="32"/>
      <c r="AD977" s="32"/>
      <c r="AE977" s="32"/>
      <c r="AR977" s="182" t="s">
        <v>143</v>
      </c>
      <c r="AT977" s="182" t="s">
        <v>138</v>
      </c>
      <c r="AU977" s="182" t="s">
        <v>83</v>
      </c>
      <c r="AY977" s="15" t="s">
        <v>136</v>
      </c>
      <c r="BE977" s="183">
        <f>IF(N977="základní",J977,0)</f>
        <v>0</v>
      </c>
      <c r="BF977" s="183">
        <f>IF(N977="snížená",J977,0)</f>
        <v>0</v>
      </c>
      <c r="BG977" s="183">
        <f>IF(N977="zákl. přenesená",J977,0)</f>
        <v>0</v>
      </c>
      <c r="BH977" s="183">
        <f>IF(N977="sníž. přenesená",J977,0)</f>
        <v>0</v>
      </c>
      <c r="BI977" s="183">
        <f>IF(N977="nulová",J977,0)</f>
        <v>0</v>
      </c>
      <c r="BJ977" s="15" t="s">
        <v>81</v>
      </c>
      <c r="BK977" s="183">
        <f>ROUND(I977*H977,2)</f>
        <v>0</v>
      </c>
      <c r="BL977" s="15" t="s">
        <v>143</v>
      </c>
      <c r="BM977" s="182" t="s">
        <v>1890</v>
      </c>
    </row>
    <row r="978" spans="1:65" s="2" customFormat="1" ht="11.25">
      <c r="A978" s="32"/>
      <c r="B978" s="33"/>
      <c r="C978" s="34"/>
      <c r="D978" s="184" t="s">
        <v>145</v>
      </c>
      <c r="E978" s="34"/>
      <c r="F978" s="185" t="s">
        <v>1891</v>
      </c>
      <c r="G978" s="34"/>
      <c r="H978" s="34"/>
      <c r="I978" s="186"/>
      <c r="J978" s="34"/>
      <c r="K978" s="34"/>
      <c r="L978" s="37"/>
      <c r="M978" s="187"/>
      <c r="N978" s="188"/>
      <c r="O978" s="62"/>
      <c r="P978" s="62"/>
      <c r="Q978" s="62"/>
      <c r="R978" s="62"/>
      <c r="S978" s="62"/>
      <c r="T978" s="63"/>
      <c r="U978" s="32"/>
      <c r="V978" s="32"/>
      <c r="W978" s="32"/>
      <c r="X978" s="32"/>
      <c r="Y978" s="32"/>
      <c r="Z978" s="32"/>
      <c r="AA978" s="32"/>
      <c r="AB978" s="32"/>
      <c r="AC978" s="32"/>
      <c r="AD978" s="32"/>
      <c r="AE978" s="32"/>
      <c r="AT978" s="15" t="s">
        <v>145</v>
      </c>
      <c r="AU978" s="15" t="s">
        <v>83</v>
      </c>
    </row>
    <row r="979" spans="1:65" s="2" customFormat="1" ht="11.25">
      <c r="A979" s="32"/>
      <c r="B979" s="33"/>
      <c r="C979" s="34"/>
      <c r="D979" s="189" t="s">
        <v>147</v>
      </c>
      <c r="E979" s="34"/>
      <c r="F979" s="190" t="s">
        <v>1892</v>
      </c>
      <c r="G979" s="34"/>
      <c r="H979" s="34"/>
      <c r="I979" s="186"/>
      <c r="J979" s="34"/>
      <c r="K979" s="34"/>
      <c r="L979" s="37"/>
      <c r="M979" s="187"/>
      <c r="N979" s="188"/>
      <c r="O979" s="62"/>
      <c r="P979" s="62"/>
      <c r="Q979" s="62"/>
      <c r="R979" s="62"/>
      <c r="S979" s="62"/>
      <c r="T979" s="63"/>
      <c r="U979" s="32"/>
      <c r="V979" s="32"/>
      <c r="W979" s="32"/>
      <c r="X979" s="32"/>
      <c r="Y979" s="32"/>
      <c r="Z979" s="32"/>
      <c r="AA979" s="32"/>
      <c r="AB979" s="32"/>
      <c r="AC979" s="32"/>
      <c r="AD979" s="32"/>
      <c r="AE979" s="32"/>
      <c r="AT979" s="15" t="s">
        <v>147</v>
      </c>
      <c r="AU979" s="15" t="s">
        <v>83</v>
      </c>
    </row>
    <row r="980" spans="1:65" s="2" customFormat="1" ht="16.5" customHeight="1">
      <c r="A980" s="32"/>
      <c r="B980" s="33"/>
      <c r="C980" s="171" t="s">
        <v>1893</v>
      </c>
      <c r="D980" s="171" t="s">
        <v>138</v>
      </c>
      <c r="E980" s="172" t="s">
        <v>1894</v>
      </c>
      <c r="F980" s="173" t="s">
        <v>1895</v>
      </c>
      <c r="G980" s="174" t="s">
        <v>168</v>
      </c>
      <c r="H980" s="175">
        <v>10</v>
      </c>
      <c r="I980" s="176"/>
      <c r="J980" s="177">
        <f>ROUND(I980*H980,2)</f>
        <v>0</v>
      </c>
      <c r="K980" s="173" t="s">
        <v>142</v>
      </c>
      <c r="L980" s="37"/>
      <c r="M980" s="178" t="s">
        <v>19</v>
      </c>
      <c r="N980" s="179" t="s">
        <v>44</v>
      </c>
      <c r="O980" s="62"/>
      <c r="P980" s="180">
        <f>O980*H980</f>
        <v>0</v>
      </c>
      <c r="Q980" s="180">
        <v>0</v>
      </c>
      <c r="R980" s="180">
        <f>Q980*H980</f>
        <v>0</v>
      </c>
      <c r="S980" s="180">
        <v>0</v>
      </c>
      <c r="T980" s="181">
        <f>S980*H980</f>
        <v>0</v>
      </c>
      <c r="U980" s="32"/>
      <c r="V980" s="32"/>
      <c r="W980" s="32"/>
      <c r="X980" s="32"/>
      <c r="Y980" s="32"/>
      <c r="Z980" s="32"/>
      <c r="AA980" s="32"/>
      <c r="AB980" s="32"/>
      <c r="AC980" s="32"/>
      <c r="AD980" s="32"/>
      <c r="AE980" s="32"/>
      <c r="AR980" s="182" t="s">
        <v>143</v>
      </c>
      <c r="AT980" s="182" t="s">
        <v>138</v>
      </c>
      <c r="AU980" s="182" t="s">
        <v>83</v>
      </c>
      <c r="AY980" s="15" t="s">
        <v>136</v>
      </c>
      <c r="BE980" s="183">
        <f>IF(N980="základní",J980,0)</f>
        <v>0</v>
      </c>
      <c r="BF980" s="183">
        <f>IF(N980="snížená",J980,0)</f>
        <v>0</v>
      </c>
      <c r="BG980" s="183">
        <f>IF(N980="zákl. přenesená",J980,0)</f>
        <v>0</v>
      </c>
      <c r="BH980" s="183">
        <f>IF(N980="sníž. přenesená",J980,0)</f>
        <v>0</v>
      </c>
      <c r="BI980" s="183">
        <f>IF(N980="nulová",J980,0)</f>
        <v>0</v>
      </c>
      <c r="BJ980" s="15" t="s">
        <v>81</v>
      </c>
      <c r="BK980" s="183">
        <f>ROUND(I980*H980,2)</f>
        <v>0</v>
      </c>
      <c r="BL980" s="15" t="s">
        <v>143</v>
      </c>
      <c r="BM980" s="182" t="s">
        <v>1896</v>
      </c>
    </row>
    <row r="981" spans="1:65" s="2" customFormat="1" ht="19.5">
      <c r="A981" s="32"/>
      <c r="B981" s="33"/>
      <c r="C981" s="34"/>
      <c r="D981" s="184" t="s">
        <v>145</v>
      </c>
      <c r="E981" s="34"/>
      <c r="F981" s="185" t="s">
        <v>1897</v>
      </c>
      <c r="G981" s="34"/>
      <c r="H981" s="34"/>
      <c r="I981" s="186"/>
      <c r="J981" s="34"/>
      <c r="K981" s="34"/>
      <c r="L981" s="37"/>
      <c r="M981" s="187"/>
      <c r="N981" s="188"/>
      <c r="O981" s="62"/>
      <c r="P981" s="62"/>
      <c r="Q981" s="62"/>
      <c r="R981" s="62"/>
      <c r="S981" s="62"/>
      <c r="T981" s="63"/>
      <c r="U981" s="32"/>
      <c r="V981" s="32"/>
      <c r="W981" s="32"/>
      <c r="X981" s="32"/>
      <c r="Y981" s="32"/>
      <c r="Z981" s="32"/>
      <c r="AA981" s="32"/>
      <c r="AB981" s="32"/>
      <c r="AC981" s="32"/>
      <c r="AD981" s="32"/>
      <c r="AE981" s="32"/>
      <c r="AT981" s="15" t="s">
        <v>145</v>
      </c>
      <c r="AU981" s="15" t="s">
        <v>83</v>
      </c>
    </row>
    <row r="982" spans="1:65" s="2" customFormat="1" ht="11.25">
      <c r="A982" s="32"/>
      <c r="B982" s="33"/>
      <c r="C982" s="34"/>
      <c r="D982" s="189" t="s">
        <v>147</v>
      </c>
      <c r="E982" s="34"/>
      <c r="F982" s="190" t="s">
        <v>1898</v>
      </c>
      <c r="G982" s="34"/>
      <c r="H982" s="34"/>
      <c r="I982" s="186"/>
      <c r="J982" s="34"/>
      <c r="K982" s="34"/>
      <c r="L982" s="37"/>
      <c r="M982" s="187"/>
      <c r="N982" s="188"/>
      <c r="O982" s="62"/>
      <c r="P982" s="62"/>
      <c r="Q982" s="62"/>
      <c r="R982" s="62"/>
      <c r="S982" s="62"/>
      <c r="T982" s="63"/>
      <c r="U982" s="32"/>
      <c r="V982" s="32"/>
      <c r="W982" s="32"/>
      <c r="X982" s="32"/>
      <c r="Y982" s="32"/>
      <c r="Z982" s="32"/>
      <c r="AA982" s="32"/>
      <c r="AB982" s="32"/>
      <c r="AC982" s="32"/>
      <c r="AD982" s="32"/>
      <c r="AE982" s="32"/>
      <c r="AT982" s="15" t="s">
        <v>147</v>
      </c>
      <c r="AU982" s="15" t="s">
        <v>83</v>
      </c>
    </row>
    <row r="983" spans="1:65" s="2" customFormat="1" ht="16.5" customHeight="1">
      <c r="A983" s="32"/>
      <c r="B983" s="33"/>
      <c r="C983" s="171" t="s">
        <v>1899</v>
      </c>
      <c r="D983" s="171" t="s">
        <v>138</v>
      </c>
      <c r="E983" s="172" t="s">
        <v>1900</v>
      </c>
      <c r="F983" s="173" t="s">
        <v>1901</v>
      </c>
      <c r="G983" s="174" t="s">
        <v>168</v>
      </c>
      <c r="H983" s="175">
        <v>10</v>
      </c>
      <c r="I983" s="176"/>
      <c r="J983" s="177">
        <f>ROUND(I983*H983,2)</f>
        <v>0</v>
      </c>
      <c r="K983" s="173" t="s">
        <v>142</v>
      </c>
      <c r="L983" s="37"/>
      <c r="M983" s="178" t="s">
        <v>19</v>
      </c>
      <c r="N983" s="179" t="s">
        <v>44</v>
      </c>
      <c r="O983" s="62"/>
      <c r="P983" s="180">
        <f>O983*H983</f>
        <v>0</v>
      </c>
      <c r="Q983" s="180">
        <v>0</v>
      </c>
      <c r="R983" s="180">
        <f>Q983*H983</f>
        <v>0</v>
      </c>
      <c r="S983" s="180">
        <v>0</v>
      </c>
      <c r="T983" s="181">
        <f>S983*H983</f>
        <v>0</v>
      </c>
      <c r="U983" s="32"/>
      <c r="V983" s="32"/>
      <c r="W983" s="32"/>
      <c r="X983" s="32"/>
      <c r="Y983" s="32"/>
      <c r="Z983" s="32"/>
      <c r="AA983" s="32"/>
      <c r="AB983" s="32"/>
      <c r="AC983" s="32"/>
      <c r="AD983" s="32"/>
      <c r="AE983" s="32"/>
      <c r="AR983" s="182" t="s">
        <v>143</v>
      </c>
      <c r="AT983" s="182" t="s">
        <v>138</v>
      </c>
      <c r="AU983" s="182" t="s">
        <v>83</v>
      </c>
      <c r="AY983" s="15" t="s">
        <v>136</v>
      </c>
      <c r="BE983" s="183">
        <f>IF(N983="základní",J983,0)</f>
        <v>0</v>
      </c>
      <c r="BF983" s="183">
        <f>IF(N983="snížená",J983,0)</f>
        <v>0</v>
      </c>
      <c r="BG983" s="183">
        <f>IF(N983="zákl. přenesená",J983,0)</f>
        <v>0</v>
      </c>
      <c r="BH983" s="183">
        <f>IF(N983="sníž. přenesená",J983,0)</f>
        <v>0</v>
      </c>
      <c r="BI983" s="183">
        <f>IF(N983="nulová",J983,0)</f>
        <v>0</v>
      </c>
      <c r="BJ983" s="15" t="s">
        <v>81</v>
      </c>
      <c r="BK983" s="183">
        <f>ROUND(I983*H983,2)</f>
        <v>0</v>
      </c>
      <c r="BL983" s="15" t="s">
        <v>143</v>
      </c>
      <c r="BM983" s="182" t="s">
        <v>1902</v>
      </c>
    </row>
    <row r="984" spans="1:65" s="2" customFormat="1" ht="19.5">
      <c r="A984" s="32"/>
      <c r="B984" s="33"/>
      <c r="C984" s="34"/>
      <c r="D984" s="184" t="s">
        <v>145</v>
      </c>
      <c r="E984" s="34"/>
      <c r="F984" s="185" t="s">
        <v>1903</v>
      </c>
      <c r="G984" s="34"/>
      <c r="H984" s="34"/>
      <c r="I984" s="186"/>
      <c r="J984" s="34"/>
      <c r="K984" s="34"/>
      <c r="L984" s="37"/>
      <c r="M984" s="187"/>
      <c r="N984" s="188"/>
      <c r="O984" s="62"/>
      <c r="P984" s="62"/>
      <c r="Q984" s="62"/>
      <c r="R984" s="62"/>
      <c r="S984" s="62"/>
      <c r="T984" s="63"/>
      <c r="U984" s="32"/>
      <c r="V984" s="32"/>
      <c r="W984" s="32"/>
      <c r="X984" s="32"/>
      <c r="Y984" s="32"/>
      <c r="Z984" s="32"/>
      <c r="AA984" s="32"/>
      <c r="AB984" s="32"/>
      <c r="AC984" s="32"/>
      <c r="AD984" s="32"/>
      <c r="AE984" s="32"/>
      <c r="AT984" s="15" t="s">
        <v>145</v>
      </c>
      <c r="AU984" s="15" t="s">
        <v>83</v>
      </c>
    </row>
    <row r="985" spans="1:65" s="2" customFormat="1" ht="11.25">
      <c r="A985" s="32"/>
      <c r="B985" s="33"/>
      <c r="C985" s="34"/>
      <c r="D985" s="189" t="s">
        <v>147</v>
      </c>
      <c r="E985" s="34"/>
      <c r="F985" s="190" t="s">
        <v>1904</v>
      </c>
      <c r="G985" s="34"/>
      <c r="H985" s="34"/>
      <c r="I985" s="186"/>
      <c r="J985" s="34"/>
      <c r="K985" s="34"/>
      <c r="L985" s="37"/>
      <c r="M985" s="187"/>
      <c r="N985" s="188"/>
      <c r="O985" s="62"/>
      <c r="P985" s="62"/>
      <c r="Q985" s="62"/>
      <c r="R985" s="62"/>
      <c r="S985" s="62"/>
      <c r="T985" s="63"/>
      <c r="U985" s="32"/>
      <c r="V985" s="32"/>
      <c r="W985" s="32"/>
      <c r="X985" s="32"/>
      <c r="Y985" s="32"/>
      <c r="Z985" s="32"/>
      <c r="AA985" s="32"/>
      <c r="AB985" s="32"/>
      <c r="AC985" s="32"/>
      <c r="AD985" s="32"/>
      <c r="AE985" s="32"/>
      <c r="AT985" s="15" t="s">
        <v>147</v>
      </c>
      <c r="AU985" s="15" t="s">
        <v>83</v>
      </c>
    </row>
    <row r="986" spans="1:65" s="2" customFormat="1" ht="16.5" customHeight="1">
      <c r="A986" s="32"/>
      <c r="B986" s="33"/>
      <c r="C986" s="171" t="s">
        <v>1905</v>
      </c>
      <c r="D986" s="171" t="s">
        <v>138</v>
      </c>
      <c r="E986" s="172" t="s">
        <v>1906</v>
      </c>
      <c r="F986" s="173" t="s">
        <v>1907</v>
      </c>
      <c r="G986" s="174" t="s">
        <v>141</v>
      </c>
      <c r="H986" s="175">
        <v>50</v>
      </c>
      <c r="I986" s="176"/>
      <c r="J986" s="177">
        <f>ROUND(I986*H986,2)</f>
        <v>0</v>
      </c>
      <c r="K986" s="173" t="s">
        <v>142</v>
      </c>
      <c r="L986" s="37"/>
      <c r="M986" s="178" t="s">
        <v>19</v>
      </c>
      <c r="N986" s="179" t="s">
        <v>44</v>
      </c>
      <c r="O986" s="62"/>
      <c r="P986" s="180">
        <f>O986*H986</f>
        <v>0</v>
      </c>
      <c r="Q986" s="180">
        <v>4.6999999999999999E-4</v>
      </c>
      <c r="R986" s="180">
        <f>Q986*H986</f>
        <v>2.35E-2</v>
      </c>
      <c r="S986" s="180">
        <v>0</v>
      </c>
      <c r="T986" s="181">
        <f>S986*H986</f>
        <v>0</v>
      </c>
      <c r="U986" s="32"/>
      <c r="V986" s="32"/>
      <c r="W986" s="32"/>
      <c r="X986" s="32"/>
      <c r="Y986" s="32"/>
      <c r="Z986" s="32"/>
      <c r="AA986" s="32"/>
      <c r="AB986" s="32"/>
      <c r="AC986" s="32"/>
      <c r="AD986" s="32"/>
      <c r="AE986" s="32"/>
      <c r="AR986" s="182" t="s">
        <v>143</v>
      </c>
      <c r="AT986" s="182" t="s">
        <v>138</v>
      </c>
      <c r="AU986" s="182" t="s">
        <v>83</v>
      </c>
      <c r="AY986" s="15" t="s">
        <v>136</v>
      </c>
      <c r="BE986" s="183">
        <f>IF(N986="základní",J986,0)</f>
        <v>0</v>
      </c>
      <c r="BF986" s="183">
        <f>IF(N986="snížená",J986,0)</f>
        <v>0</v>
      </c>
      <c r="BG986" s="183">
        <f>IF(N986="zákl. přenesená",J986,0)</f>
        <v>0</v>
      </c>
      <c r="BH986" s="183">
        <f>IF(N986="sníž. přenesená",J986,0)</f>
        <v>0</v>
      </c>
      <c r="BI986" s="183">
        <f>IF(N986="nulová",J986,0)</f>
        <v>0</v>
      </c>
      <c r="BJ986" s="15" t="s">
        <v>81</v>
      </c>
      <c r="BK986" s="183">
        <f>ROUND(I986*H986,2)</f>
        <v>0</v>
      </c>
      <c r="BL986" s="15" t="s">
        <v>143</v>
      </c>
      <c r="BM986" s="182" t="s">
        <v>1908</v>
      </c>
    </row>
    <row r="987" spans="1:65" s="2" customFormat="1" ht="11.25">
      <c r="A987" s="32"/>
      <c r="B987" s="33"/>
      <c r="C987" s="34"/>
      <c r="D987" s="184" t="s">
        <v>145</v>
      </c>
      <c r="E987" s="34"/>
      <c r="F987" s="185" t="s">
        <v>1909</v>
      </c>
      <c r="G987" s="34"/>
      <c r="H987" s="34"/>
      <c r="I987" s="186"/>
      <c r="J987" s="34"/>
      <c r="K987" s="34"/>
      <c r="L987" s="37"/>
      <c r="M987" s="187"/>
      <c r="N987" s="188"/>
      <c r="O987" s="62"/>
      <c r="P987" s="62"/>
      <c r="Q987" s="62"/>
      <c r="R987" s="62"/>
      <c r="S987" s="62"/>
      <c r="T987" s="63"/>
      <c r="U987" s="32"/>
      <c r="V987" s="32"/>
      <c r="W987" s="32"/>
      <c r="X987" s="32"/>
      <c r="Y987" s="32"/>
      <c r="Z987" s="32"/>
      <c r="AA987" s="32"/>
      <c r="AB987" s="32"/>
      <c r="AC987" s="32"/>
      <c r="AD987" s="32"/>
      <c r="AE987" s="32"/>
      <c r="AT987" s="15" t="s">
        <v>145</v>
      </c>
      <c r="AU987" s="15" t="s">
        <v>83</v>
      </c>
    </row>
    <row r="988" spans="1:65" s="2" customFormat="1" ht="11.25">
      <c r="A988" s="32"/>
      <c r="B988" s="33"/>
      <c r="C988" s="34"/>
      <c r="D988" s="189" t="s">
        <v>147</v>
      </c>
      <c r="E988" s="34"/>
      <c r="F988" s="190" t="s">
        <v>1910</v>
      </c>
      <c r="G988" s="34"/>
      <c r="H988" s="34"/>
      <c r="I988" s="186"/>
      <c r="J988" s="34"/>
      <c r="K988" s="34"/>
      <c r="L988" s="37"/>
      <c r="M988" s="187"/>
      <c r="N988" s="188"/>
      <c r="O988" s="62"/>
      <c r="P988" s="62"/>
      <c r="Q988" s="62"/>
      <c r="R988" s="62"/>
      <c r="S988" s="62"/>
      <c r="T988" s="63"/>
      <c r="U988" s="32"/>
      <c r="V988" s="32"/>
      <c r="W988" s="32"/>
      <c r="X988" s="32"/>
      <c r="Y988" s="32"/>
      <c r="Z988" s="32"/>
      <c r="AA988" s="32"/>
      <c r="AB988" s="32"/>
      <c r="AC988" s="32"/>
      <c r="AD988" s="32"/>
      <c r="AE988" s="32"/>
      <c r="AT988" s="15" t="s">
        <v>147</v>
      </c>
      <c r="AU988" s="15" t="s">
        <v>83</v>
      </c>
    </row>
    <row r="989" spans="1:65" s="2" customFormat="1" ht="16.5" customHeight="1">
      <c r="A989" s="32"/>
      <c r="B989" s="33"/>
      <c r="C989" s="171" t="s">
        <v>1911</v>
      </c>
      <c r="D989" s="171" t="s">
        <v>138</v>
      </c>
      <c r="E989" s="172" t="s">
        <v>1912</v>
      </c>
      <c r="F989" s="173" t="s">
        <v>1913</v>
      </c>
      <c r="G989" s="174" t="s">
        <v>141</v>
      </c>
      <c r="H989" s="175">
        <v>40</v>
      </c>
      <c r="I989" s="176"/>
      <c r="J989" s="177">
        <f>ROUND(I989*H989,2)</f>
        <v>0</v>
      </c>
      <c r="K989" s="173" t="s">
        <v>142</v>
      </c>
      <c r="L989" s="37"/>
      <c r="M989" s="178" t="s">
        <v>19</v>
      </c>
      <c r="N989" s="179" t="s">
        <v>44</v>
      </c>
      <c r="O989" s="62"/>
      <c r="P989" s="180">
        <f>O989*H989</f>
        <v>0</v>
      </c>
      <c r="Q989" s="180">
        <v>6.8999999999999997E-4</v>
      </c>
      <c r="R989" s="180">
        <f>Q989*H989</f>
        <v>2.76E-2</v>
      </c>
      <c r="S989" s="180">
        <v>0</v>
      </c>
      <c r="T989" s="181">
        <f>S989*H989</f>
        <v>0</v>
      </c>
      <c r="U989" s="32"/>
      <c r="V989" s="32"/>
      <c r="W989" s="32"/>
      <c r="X989" s="32"/>
      <c r="Y989" s="32"/>
      <c r="Z989" s="32"/>
      <c r="AA989" s="32"/>
      <c r="AB989" s="32"/>
      <c r="AC989" s="32"/>
      <c r="AD989" s="32"/>
      <c r="AE989" s="32"/>
      <c r="AR989" s="182" t="s">
        <v>143</v>
      </c>
      <c r="AT989" s="182" t="s">
        <v>138</v>
      </c>
      <c r="AU989" s="182" t="s">
        <v>83</v>
      </c>
      <c r="AY989" s="15" t="s">
        <v>136</v>
      </c>
      <c r="BE989" s="183">
        <f>IF(N989="základní",J989,0)</f>
        <v>0</v>
      </c>
      <c r="BF989" s="183">
        <f>IF(N989="snížená",J989,0)</f>
        <v>0</v>
      </c>
      <c r="BG989" s="183">
        <f>IF(N989="zákl. přenesená",J989,0)</f>
        <v>0</v>
      </c>
      <c r="BH989" s="183">
        <f>IF(N989="sníž. přenesená",J989,0)</f>
        <v>0</v>
      </c>
      <c r="BI989" s="183">
        <f>IF(N989="nulová",J989,0)</f>
        <v>0</v>
      </c>
      <c r="BJ989" s="15" t="s">
        <v>81</v>
      </c>
      <c r="BK989" s="183">
        <f>ROUND(I989*H989,2)</f>
        <v>0</v>
      </c>
      <c r="BL989" s="15" t="s">
        <v>143</v>
      </c>
      <c r="BM989" s="182" t="s">
        <v>1914</v>
      </c>
    </row>
    <row r="990" spans="1:65" s="2" customFormat="1" ht="11.25">
      <c r="A990" s="32"/>
      <c r="B990" s="33"/>
      <c r="C990" s="34"/>
      <c r="D990" s="184" t="s">
        <v>145</v>
      </c>
      <c r="E990" s="34"/>
      <c r="F990" s="185" t="s">
        <v>1915</v>
      </c>
      <c r="G990" s="34"/>
      <c r="H990" s="34"/>
      <c r="I990" s="186"/>
      <c r="J990" s="34"/>
      <c r="K990" s="34"/>
      <c r="L990" s="37"/>
      <c r="M990" s="187"/>
      <c r="N990" s="188"/>
      <c r="O990" s="62"/>
      <c r="P990" s="62"/>
      <c r="Q990" s="62"/>
      <c r="R990" s="62"/>
      <c r="S990" s="62"/>
      <c r="T990" s="63"/>
      <c r="U990" s="32"/>
      <c r="V990" s="32"/>
      <c r="W990" s="32"/>
      <c r="X990" s="32"/>
      <c r="Y990" s="32"/>
      <c r="Z990" s="32"/>
      <c r="AA990" s="32"/>
      <c r="AB990" s="32"/>
      <c r="AC990" s="32"/>
      <c r="AD990" s="32"/>
      <c r="AE990" s="32"/>
      <c r="AT990" s="15" t="s">
        <v>145</v>
      </c>
      <c r="AU990" s="15" t="s">
        <v>83</v>
      </c>
    </row>
    <row r="991" spans="1:65" s="2" customFormat="1" ht="11.25">
      <c r="A991" s="32"/>
      <c r="B991" s="33"/>
      <c r="C991" s="34"/>
      <c r="D991" s="189" t="s">
        <v>147</v>
      </c>
      <c r="E991" s="34"/>
      <c r="F991" s="190" t="s">
        <v>1916</v>
      </c>
      <c r="G991" s="34"/>
      <c r="H991" s="34"/>
      <c r="I991" s="186"/>
      <c r="J991" s="34"/>
      <c r="K991" s="34"/>
      <c r="L991" s="37"/>
      <c r="M991" s="187"/>
      <c r="N991" s="188"/>
      <c r="O991" s="62"/>
      <c r="P991" s="62"/>
      <c r="Q991" s="62"/>
      <c r="R991" s="62"/>
      <c r="S991" s="62"/>
      <c r="T991" s="63"/>
      <c r="U991" s="32"/>
      <c r="V991" s="32"/>
      <c r="W991" s="32"/>
      <c r="X991" s="32"/>
      <c r="Y991" s="32"/>
      <c r="Z991" s="32"/>
      <c r="AA991" s="32"/>
      <c r="AB991" s="32"/>
      <c r="AC991" s="32"/>
      <c r="AD991" s="32"/>
      <c r="AE991" s="32"/>
      <c r="AT991" s="15" t="s">
        <v>147</v>
      </c>
      <c r="AU991" s="15" t="s">
        <v>83</v>
      </c>
    </row>
    <row r="992" spans="1:65" s="2" customFormat="1" ht="16.5" customHeight="1">
      <c r="A992" s="32"/>
      <c r="B992" s="33"/>
      <c r="C992" s="171" t="s">
        <v>1917</v>
      </c>
      <c r="D992" s="171" t="s">
        <v>138</v>
      </c>
      <c r="E992" s="172" t="s">
        <v>1918</v>
      </c>
      <c r="F992" s="173" t="s">
        <v>1919</v>
      </c>
      <c r="G992" s="174" t="s">
        <v>141</v>
      </c>
      <c r="H992" s="175">
        <v>15</v>
      </c>
      <c r="I992" s="176"/>
      <c r="J992" s="177">
        <f>ROUND(I992*H992,2)</f>
        <v>0</v>
      </c>
      <c r="K992" s="173" t="s">
        <v>142</v>
      </c>
      <c r="L992" s="37"/>
      <c r="M992" s="178" t="s">
        <v>19</v>
      </c>
      <c r="N992" s="179" t="s">
        <v>44</v>
      </c>
      <c r="O992" s="62"/>
      <c r="P992" s="180">
        <f>O992*H992</f>
        <v>0</v>
      </c>
      <c r="Q992" s="180">
        <v>1.0200000000000001E-3</v>
      </c>
      <c r="R992" s="180">
        <f>Q992*H992</f>
        <v>1.5300000000000001E-2</v>
      </c>
      <c r="S992" s="180">
        <v>0</v>
      </c>
      <c r="T992" s="181">
        <f>S992*H992</f>
        <v>0</v>
      </c>
      <c r="U992" s="32"/>
      <c r="V992" s="32"/>
      <c r="W992" s="32"/>
      <c r="X992" s="32"/>
      <c r="Y992" s="32"/>
      <c r="Z992" s="32"/>
      <c r="AA992" s="32"/>
      <c r="AB992" s="32"/>
      <c r="AC992" s="32"/>
      <c r="AD992" s="32"/>
      <c r="AE992" s="32"/>
      <c r="AR992" s="182" t="s">
        <v>143</v>
      </c>
      <c r="AT992" s="182" t="s">
        <v>138</v>
      </c>
      <c r="AU992" s="182" t="s">
        <v>83</v>
      </c>
      <c r="AY992" s="15" t="s">
        <v>136</v>
      </c>
      <c r="BE992" s="183">
        <f>IF(N992="základní",J992,0)</f>
        <v>0</v>
      </c>
      <c r="BF992" s="183">
        <f>IF(N992="snížená",J992,0)</f>
        <v>0</v>
      </c>
      <c r="BG992" s="183">
        <f>IF(N992="zákl. přenesená",J992,0)</f>
        <v>0</v>
      </c>
      <c r="BH992" s="183">
        <f>IF(N992="sníž. přenesená",J992,0)</f>
        <v>0</v>
      </c>
      <c r="BI992" s="183">
        <f>IF(N992="nulová",J992,0)</f>
        <v>0</v>
      </c>
      <c r="BJ992" s="15" t="s">
        <v>81</v>
      </c>
      <c r="BK992" s="183">
        <f>ROUND(I992*H992,2)</f>
        <v>0</v>
      </c>
      <c r="BL992" s="15" t="s">
        <v>143</v>
      </c>
      <c r="BM992" s="182" t="s">
        <v>1920</v>
      </c>
    </row>
    <row r="993" spans="1:65" s="2" customFormat="1" ht="11.25">
      <c r="A993" s="32"/>
      <c r="B993" s="33"/>
      <c r="C993" s="34"/>
      <c r="D993" s="184" t="s">
        <v>145</v>
      </c>
      <c r="E993" s="34"/>
      <c r="F993" s="185" t="s">
        <v>1921</v>
      </c>
      <c r="G993" s="34"/>
      <c r="H993" s="34"/>
      <c r="I993" s="186"/>
      <c r="J993" s="34"/>
      <c r="K993" s="34"/>
      <c r="L993" s="37"/>
      <c r="M993" s="187"/>
      <c r="N993" s="188"/>
      <c r="O993" s="62"/>
      <c r="P993" s="62"/>
      <c r="Q993" s="62"/>
      <c r="R993" s="62"/>
      <c r="S993" s="62"/>
      <c r="T993" s="63"/>
      <c r="U993" s="32"/>
      <c r="V993" s="32"/>
      <c r="W993" s="32"/>
      <c r="X993" s="32"/>
      <c r="Y993" s="32"/>
      <c r="Z993" s="32"/>
      <c r="AA993" s="32"/>
      <c r="AB993" s="32"/>
      <c r="AC993" s="32"/>
      <c r="AD993" s="32"/>
      <c r="AE993" s="32"/>
      <c r="AT993" s="15" t="s">
        <v>145</v>
      </c>
      <c r="AU993" s="15" t="s">
        <v>83</v>
      </c>
    </row>
    <row r="994" spans="1:65" s="2" customFormat="1" ht="11.25">
      <c r="A994" s="32"/>
      <c r="B994" s="33"/>
      <c r="C994" s="34"/>
      <c r="D994" s="189" t="s">
        <v>147</v>
      </c>
      <c r="E994" s="34"/>
      <c r="F994" s="190" t="s">
        <v>1922</v>
      </c>
      <c r="G994" s="34"/>
      <c r="H994" s="34"/>
      <c r="I994" s="186"/>
      <c r="J994" s="34"/>
      <c r="K994" s="34"/>
      <c r="L994" s="37"/>
      <c r="M994" s="187"/>
      <c r="N994" s="188"/>
      <c r="O994" s="62"/>
      <c r="P994" s="62"/>
      <c r="Q994" s="62"/>
      <c r="R994" s="62"/>
      <c r="S994" s="62"/>
      <c r="T994" s="63"/>
      <c r="U994" s="32"/>
      <c r="V994" s="32"/>
      <c r="W994" s="32"/>
      <c r="X994" s="32"/>
      <c r="Y994" s="32"/>
      <c r="Z994" s="32"/>
      <c r="AA994" s="32"/>
      <c r="AB994" s="32"/>
      <c r="AC994" s="32"/>
      <c r="AD994" s="32"/>
      <c r="AE994" s="32"/>
      <c r="AT994" s="15" t="s">
        <v>147</v>
      </c>
      <c r="AU994" s="15" t="s">
        <v>83</v>
      </c>
    </row>
    <row r="995" spans="1:65" s="2" customFormat="1" ht="16.5" customHeight="1">
      <c r="A995" s="32"/>
      <c r="B995" s="33"/>
      <c r="C995" s="171" t="s">
        <v>1923</v>
      </c>
      <c r="D995" s="171" t="s">
        <v>138</v>
      </c>
      <c r="E995" s="172" t="s">
        <v>1924</v>
      </c>
      <c r="F995" s="173" t="s">
        <v>1925</v>
      </c>
      <c r="G995" s="174" t="s">
        <v>141</v>
      </c>
      <c r="H995" s="175">
        <v>10</v>
      </c>
      <c r="I995" s="176"/>
      <c r="J995" s="177">
        <f>ROUND(I995*H995,2)</f>
        <v>0</v>
      </c>
      <c r="K995" s="173" t="s">
        <v>142</v>
      </c>
      <c r="L995" s="37"/>
      <c r="M995" s="178" t="s">
        <v>19</v>
      </c>
      <c r="N995" s="179" t="s">
        <v>44</v>
      </c>
      <c r="O995" s="62"/>
      <c r="P995" s="180">
        <f>O995*H995</f>
        <v>0</v>
      </c>
      <c r="Q995" s="180">
        <v>1.24E-3</v>
      </c>
      <c r="R995" s="180">
        <f>Q995*H995</f>
        <v>1.24E-2</v>
      </c>
      <c r="S995" s="180">
        <v>0</v>
      </c>
      <c r="T995" s="181">
        <f>S995*H995</f>
        <v>0</v>
      </c>
      <c r="U995" s="32"/>
      <c r="V995" s="32"/>
      <c r="W995" s="32"/>
      <c r="X995" s="32"/>
      <c r="Y995" s="32"/>
      <c r="Z995" s="32"/>
      <c r="AA995" s="32"/>
      <c r="AB995" s="32"/>
      <c r="AC995" s="32"/>
      <c r="AD995" s="32"/>
      <c r="AE995" s="32"/>
      <c r="AR995" s="182" t="s">
        <v>143</v>
      </c>
      <c r="AT995" s="182" t="s">
        <v>138</v>
      </c>
      <c r="AU995" s="182" t="s">
        <v>83</v>
      </c>
      <c r="AY995" s="15" t="s">
        <v>136</v>
      </c>
      <c r="BE995" s="183">
        <f>IF(N995="základní",J995,0)</f>
        <v>0</v>
      </c>
      <c r="BF995" s="183">
        <f>IF(N995="snížená",J995,0)</f>
        <v>0</v>
      </c>
      <c r="BG995" s="183">
        <f>IF(N995="zákl. přenesená",J995,0)</f>
        <v>0</v>
      </c>
      <c r="BH995" s="183">
        <f>IF(N995="sníž. přenesená",J995,0)</f>
        <v>0</v>
      </c>
      <c r="BI995" s="183">
        <f>IF(N995="nulová",J995,0)</f>
        <v>0</v>
      </c>
      <c r="BJ995" s="15" t="s">
        <v>81</v>
      </c>
      <c r="BK995" s="183">
        <f>ROUND(I995*H995,2)</f>
        <v>0</v>
      </c>
      <c r="BL995" s="15" t="s">
        <v>143</v>
      </c>
      <c r="BM995" s="182" t="s">
        <v>1926</v>
      </c>
    </row>
    <row r="996" spans="1:65" s="2" customFormat="1" ht="11.25">
      <c r="A996" s="32"/>
      <c r="B996" s="33"/>
      <c r="C996" s="34"/>
      <c r="D996" s="184" t="s">
        <v>145</v>
      </c>
      <c r="E996" s="34"/>
      <c r="F996" s="185" t="s">
        <v>1927</v>
      </c>
      <c r="G996" s="34"/>
      <c r="H996" s="34"/>
      <c r="I996" s="186"/>
      <c r="J996" s="34"/>
      <c r="K996" s="34"/>
      <c r="L996" s="37"/>
      <c r="M996" s="187"/>
      <c r="N996" s="188"/>
      <c r="O996" s="62"/>
      <c r="P996" s="62"/>
      <c r="Q996" s="62"/>
      <c r="R996" s="62"/>
      <c r="S996" s="62"/>
      <c r="T996" s="63"/>
      <c r="U996" s="32"/>
      <c r="V996" s="32"/>
      <c r="W996" s="32"/>
      <c r="X996" s="32"/>
      <c r="Y996" s="32"/>
      <c r="Z996" s="32"/>
      <c r="AA996" s="32"/>
      <c r="AB996" s="32"/>
      <c r="AC996" s="32"/>
      <c r="AD996" s="32"/>
      <c r="AE996" s="32"/>
      <c r="AT996" s="15" t="s">
        <v>145</v>
      </c>
      <c r="AU996" s="15" t="s">
        <v>83</v>
      </c>
    </row>
    <row r="997" spans="1:65" s="2" customFormat="1" ht="11.25">
      <c r="A997" s="32"/>
      <c r="B997" s="33"/>
      <c r="C997" s="34"/>
      <c r="D997" s="189" t="s">
        <v>147</v>
      </c>
      <c r="E997" s="34"/>
      <c r="F997" s="190" t="s">
        <v>1928</v>
      </c>
      <c r="G997" s="34"/>
      <c r="H997" s="34"/>
      <c r="I997" s="186"/>
      <c r="J997" s="34"/>
      <c r="K997" s="34"/>
      <c r="L997" s="37"/>
      <c r="M997" s="187"/>
      <c r="N997" s="188"/>
      <c r="O997" s="62"/>
      <c r="P997" s="62"/>
      <c r="Q997" s="62"/>
      <c r="R997" s="62"/>
      <c r="S997" s="62"/>
      <c r="T997" s="63"/>
      <c r="U997" s="32"/>
      <c r="V997" s="32"/>
      <c r="W997" s="32"/>
      <c r="X997" s="32"/>
      <c r="Y997" s="32"/>
      <c r="Z997" s="32"/>
      <c r="AA997" s="32"/>
      <c r="AB997" s="32"/>
      <c r="AC997" s="32"/>
      <c r="AD997" s="32"/>
      <c r="AE997" s="32"/>
      <c r="AT997" s="15" t="s">
        <v>147</v>
      </c>
      <c r="AU997" s="15" t="s">
        <v>83</v>
      </c>
    </row>
    <row r="998" spans="1:65" s="2" customFormat="1" ht="16.5" customHeight="1">
      <c r="A998" s="32"/>
      <c r="B998" s="33"/>
      <c r="C998" s="171" t="s">
        <v>1929</v>
      </c>
      <c r="D998" s="171" t="s">
        <v>138</v>
      </c>
      <c r="E998" s="172" t="s">
        <v>1930</v>
      </c>
      <c r="F998" s="173" t="s">
        <v>1931</v>
      </c>
      <c r="G998" s="174" t="s">
        <v>141</v>
      </c>
      <c r="H998" s="175">
        <v>15</v>
      </c>
      <c r="I998" s="176"/>
      <c r="J998" s="177">
        <f>ROUND(I998*H998,2)</f>
        <v>0</v>
      </c>
      <c r="K998" s="173" t="s">
        <v>142</v>
      </c>
      <c r="L998" s="37"/>
      <c r="M998" s="178" t="s">
        <v>19</v>
      </c>
      <c r="N998" s="179" t="s">
        <v>44</v>
      </c>
      <c r="O998" s="62"/>
      <c r="P998" s="180">
        <f>O998*H998</f>
        <v>0</v>
      </c>
      <c r="Q998" s="180">
        <v>1.4599999999999999E-3</v>
      </c>
      <c r="R998" s="180">
        <f>Q998*H998</f>
        <v>2.1899999999999999E-2</v>
      </c>
      <c r="S998" s="180">
        <v>0</v>
      </c>
      <c r="T998" s="181">
        <f>S998*H998</f>
        <v>0</v>
      </c>
      <c r="U998" s="32"/>
      <c r="V998" s="32"/>
      <c r="W998" s="32"/>
      <c r="X998" s="32"/>
      <c r="Y998" s="32"/>
      <c r="Z998" s="32"/>
      <c r="AA998" s="32"/>
      <c r="AB998" s="32"/>
      <c r="AC998" s="32"/>
      <c r="AD998" s="32"/>
      <c r="AE998" s="32"/>
      <c r="AR998" s="182" t="s">
        <v>143</v>
      </c>
      <c r="AT998" s="182" t="s">
        <v>138</v>
      </c>
      <c r="AU998" s="182" t="s">
        <v>83</v>
      </c>
      <c r="AY998" s="15" t="s">
        <v>136</v>
      </c>
      <c r="BE998" s="183">
        <f>IF(N998="základní",J998,0)</f>
        <v>0</v>
      </c>
      <c r="BF998" s="183">
        <f>IF(N998="snížená",J998,0)</f>
        <v>0</v>
      </c>
      <c r="BG998" s="183">
        <f>IF(N998="zákl. přenesená",J998,0)</f>
        <v>0</v>
      </c>
      <c r="BH998" s="183">
        <f>IF(N998="sníž. přenesená",J998,0)</f>
        <v>0</v>
      </c>
      <c r="BI998" s="183">
        <f>IF(N998="nulová",J998,0)</f>
        <v>0</v>
      </c>
      <c r="BJ998" s="15" t="s">
        <v>81</v>
      </c>
      <c r="BK998" s="183">
        <f>ROUND(I998*H998,2)</f>
        <v>0</v>
      </c>
      <c r="BL998" s="15" t="s">
        <v>143</v>
      </c>
      <c r="BM998" s="182" t="s">
        <v>1932</v>
      </c>
    </row>
    <row r="999" spans="1:65" s="2" customFormat="1" ht="11.25">
      <c r="A999" s="32"/>
      <c r="B999" s="33"/>
      <c r="C999" s="34"/>
      <c r="D999" s="184" t="s">
        <v>145</v>
      </c>
      <c r="E999" s="34"/>
      <c r="F999" s="185" t="s">
        <v>1933</v>
      </c>
      <c r="G999" s="34"/>
      <c r="H999" s="34"/>
      <c r="I999" s="186"/>
      <c r="J999" s="34"/>
      <c r="K999" s="34"/>
      <c r="L999" s="37"/>
      <c r="M999" s="187"/>
      <c r="N999" s="188"/>
      <c r="O999" s="62"/>
      <c r="P999" s="62"/>
      <c r="Q999" s="62"/>
      <c r="R999" s="62"/>
      <c r="S999" s="62"/>
      <c r="T999" s="63"/>
      <c r="U999" s="32"/>
      <c r="V999" s="32"/>
      <c r="W999" s="32"/>
      <c r="X999" s="32"/>
      <c r="Y999" s="32"/>
      <c r="Z999" s="32"/>
      <c r="AA999" s="32"/>
      <c r="AB999" s="32"/>
      <c r="AC999" s="32"/>
      <c r="AD999" s="32"/>
      <c r="AE999" s="32"/>
      <c r="AT999" s="15" t="s">
        <v>145</v>
      </c>
      <c r="AU999" s="15" t="s">
        <v>83</v>
      </c>
    </row>
    <row r="1000" spans="1:65" s="2" customFormat="1" ht="11.25">
      <c r="A1000" s="32"/>
      <c r="B1000" s="33"/>
      <c r="C1000" s="34"/>
      <c r="D1000" s="189" t="s">
        <v>147</v>
      </c>
      <c r="E1000" s="34"/>
      <c r="F1000" s="190" t="s">
        <v>1934</v>
      </c>
      <c r="G1000" s="34"/>
      <c r="H1000" s="34"/>
      <c r="I1000" s="186"/>
      <c r="J1000" s="34"/>
      <c r="K1000" s="34"/>
      <c r="L1000" s="37"/>
      <c r="M1000" s="187"/>
      <c r="N1000" s="188"/>
      <c r="O1000" s="62"/>
      <c r="P1000" s="62"/>
      <c r="Q1000" s="62"/>
      <c r="R1000" s="62"/>
      <c r="S1000" s="62"/>
      <c r="T1000" s="63"/>
      <c r="U1000" s="32"/>
      <c r="V1000" s="32"/>
      <c r="W1000" s="32"/>
      <c r="X1000" s="32"/>
      <c r="Y1000" s="32"/>
      <c r="Z1000" s="32"/>
      <c r="AA1000" s="32"/>
      <c r="AB1000" s="32"/>
      <c r="AC1000" s="32"/>
      <c r="AD1000" s="32"/>
      <c r="AE1000" s="32"/>
      <c r="AT1000" s="15" t="s">
        <v>147</v>
      </c>
      <c r="AU1000" s="15" t="s">
        <v>83</v>
      </c>
    </row>
    <row r="1001" spans="1:65" s="2" customFormat="1" ht="16.5" customHeight="1">
      <c r="A1001" s="32"/>
      <c r="B1001" s="33"/>
      <c r="C1001" s="171" t="s">
        <v>1935</v>
      </c>
      <c r="D1001" s="171" t="s">
        <v>138</v>
      </c>
      <c r="E1001" s="172" t="s">
        <v>1936</v>
      </c>
      <c r="F1001" s="173" t="s">
        <v>1937</v>
      </c>
      <c r="G1001" s="174" t="s">
        <v>276</v>
      </c>
      <c r="H1001" s="175">
        <v>50</v>
      </c>
      <c r="I1001" s="176"/>
      <c r="J1001" s="177">
        <f>ROUND(I1001*H1001,2)</f>
        <v>0</v>
      </c>
      <c r="K1001" s="173" t="s">
        <v>142</v>
      </c>
      <c r="L1001" s="37"/>
      <c r="M1001" s="178" t="s">
        <v>19</v>
      </c>
      <c r="N1001" s="179" t="s">
        <v>44</v>
      </c>
      <c r="O1001" s="62"/>
      <c r="P1001" s="180">
        <f>O1001*H1001</f>
        <v>0</v>
      </c>
      <c r="Q1001" s="180">
        <v>0</v>
      </c>
      <c r="R1001" s="180">
        <f>Q1001*H1001</f>
        <v>0</v>
      </c>
      <c r="S1001" s="180">
        <v>0</v>
      </c>
      <c r="T1001" s="181">
        <f>S1001*H1001</f>
        <v>0</v>
      </c>
      <c r="U1001" s="32"/>
      <c r="V1001" s="32"/>
      <c r="W1001" s="32"/>
      <c r="X1001" s="32"/>
      <c r="Y1001" s="32"/>
      <c r="Z1001" s="32"/>
      <c r="AA1001" s="32"/>
      <c r="AB1001" s="32"/>
      <c r="AC1001" s="32"/>
      <c r="AD1001" s="32"/>
      <c r="AE1001" s="32"/>
      <c r="AR1001" s="182" t="s">
        <v>143</v>
      </c>
      <c r="AT1001" s="182" t="s">
        <v>138</v>
      </c>
      <c r="AU1001" s="182" t="s">
        <v>83</v>
      </c>
      <c r="AY1001" s="15" t="s">
        <v>136</v>
      </c>
      <c r="BE1001" s="183">
        <f>IF(N1001="základní",J1001,0)</f>
        <v>0</v>
      </c>
      <c r="BF1001" s="183">
        <f>IF(N1001="snížená",J1001,0)</f>
        <v>0</v>
      </c>
      <c r="BG1001" s="183">
        <f>IF(N1001="zákl. přenesená",J1001,0)</f>
        <v>0</v>
      </c>
      <c r="BH1001" s="183">
        <f>IF(N1001="sníž. přenesená",J1001,0)</f>
        <v>0</v>
      </c>
      <c r="BI1001" s="183">
        <f>IF(N1001="nulová",J1001,0)</f>
        <v>0</v>
      </c>
      <c r="BJ1001" s="15" t="s">
        <v>81</v>
      </c>
      <c r="BK1001" s="183">
        <f>ROUND(I1001*H1001,2)</f>
        <v>0</v>
      </c>
      <c r="BL1001" s="15" t="s">
        <v>143</v>
      </c>
      <c r="BM1001" s="182" t="s">
        <v>1938</v>
      </c>
    </row>
    <row r="1002" spans="1:65" s="2" customFormat="1" ht="11.25">
      <c r="A1002" s="32"/>
      <c r="B1002" s="33"/>
      <c r="C1002" s="34"/>
      <c r="D1002" s="184" t="s">
        <v>145</v>
      </c>
      <c r="E1002" s="34"/>
      <c r="F1002" s="185" t="s">
        <v>1939</v>
      </c>
      <c r="G1002" s="34"/>
      <c r="H1002" s="34"/>
      <c r="I1002" s="186"/>
      <c r="J1002" s="34"/>
      <c r="K1002" s="34"/>
      <c r="L1002" s="37"/>
      <c r="M1002" s="187"/>
      <c r="N1002" s="188"/>
      <c r="O1002" s="62"/>
      <c r="P1002" s="62"/>
      <c r="Q1002" s="62"/>
      <c r="R1002" s="62"/>
      <c r="S1002" s="62"/>
      <c r="T1002" s="63"/>
      <c r="U1002" s="32"/>
      <c r="V1002" s="32"/>
      <c r="W1002" s="32"/>
      <c r="X1002" s="32"/>
      <c r="Y1002" s="32"/>
      <c r="Z1002" s="32"/>
      <c r="AA1002" s="32"/>
      <c r="AB1002" s="32"/>
      <c r="AC1002" s="32"/>
      <c r="AD1002" s="32"/>
      <c r="AE1002" s="32"/>
      <c r="AT1002" s="15" t="s">
        <v>145</v>
      </c>
      <c r="AU1002" s="15" t="s">
        <v>83</v>
      </c>
    </row>
    <row r="1003" spans="1:65" s="2" customFormat="1" ht="11.25">
      <c r="A1003" s="32"/>
      <c r="B1003" s="33"/>
      <c r="C1003" s="34"/>
      <c r="D1003" s="189" t="s">
        <v>147</v>
      </c>
      <c r="E1003" s="34"/>
      <c r="F1003" s="190" t="s">
        <v>1940</v>
      </c>
      <c r="G1003" s="34"/>
      <c r="H1003" s="34"/>
      <c r="I1003" s="186"/>
      <c r="J1003" s="34"/>
      <c r="K1003" s="34"/>
      <c r="L1003" s="37"/>
      <c r="M1003" s="187"/>
      <c r="N1003" s="188"/>
      <c r="O1003" s="62"/>
      <c r="P1003" s="62"/>
      <c r="Q1003" s="62"/>
      <c r="R1003" s="62"/>
      <c r="S1003" s="62"/>
      <c r="T1003" s="63"/>
      <c r="U1003" s="32"/>
      <c r="V1003" s="32"/>
      <c r="W1003" s="32"/>
      <c r="X1003" s="32"/>
      <c r="Y1003" s="32"/>
      <c r="Z1003" s="32"/>
      <c r="AA1003" s="32"/>
      <c r="AB1003" s="32"/>
      <c r="AC1003" s="32"/>
      <c r="AD1003" s="32"/>
      <c r="AE1003" s="32"/>
      <c r="AT1003" s="15" t="s">
        <v>147</v>
      </c>
      <c r="AU1003" s="15" t="s">
        <v>83</v>
      </c>
    </row>
    <row r="1004" spans="1:65" s="2" customFormat="1" ht="16.5" customHeight="1">
      <c r="A1004" s="32"/>
      <c r="B1004" s="33"/>
      <c r="C1004" s="171" t="s">
        <v>1941</v>
      </c>
      <c r="D1004" s="171" t="s">
        <v>138</v>
      </c>
      <c r="E1004" s="172" t="s">
        <v>1942</v>
      </c>
      <c r="F1004" s="173" t="s">
        <v>1943</v>
      </c>
      <c r="G1004" s="174" t="s">
        <v>276</v>
      </c>
      <c r="H1004" s="175">
        <v>20</v>
      </c>
      <c r="I1004" s="176"/>
      <c r="J1004" s="177">
        <f>ROUND(I1004*H1004,2)</f>
        <v>0</v>
      </c>
      <c r="K1004" s="173" t="s">
        <v>142</v>
      </c>
      <c r="L1004" s="37"/>
      <c r="M1004" s="178" t="s">
        <v>19</v>
      </c>
      <c r="N1004" s="179" t="s">
        <v>44</v>
      </c>
      <c r="O1004" s="62"/>
      <c r="P1004" s="180">
        <f>O1004*H1004</f>
        <v>0</v>
      </c>
      <c r="Q1004" s="180">
        <v>9.9900000000000006E-3</v>
      </c>
      <c r="R1004" s="180">
        <f>Q1004*H1004</f>
        <v>0.19980000000000001</v>
      </c>
      <c r="S1004" s="180">
        <v>0</v>
      </c>
      <c r="T1004" s="181">
        <f>S1004*H1004</f>
        <v>0</v>
      </c>
      <c r="U1004" s="32"/>
      <c r="V1004" s="32"/>
      <c r="W1004" s="32"/>
      <c r="X1004" s="32"/>
      <c r="Y1004" s="32"/>
      <c r="Z1004" s="32"/>
      <c r="AA1004" s="32"/>
      <c r="AB1004" s="32"/>
      <c r="AC1004" s="32"/>
      <c r="AD1004" s="32"/>
      <c r="AE1004" s="32"/>
      <c r="AR1004" s="182" t="s">
        <v>143</v>
      </c>
      <c r="AT1004" s="182" t="s">
        <v>138</v>
      </c>
      <c r="AU1004" s="182" t="s">
        <v>83</v>
      </c>
      <c r="AY1004" s="15" t="s">
        <v>136</v>
      </c>
      <c r="BE1004" s="183">
        <f>IF(N1004="základní",J1004,0)</f>
        <v>0</v>
      </c>
      <c r="BF1004" s="183">
        <f>IF(N1004="snížená",J1004,0)</f>
        <v>0</v>
      </c>
      <c r="BG1004" s="183">
        <f>IF(N1004="zákl. přenesená",J1004,0)</f>
        <v>0</v>
      </c>
      <c r="BH1004" s="183">
        <f>IF(N1004="sníž. přenesená",J1004,0)</f>
        <v>0</v>
      </c>
      <c r="BI1004" s="183">
        <f>IF(N1004="nulová",J1004,0)</f>
        <v>0</v>
      </c>
      <c r="BJ1004" s="15" t="s">
        <v>81</v>
      </c>
      <c r="BK1004" s="183">
        <f>ROUND(I1004*H1004,2)</f>
        <v>0</v>
      </c>
      <c r="BL1004" s="15" t="s">
        <v>143</v>
      </c>
      <c r="BM1004" s="182" t="s">
        <v>1944</v>
      </c>
    </row>
    <row r="1005" spans="1:65" s="2" customFormat="1" ht="19.5">
      <c r="A1005" s="32"/>
      <c r="B1005" s="33"/>
      <c r="C1005" s="34"/>
      <c r="D1005" s="184" t="s">
        <v>145</v>
      </c>
      <c r="E1005" s="34"/>
      <c r="F1005" s="185" t="s">
        <v>1945</v>
      </c>
      <c r="G1005" s="34"/>
      <c r="H1005" s="34"/>
      <c r="I1005" s="186"/>
      <c r="J1005" s="34"/>
      <c r="K1005" s="34"/>
      <c r="L1005" s="37"/>
      <c r="M1005" s="187"/>
      <c r="N1005" s="188"/>
      <c r="O1005" s="62"/>
      <c r="P1005" s="62"/>
      <c r="Q1005" s="62"/>
      <c r="R1005" s="62"/>
      <c r="S1005" s="62"/>
      <c r="T1005" s="63"/>
      <c r="U1005" s="32"/>
      <c r="V1005" s="32"/>
      <c r="W1005" s="32"/>
      <c r="X1005" s="32"/>
      <c r="Y1005" s="32"/>
      <c r="Z1005" s="32"/>
      <c r="AA1005" s="32"/>
      <c r="AB1005" s="32"/>
      <c r="AC1005" s="32"/>
      <c r="AD1005" s="32"/>
      <c r="AE1005" s="32"/>
      <c r="AT1005" s="15" t="s">
        <v>145</v>
      </c>
      <c r="AU1005" s="15" t="s">
        <v>83</v>
      </c>
    </row>
    <row r="1006" spans="1:65" s="2" customFormat="1" ht="11.25">
      <c r="A1006" s="32"/>
      <c r="B1006" s="33"/>
      <c r="C1006" s="34"/>
      <c r="D1006" s="189" t="s">
        <v>147</v>
      </c>
      <c r="E1006" s="34"/>
      <c r="F1006" s="190" t="s">
        <v>1946</v>
      </c>
      <c r="G1006" s="34"/>
      <c r="H1006" s="34"/>
      <c r="I1006" s="186"/>
      <c r="J1006" s="34"/>
      <c r="K1006" s="34"/>
      <c r="L1006" s="37"/>
      <c r="M1006" s="187"/>
      <c r="N1006" s="188"/>
      <c r="O1006" s="62"/>
      <c r="P1006" s="62"/>
      <c r="Q1006" s="62"/>
      <c r="R1006" s="62"/>
      <c r="S1006" s="62"/>
      <c r="T1006" s="63"/>
      <c r="U1006" s="32"/>
      <c r="V1006" s="32"/>
      <c r="W1006" s="32"/>
      <c r="X1006" s="32"/>
      <c r="Y1006" s="32"/>
      <c r="Z1006" s="32"/>
      <c r="AA1006" s="32"/>
      <c r="AB1006" s="32"/>
      <c r="AC1006" s="32"/>
      <c r="AD1006" s="32"/>
      <c r="AE1006" s="32"/>
      <c r="AT1006" s="15" t="s">
        <v>147</v>
      </c>
      <c r="AU1006" s="15" t="s">
        <v>83</v>
      </c>
    </row>
    <row r="1007" spans="1:65" s="2" customFormat="1" ht="16.5" customHeight="1">
      <c r="A1007" s="32"/>
      <c r="B1007" s="33"/>
      <c r="C1007" s="171" t="s">
        <v>1947</v>
      </c>
      <c r="D1007" s="171" t="s">
        <v>138</v>
      </c>
      <c r="E1007" s="172" t="s">
        <v>1948</v>
      </c>
      <c r="F1007" s="173" t="s">
        <v>1949</v>
      </c>
      <c r="G1007" s="174" t="s">
        <v>276</v>
      </c>
      <c r="H1007" s="175">
        <v>2</v>
      </c>
      <c r="I1007" s="176"/>
      <c r="J1007" s="177">
        <f>ROUND(I1007*H1007,2)</f>
        <v>0</v>
      </c>
      <c r="K1007" s="173" t="s">
        <v>142</v>
      </c>
      <c r="L1007" s="37"/>
      <c r="M1007" s="178" t="s">
        <v>19</v>
      </c>
      <c r="N1007" s="179" t="s">
        <v>44</v>
      </c>
      <c r="O1007" s="62"/>
      <c r="P1007" s="180">
        <f>O1007*H1007</f>
        <v>0</v>
      </c>
      <c r="Q1007" s="180">
        <v>2.0600000000000002E-3</v>
      </c>
      <c r="R1007" s="180">
        <f>Q1007*H1007</f>
        <v>4.1200000000000004E-3</v>
      </c>
      <c r="S1007" s="180">
        <v>0</v>
      </c>
      <c r="T1007" s="181">
        <f>S1007*H1007</f>
        <v>0</v>
      </c>
      <c r="U1007" s="32"/>
      <c r="V1007" s="32"/>
      <c r="W1007" s="32"/>
      <c r="X1007" s="32"/>
      <c r="Y1007" s="32"/>
      <c r="Z1007" s="32"/>
      <c r="AA1007" s="32"/>
      <c r="AB1007" s="32"/>
      <c r="AC1007" s="32"/>
      <c r="AD1007" s="32"/>
      <c r="AE1007" s="32"/>
      <c r="AR1007" s="182" t="s">
        <v>143</v>
      </c>
      <c r="AT1007" s="182" t="s">
        <v>138</v>
      </c>
      <c r="AU1007" s="182" t="s">
        <v>83</v>
      </c>
      <c r="AY1007" s="15" t="s">
        <v>136</v>
      </c>
      <c r="BE1007" s="183">
        <f>IF(N1007="základní",J1007,0)</f>
        <v>0</v>
      </c>
      <c r="BF1007" s="183">
        <f>IF(N1007="snížená",J1007,0)</f>
        <v>0</v>
      </c>
      <c r="BG1007" s="183">
        <f>IF(N1007="zákl. přenesená",J1007,0)</f>
        <v>0</v>
      </c>
      <c r="BH1007" s="183">
        <f>IF(N1007="sníž. přenesená",J1007,0)</f>
        <v>0</v>
      </c>
      <c r="BI1007" s="183">
        <f>IF(N1007="nulová",J1007,0)</f>
        <v>0</v>
      </c>
      <c r="BJ1007" s="15" t="s">
        <v>81</v>
      </c>
      <c r="BK1007" s="183">
        <f>ROUND(I1007*H1007,2)</f>
        <v>0</v>
      </c>
      <c r="BL1007" s="15" t="s">
        <v>143</v>
      </c>
      <c r="BM1007" s="182" t="s">
        <v>1950</v>
      </c>
    </row>
    <row r="1008" spans="1:65" s="2" customFormat="1" ht="29.25">
      <c r="A1008" s="32"/>
      <c r="B1008" s="33"/>
      <c r="C1008" s="34"/>
      <c r="D1008" s="184" t="s">
        <v>145</v>
      </c>
      <c r="E1008" s="34"/>
      <c r="F1008" s="185" t="s">
        <v>1951</v>
      </c>
      <c r="G1008" s="34"/>
      <c r="H1008" s="34"/>
      <c r="I1008" s="186"/>
      <c r="J1008" s="34"/>
      <c r="K1008" s="34"/>
      <c r="L1008" s="37"/>
      <c r="M1008" s="187"/>
      <c r="N1008" s="188"/>
      <c r="O1008" s="62"/>
      <c r="P1008" s="62"/>
      <c r="Q1008" s="62"/>
      <c r="R1008" s="62"/>
      <c r="S1008" s="62"/>
      <c r="T1008" s="63"/>
      <c r="U1008" s="32"/>
      <c r="V1008" s="32"/>
      <c r="W1008" s="32"/>
      <c r="X1008" s="32"/>
      <c r="Y1008" s="32"/>
      <c r="Z1008" s="32"/>
      <c r="AA1008" s="32"/>
      <c r="AB1008" s="32"/>
      <c r="AC1008" s="32"/>
      <c r="AD1008" s="32"/>
      <c r="AE1008" s="32"/>
      <c r="AT1008" s="15" t="s">
        <v>145</v>
      </c>
      <c r="AU1008" s="15" t="s">
        <v>83</v>
      </c>
    </row>
    <row r="1009" spans="1:65" s="2" customFormat="1" ht="11.25">
      <c r="A1009" s="32"/>
      <c r="B1009" s="33"/>
      <c r="C1009" s="34"/>
      <c r="D1009" s="189" t="s">
        <v>147</v>
      </c>
      <c r="E1009" s="34"/>
      <c r="F1009" s="190" t="s">
        <v>1952</v>
      </c>
      <c r="G1009" s="34"/>
      <c r="H1009" s="34"/>
      <c r="I1009" s="186"/>
      <c r="J1009" s="34"/>
      <c r="K1009" s="34"/>
      <c r="L1009" s="37"/>
      <c r="M1009" s="187"/>
      <c r="N1009" s="188"/>
      <c r="O1009" s="62"/>
      <c r="P1009" s="62"/>
      <c r="Q1009" s="62"/>
      <c r="R1009" s="62"/>
      <c r="S1009" s="62"/>
      <c r="T1009" s="63"/>
      <c r="U1009" s="32"/>
      <c r="V1009" s="32"/>
      <c r="W1009" s="32"/>
      <c r="X1009" s="32"/>
      <c r="Y1009" s="32"/>
      <c r="Z1009" s="32"/>
      <c r="AA1009" s="32"/>
      <c r="AB1009" s="32"/>
      <c r="AC1009" s="32"/>
      <c r="AD1009" s="32"/>
      <c r="AE1009" s="32"/>
      <c r="AT1009" s="15" t="s">
        <v>147</v>
      </c>
      <c r="AU1009" s="15" t="s">
        <v>83</v>
      </c>
    </row>
    <row r="1010" spans="1:65" s="2" customFormat="1" ht="16.5" customHeight="1">
      <c r="A1010" s="32"/>
      <c r="B1010" s="33"/>
      <c r="C1010" s="171" t="s">
        <v>1953</v>
      </c>
      <c r="D1010" s="171" t="s">
        <v>138</v>
      </c>
      <c r="E1010" s="172" t="s">
        <v>1954</v>
      </c>
      <c r="F1010" s="173" t="s">
        <v>1955</v>
      </c>
      <c r="G1010" s="174" t="s">
        <v>141</v>
      </c>
      <c r="H1010" s="175">
        <v>5</v>
      </c>
      <c r="I1010" s="176"/>
      <c r="J1010" s="177">
        <f>ROUND(I1010*H1010,2)</f>
        <v>0</v>
      </c>
      <c r="K1010" s="173" t="s">
        <v>142</v>
      </c>
      <c r="L1010" s="37"/>
      <c r="M1010" s="178" t="s">
        <v>19</v>
      </c>
      <c r="N1010" s="179" t="s">
        <v>44</v>
      </c>
      <c r="O1010" s="62"/>
      <c r="P1010" s="180">
        <f>O1010*H1010</f>
        <v>0</v>
      </c>
      <c r="Q1010" s="180">
        <v>0.28028999999999998</v>
      </c>
      <c r="R1010" s="180">
        <f>Q1010*H1010</f>
        <v>1.4014499999999999</v>
      </c>
      <c r="S1010" s="180">
        <v>0</v>
      </c>
      <c r="T1010" s="181">
        <f>S1010*H1010</f>
        <v>0</v>
      </c>
      <c r="U1010" s="32"/>
      <c r="V1010" s="32"/>
      <c r="W1010" s="32"/>
      <c r="X1010" s="32"/>
      <c r="Y1010" s="32"/>
      <c r="Z1010" s="32"/>
      <c r="AA1010" s="32"/>
      <c r="AB1010" s="32"/>
      <c r="AC1010" s="32"/>
      <c r="AD1010" s="32"/>
      <c r="AE1010" s="32"/>
      <c r="AR1010" s="182" t="s">
        <v>143</v>
      </c>
      <c r="AT1010" s="182" t="s">
        <v>138</v>
      </c>
      <c r="AU1010" s="182" t="s">
        <v>83</v>
      </c>
      <c r="AY1010" s="15" t="s">
        <v>136</v>
      </c>
      <c r="BE1010" s="183">
        <f>IF(N1010="základní",J1010,0)</f>
        <v>0</v>
      </c>
      <c r="BF1010" s="183">
        <f>IF(N1010="snížená",J1010,0)</f>
        <v>0</v>
      </c>
      <c r="BG1010" s="183">
        <f>IF(N1010="zákl. přenesená",J1010,0)</f>
        <v>0</v>
      </c>
      <c r="BH1010" s="183">
        <f>IF(N1010="sníž. přenesená",J1010,0)</f>
        <v>0</v>
      </c>
      <c r="BI1010" s="183">
        <f>IF(N1010="nulová",J1010,0)</f>
        <v>0</v>
      </c>
      <c r="BJ1010" s="15" t="s">
        <v>81</v>
      </c>
      <c r="BK1010" s="183">
        <f>ROUND(I1010*H1010,2)</f>
        <v>0</v>
      </c>
      <c r="BL1010" s="15" t="s">
        <v>143</v>
      </c>
      <c r="BM1010" s="182" t="s">
        <v>1956</v>
      </c>
    </row>
    <row r="1011" spans="1:65" s="2" customFormat="1" ht="19.5">
      <c r="A1011" s="32"/>
      <c r="B1011" s="33"/>
      <c r="C1011" s="34"/>
      <c r="D1011" s="184" t="s">
        <v>145</v>
      </c>
      <c r="E1011" s="34"/>
      <c r="F1011" s="185" t="s">
        <v>1957</v>
      </c>
      <c r="G1011" s="34"/>
      <c r="H1011" s="34"/>
      <c r="I1011" s="186"/>
      <c r="J1011" s="34"/>
      <c r="K1011" s="34"/>
      <c r="L1011" s="37"/>
      <c r="M1011" s="187"/>
      <c r="N1011" s="188"/>
      <c r="O1011" s="62"/>
      <c r="P1011" s="62"/>
      <c r="Q1011" s="62"/>
      <c r="R1011" s="62"/>
      <c r="S1011" s="62"/>
      <c r="T1011" s="63"/>
      <c r="U1011" s="32"/>
      <c r="V1011" s="32"/>
      <c r="W1011" s="32"/>
      <c r="X1011" s="32"/>
      <c r="Y1011" s="32"/>
      <c r="Z1011" s="32"/>
      <c r="AA1011" s="32"/>
      <c r="AB1011" s="32"/>
      <c r="AC1011" s="32"/>
      <c r="AD1011" s="32"/>
      <c r="AE1011" s="32"/>
      <c r="AT1011" s="15" t="s">
        <v>145</v>
      </c>
      <c r="AU1011" s="15" t="s">
        <v>83</v>
      </c>
    </row>
    <row r="1012" spans="1:65" s="2" customFormat="1" ht="11.25">
      <c r="A1012" s="32"/>
      <c r="B1012" s="33"/>
      <c r="C1012" s="34"/>
      <c r="D1012" s="189" t="s">
        <v>147</v>
      </c>
      <c r="E1012" s="34"/>
      <c r="F1012" s="190" t="s">
        <v>1958</v>
      </c>
      <c r="G1012" s="34"/>
      <c r="H1012" s="34"/>
      <c r="I1012" s="186"/>
      <c r="J1012" s="34"/>
      <c r="K1012" s="34"/>
      <c r="L1012" s="37"/>
      <c r="M1012" s="187"/>
      <c r="N1012" s="188"/>
      <c r="O1012" s="62"/>
      <c r="P1012" s="62"/>
      <c r="Q1012" s="62"/>
      <c r="R1012" s="62"/>
      <c r="S1012" s="62"/>
      <c r="T1012" s="63"/>
      <c r="U1012" s="32"/>
      <c r="V1012" s="32"/>
      <c r="W1012" s="32"/>
      <c r="X1012" s="32"/>
      <c r="Y1012" s="32"/>
      <c r="Z1012" s="32"/>
      <c r="AA1012" s="32"/>
      <c r="AB1012" s="32"/>
      <c r="AC1012" s="32"/>
      <c r="AD1012" s="32"/>
      <c r="AE1012" s="32"/>
      <c r="AT1012" s="15" t="s">
        <v>147</v>
      </c>
      <c r="AU1012" s="15" t="s">
        <v>83</v>
      </c>
    </row>
    <row r="1013" spans="1:65" s="2" customFormat="1" ht="16.5" customHeight="1">
      <c r="A1013" s="32"/>
      <c r="B1013" s="33"/>
      <c r="C1013" s="191" t="s">
        <v>1959</v>
      </c>
      <c r="D1013" s="191" t="s">
        <v>409</v>
      </c>
      <c r="E1013" s="192" t="s">
        <v>1960</v>
      </c>
      <c r="F1013" s="193" t="s">
        <v>1961</v>
      </c>
      <c r="G1013" s="194" t="s">
        <v>276</v>
      </c>
      <c r="H1013" s="195">
        <v>5</v>
      </c>
      <c r="I1013" s="196"/>
      <c r="J1013" s="197">
        <f>ROUND(I1013*H1013,2)</f>
        <v>0</v>
      </c>
      <c r="K1013" s="193" t="s">
        <v>142</v>
      </c>
      <c r="L1013" s="198"/>
      <c r="M1013" s="199" t="s">
        <v>19</v>
      </c>
      <c r="N1013" s="200" t="s">
        <v>44</v>
      </c>
      <c r="O1013" s="62"/>
      <c r="P1013" s="180">
        <f>O1013*H1013</f>
        <v>0</v>
      </c>
      <c r="Q1013" s="180">
        <v>0.114</v>
      </c>
      <c r="R1013" s="180">
        <f>Q1013*H1013</f>
        <v>0.57000000000000006</v>
      </c>
      <c r="S1013" s="180">
        <v>0</v>
      </c>
      <c r="T1013" s="181">
        <f>S1013*H1013</f>
        <v>0</v>
      </c>
      <c r="U1013" s="32"/>
      <c r="V1013" s="32"/>
      <c r="W1013" s="32"/>
      <c r="X1013" s="32"/>
      <c r="Y1013" s="32"/>
      <c r="Z1013" s="32"/>
      <c r="AA1013" s="32"/>
      <c r="AB1013" s="32"/>
      <c r="AC1013" s="32"/>
      <c r="AD1013" s="32"/>
      <c r="AE1013" s="32"/>
      <c r="AR1013" s="182" t="s">
        <v>184</v>
      </c>
      <c r="AT1013" s="182" t="s">
        <v>409</v>
      </c>
      <c r="AU1013" s="182" t="s">
        <v>83</v>
      </c>
      <c r="AY1013" s="15" t="s">
        <v>136</v>
      </c>
      <c r="BE1013" s="183">
        <f>IF(N1013="základní",J1013,0)</f>
        <v>0</v>
      </c>
      <c r="BF1013" s="183">
        <f>IF(N1013="snížená",J1013,0)</f>
        <v>0</v>
      </c>
      <c r="BG1013" s="183">
        <f>IF(N1013="zákl. přenesená",J1013,0)</f>
        <v>0</v>
      </c>
      <c r="BH1013" s="183">
        <f>IF(N1013="sníž. přenesená",J1013,0)</f>
        <v>0</v>
      </c>
      <c r="BI1013" s="183">
        <f>IF(N1013="nulová",J1013,0)</f>
        <v>0</v>
      </c>
      <c r="BJ1013" s="15" t="s">
        <v>81</v>
      </c>
      <c r="BK1013" s="183">
        <f>ROUND(I1013*H1013,2)</f>
        <v>0</v>
      </c>
      <c r="BL1013" s="15" t="s">
        <v>143</v>
      </c>
      <c r="BM1013" s="182" t="s">
        <v>1962</v>
      </c>
    </row>
    <row r="1014" spans="1:65" s="2" customFormat="1" ht="11.25">
      <c r="A1014" s="32"/>
      <c r="B1014" s="33"/>
      <c r="C1014" s="34"/>
      <c r="D1014" s="184" t="s">
        <v>145</v>
      </c>
      <c r="E1014" s="34"/>
      <c r="F1014" s="185" t="s">
        <v>1961</v>
      </c>
      <c r="G1014" s="34"/>
      <c r="H1014" s="34"/>
      <c r="I1014" s="186"/>
      <c r="J1014" s="34"/>
      <c r="K1014" s="34"/>
      <c r="L1014" s="37"/>
      <c r="M1014" s="187"/>
      <c r="N1014" s="188"/>
      <c r="O1014" s="62"/>
      <c r="P1014" s="62"/>
      <c r="Q1014" s="62"/>
      <c r="R1014" s="62"/>
      <c r="S1014" s="62"/>
      <c r="T1014" s="63"/>
      <c r="U1014" s="32"/>
      <c r="V1014" s="32"/>
      <c r="W1014" s="32"/>
      <c r="X1014" s="32"/>
      <c r="Y1014" s="32"/>
      <c r="Z1014" s="32"/>
      <c r="AA1014" s="32"/>
      <c r="AB1014" s="32"/>
      <c r="AC1014" s="32"/>
      <c r="AD1014" s="32"/>
      <c r="AE1014" s="32"/>
      <c r="AT1014" s="15" t="s">
        <v>145</v>
      </c>
      <c r="AU1014" s="15" t="s">
        <v>83</v>
      </c>
    </row>
    <row r="1015" spans="1:65" s="2" customFormat="1" ht="16.5" customHeight="1">
      <c r="A1015" s="32"/>
      <c r="B1015" s="33"/>
      <c r="C1015" s="171" t="s">
        <v>1963</v>
      </c>
      <c r="D1015" s="171" t="s">
        <v>138</v>
      </c>
      <c r="E1015" s="172" t="s">
        <v>1964</v>
      </c>
      <c r="F1015" s="173" t="s">
        <v>1965</v>
      </c>
      <c r="G1015" s="174" t="s">
        <v>276</v>
      </c>
      <c r="H1015" s="175">
        <v>5</v>
      </c>
      <c r="I1015" s="176"/>
      <c r="J1015" s="177">
        <f>ROUND(I1015*H1015,2)</f>
        <v>0</v>
      </c>
      <c r="K1015" s="173" t="s">
        <v>142</v>
      </c>
      <c r="L1015" s="37"/>
      <c r="M1015" s="178" t="s">
        <v>19</v>
      </c>
      <c r="N1015" s="179" t="s">
        <v>44</v>
      </c>
      <c r="O1015" s="62"/>
      <c r="P1015" s="180">
        <f>O1015*H1015</f>
        <v>0</v>
      </c>
      <c r="Q1015" s="180">
        <v>0.16370999999999999</v>
      </c>
      <c r="R1015" s="180">
        <f>Q1015*H1015</f>
        <v>0.81855</v>
      </c>
      <c r="S1015" s="180">
        <v>0</v>
      </c>
      <c r="T1015" s="181">
        <f>S1015*H1015</f>
        <v>0</v>
      </c>
      <c r="U1015" s="32"/>
      <c r="V1015" s="32"/>
      <c r="W1015" s="32"/>
      <c r="X1015" s="32"/>
      <c r="Y1015" s="32"/>
      <c r="Z1015" s="32"/>
      <c r="AA1015" s="32"/>
      <c r="AB1015" s="32"/>
      <c r="AC1015" s="32"/>
      <c r="AD1015" s="32"/>
      <c r="AE1015" s="32"/>
      <c r="AR1015" s="182" t="s">
        <v>143</v>
      </c>
      <c r="AT1015" s="182" t="s">
        <v>138</v>
      </c>
      <c r="AU1015" s="182" t="s">
        <v>83</v>
      </c>
      <c r="AY1015" s="15" t="s">
        <v>136</v>
      </c>
      <c r="BE1015" s="183">
        <f>IF(N1015="základní",J1015,0)</f>
        <v>0</v>
      </c>
      <c r="BF1015" s="183">
        <f>IF(N1015="snížená",J1015,0)</f>
        <v>0</v>
      </c>
      <c r="BG1015" s="183">
        <f>IF(N1015="zákl. přenesená",J1015,0)</f>
        <v>0</v>
      </c>
      <c r="BH1015" s="183">
        <f>IF(N1015="sníž. přenesená",J1015,0)</f>
        <v>0</v>
      </c>
      <c r="BI1015" s="183">
        <f>IF(N1015="nulová",J1015,0)</f>
        <v>0</v>
      </c>
      <c r="BJ1015" s="15" t="s">
        <v>81</v>
      </c>
      <c r="BK1015" s="183">
        <f>ROUND(I1015*H1015,2)</f>
        <v>0</v>
      </c>
      <c r="BL1015" s="15" t="s">
        <v>143</v>
      </c>
      <c r="BM1015" s="182" t="s">
        <v>1966</v>
      </c>
    </row>
    <row r="1016" spans="1:65" s="2" customFormat="1" ht="19.5">
      <c r="A1016" s="32"/>
      <c r="B1016" s="33"/>
      <c r="C1016" s="34"/>
      <c r="D1016" s="184" t="s">
        <v>145</v>
      </c>
      <c r="E1016" s="34"/>
      <c r="F1016" s="185" t="s">
        <v>1967</v>
      </c>
      <c r="G1016" s="34"/>
      <c r="H1016" s="34"/>
      <c r="I1016" s="186"/>
      <c r="J1016" s="34"/>
      <c r="K1016" s="34"/>
      <c r="L1016" s="37"/>
      <c r="M1016" s="187"/>
      <c r="N1016" s="188"/>
      <c r="O1016" s="62"/>
      <c r="P1016" s="62"/>
      <c r="Q1016" s="62"/>
      <c r="R1016" s="62"/>
      <c r="S1016" s="62"/>
      <c r="T1016" s="63"/>
      <c r="U1016" s="32"/>
      <c r="V1016" s="32"/>
      <c r="W1016" s="32"/>
      <c r="X1016" s="32"/>
      <c r="Y1016" s="32"/>
      <c r="Z1016" s="32"/>
      <c r="AA1016" s="32"/>
      <c r="AB1016" s="32"/>
      <c r="AC1016" s="32"/>
      <c r="AD1016" s="32"/>
      <c r="AE1016" s="32"/>
      <c r="AT1016" s="15" t="s">
        <v>145</v>
      </c>
      <c r="AU1016" s="15" t="s">
        <v>83</v>
      </c>
    </row>
    <row r="1017" spans="1:65" s="2" customFormat="1" ht="11.25">
      <c r="A1017" s="32"/>
      <c r="B1017" s="33"/>
      <c r="C1017" s="34"/>
      <c r="D1017" s="189" t="s">
        <v>147</v>
      </c>
      <c r="E1017" s="34"/>
      <c r="F1017" s="190" t="s">
        <v>1968</v>
      </c>
      <c r="G1017" s="34"/>
      <c r="H1017" s="34"/>
      <c r="I1017" s="186"/>
      <c r="J1017" s="34"/>
      <c r="K1017" s="34"/>
      <c r="L1017" s="37"/>
      <c r="M1017" s="187"/>
      <c r="N1017" s="188"/>
      <c r="O1017" s="62"/>
      <c r="P1017" s="62"/>
      <c r="Q1017" s="62"/>
      <c r="R1017" s="62"/>
      <c r="S1017" s="62"/>
      <c r="T1017" s="63"/>
      <c r="U1017" s="32"/>
      <c r="V1017" s="32"/>
      <c r="W1017" s="32"/>
      <c r="X1017" s="32"/>
      <c r="Y1017" s="32"/>
      <c r="Z1017" s="32"/>
      <c r="AA1017" s="32"/>
      <c r="AB1017" s="32"/>
      <c r="AC1017" s="32"/>
      <c r="AD1017" s="32"/>
      <c r="AE1017" s="32"/>
      <c r="AT1017" s="15" t="s">
        <v>147</v>
      </c>
      <c r="AU1017" s="15" t="s">
        <v>83</v>
      </c>
    </row>
    <row r="1018" spans="1:65" s="2" customFormat="1" ht="16.5" customHeight="1">
      <c r="A1018" s="32"/>
      <c r="B1018" s="33"/>
      <c r="C1018" s="191" t="s">
        <v>1969</v>
      </c>
      <c r="D1018" s="191" t="s">
        <v>409</v>
      </c>
      <c r="E1018" s="192" t="s">
        <v>1970</v>
      </c>
      <c r="F1018" s="193" t="s">
        <v>1971</v>
      </c>
      <c r="G1018" s="194" t="s">
        <v>276</v>
      </c>
      <c r="H1018" s="195">
        <v>10</v>
      </c>
      <c r="I1018" s="196"/>
      <c r="J1018" s="197">
        <f>ROUND(I1018*H1018,2)</f>
        <v>0</v>
      </c>
      <c r="K1018" s="193" t="s">
        <v>142</v>
      </c>
      <c r="L1018" s="198"/>
      <c r="M1018" s="199" t="s">
        <v>19</v>
      </c>
      <c r="N1018" s="200" t="s">
        <v>44</v>
      </c>
      <c r="O1018" s="62"/>
      <c r="P1018" s="180">
        <f>O1018*H1018</f>
        <v>0</v>
      </c>
      <c r="Q1018" s="180">
        <v>0.17</v>
      </c>
      <c r="R1018" s="180">
        <f>Q1018*H1018</f>
        <v>1.7000000000000002</v>
      </c>
      <c r="S1018" s="180">
        <v>0</v>
      </c>
      <c r="T1018" s="181">
        <f>S1018*H1018</f>
        <v>0</v>
      </c>
      <c r="U1018" s="32"/>
      <c r="V1018" s="32"/>
      <c r="W1018" s="32"/>
      <c r="X1018" s="32"/>
      <c r="Y1018" s="32"/>
      <c r="Z1018" s="32"/>
      <c r="AA1018" s="32"/>
      <c r="AB1018" s="32"/>
      <c r="AC1018" s="32"/>
      <c r="AD1018" s="32"/>
      <c r="AE1018" s="32"/>
      <c r="AR1018" s="182" t="s">
        <v>184</v>
      </c>
      <c r="AT1018" s="182" t="s">
        <v>409</v>
      </c>
      <c r="AU1018" s="182" t="s">
        <v>83</v>
      </c>
      <c r="AY1018" s="15" t="s">
        <v>136</v>
      </c>
      <c r="BE1018" s="183">
        <f>IF(N1018="základní",J1018,0)</f>
        <v>0</v>
      </c>
      <c r="BF1018" s="183">
        <f>IF(N1018="snížená",J1018,0)</f>
        <v>0</v>
      </c>
      <c r="BG1018" s="183">
        <f>IF(N1018="zákl. přenesená",J1018,0)</f>
        <v>0</v>
      </c>
      <c r="BH1018" s="183">
        <f>IF(N1018="sníž. přenesená",J1018,0)</f>
        <v>0</v>
      </c>
      <c r="BI1018" s="183">
        <f>IF(N1018="nulová",J1018,0)</f>
        <v>0</v>
      </c>
      <c r="BJ1018" s="15" t="s">
        <v>81</v>
      </c>
      <c r="BK1018" s="183">
        <f>ROUND(I1018*H1018,2)</f>
        <v>0</v>
      </c>
      <c r="BL1018" s="15" t="s">
        <v>143</v>
      </c>
      <c r="BM1018" s="182" t="s">
        <v>1972</v>
      </c>
    </row>
    <row r="1019" spans="1:65" s="2" customFormat="1" ht="11.25">
      <c r="A1019" s="32"/>
      <c r="B1019" s="33"/>
      <c r="C1019" s="34"/>
      <c r="D1019" s="184" t="s">
        <v>145</v>
      </c>
      <c r="E1019" s="34"/>
      <c r="F1019" s="185" t="s">
        <v>1971</v>
      </c>
      <c r="G1019" s="34"/>
      <c r="H1019" s="34"/>
      <c r="I1019" s="186"/>
      <c r="J1019" s="34"/>
      <c r="K1019" s="34"/>
      <c r="L1019" s="37"/>
      <c r="M1019" s="187"/>
      <c r="N1019" s="188"/>
      <c r="O1019" s="62"/>
      <c r="P1019" s="62"/>
      <c r="Q1019" s="62"/>
      <c r="R1019" s="62"/>
      <c r="S1019" s="62"/>
      <c r="T1019" s="63"/>
      <c r="U1019" s="32"/>
      <c r="V1019" s="32"/>
      <c r="W1019" s="32"/>
      <c r="X1019" s="32"/>
      <c r="Y1019" s="32"/>
      <c r="Z1019" s="32"/>
      <c r="AA1019" s="32"/>
      <c r="AB1019" s="32"/>
      <c r="AC1019" s="32"/>
      <c r="AD1019" s="32"/>
      <c r="AE1019" s="32"/>
      <c r="AT1019" s="15" t="s">
        <v>145</v>
      </c>
      <c r="AU1019" s="15" t="s">
        <v>83</v>
      </c>
    </row>
    <row r="1020" spans="1:65" s="2" customFormat="1" ht="16.5" customHeight="1">
      <c r="A1020" s="32"/>
      <c r="B1020" s="33"/>
      <c r="C1020" s="191" t="s">
        <v>1973</v>
      </c>
      <c r="D1020" s="191" t="s">
        <v>409</v>
      </c>
      <c r="E1020" s="192" t="s">
        <v>1974</v>
      </c>
      <c r="F1020" s="193" t="s">
        <v>1975</v>
      </c>
      <c r="G1020" s="194" t="s">
        <v>276</v>
      </c>
      <c r="H1020" s="195">
        <v>5</v>
      </c>
      <c r="I1020" s="196"/>
      <c r="J1020" s="197">
        <f>ROUND(I1020*H1020,2)</f>
        <v>0</v>
      </c>
      <c r="K1020" s="193" t="s">
        <v>142</v>
      </c>
      <c r="L1020" s="198"/>
      <c r="M1020" s="199" t="s">
        <v>19</v>
      </c>
      <c r="N1020" s="200" t="s">
        <v>44</v>
      </c>
      <c r="O1020" s="62"/>
      <c r="P1020" s="180">
        <f>O1020*H1020</f>
        <v>0</v>
      </c>
      <c r="Q1020" s="180">
        <v>0.13400000000000001</v>
      </c>
      <c r="R1020" s="180">
        <f>Q1020*H1020</f>
        <v>0.67</v>
      </c>
      <c r="S1020" s="180">
        <v>0</v>
      </c>
      <c r="T1020" s="181">
        <f>S1020*H1020</f>
        <v>0</v>
      </c>
      <c r="U1020" s="32"/>
      <c r="V1020" s="32"/>
      <c r="W1020" s="32"/>
      <c r="X1020" s="32"/>
      <c r="Y1020" s="32"/>
      <c r="Z1020" s="32"/>
      <c r="AA1020" s="32"/>
      <c r="AB1020" s="32"/>
      <c r="AC1020" s="32"/>
      <c r="AD1020" s="32"/>
      <c r="AE1020" s="32"/>
      <c r="AR1020" s="182" t="s">
        <v>184</v>
      </c>
      <c r="AT1020" s="182" t="s">
        <v>409</v>
      </c>
      <c r="AU1020" s="182" t="s">
        <v>83</v>
      </c>
      <c r="AY1020" s="15" t="s">
        <v>136</v>
      </c>
      <c r="BE1020" s="183">
        <f>IF(N1020="základní",J1020,0)</f>
        <v>0</v>
      </c>
      <c r="BF1020" s="183">
        <f>IF(N1020="snížená",J1020,0)</f>
        <v>0</v>
      </c>
      <c r="BG1020" s="183">
        <f>IF(N1020="zákl. přenesená",J1020,0)</f>
        <v>0</v>
      </c>
      <c r="BH1020" s="183">
        <f>IF(N1020="sníž. přenesená",J1020,0)</f>
        <v>0</v>
      </c>
      <c r="BI1020" s="183">
        <f>IF(N1020="nulová",J1020,0)</f>
        <v>0</v>
      </c>
      <c r="BJ1020" s="15" t="s">
        <v>81</v>
      </c>
      <c r="BK1020" s="183">
        <f>ROUND(I1020*H1020,2)</f>
        <v>0</v>
      </c>
      <c r="BL1020" s="15" t="s">
        <v>143</v>
      </c>
      <c r="BM1020" s="182" t="s">
        <v>1976</v>
      </c>
    </row>
    <row r="1021" spans="1:65" s="2" customFormat="1" ht="11.25">
      <c r="A1021" s="32"/>
      <c r="B1021" s="33"/>
      <c r="C1021" s="34"/>
      <c r="D1021" s="184" t="s">
        <v>145</v>
      </c>
      <c r="E1021" s="34"/>
      <c r="F1021" s="185" t="s">
        <v>1975</v>
      </c>
      <c r="G1021" s="34"/>
      <c r="H1021" s="34"/>
      <c r="I1021" s="186"/>
      <c r="J1021" s="34"/>
      <c r="K1021" s="34"/>
      <c r="L1021" s="37"/>
      <c r="M1021" s="187"/>
      <c r="N1021" s="188"/>
      <c r="O1021" s="62"/>
      <c r="P1021" s="62"/>
      <c r="Q1021" s="62"/>
      <c r="R1021" s="62"/>
      <c r="S1021" s="62"/>
      <c r="T1021" s="63"/>
      <c r="U1021" s="32"/>
      <c r="V1021" s="32"/>
      <c r="W1021" s="32"/>
      <c r="X1021" s="32"/>
      <c r="Y1021" s="32"/>
      <c r="Z1021" s="32"/>
      <c r="AA1021" s="32"/>
      <c r="AB1021" s="32"/>
      <c r="AC1021" s="32"/>
      <c r="AD1021" s="32"/>
      <c r="AE1021" s="32"/>
      <c r="AT1021" s="15" t="s">
        <v>145</v>
      </c>
      <c r="AU1021" s="15" t="s">
        <v>83</v>
      </c>
    </row>
    <row r="1022" spans="1:65" s="2" customFormat="1" ht="16.5" customHeight="1">
      <c r="A1022" s="32"/>
      <c r="B1022" s="33"/>
      <c r="C1022" s="171" t="s">
        <v>1977</v>
      </c>
      <c r="D1022" s="171" t="s">
        <v>138</v>
      </c>
      <c r="E1022" s="172" t="s">
        <v>1978</v>
      </c>
      <c r="F1022" s="173" t="s">
        <v>1979</v>
      </c>
      <c r="G1022" s="174" t="s">
        <v>276</v>
      </c>
      <c r="H1022" s="175">
        <v>5</v>
      </c>
      <c r="I1022" s="176"/>
      <c r="J1022" s="177">
        <f>ROUND(I1022*H1022,2)</f>
        <v>0</v>
      </c>
      <c r="K1022" s="173" t="s">
        <v>142</v>
      </c>
      <c r="L1022" s="37"/>
      <c r="M1022" s="178" t="s">
        <v>19</v>
      </c>
      <c r="N1022" s="179" t="s">
        <v>44</v>
      </c>
      <c r="O1022" s="62"/>
      <c r="P1022" s="180">
        <f>O1022*H1022</f>
        <v>0</v>
      </c>
      <c r="Q1022" s="180">
        <v>0.32252999999999998</v>
      </c>
      <c r="R1022" s="180">
        <f>Q1022*H1022</f>
        <v>1.6126499999999999</v>
      </c>
      <c r="S1022" s="180">
        <v>0</v>
      </c>
      <c r="T1022" s="181">
        <f>S1022*H1022</f>
        <v>0</v>
      </c>
      <c r="U1022" s="32"/>
      <c r="V1022" s="32"/>
      <c r="W1022" s="32"/>
      <c r="X1022" s="32"/>
      <c r="Y1022" s="32"/>
      <c r="Z1022" s="32"/>
      <c r="AA1022" s="32"/>
      <c r="AB1022" s="32"/>
      <c r="AC1022" s="32"/>
      <c r="AD1022" s="32"/>
      <c r="AE1022" s="32"/>
      <c r="AR1022" s="182" t="s">
        <v>143</v>
      </c>
      <c r="AT1022" s="182" t="s">
        <v>138</v>
      </c>
      <c r="AU1022" s="182" t="s">
        <v>83</v>
      </c>
      <c r="AY1022" s="15" t="s">
        <v>136</v>
      </c>
      <c r="BE1022" s="183">
        <f>IF(N1022="základní",J1022,0)</f>
        <v>0</v>
      </c>
      <c r="BF1022" s="183">
        <f>IF(N1022="snížená",J1022,0)</f>
        <v>0</v>
      </c>
      <c r="BG1022" s="183">
        <f>IF(N1022="zákl. přenesená",J1022,0)</f>
        <v>0</v>
      </c>
      <c r="BH1022" s="183">
        <f>IF(N1022="sníž. přenesená",J1022,0)</f>
        <v>0</v>
      </c>
      <c r="BI1022" s="183">
        <f>IF(N1022="nulová",J1022,0)</f>
        <v>0</v>
      </c>
      <c r="BJ1022" s="15" t="s">
        <v>81</v>
      </c>
      <c r="BK1022" s="183">
        <f>ROUND(I1022*H1022,2)</f>
        <v>0</v>
      </c>
      <c r="BL1022" s="15" t="s">
        <v>143</v>
      </c>
      <c r="BM1022" s="182" t="s">
        <v>1980</v>
      </c>
    </row>
    <row r="1023" spans="1:65" s="2" customFormat="1" ht="19.5">
      <c r="A1023" s="32"/>
      <c r="B1023" s="33"/>
      <c r="C1023" s="34"/>
      <c r="D1023" s="184" t="s">
        <v>145</v>
      </c>
      <c r="E1023" s="34"/>
      <c r="F1023" s="185" t="s">
        <v>1981</v>
      </c>
      <c r="G1023" s="34"/>
      <c r="H1023" s="34"/>
      <c r="I1023" s="186"/>
      <c r="J1023" s="34"/>
      <c r="K1023" s="34"/>
      <c r="L1023" s="37"/>
      <c r="M1023" s="187"/>
      <c r="N1023" s="188"/>
      <c r="O1023" s="62"/>
      <c r="P1023" s="62"/>
      <c r="Q1023" s="62"/>
      <c r="R1023" s="62"/>
      <c r="S1023" s="62"/>
      <c r="T1023" s="63"/>
      <c r="U1023" s="32"/>
      <c r="V1023" s="32"/>
      <c r="W1023" s="32"/>
      <c r="X1023" s="32"/>
      <c r="Y1023" s="32"/>
      <c r="Z1023" s="32"/>
      <c r="AA1023" s="32"/>
      <c r="AB1023" s="32"/>
      <c r="AC1023" s="32"/>
      <c r="AD1023" s="32"/>
      <c r="AE1023" s="32"/>
      <c r="AT1023" s="15" t="s">
        <v>145</v>
      </c>
      <c r="AU1023" s="15" t="s">
        <v>83</v>
      </c>
    </row>
    <row r="1024" spans="1:65" s="2" customFormat="1" ht="11.25">
      <c r="A1024" s="32"/>
      <c r="B1024" s="33"/>
      <c r="C1024" s="34"/>
      <c r="D1024" s="189" t="s">
        <v>147</v>
      </c>
      <c r="E1024" s="34"/>
      <c r="F1024" s="190" t="s">
        <v>1982</v>
      </c>
      <c r="G1024" s="34"/>
      <c r="H1024" s="34"/>
      <c r="I1024" s="186"/>
      <c r="J1024" s="34"/>
      <c r="K1024" s="34"/>
      <c r="L1024" s="37"/>
      <c r="M1024" s="187"/>
      <c r="N1024" s="188"/>
      <c r="O1024" s="62"/>
      <c r="P1024" s="62"/>
      <c r="Q1024" s="62"/>
      <c r="R1024" s="62"/>
      <c r="S1024" s="62"/>
      <c r="T1024" s="63"/>
      <c r="U1024" s="32"/>
      <c r="V1024" s="32"/>
      <c r="W1024" s="32"/>
      <c r="X1024" s="32"/>
      <c r="Y1024" s="32"/>
      <c r="Z1024" s="32"/>
      <c r="AA1024" s="32"/>
      <c r="AB1024" s="32"/>
      <c r="AC1024" s="32"/>
      <c r="AD1024" s="32"/>
      <c r="AE1024" s="32"/>
      <c r="AT1024" s="15" t="s">
        <v>147</v>
      </c>
      <c r="AU1024" s="15" t="s">
        <v>83</v>
      </c>
    </row>
    <row r="1025" spans="1:65" s="2" customFormat="1" ht="16.5" customHeight="1">
      <c r="A1025" s="32"/>
      <c r="B1025" s="33"/>
      <c r="C1025" s="171" t="s">
        <v>1983</v>
      </c>
      <c r="D1025" s="171" t="s">
        <v>138</v>
      </c>
      <c r="E1025" s="172" t="s">
        <v>1984</v>
      </c>
      <c r="F1025" s="173" t="s">
        <v>1985</v>
      </c>
      <c r="G1025" s="174" t="s">
        <v>141</v>
      </c>
      <c r="H1025" s="175">
        <v>5</v>
      </c>
      <c r="I1025" s="176"/>
      <c r="J1025" s="177">
        <f>ROUND(I1025*H1025,2)</f>
        <v>0</v>
      </c>
      <c r="K1025" s="173" t="s">
        <v>142</v>
      </c>
      <c r="L1025" s="37"/>
      <c r="M1025" s="178" t="s">
        <v>19</v>
      </c>
      <c r="N1025" s="179" t="s">
        <v>44</v>
      </c>
      <c r="O1025" s="62"/>
      <c r="P1025" s="180">
        <f>O1025*H1025</f>
        <v>0</v>
      </c>
      <c r="Q1025" s="180">
        <v>2.681E-2</v>
      </c>
      <c r="R1025" s="180">
        <f>Q1025*H1025</f>
        <v>0.13405</v>
      </c>
      <c r="S1025" s="180">
        <v>0</v>
      </c>
      <c r="T1025" s="181">
        <f>S1025*H1025</f>
        <v>0</v>
      </c>
      <c r="U1025" s="32"/>
      <c r="V1025" s="32"/>
      <c r="W1025" s="32"/>
      <c r="X1025" s="32"/>
      <c r="Y1025" s="32"/>
      <c r="Z1025" s="32"/>
      <c r="AA1025" s="32"/>
      <c r="AB1025" s="32"/>
      <c r="AC1025" s="32"/>
      <c r="AD1025" s="32"/>
      <c r="AE1025" s="32"/>
      <c r="AR1025" s="182" t="s">
        <v>143</v>
      </c>
      <c r="AT1025" s="182" t="s">
        <v>138</v>
      </c>
      <c r="AU1025" s="182" t="s">
        <v>83</v>
      </c>
      <c r="AY1025" s="15" t="s">
        <v>136</v>
      </c>
      <c r="BE1025" s="183">
        <f>IF(N1025="základní",J1025,0)</f>
        <v>0</v>
      </c>
      <c r="BF1025" s="183">
        <f>IF(N1025="snížená",J1025,0)</f>
        <v>0</v>
      </c>
      <c r="BG1025" s="183">
        <f>IF(N1025="zákl. přenesená",J1025,0)</f>
        <v>0</v>
      </c>
      <c r="BH1025" s="183">
        <f>IF(N1025="sníž. přenesená",J1025,0)</f>
        <v>0</v>
      </c>
      <c r="BI1025" s="183">
        <f>IF(N1025="nulová",J1025,0)</f>
        <v>0</v>
      </c>
      <c r="BJ1025" s="15" t="s">
        <v>81</v>
      </c>
      <c r="BK1025" s="183">
        <f>ROUND(I1025*H1025,2)</f>
        <v>0</v>
      </c>
      <c r="BL1025" s="15" t="s">
        <v>143</v>
      </c>
      <c r="BM1025" s="182" t="s">
        <v>1986</v>
      </c>
    </row>
    <row r="1026" spans="1:65" s="2" customFormat="1" ht="19.5">
      <c r="A1026" s="32"/>
      <c r="B1026" s="33"/>
      <c r="C1026" s="34"/>
      <c r="D1026" s="184" t="s">
        <v>145</v>
      </c>
      <c r="E1026" s="34"/>
      <c r="F1026" s="185" t="s">
        <v>1987</v>
      </c>
      <c r="G1026" s="34"/>
      <c r="H1026" s="34"/>
      <c r="I1026" s="186"/>
      <c r="J1026" s="34"/>
      <c r="K1026" s="34"/>
      <c r="L1026" s="37"/>
      <c r="M1026" s="187"/>
      <c r="N1026" s="188"/>
      <c r="O1026" s="62"/>
      <c r="P1026" s="62"/>
      <c r="Q1026" s="62"/>
      <c r="R1026" s="62"/>
      <c r="S1026" s="62"/>
      <c r="T1026" s="63"/>
      <c r="U1026" s="32"/>
      <c r="V1026" s="32"/>
      <c r="W1026" s="32"/>
      <c r="X1026" s="32"/>
      <c r="Y1026" s="32"/>
      <c r="Z1026" s="32"/>
      <c r="AA1026" s="32"/>
      <c r="AB1026" s="32"/>
      <c r="AC1026" s="32"/>
      <c r="AD1026" s="32"/>
      <c r="AE1026" s="32"/>
      <c r="AT1026" s="15" t="s">
        <v>145</v>
      </c>
      <c r="AU1026" s="15" t="s">
        <v>83</v>
      </c>
    </row>
    <row r="1027" spans="1:65" s="2" customFormat="1" ht="11.25">
      <c r="A1027" s="32"/>
      <c r="B1027" s="33"/>
      <c r="C1027" s="34"/>
      <c r="D1027" s="189" t="s">
        <v>147</v>
      </c>
      <c r="E1027" s="34"/>
      <c r="F1027" s="190" t="s">
        <v>1988</v>
      </c>
      <c r="G1027" s="34"/>
      <c r="H1027" s="34"/>
      <c r="I1027" s="186"/>
      <c r="J1027" s="34"/>
      <c r="K1027" s="34"/>
      <c r="L1027" s="37"/>
      <c r="M1027" s="187"/>
      <c r="N1027" s="188"/>
      <c r="O1027" s="62"/>
      <c r="P1027" s="62"/>
      <c r="Q1027" s="62"/>
      <c r="R1027" s="62"/>
      <c r="S1027" s="62"/>
      <c r="T1027" s="63"/>
      <c r="U1027" s="32"/>
      <c r="V1027" s="32"/>
      <c r="W1027" s="32"/>
      <c r="X1027" s="32"/>
      <c r="Y1027" s="32"/>
      <c r="Z1027" s="32"/>
      <c r="AA1027" s="32"/>
      <c r="AB1027" s="32"/>
      <c r="AC1027" s="32"/>
      <c r="AD1027" s="32"/>
      <c r="AE1027" s="32"/>
      <c r="AT1027" s="15" t="s">
        <v>147</v>
      </c>
      <c r="AU1027" s="15" t="s">
        <v>83</v>
      </c>
    </row>
    <row r="1028" spans="1:65" s="2" customFormat="1" ht="16.5" customHeight="1">
      <c r="A1028" s="32"/>
      <c r="B1028" s="33"/>
      <c r="C1028" s="171" t="s">
        <v>1989</v>
      </c>
      <c r="D1028" s="171" t="s">
        <v>138</v>
      </c>
      <c r="E1028" s="172" t="s">
        <v>1990</v>
      </c>
      <c r="F1028" s="173" t="s">
        <v>1991</v>
      </c>
      <c r="G1028" s="174" t="s">
        <v>276</v>
      </c>
      <c r="H1028" s="175">
        <v>50</v>
      </c>
      <c r="I1028" s="176"/>
      <c r="J1028" s="177">
        <f>ROUND(I1028*H1028,2)</f>
        <v>0</v>
      </c>
      <c r="K1028" s="173" t="s">
        <v>142</v>
      </c>
      <c r="L1028" s="37"/>
      <c r="M1028" s="178" t="s">
        <v>19</v>
      </c>
      <c r="N1028" s="179" t="s">
        <v>44</v>
      </c>
      <c r="O1028" s="62"/>
      <c r="P1028" s="180">
        <f>O1028*H1028</f>
        <v>0</v>
      </c>
      <c r="Q1028" s="180">
        <v>0.29221000000000003</v>
      </c>
      <c r="R1028" s="180">
        <f>Q1028*H1028</f>
        <v>14.610500000000002</v>
      </c>
      <c r="S1028" s="180">
        <v>0</v>
      </c>
      <c r="T1028" s="181">
        <f>S1028*H1028</f>
        <v>0</v>
      </c>
      <c r="U1028" s="32"/>
      <c r="V1028" s="32"/>
      <c r="W1028" s="32"/>
      <c r="X1028" s="32"/>
      <c r="Y1028" s="32"/>
      <c r="Z1028" s="32"/>
      <c r="AA1028" s="32"/>
      <c r="AB1028" s="32"/>
      <c r="AC1028" s="32"/>
      <c r="AD1028" s="32"/>
      <c r="AE1028" s="32"/>
      <c r="AR1028" s="182" t="s">
        <v>143</v>
      </c>
      <c r="AT1028" s="182" t="s">
        <v>138</v>
      </c>
      <c r="AU1028" s="182" t="s">
        <v>83</v>
      </c>
      <c r="AY1028" s="15" t="s">
        <v>136</v>
      </c>
      <c r="BE1028" s="183">
        <f>IF(N1028="základní",J1028,0)</f>
        <v>0</v>
      </c>
      <c r="BF1028" s="183">
        <f>IF(N1028="snížená",J1028,0)</f>
        <v>0</v>
      </c>
      <c r="BG1028" s="183">
        <f>IF(N1028="zákl. přenesená",J1028,0)</f>
        <v>0</v>
      </c>
      <c r="BH1028" s="183">
        <f>IF(N1028="sníž. přenesená",J1028,0)</f>
        <v>0</v>
      </c>
      <c r="BI1028" s="183">
        <f>IF(N1028="nulová",J1028,0)</f>
        <v>0</v>
      </c>
      <c r="BJ1028" s="15" t="s">
        <v>81</v>
      </c>
      <c r="BK1028" s="183">
        <f>ROUND(I1028*H1028,2)</f>
        <v>0</v>
      </c>
      <c r="BL1028" s="15" t="s">
        <v>143</v>
      </c>
      <c r="BM1028" s="182" t="s">
        <v>1992</v>
      </c>
    </row>
    <row r="1029" spans="1:65" s="2" customFormat="1" ht="11.25">
      <c r="A1029" s="32"/>
      <c r="B1029" s="33"/>
      <c r="C1029" s="34"/>
      <c r="D1029" s="184" t="s">
        <v>145</v>
      </c>
      <c r="E1029" s="34"/>
      <c r="F1029" s="185" t="s">
        <v>1993</v>
      </c>
      <c r="G1029" s="34"/>
      <c r="H1029" s="34"/>
      <c r="I1029" s="186"/>
      <c r="J1029" s="34"/>
      <c r="K1029" s="34"/>
      <c r="L1029" s="37"/>
      <c r="M1029" s="187"/>
      <c r="N1029" s="188"/>
      <c r="O1029" s="62"/>
      <c r="P1029" s="62"/>
      <c r="Q1029" s="62"/>
      <c r="R1029" s="62"/>
      <c r="S1029" s="62"/>
      <c r="T1029" s="63"/>
      <c r="U1029" s="32"/>
      <c r="V1029" s="32"/>
      <c r="W1029" s="32"/>
      <c r="X1029" s="32"/>
      <c r="Y1029" s="32"/>
      <c r="Z1029" s="32"/>
      <c r="AA1029" s="32"/>
      <c r="AB1029" s="32"/>
      <c r="AC1029" s="32"/>
      <c r="AD1029" s="32"/>
      <c r="AE1029" s="32"/>
      <c r="AT1029" s="15" t="s">
        <v>145</v>
      </c>
      <c r="AU1029" s="15" t="s">
        <v>83</v>
      </c>
    </row>
    <row r="1030" spans="1:65" s="2" customFormat="1" ht="11.25">
      <c r="A1030" s="32"/>
      <c r="B1030" s="33"/>
      <c r="C1030" s="34"/>
      <c r="D1030" s="189" t="s">
        <v>147</v>
      </c>
      <c r="E1030" s="34"/>
      <c r="F1030" s="190" t="s">
        <v>1994</v>
      </c>
      <c r="G1030" s="34"/>
      <c r="H1030" s="34"/>
      <c r="I1030" s="186"/>
      <c r="J1030" s="34"/>
      <c r="K1030" s="34"/>
      <c r="L1030" s="37"/>
      <c r="M1030" s="187"/>
      <c r="N1030" s="188"/>
      <c r="O1030" s="62"/>
      <c r="P1030" s="62"/>
      <c r="Q1030" s="62"/>
      <c r="R1030" s="62"/>
      <c r="S1030" s="62"/>
      <c r="T1030" s="63"/>
      <c r="U1030" s="32"/>
      <c r="V1030" s="32"/>
      <c r="W1030" s="32"/>
      <c r="X1030" s="32"/>
      <c r="Y1030" s="32"/>
      <c r="Z1030" s="32"/>
      <c r="AA1030" s="32"/>
      <c r="AB1030" s="32"/>
      <c r="AC1030" s="32"/>
      <c r="AD1030" s="32"/>
      <c r="AE1030" s="32"/>
      <c r="AT1030" s="15" t="s">
        <v>147</v>
      </c>
      <c r="AU1030" s="15" t="s">
        <v>83</v>
      </c>
    </row>
    <row r="1031" spans="1:65" s="2" customFormat="1" ht="16.5" customHeight="1">
      <c r="A1031" s="32"/>
      <c r="B1031" s="33"/>
      <c r="C1031" s="191" t="s">
        <v>1995</v>
      </c>
      <c r="D1031" s="191" t="s">
        <v>409</v>
      </c>
      <c r="E1031" s="192" t="s">
        <v>1996</v>
      </c>
      <c r="F1031" s="193" t="s">
        <v>1997</v>
      </c>
      <c r="G1031" s="194" t="s">
        <v>276</v>
      </c>
      <c r="H1031" s="195">
        <v>50</v>
      </c>
      <c r="I1031" s="196"/>
      <c r="J1031" s="197">
        <f>ROUND(I1031*H1031,2)</f>
        <v>0</v>
      </c>
      <c r="K1031" s="193" t="s">
        <v>142</v>
      </c>
      <c r="L1031" s="198"/>
      <c r="M1031" s="199" t="s">
        <v>19</v>
      </c>
      <c r="N1031" s="200" t="s">
        <v>44</v>
      </c>
      <c r="O1031" s="62"/>
      <c r="P1031" s="180">
        <f>O1031*H1031</f>
        <v>0</v>
      </c>
      <c r="Q1031" s="180">
        <v>1.5599999999999999E-2</v>
      </c>
      <c r="R1031" s="180">
        <f>Q1031*H1031</f>
        <v>0.77999999999999992</v>
      </c>
      <c r="S1031" s="180">
        <v>0</v>
      </c>
      <c r="T1031" s="181">
        <f>S1031*H1031</f>
        <v>0</v>
      </c>
      <c r="U1031" s="32"/>
      <c r="V1031" s="32"/>
      <c r="W1031" s="32"/>
      <c r="X1031" s="32"/>
      <c r="Y1031" s="32"/>
      <c r="Z1031" s="32"/>
      <c r="AA1031" s="32"/>
      <c r="AB1031" s="32"/>
      <c r="AC1031" s="32"/>
      <c r="AD1031" s="32"/>
      <c r="AE1031" s="32"/>
      <c r="AR1031" s="182" t="s">
        <v>184</v>
      </c>
      <c r="AT1031" s="182" t="s">
        <v>409</v>
      </c>
      <c r="AU1031" s="182" t="s">
        <v>83</v>
      </c>
      <c r="AY1031" s="15" t="s">
        <v>136</v>
      </c>
      <c r="BE1031" s="183">
        <f>IF(N1031="základní",J1031,0)</f>
        <v>0</v>
      </c>
      <c r="BF1031" s="183">
        <f>IF(N1031="snížená",J1031,0)</f>
        <v>0</v>
      </c>
      <c r="BG1031" s="183">
        <f>IF(N1031="zákl. přenesená",J1031,0)</f>
        <v>0</v>
      </c>
      <c r="BH1031" s="183">
        <f>IF(N1031="sníž. přenesená",J1031,0)</f>
        <v>0</v>
      </c>
      <c r="BI1031" s="183">
        <f>IF(N1031="nulová",J1031,0)</f>
        <v>0</v>
      </c>
      <c r="BJ1031" s="15" t="s">
        <v>81</v>
      </c>
      <c r="BK1031" s="183">
        <f>ROUND(I1031*H1031,2)</f>
        <v>0</v>
      </c>
      <c r="BL1031" s="15" t="s">
        <v>143</v>
      </c>
      <c r="BM1031" s="182" t="s">
        <v>1998</v>
      </c>
    </row>
    <row r="1032" spans="1:65" s="2" customFormat="1" ht="11.25">
      <c r="A1032" s="32"/>
      <c r="B1032" s="33"/>
      <c r="C1032" s="34"/>
      <c r="D1032" s="184" t="s">
        <v>145</v>
      </c>
      <c r="E1032" s="34"/>
      <c r="F1032" s="185" t="s">
        <v>1997</v>
      </c>
      <c r="G1032" s="34"/>
      <c r="H1032" s="34"/>
      <c r="I1032" s="186"/>
      <c r="J1032" s="34"/>
      <c r="K1032" s="34"/>
      <c r="L1032" s="37"/>
      <c r="M1032" s="187"/>
      <c r="N1032" s="188"/>
      <c r="O1032" s="62"/>
      <c r="P1032" s="62"/>
      <c r="Q1032" s="62"/>
      <c r="R1032" s="62"/>
      <c r="S1032" s="62"/>
      <c r="T1032" s="63"/>
      <c r="U1032" s="32"/>
      <c r="V1032" s="32"/>
      <c r="W1032" s="32"/>
      <c r="X1032" s="32"/>
      <c r="Y1032" s="32"/>
      <c r="Z1032" s="32"/>
      <c r="AA1032" s="32"/>
      <c r="AB1032" s="32"/>
      <c r="AC1032" s="32"/>
      <c r="AD1032" s="32"/>
      <c r="AE1032" s="32"/>
      <c r="AT1032" s="15" t="s">
        <v>145</v>
      </c>
      <c r="AU1032" s="15" t="s">
        <v>83</v>
      </c>
    </row>
    <row r="1033" spans="1:65" s="2" customFormat="1" ht="16.5" customHeight="1">
      <c r="A1033" s="32"/>
      <c r="B1033" s="33"/>
      <c r="C1033" s="171" t="s">
        <v>1999</v>
      </c>
      <c r="D1033" s="171" t="s">
        <v>138</v>
      </c>
      <c r="E1033" s="172" t="s">
        <v>2000</v>
      </c>
      <c r="F1033" s="173" t="s">
        <v>2001</v>
      </c>
      <c r="G1033" s="174" t="s">
        <v>276</v>
      </c>
      <c r="H1033" s="175">
        <v>10</v>
      </c>
      <c r="I1033" s="176"/>
      <c r="J1033" s="177">
        <f>ROUND(I1033*H1033,2)</f>
        <v>0</v>
      </c>
      <c r="K1033" s="173" t="s">
        <v>142</v>
      </c>
      <c r="L1033" s="37"/>
      <c r="M1033" s="178" t="s">
        <v>19</v>
      </c>
      <c r="N1033" s="179" t="s">
        <v>44</v>
      </c>
      <c r="O1033" s="62"/>
      <c r="P1033" s="180">
        <f>O1033*H1033</f>
        <v>0</v>
      </c>
      <c r="Q1033" s="180">
        <v>0.29221000000000003</v>
      </c>
      <c r="R1033" s="180">
        <f>Q1033*H1033</f>
        <v>2.9221000000000004</v>
      </c>
      <c r="S1033" s="180">
        <v>0</v>
      </c>
      <c r="T1033" s="181">
        <f>S1033*H1033</f>
        <v>0</v>
      </c>
      <c r="U1033" s="32"/>
      <c r="V1033" s="32"/>
      <c r="W1033" s="32"/>
      <c r="X1033" s="32"/>
      <c r="Y1033" s="32"/>
      <c r="Z1033" s="32"/>
      <c r="AA1033" s="32"/>
      <c r="AB1033" s="32"/>
      <c r="AC1033" s="32"/>
      <c r="AD1033" s="32"/>
      <c r="AE1033" s="32"/>
      <c r="AR1033" s="182" t="s">
        <v>143</v>
      </c>
      <c r="AT1033" s="182" t="s">
        <v>138</v>
      </c>
      <c r="AU1033" s="182" t="s">
        <v>83</v>
      </c>
      <c r="AY1033" s="15" t="s">
        <v>136</v>
      </c>
      <c r="BE1033" s="183">
        <f>IF(N1033="základní",J1033,0)</f>
        <v>0</v>
      </c>
      <c r="BF1033" s="183">
        <f>IF(N1033="snížená",J1033,0)</f>
        <v>0</v>
      </c>
      <c r="BG1033" s="183">
        <f>IF(N1033="zákl. přenesená",J1033,0)</f>
        <v>0</v>
      </c>
      <c r="BH1033" s="183">
        <f>IF(N1033="sníž. přenesená",J1033,0)</f>
        <v>0</v>
      </c>
      <c r="BI1033" s="183">
        <f>IF(N1033="nulová",J1033,0)</f>
        <v>0</v>
      </c>
      <c r="BJ1033" s="15" t="s">
        <v>81</v>
      </c>
      <c r="BK1033" s="183">
        <f>ROUND(I1033*H1033,2)</f>
        <v>0</v>
      </c>
      <c r="BL1033" s="15" t="s">
        <v>143</v>
      </c>
      <c r="BM1033" s="182" t="s">
        <v>2002</v>
      </c>
    </row>
    <row r="1034" spans="1:65" s="2" customFormat="1" ht="11.25">
      <c r="A1034" s="32"/>
      <c r="B1034" s="33"/>
      <c r="C1034" s="34"/>
      <c r="D1034" s="184" t="s">
        <v>145</v>
      </c>
      <c r="E1034" s="34"/>
      <c r="F1034" s="185" t="s">
        <v>2003</v>
      </c>
      <c r="G1034" s="34"/>
      <c r="H1034" s="34"/>
      <c r="I1034" s="186"/>
      <c r="J1034" s="34"/>
      <c r="K1034" s="34"/>
      <c r="L1034" s="37"/>
      <c r="M1034" s="187"/>
      <c r="N1034" s="188"/>
      <c r="O1034" s="62"/>
      <c r="P1034" s="62"/>
      <c r="Q1034" s="62"/>
      <c r="R1034" s="62"/>
      <c r="S1034" s="62"/>
      <c r="T1034" s="63"/>
      <c r="U1034" s="32"/>
      <c r="V1034" s="32"/>
      <c r="W1034" s="32"/>
      <c r="X1034" s="32"/>
      <c r="Y1034" s="32"/>
      <c r="Z1034" s="32"/>
      <c r="AA1034" s="32"/>
      <c r="AB1034" s="32"/>
      <c r="AC1034" s="32"/>
      <c r="AD1034" s="32"/>
      <c r="AE1034" s="32"/>
      <c r="AT1034" s="15" t="s">
        <v>145</v>
      </c>
      <c r="AU1034" s="15" t="s">
        <v>83</v>
      </c>
    </row>
    <row r="1035" spans="1:65" s="2" customFormat="1" ht="11.25">
      <c r="A1035" s="32"/>
      <c r="B1035" s="33"/>
      <c r="C1035" s="34"/>
      <c r="D1035" s="189" t="s">
        <v>147</v>
      </c>
      <c r="E1035" s="34"/>
      <c r="F1035" s="190" t="s">
        <v>2004</v>
      </c>
      <c r="G1035" s="34"/>
      <c r="H1035" s="34"/>
      <c r="I1035" s="186"/>
      <c r="J1035" s="34"/>
      <c r="K1035" s="34"/>
      <c r="L1035" s="37"/>
      <c r="M1035" s="187"/>
      <c r="N1035" s="188"/>
      <c r="O1035" s="62"/>
      <c r="P1035" s="62"/>
      <c r="Q1035" s="62"/>
      <c r="R1035" s="62"/>
      <c r="S1035" s="62"/>
      <c r="T1035" s="63"/>
      <c r="U1035" s="32"/>
      <c r="V1035" s="32"/>
      <c r="W1035" s="32"/>
      <c r="X1035" s="32"/>
      <c r="Y1035" s="32"/>
      <c r="Z1035" s="32"/>
      <c r="AA1035" s="32"/>
      <c r="AB1035" s="32"/>
      <c r="AC1035" s="32"/>
      <c r="AD1035" s="32"/>
      <c r="AE1035" s="32"/>
      <c r="AT1035" s="15" t="s">
        <v>147</v>
      </c>
      <c r="AU1035" s="15" t="s">
        <v>83</v>
      </c>
    </row>
    <row r="1036" spans="1:65" s="2" customFormat="1" ht="16.5" customHeight="1">
      <c r="A1036" s="32"/>
      <c r="B1036" s="33"/>
      <c r="C1036" s="191" t="s">
        <v>2005</v>
      </c>
      <c r="D1036" s="191" t="s">
        <v>409</v>
      </c>
      <c r="E1036" s="192" t="s">
        <v>2006</v>
      </c>
      <c r="F1036" s="193" t="s">
        <v>2007</v>
      </c>
      <c r="G1036" s="194" t="s">
        <v>276</v>
      </c>
      <c r="H1036" s="195">
        <v>10</v>
      </c>
      <c r="I1036" s="196"/>
      <c r="J1036" s="197">
        <f>ROUND(I1036*H1036,2)</f>
        <v>0</v>
      </c>
      <c r="K1036" s="193" t="s">
        <v>142</v>
      </c>
      <c r="L1036" s="198"/>
      <c r="M1036" s="199" t="s">
        <v>19</v>
      </c>
      <c r="N1036" s="200" t="s">
        <v>44</v>
      </c>
      <c r="O1036" s="62"/>
      <c r="P1036" s="180">
        <f>O1036*H1036</f>
        <v>0</v>
      </c>
      <c r="Q1036" s="180">
        <v>2.15E-3</v>
      </c>
      <c r="R1036" s="180">
        <f>Q1036*H1036</f>
        <v>2.1499999999999998E-2</v>
      </c>
      <c r="S1036" s="180">
        <v>0</v>
      </c>
      <c r="T1036" s="181">
        <f>S1036*H1036</f>
        <v>0</v>
      </c>
      <c r="U1036" s="32"/>
      <c r="V1036" s="32"/>
      <c r="W1036" s="32"/>
      <c r="X1036" s="32"/>
      <c r="Y1036" s="32"/>
      <c r="Z1036" s="32"/>
      <c r="AA1036" s="32"/>
      <c r="AB1036" s="32"/>
      <c r="AC1036" s="32"/>
      <c r="AD1036" s="32"/>
      <c r="AE1036" s="32"/>
      <c r="AR1036" s="182" t="s">
        <v>184</v>
      </c>
      <c r="AT1036" s="182" t="s">
        <v>409</v>
      </c>
      <c r="AU1036" s="182" t="s">
        <v>83</v>
      </c>
      <c r="AY1036" s="15" t="s">
        <v>136</v>
      </c>
      <c r="BE1036" s="183">
        <f>IF(N1036="základní",J1036,0)</f>
        <v>0</v>
      </c>
      <c r="BF1036" s="183">
        <f>IF(N1036="snížená",J1036,0)</f>
        <v>0</v>
      </c>
      <c r="BG1036" s="183">
        <f>IF(N1036="zákl. přenesená",J1036,0)</f>
        <v>0</v>
      </c>
      <c r="BH1036" s="183">
        <f>IF(N1036="sníž. přenesená",J1036,0)</f>
        <v>0</v>
      </c>
      <c r="BI1036" s="183">
        <f>IF(N1036="nulová",J1036,0)</f>
        <v>0</v>
      </c>
      <c r="BJ1036" s="15" t="s">
        <v>81</v>
      </c>
      <c r="BK1036" s="183">
        <f>ROUND(I1036*H1036,2)</f>
        <v>0</v>
      </c>
      <c r="BL1036" s="15" t="s">
        <v>143</v>
      </c>
      <c r="BM1036" s="182" t="s">
        <v>2008</v>
      </c>
    </row>
    <row r="1037" spans="1:65" s="2" customFormat="1" ht="11.25">
      <c r="A1037" s="32"/>
      <c r="B1037" s="33"/>
      <c r="C1037" s="34"/>
      <c r="D1037" s="184" t="s">
        <v>145</v>
      </c>
      <c r="E1037" s="34"/>
      <c r="F1037" s="185" t="s">
        <v>2007</v>
      </c>
      <c r="G1037" s="34"/>
      <c r="H1037" s="34"/>
      <c r="I1037" s="186"/>
      <c r="J1037" s="34"/>
      <c r="K1037" s="34"/>
      <c r="L1037" s="37"/>
      <c r="M1037" s="187"/>
      <c r="N1037" s="188"/>
      <c r="O1037" s="62"/>
      <c r="P1037" s="62"/>
      <c r="Q1037" s="62"/>
      <c r="R1037" s="62"/>
      <c r="S1037" s="62"/>
      <c r="T1037" s="63"/>
      <c r="U1037" s="32"/>
      <c r="V1037" s="32"/>
      <c r="W1037" s="32"/>
      <c r="X1037" s="32"/>
      <c r="Y1037" s="32"/>
      <c r="Z1037" s="32"/>
      <c r="AA1037" s="32"/>
      <c r="AB1037" s="32"/>
      <c r="AC1037" s="32"/>
      <c r="AD1037" s="32"/>
      <c r="AE1037" s="32"/>
      <c r="AT1037" s="15" t="s">
        <v>145</v>
      </c>
      <c r="AU1037" s="15" t="s">
        <v>83</v>
      </c>
    </row>
    <row r="1038" spans="1:65" s="2" customFormat="1" ht="16.5" customHeight="1">
      <c r="A1038" s="32"/>
      <c r="B1038" s="33"/>
      <c r="C1038" s="191" t="s">
        <v>2009</v>
      </c>
      <c r="D1038" s="191" t="s">
        <v>409</v>
      </c>
      <c r="E1038" s="192" t="s">
        <v>2010</v>
      </c>
      <c r="F1038" s="193" t="s">
        <v>2011</v>
      </c>
      <c r="G1038" s="194" t="s">
        <v>168</v>
      </c>
      <c r="H1038" s="195">
        <v>10</v>
      </c>
      <c r="I1038" s="196"/>
      <c r="J1038" s="197">
        <f>ROUND(I1038*H1038,2)</f>
        <v>0</v>
      </c>
      <c r="K1038" s="193" t="s">
        <v>1004</v>
      </c>
      <c r="L1038" s="198"/>
      <c r="M1038" s="199" t="s">
        <v>19</v>
      </c>
      <c r="N1038" s="200" t="s">
        <v>44</v>
      </c>
      <c r="O1038" s="62"/>
      <c r="P1038" s="180">
        <f>O1038*H1038</f>
        <v>0</v>
      </c>
      <c r="Q1038" s="180">
        <v>0</v>
      </c>
      <c r="R1038" s="180">
        <f>Q1038*H1038</f>
        <v>0</v>
      </c>
      <c r="S1038" s="180">
        <v>0</v>
      </c>
      <c r="T1038" s="181">
        <f>S1038*H1038</f>
        <v>0</v>
      </c>
      <c r="U1038" s="32"/>
      <c r="V1038" s="32"/>
      <c r="W1038" s="32"/>
      <c r="X1038" s="32"/>
      <c r="Y1038" s="32"/>
      <c r="Z1038" s="32"/>
      <c r="AA1038" s="32"/>
      <c r="AB1038" s="32"/>
      <c r="AC1038" s="32"/>
      <c r="AD1038" s="32"/>
      <c r="AE1038" s="32"/>
      <c r="AR1038" s="182" t="s">
        <v>184</v>
      </c>
      <c r="AT1038" s="182" t="s">
        <v>409</v>
      </c>
      <c r="AU1038" s="182" t="s">
        <v>83</v>
      </c>
      <c r="AY1038" s="15" t="s">
        <v>136</v>
      </c>
      <c r="BE1038" s="183">
        <f>IF(N1038="základní",J1038,0)</f>
        <v>0</v>
      </c>
      <c r="BF1038" s="183">
        <f>IF(N1038="snížená",J1038,0)</f>
        <v>0</v>
      </c>
      <c r="BG1038" s="183">
        <f>IF(N1038="zákl. přenesená",J1038,0)</f>
        <v>0</v>
      </c>
      <c r="BH1038" s="183">
        <f>IF(N1038="sníž. přenesená",J1038,0)</f>
        <v>0</v>
      </c>
      <c r="BI1038" s="183">
        <f>IF(N1038="nulová",J1038,0)</f>
        <v>0</v>
      </c>
      <c r="BJ1038" s="15" t="s">
        <v>81</v>
      </c>
      <c r="BK1038" s="183">
        <f>ROUND(I1038*H1038,2)</f>
        <v>0</v>
      </c>
      <c r="BL1038" s="15" t="s">
        <v>143</v>
      </c>
      <c r="BM1038" s="182" t="s">
        <v>2012</v>
      </c>
    </row>
    <row r="1039" spans="1:65" s="2" customFormat="1" ht="11.25">
      <c r="A1039" s="32"/>
      <c r="B1039" s="33"/>
      <c r="C1039" s="34"/>
      <c r="D1039" s="184" t="s">
        <v>145</v>
      </c>
      <c r="E1039" s="34"/>
      <c r="F1039" s="185" t="s">
        <v>2011</v>
      </c>
      <c r="G1039" s="34"/>
      <c r="H1039" s="34"/>
      <c r="I1039" s="186"/>
      <c r="J1039" s="34"/>
      <c r="K1039" s="34"/>
      <c r="L1039" s="37"/>
      <c r="M1039" s="187"/>
      <c r="N1039" s="188"/>
      <c r="O1039" s="62"/>
      <c r="P1039" s="62"/>
      <c r="Q1039" s="62"/>
      <c r="R1039" s="62"/>
      <c r="S1039" s="62"/>
      <c r="T1039" s="63"/>
      <c r="U1039" s="32"/>
      <c r="V1039" s="32"/>
      <c r="W1039" s="32"/>
      <c r="X1039" s="32"/>
      <c r="Y1039" s="32"/>
      <c r="Z1039" s="32"/>
      <c r="AA1039" s="32"/>
      <c r="AB1039" s="32"/>
      <c r="AC1039" s="32"/>
      <c r="AD1039" s="32"/>
      <c r="AE1039" s="32"/>
      <c r="AT1039" s="15" t="s">
        <v>145</v>
      </c>
      <c r="AU1039" s="15" t="s">
        <v>83</v>
      </c>
    </row>
    <row r="1040" spans="1:65" s="2" customFormat="1" ht="16.5" customHeight="1">
      <c r="A1040" s="32"/>
      <c r="B1040" s="33"/>
      <c r="C1040" s="191" t="s">
        <v>2013</v>
      </c>
      <c r="D1040" s="191" t="s">
        <v>409</v>
      </c>
      <c r="E1040" s="192" t="s">
        <v>2014</v>
      </c>
      <c r="F1040" s="193" t="s">
        <v>2015</v>
      </c>
      <c r="G1040" s="194" t="s">
        <v>168</v>
      </c>
      <c r="H1040" s="195">
        <v>2</v>
      </c>
      <c r="I1040" s="196"/>
      <c r="J1040" s="197">
        <f>ROUND(I1040*H1040,2)</f>
        <v>0</v>
      </c>
      <c r="K1040" s="193" t="s">
        <v>1004</v>
      </c>
      <c r="L1040" s="198"/>
      <c r="M1040" s="199" t="s">
        <v>19</v>
      </c>
      <c r="N1040" s="200" t="s">
        <v>44</v>
      </c>
      <c r="O1040" s="62"/>
      <c r="P1040" s="180">
        <f>O1040*H1040</f>
        <v>0</v>
      </c>
      <c r="Q1040" s="180">
        <v>3.15</v>
      </c>
      <c r="R1040" s="180">
        <f>Q1040*H1040</f>
        <v>6.3</v>
      </c>
      <c r="S1040" s="180">
        <v>0</v>
      </c>
      <c r="T1040" s="181">
        <f>S1040*H1040</f>
        <v>0</v>
      </c>
      <c r="U1040" s="32"/>
      <c r="V1040" s="32"/>
      <c r="W1040" s="32"/>
      <c r="X1040" s="32"/>
      <c r="Y1040" s="32"/>
      <c r="Z1040" s="32"/>
      <c r="AA1040" s="32"/>
      <c r="AB1040" s="32"/>
      <c r="AC1040" s="32"/>
      <c r="AD1040" s="32"/>
      <c r="AE1040" s="32"/>
      <c r="AR1040" s="182" t="s">
        <v>184</v>
      </c>
      <c r="AT1040" s="182" t="s">
        <v>409</v>
      </c>
      <c r="AU1040" s="182" t="s">
        <v>83</v>
      </c>
      <c r="AY1040" s="15" t="s">
        <v>136</v>
      </c>
      <c r="BE1040" s="183">
        <f>IF(N1040="základní",J1040,0)</f>
        <v>0</v>
      </c>
      <c r="BF1040" s="183">
        <f>IF(N1040="snížená",J1040,0)</f>
        <v>0</v>
      </c>
      <c r="BG1040" s="183">
        <f>IF(N1040="zákl. přenesená",J1040,0)</f>
        <v>0</v>
      </c>
      <c r="BH1040" s="183">
        <f>IF(N1040="sníž. přenesená",J1040,0)</f>
        <v>0</v>
      </c>
      <c r="BI1040" s="183">
        <f>IF(N1040="nulová",J1040,0)</f>
        <v>0</v>
      </c>
      <c r="BJ1040" s="15" t="s">
        <v>81</v>
      </c>
      <c r="BK1040" s="183">
        <f>ROUND(I1040*H1040,2)</f>
        <v>0</v>
      </c>
      <c r="BL1040" s="15" t="s">
        <v>143</v>
      </c>
      <c r="BM1040" s="182" t="s">
        <v>2016</v>
      </c>
    </row>
    <row r="1041" spans="1:65" s="2" customFormat="1" ht="11.25">
      <c r="A1041" s="32"/>
      <c r="B1041" s="33"/>
      <c r="C1041" s="34"/>
      <c r="D1041" s="184" t="s">
        <v>145</v>
      </c>
      <c r="E1041" s="34"/>
      <c r="F1041" s="185" t="s">
        <v>2015</v>
      </c>
      <c r="G1041" s="34"/>
      <c r="H1041" s="34"/>
      <c r="I1041" s="186"/>
      <c r="J1041" s="34"/>
      <c r="K1041" s="34"/>
      <c r="L1041" s="37"/>
      <c r="M1041" s="187"/>
      <c r="N1041" s="188"/>
      <c r="O1041" s="62"/>
      <c r="P1041" s="62"/>
      <c r="Q1041" s="62"/>
      <c r="R1041" s="62"/>
      <c r="S1041" s="62"/>
      <c r="T1041" s="63"/>
      <c r="U1041" s="32"/>
      <c r="V1041" s="32"/>
      <c r="W1041" s="32"/>
      <c r="X1041" s="32"/>
      <c r="Y1041" s="32"/>
      <c r="Z1041" s="32"/>
      <c r="AA1041" s="32"/>
      <c r="AB1041" s="32"/>
      <c r="AC1041" s="32"/>
      <c r="AD1041" s="32"/>
      <c r="AE1041" s="32"/>
      <c r="AT1041" s="15" t="s">
        <v>145</v>
      </c>
      <c r="AU1041" s="15" t="s">
        <v>83</v>
      </c>
    </row>
    <row r="1042" spans="1:65" s="2" customFormat="1" ht="33" customHeight="1">
      <c r="A1042" s="32"/>
      <c r="B1042" s="33"/>
      <c r="C1042" s="191" t="s">
        <v>2017</v>
      </c>
      <c r="D1042" s="191" t="s">
        <v>409</v>
      </c>
      <c r="E1042" s="192" t="s">
        <v>2018</v>
      </c>
      <c r="F1042" s="193" t="s">
        <v>2019</v>
      </c>
      <c r="G1042" s="194" t="s">
        <v>141</v>
      </c>
      <c r="H1042" s="195">
        <v>10</v>
      </c>
      <c r="I1042" s="196"/>
      <c r="J1042" s="197">
        <f>ROUND(I1042*H1042,2)</f>
        <v>0</v>
      </c>
      <c r="K1042" s="193" t="s">
        <v>1004</v>
      </c>
      <c r="L1042" s="198"/>
      <c r="M1042" s="199" t="s">
        <v>19</v>
      </c>
      <c r="N1042" s="200" t="s">
        <v>44</v>
      </c>
      <c r="O1042" s="62"/>
      <c r="P1042" s="180">
        <f>O1042*H1042</f>
        <v>0</v>
      </c>
      <c r="Q1042" s="180">
        <v>0</v>
      </c>
      <c r="R1042" s="180">
        <f>Q1042*H1042</f>
        <v>0</v>
      </c>
      <c r="S1042" s="180">
        <v>0</v>
      </c>
      <c r="T1042" s="181">
        <f>S1042*H1042</f>
        <v>0</v>
      </c>
      <c r="U1042" s="32"/>
      <c r="V1042" s="32"/>
      <c r="W1042" s="32"/>
      <c r="X1042" s="32"/>
      <c r="Y1042" s="32"/>
      <c r="Z1042" s="32"/>
      <c r="AA1042" s="32"/>
      <c r="AB1042" s="32"/>
      <c r="AC1042" s="32"/>
      <c r="AD1042" s="32"/>
      <c r="AE1042" s="32"/>
      <c r="AR1042" s="182" t="s">
        <v>184</v>
      </c>
      <c r="AT1042" s="182" t="s">
        <v>409</v>
      </c>
      <c r="AU1042" s="182" t="s">
        <v>83</v>
      </c>
      <c r="AY1042" s="15" t="s">
        <v>136</v>
      </c>
      <c r="BE1042" s="183">
        <f>IF(N1042="základní",J1042,0)</f>
        <v>0</v>
      </c>
      <c r="BF1042" s="183">
        <f>IF(N1042="snížená",J1042,0)</f>
        <v>0</v>
      </c>
      <c r="BG1042" s="183">
        <f>IF(N1042="zákl. přenesená",J1042,0)</f>
        <v>0</v>
      </c>
      <c r="BH1042" s="183">
        <f>IF(N1042="sníž. přenesená",J1042,0)</f>
        <v>0</v>
      </c>
      <c r="BI1042" s="183">
        <f>IF(N1042="nulová",J1042,0)</f>
        <v>0</v>
      </c>
      <c r="BJ1042" s="15" t="s">
        <v>81</v>
      </c>
      <c r="BK1042" s="183">
        <f>ROUND(I1042*H1042,2)</f>
        <v>0</v>
      </c>
      <c r="BL1042" s="15" t="s">
        <v>143</v>
      </c>
      <c r="BM1042" s="182" t="s">
        <v>2020</v>
      </c>
    </row>
    <row r="1043" spans="1:65" s="2" customFormat="1" ht="19.5">
      <c r="A1043" s="32"/>
      <c r="B1043" s="33"/>
      <c r="C1043" s="34"/>
      <c r="D1043" s="184" t="s">
        <v>145</v>
      </c>
      <c r="E1043" s="34"/>
      <c r="F1043" s="185" t="s">
        <v>2019</v>
      </c>
      <c r="G1043" s="34"/>
      <c r="H1043" s="34"/>
      <c r="I1043" s="186"/>
      <c r="J1043" s="34"/>
      <c r="K1043" s="34"/>
      <c r="L1043" s="37"/>
      <c r="M1043" s="187"/>
      <c r="N1043" s="188"/>
      <c r="O1043" s="62"/>
      <c r="P1043" s="62"/>
      <c r="Q1043" s="62"/>
      <c r="R1043" s="62"/>
      <c r="S1043" s="62"/>
      <c r="T1043" s="63"/>
      <c r="U1043" s="32"/>
      <c r="V1043" s="32"/>
      <c r="W1043" s="32"/>
      <c r="X1043" s="32"/>
      <c r="Y1043" s="32"/>
      <c r="Z1043" s="32"/>
      <c r="AA1043" s="32"/>
      <c r="AB1043" s="32"/>
      <c r="AC1043" s="32"/>
      <c r="AD1043" s="32"/>
      <c r="AE1043" s="32"/>
      <c r="AT1043" s="15" t="s">
        <v>145</v>
      </c>
      <c r="AU1043" s="15" t="s">
        <v>83</v>
      </c>
    </row>
    <row r="1044" spans="1:65" s="2" customFormat="1" ht="33" customHeight="1">
      <c r="A1044" s="32"/>
      <c r="B1044" s="33"/>
      <c r="C1044" s="191" t="s">
        <v>2021</v>
      </c>
      <c r="D1044" s="191" t="s">
        <v>409</v>
      </c>
      <c r="E1044" s="192" t="s">
        <v>2022</v>
      </c>
      <c r="F1044" s="193" t="s">
        <v>2023</v>
      </c>
      <c r="G1044" s="194" t="s">
        <v>141</v>
      </c>
      <c r="H1044" s="195">
        <v>10</v>
      </c>
      <c r="I1044" s="196"/>
      <c r="J1044" s="197">
        <f>ROUND(I1044*H1044,2)</f>
        <v>0</v>
      </c>
      <c r="K1044" s="193" t="s">
        <v>1004</v>
      </c>
      <c r="L1044" s="198"/>
      <c r="M1044" s="199" t="s">
        <v>19</v>
      </c>
      <c r="N1044" s="200" t="s">
        <v>44</v>
      </c>
      <c r="O1044" s="62"/>
      <c r="P1044" s="180">
        <f>O1044*H1044</f>
        <v>0</v>
      </c>
      <c r="Q1044" s="180">
        <v>0</v>
      </c>
      <c r="R1044" s="180">
        <f>Q1044*H1044</f>
        <v>0</v>
      </c>
      <c r="S1044" s="180">
        <v>0</v>
      </c>
      <c r="T1044" s="181">
        <f>S1044*H1044</f>
        <v>0</v>
      </c>
      <c r="U1044" s="32"/>
      <c r="V1044" s="32"/>
      <c r="W1044" s="32"/>
      <c r="X1044" s="32"/>
      <c r="Y1044" s="32"/>
      <c r="Z1044" s="32"/>
      <c r="AA1044" s="32"/>
      <c r="AB1044" s="32"/>
      <c r="AC1044" s="32"/>
      <c r="AD1044" s="32"/>
      <c r="AE1044" s="32"/>
      <c r="AR1044" s="182" t="s">
        <v>184</v>
      </c>
      <c r="AT1044" s="182" t="s">
        <v>409</v>
      </c>
      <c r="AU1044" s="182" t="s">
        <v>83</v>
      </c>
      <c r="AY1044" s="15" t="s">
        <v>136</v>
      </c>
      <c r="BE1044" s="183">
        <f>IF(N1044="základní",J1044,0)</f>
        <v>0</v>
      </c>
      <c r="BF1044" s="183">
        <f>IF(N1044="snížená",J1044,0)</f>
        <v>0</v>
      </c>
      <c r="BG1044" s="183">
        <f>IF(N1044="zákl. přenesená",J1044,0)</f>
        <v>0</v>
      </c>
      <c r="BH1044" s="183">
        <f>IF(N1044="sníž. přenesená",J1044,0)</f>
        <v>0</v>
      </c>
      <c r="BI1044" s="183">
        <f>IF(N1044="nulová",J1044,0)</f>
        <v>0</v>
      </c>
      <c r="BJ1044" s="15" t="s">
        <v>81</v>
      </c>
      <c r="BK1044" s="183">
        <f>ROUND(I1044*H1044,2)</f>
        <v>0</v>
      </c>
      <c r="BL1044" s="15" t="s">
        <v>143</v>
      </c>
      <c r="BM1044" s="182" t="s">
        <v>2024</v>
      </c>
    </row>
    <row r="1045" spans="1:65" s="2" customFormat="1" ht="19.5">
      <c r="A1045" s="32"/>
      <c r="B1045" s="33"/>
      <c r="C1045" s="34"/>
      <c r="D1045" s="184" t="s">
        <v>145</v>
      </c>
      <c r="E1045" s="34"/>
      <c r="F1045" s="185" t="s">
        <v>2023</v>
      </c>
      <c r="G1045" s="34"/>
      <c r="H1045" s="34"/>
      <c r="I1045" s="186"/>
      <c r="J1045" s="34"/>
      <c r="K1045" s="34"/>
      <c r="L1045" s="37"/>
      <c r="M1045" s="187"/>
      <c r="N1045" s="188"/>
      <c r="O1045" s="62"/>
      <c r="P1045" s="62"/>
      <c r="Q1045" s="62"/>
      <c r="R1045" s="62"/>
      <c r="S1045" s="62"/>
      <c r="T1045" s="63"/>
      <c r="U1045" s="32"/>
      <c r="V1045" s="32"/>
      <c r="W1045" s="32"/>
      <c r="X1045" s="32"/>
      <c r="Y1045" s="32"/>
      <c r="Z1045" s="32"/>
      <c r="AA1045" s="32"/>
      <c r="AB1045" s="32"/>
      <c r="AC1045" s="32"/>
      <c r="AD1045" s="32"/>
      <c r="AE1045" s="32"/>
      <c r="AT1045" s="15" t="s">
        <v>145</v>
      </c>
      <c r="AU1045" s="15" t="s">
        <v>83</v>
      </c>
    </row>
    <row r="1046" spans="1:65" s="2" customFormat="1" ht="21.75" customHeight="1">
      <c r="A1046" s="32"/>
      <c r="B1046" s="33"/>
      <c r="C1046" s="171" t="s">
        <v>2025</v>
      </c>
      <c r="D1046" s="171" t="s">
        <v>138</v>
      </c>
      <c r="E1046" s="172" t="s">
        <v>2026</v>
      </c>
      <c r="F1046" s="173" t="s">
        <v>2027</v>
      </c>
      <c r="G1046" s="174" t="s">
        <v>276</v>
      </c>
      <c r="H1046" s="175">
        <v>10</v>
      </c>
      <c r="I1046" s="176"/>
      <c r="J1046" s="177">
        <f>ROUND(I1046*H1046,2)</f>
        <v>0</v>
      </c>
      <c r="K1046" s="173" t="s">
        <v>142</v>
      </c>
      <c r="L1046" s="37"/>
      <c r="M1046" s="178" t="s">
        <v>19</v>
      </c>
      <c r="N1046" s="179" t="s">
        <v>44</v>
      </c>
      <c r="O1046" s="62"/>
      <c r="P1046" s="180">
        <f>O1046*H1046</f>
        <v>0</v>
      </c>
      <c r="Q1046" s="180">
        <v>0</v>
      </c>
      <c r="R1046" s="180">
        <f>Q1046*H1046</f>
        <v>0</v>
      </c>
      <c r="S1046" s="180">
        <v>6.4000000000000001E-2</v>
      </c>
      <c r="T1046" s="181">
        <f>S1046*H1046</f>
        <v>0.64</v>
      </c>
      <c r="U1046" s="32"/>
      <c r="V1046" s="32"/>
      <c r="W1046" s="32"/>
      <c r="X1046" s="32"/>
      <c r="Y1046" s="32"/>
      <c r="Z1046" s="32"/>
      <c r="AA1046" s="32"/>
      <c r="AB1046" s="32"/>
      <c r="AC1046" s="32"/>
      <c r="AD1046" s="32"/>
      <c r="AE1046" s="32"/>
      <c r="AR1046" s="182" t="s">
        <v>143</v>
      </c>
      <c r="AT1046" s="182" t="s">
        <v>138</v>
      </c>
      <c r="AU1046" s="182" t="s">
        <v>83</v>
      </c>
      <c r="AY1046" s="15" t="s">
        <v>136</v>
      </c>
      <c r="BE1046" s="183">
        <f>IF(N1046="základní",J1046,0)</f>
        <v>0</v>
      </c>
      <c r="BF1046" s="183">
        <f>IF(N1046="snížená",J1046,0)</f>
        <v>0</v>
      </c>
      <c r="BG1046" s="183">
        <f>IF(N1046="zákl. přenesená",J1046,0)</f>
        <v>0</v>
      </c>
      <c r="BH1046" s="183">
        <f>IF(N1046="sníž. přenesená",J1046,0)</f>
        <v>0</v>
      </c>
      <c r="BI1046" s="183">
        <f>IF(N1046="nulová",J1046,0)</f>
        <v>0</v>
      </c>
      <c r="BJ1046" s="15" t="s">
        <v>81</v>
      </c>
      <c r="BK1046" s="183">
        <f>ROUND(I1046*H1046,2)</f>
        <v>0</v>
      </c>
      <c r="BL1046" s="15" t="s">
        <v>143</v>
      </c>
      <c r="BM1046" s="182" t="s">
        <v>2028</v>
      </c>
    </row>
    <row r="1047" spans="1:65" s="2" customFormat="1" ht="11.25">
      <c r="A1047" s="32"/>
      <c r="B1047" s="33"/>
      <c r="C1047" s="34"/>
      <c r="D1047" s="184" t="s">
        <v>145</v>
      </c>
      <c r="E1047" s="34"/>
      <c r="F1047" s="185" t="s">
        <v>2029</v>
      </c>
      <c r="G1047" s="34"/>
      <c r="H1047" s="34"/>
      <c r="I1047" s="186"/>
      <c r="J1047" s="34"/>
      <c r="K1047" s="34"/>
      <c r="L1047" s="37"/>
      <c r="M1047" s="187"/>
      <c r="N1047" s="188"/>
      <c r="O1047" s="62"/>
      <c r="P1047" s="62"/>
      <c r="Q1047" s="62"/>
      <c r="R1047" s="62"/>
      <c r="S1047" s="62"/>
      <c r="T1047" s="63"/>
      <c r="U1047" s="32"/>
      <c r="V1047" s="32"/>
      <c r="W1047" s="32"/>
      <c r="X1047" s="32"/>
      <c r="Y1047" s="32"/>
      <c r="Z1047" s="32"/>
      <c r="AA1047" s="32"/>
      <c r="AB1047" s="32"/>
      <c r="AC1047" s="32"/>
      <c r="AD1047" s="32"/>
      <c r="AE1047" s="32"/>
      <c r="AT1047" s="15" t="s">
        <v>145</v>
      </c>
      <c r="AU1047" s="15" t="s">
        <v>83</v>
      </c>
    </row>
    <row r="1048" spans="1:65" s="2" customFormat="1" ht="11.25">
      <c r="A1048" s="32"/>
      <c r="B1048" s="33"/>
      <c r="C1048" s="34"/>
      <c r="D1048" s="189" t="s">
        <v>147</v>
      </c>
      <c r="E1048" s="34"/>
      <c r="F1048" s="190" t="s">
        <v>2030</v>
      </c>
      <c r="G1048" s="34"/>
      <c r="H1048" s="34"/>
      <c r="I1048" s="186"/>
      <c r="J1048" s="34"/>
      <c r="K1048" s="34"/>
      <c r="L1048" s="37"/>
      <c r="M1048" s="187"/>
      <c r="N1048" s="188"/>
      <c r="O1048" s="62"/>
      <c r="P1048" s="62"/>
      <c r="Q1048" s="62"/>
      <c r="R1048" s="62"/>
      <c r="S1048" s="62"/>
      <c r="T1048" s="63"/>
      <c r="U1048" s="32"/>
      <c r="V1048" s="32"/>
      <c r="W1048" s="32"/>
      <c r="X1048" s="32"/>
      <c r="Y1048" s="32"/>
      <c r="Z1048" s="32"/>
      <c r="AA1048" s="32"/>
      <c r="AB1048" s="32"/>
      <c r="AC1048" s="32"/>
      <c r="AD1048" s="32"/>
      <c r="AE1048" s="32"/>
      <c r="AT1048" s="15" t="s">
        <v>147</v>
      </c>
      <c r="AU1048" s="15" t="s">
        <v>83</v>
      </c>
    </row>
    <row r="1049" spans="1:65" s="2" customFormat="1" ht="21.75" customHeight="1">
      <c r="A1049" s="32"/>
      <c r="B1049" s="33"/>
      <c r="C1049" s="171" t="s">
        <v>2031</v>
      </c>
      <c r="D1049" s="171" t="s">
        <v>138</v>
      </c>
      <c r="E1049" s="172" t="s">
        <v>2032</v>
      </c>
      <c r="F1049" s="173" t="s">
        <v>2033</v>
      </c>
      <c r="G1049" s="174" t="s">
        <v>276</v>
      </c>
      <c r="H1049" s="175">
        <v>2</v>
      </c>
      <c r="I1049" s="176"/>
      <c r="J1049" s="177">
        <f>ROUND(I1049*H1049,2)</f>
        <v>0</v>
      </c>
      <c r="K1049" s="173" t="s">
        <v>142</v>
      </c>
      <c r="L1049" s="37"/>
      <c r="M1049" s="178" t="s">
        <v>19</v>
      </c>
      <c r="N1049" s="179" t="s">
        <v>44</v>
      </c>
      <c r="O1049" s="62"/>
      <c r="P1049" s="180">
        <f>O1049*H1049</f>
        <v>0</v>
      </c>
      <c r="Q1049" s="180">
        <v>0</v>
      </c>
      <c r="R1049" s="180">
        <f>Q1049*H1049</f>
        <v>0</v>
      </c>
      <c r="S1049" s="180">
        <v>6.8000000000000005E-2</v>
      </c>
      <c r="T1049" s="181">
        <f>S1049*H1049</f>
        <v>0.13600000000000001</v>
      </c>
      <c r="U1049" s="32"/>
      <c r="V1049" s="32"/>
      <c r="W1049" s="32"/>
      <c r="X1049" s="32"/>
      <c r="Y1049" s="32"/>
      <c r="Z1049" s="32"/>
      <c r="AA1049" s="32"/>
      <c r="AB1049" s="32"/>
      <c r="AC1049" s="32"/>
      <c r="AD1049" s="32"/>
      <c r="AE1049" s="32"/>
      <c r="AR1049" s="182" t="s">
        <v>143</v>
      </c>
      <c r="AT1049" s="182" t="s">
        <v>138</v>
      </c>
      <c r="AU1049" s="182" t="s">
        <v>83</v>
      </c>
      <c r="AY1049" s="15" t="s">
        <v>136</v>
      </c>
      <c r="BE1049" s="183">
        <f>IF(N1049="základní",J1049,0)</f>
        <v>0</v>
      </c>
      <c r="BF1049" s="183">
        <f>IF(N1049="snížená",J1049,0)</f>
        <v>0</v>
      </c>
      <c r="BG1049" s="183">
        <f>IF(N1049="zákl. přenesená",J1049,0)</f>
        <v>0</v>
      </c>
      <c r="BH1049" s="183">
        <f>IF(N1049="sníž. přenesená",J1049,0)</f>
        <v>0</v>
      </c>
      <c r="BI1049" s="183">
        <f>IF(N1049="nulová",J1049,0)</f>
        <v>0</v>
      </c>
      <c r="BJ1049" s="15" t="s">
        <v>81</v>
      </c>
      <c r="BK1049" s="183">
        <f>ROUND(I1049*H1049,2)</f>
        <v>0</v>
      </c>
      <c r="BL1049" s="15" t="s">
        <v>143</v>
      </c>
      <c r="BM1049" s="182" t="s">
        <v>2034</v>
      </c>
    </row>
    <row r="1050" spans="1:65" s="2" customFormat="1" ht="11.25">
      <c r="A1050" s="32"/>
      <c r="B1050" s="33"/>
      <c r="C1050" s="34"/>
      <c r="D1050" s="184" t="s">
        <v>145</v>
      </c>
      <c r="E1050" s="34"/>
      <c r="F1050" s="185" t="s">
        <v>2035</v>
      </c>
      <c r="G1050" s="34"/>
      <c r="H1050" s="34"/>
      <c r="I1050" s="186"/>
      <c r="J1050" s="34"/>
      <c r="K1050" s="34"/>
      <c r="L1050" s="37"/>
      <c r="M1050" s="187"/>
      <c r="N1050" s="188"/>
      <c r="O1050" s="62"/>
      <c r="P1050" s="62"/>
      <c r="Q1050" s="62"/>
      <c r="R1050" s="62"/>
      <c r="S1050" s="62"/>
      <c r="T1050" s="63"/>
      <c r="U1050" s="32"/>
      <c r="V1050" s="32"/>
      <c r="W1050" s="32"/>
      <c r="X1050" s="32"/>
      <c r="Y1050" s="32"/>
      <c r="Z1050" s="32"/>
      <c r="AA1050" s="32"/>
      <c r="AB1050" s="32"/>
      <c r="AC1050" s="32"/>
      <c r="AD1050" s="32"/>
      <c r="AE1050" s="32"/>
      <c r="AT1050" s="15" t="s">
        <v>145</v>
      </c>
      <c r="AU1050" s="15" t="s">
        <v>83</v>
      </c>
    </row>
    <row r="1051" spans="1:65" s="2" customFormat="1" ht="11.25">
      <c r="A1051" s="32"/>
      <c r="B1051" s="33"/>
      <c r="C1051" s="34"/>
      <c r="D1051" s="189" t="s">
        <v>147</v>
      </c>
      <c r="E1051" s="34"/>
      <c r="F1051" s="190" t="s">
        <v>2036</v>
      </c>
      <c r="G1051" s="34"/>
      <c r="H1051" s="34"/>
      <c r="I1051" s="186"/>
      <c r="J1051" s="34"/>
      <c r="K1051" s="34"/>
      <c r="L1051" s="37"/>
      <c r="M1051" s="187"/>
      <c r="N1051" s="188"/>
      <c r="O1051" s="62"/>
      <c r="P1051" s="62"/>
      <c r="Q1051" s="62"/>
      <c r="R1051" s="62"/>
      <c r="S1051" s="62"/>
      <c r="T1051" s="63"/>
      <c r="U1051" s="32"/>
      <c r="V1051" s="32"/>
      <c r="W1051" s="32"/>
      <c r="X1051" s="32"/>
      <c r="Y1051" s="32"/>
      <c r="Z1051" s="32"/>
      <c r="AA1051" s="32"/>
      <c r="AB1051" s="32"/>
      <c r="AC1051" s="32"/>
      <c r="AD1051" s="32"/>
      <c r="AE1051" s="32"/>
      <c r="AT1051" s="15" t="s">
        <v>147</v>
      </c>
      <c r="AU1051" s="15" t="s">
        <v>83</v>
      </c>
    </row>
    <row r="1052" spans="1:65" s="2" customFormat="1" ht="21.75" customHeight="1">
      <c r="A1052" s="32"/>
      <c r="B1052" s="33"/>
      <c r="C1052" s="171" t="s">
        <v>2037</v>
      </c>
      <c r="D1052" s="171" t="s">
        <v>138</v>
      </c>
      <c r="E1052" s="172" t="s">
        <v>2038</v>
      </c>
      <c r="F1052" s="173" t="s">
        <v>2039</v>
      </c>
      <c r="G1052" s="174" t="s">
        <v>276</v>
      </c>
      <c r="H1052" s="175">
        <v>3</v>
      </c>
      <c r="I1052" s="176"/>
      <c r="J1052" s="177">
        <f>ROUND(I1052*H1052,2)</f>
        <v>0</v>
      </c>
      <c r="K1052" s="173" t="s">
        <v>142</v>
      </c>
      <c r="L1052" s="37"/>
      <c r="M1052" s="178" t="s">
        <v>19</v>
      </c>
      <c r="N1052" s="179" t="s">
        <v>44</v>
      </c>
      <c r="O1052" s="62"/>
      <c r="P1052" s="180">
        <f>O1052*H1052</f>
        <v>0</v>
      </c>
      <c r="Q1052" s="180">
        <v>0</v>
      </c>
      <c r="R1052" s="180">
        <f>Q1052*H1052</f>
        <v>0</v>
      </c>
      <c r="S1052" s="180">
        <v>4.7E-2</v>
      </c>
      <c r="T1052" s="181">
        <f>S1052*H1052</f>
        <v>0.14100000000000001</v>
      </c>
      <c r="U1052" s="32"/>
      <c r="V1052" s="32"/>
      <c r="W1052" s="32"/>
      <c r="X1052" s="32"/>
      <c r="Y1052" s="32"/>
      <c r="Z1052" s="32"/>
      <c r="AA1052" s="32"/>
      <c r="AB1052" s="32"/>
      <c r="AC1052" s="32"/>
      <c r="AD1052" s="32"/>
      <c r="AE1052" s="32"/>
      <c r="AR1052" s="182" t="s">
        <v>143</v>
      </c>
      <c r="AT1052" s="182" t="s">
        <v>138</v>
      </c>
      <c r="AU1052" s="182" t="s">
        <v>83</v>
      </c>
      <c r="AY1052" s="15" t="s">
        <v>136</v>
      </c>
      <c r="BE1052" s="183">
        <f>IF(N1052="základní",J1052,0)</f>
        <v>0</v>
      </c>
      <c r="BF1052" s="183">
        <f>IF(N1052="snížená",J1052,0)</f>
        <v>0</v>
      </c>
      <c r="BG1052" s="183">
        <f>IF(N1052="zákl. přenesená",J1052,0)</f>
        <v>0</v>
      </c>
      <c r="BH1052" s="183">
        <f>IF(N1052="sníž. přenesená",J1052,0)</f>
        <v>0</v>
      </c>
      <c r="BI1052" s="183">
        <f>IF(N1052="nulová",J1052,0)</f>
        <v>0</v>
      </c>
      <c r="BJ1052" s="15" t="s">
        <v>81</v>
      </c>
      <c r="BK1052" s="183">
        <f>ROUND(I1052*H1052,2)</f>
        <v>0</v>
      </c>
      <c r="BL1052" s="15" t="s">
        <v>143</v>
      </c>
      <c r="BM1052" s="182" t="s">
        <v>2040</v>
      </c>
    </row>
    <row r="1053" spans="1:65" s="2" customFormat="1" ht="11.25">
      <c r="A1053" s="32"/>
      <c r="B1053" s="33"/>
      <c r="C1053" s="34"/>
      <c r="D1053" s="184" t="s">
        <v>145</v>
      </c>
      <c r="E1053" s="34"/>
      <c r="F1053" s="185" t="s">
        <v>2041</v>
      </c>
      <c r="G1053" s="34"/>
      <c r="H1053" s="34"/>
      <c r="I1053" s="186"/>
      <c r="J1053" s="34"/>
      <c r="K1053" s="34"/>
      <c r="L1053" s="37"/>
      <c r="M1053" s="187"/>
      <c r="N1053" s="188"/>
      <c r="O1053" s="62"/>
      <c r="P1053" s="62"/>
      <c r="Q1053" s="62"/>
      <c r="R1053" s="62"/>
      <c r="S1053" s="62"/>
      <c r="T1053" s="63"/>
      <c r="U1053" s="32"/>
      <c r="V1053" s="32"/>
      <c r="W1053" s="32"/>
      <c r="X1053" s="32"/>
      <c r="Y1053" s="32"/>
      <c r="Z1053" s="32"/>
      <c r="AA1053" s="32"/>
      <c r="AB1053" s="32"/>
      <c r="AC1053" s="32"/>
      <c r="AD1053" s="32"/>
      <c r="AE1053" s="32"/>
      <c r="AT1053" s="15" t="s">
        <v>145</v>
      </c>
      <c r="AU1053" s="15" t="s">
        <v>83</v>
      </c>
    </row>
    <row r="1054" spans="1:65" s="2" customFormat="1" ht="11.25">
      <c r="A1054" s="32"/>
      <c r="B1054" s="33"/>
      <c r="C1054" s="34"/>
      <c r="D1054" s="189" t="s">
        <v>147</v>
      </c>
      <c r="E1054" s="34"/>
      <c r="F1054" s="190" t="s">
        <v>2042</v>
      </c>
      <c r="G1054" s="34"/>
      <c r="H1054" s="34"/>
      <c r="I1054" s="186"/>
      <c r="J1054" s="34"/>
      <c r="K1054" s="34"/>
      <c r="L1054" s="37"/>
      <c r="M1054" s="187"/>
      <c r="N1054" s="188"/>
      <c r="O1054" s="62"/>
      <c r="P1054" s="62"/>
      <c r="Q1054" s="62"/>
      <c r="R1054" s="62"/>
      <c r="S1054" s="62"/>
      <c r="T1054" s="63"/>
      <c r="U1054" s="32"/>
      <c r="V1054" s="32"/>
      <c r="W1054" s="32"/>
      <c r="X1054" s="32"/>
      <c r="Y1054" s="32"/>
      <c r="Z1054" s="32"/>
      <c r="AA1054" s="32"/>
      <c r="AB1054" s="32"/>
      <c r="AC1054" s="32"/>
      <c r="AD1054" s="32"/>
      <c r="AE1054" s="32"/>
      <c r="AT1054" s="15" t="s">
        <v>147</v>
      </c>
      <c r="AU1054" s="15" t="s">
        <v>83</v>
      </c>
    </row>
    <row r="1055" spans="1:65" s="2" customFormat="1" ht="16.5" customHeight="1">
      <c r="A1055" s="32"/>
      <c r="B1055" s="33"/>
      <c r="C1055" s="171" t="s">
        <v>2043</v>
      </c>
      <c r="D1055" s="171" t="s">
        <v>138</v>
      </c>
      <c r="E1055" s="172" t="s">
        <v>2044</v>
      </c>
      <c r="F1055" s="173" t="s">
        <v>2045</v>
      </c>
      <c r="G1055" s="174" t="s">
        <v>276</v>
      </c>
      <c r="H1055" s="175">
        <v>10</v>
      </c>
      <c r="I1055" s="176"/>
      <c r="J1055" s="177">
        <f>ROUND(I1055*H1055,2)</f>
        <v>0</v>
      </c>
      <c r="K1055" s="173" t="s">
        <v>142</v>
      </c>
      <c r="L1055" s="37"/>
      <c r="M1055" s="178" t="s">
        <v>19</v>
      </c>
      <c r="N1055" s="179" t="s">
        <v>44</v>
      </c>
      <c r="O1055" s="62"/>
      <c r="P1055" s="180">
        <f>O1055*H1055</f>
        <v>0</v>
      </c>
      <c r="Q1055" s="180">
        <v>5.4239999999999997E-2</v>
      </c>
      <c r="R1055" s="180">
        <f>Q1055*H1055</f>
        <v>0.54239999999999999</v>
      </c>
      <c r="S1055" s="180">
        <v>0</v>
      </c>
      <c r="T1055" s="181">
        <f>S1055*H1055</f>
        <v>0</v>
      </c>
      <c r="U1055" s="32"/>
      <c r="V1055" s="32"/>
      <c r="W1055" s="32"/>
      <c r="X1055" s="32"/>
      <c r="Y1055" s="32"/>
      <c r="Z1055" s="32"/>
      <c r="AA1055" s="32"/>
      <c r="AB1055" s="32"/>
      <c r="AC1055" s="32"/>
      <c r="AD1055" s="32"/>
      <c r="AE1055" s="32"/>
      <c r="AR1055" s="182" t="s">
        <v>143</v>
      </c>
      <c r="AT1055" s="182" t="s">
        <v>138</v>
      </c>
      <c r="AU1055" s="182" t="s">
        <v>83</v>
      </c>
      <c r="AY1055" s="15" t="s">
        <v>136</v>
      </c>
      <c r="BE1055" s="183">
        <f>IF(N1055="základní",J1055,0)</f>
        <v>0</v>
      </c>
      <c r="BF1055" s="183">
        <f>IF(N1055="snížená",J1055,0)</f>
        <v>0</v>
      </c>
      <c r="BG1055" s="183">
        <f>IF(N1055="zákl. přenesená",J1055,0)</f>
        <v>0</v>
      </c>
      <c r="BH1055" s="183">
        <f>IF(N1055="sníž. přenesená",J1055,0)</f>
        <v>0</v>
      </c>
      <c r="BI1055" s="183">
        <f>IF(N1055="nulová",J1055,0)</f>
        <v>0</v>
      </c>
      <c r="BJ1055" s="15" t="s">
        <v>81</v>
      </c>
      <c r="BK1055" s="183">
        <f>ROUND(I1055*H1055,2)</f>
        <v>0</v>
      </c>
      <c r="BL1055" s="15" t="s">
        <v>143</v>
      </c>
      <c r="BM1055" s="182" t="s">
        <v>2046</v>
      </c>
    </row>
    <row r="1056" spans="1:65" s="2" customFormat="1" ht="11.25">
      <c r="A1056" s="32"/>
      <c r="B1056" s="33"/>
      <c r="C1056" s="34"/>
      <c r="D1056" s="184" t="s">
        <v>145</v>
      </c>
      <c r="E1056" s="34"/>
      <c r="F1056" s="185" t="s">
        <v>2047</v>
      </c>
      <c r="G1056" s="34"/>
      <c r="H1056" s="34"/>
      <c r="I1056" s="186"/>
      <c r="J1056" s="34"/>
      <c r="K1056" s="34"/>
      <c r="L1056" s="37"/>
      <c r="M1056" s="187"/>
      <c r="N1056" s="188"/>
      <c r="O1056" s="62"/>
      <c r="P1056" s="62"/>
      <c r="Q1056" s="62"/>
      <c r="R1056" s="62"/>
      <c r="S1056" s="62"/>
      <c r="T1056" s="63"/>
      <c r="U1056" s="32"/>
      <c r="V1056" s="32"/>
      <c r="W1056" s="32"/>
      <c r="X1056" s="32"/>
      <c r="Y1056" s="32"/>
      <c r="Z1056" s="32"/>
      <c r="AA1056" s="32"/>
      <c r="AB1056" s="32"/>
      <c r="AC1056" s="32"/>
      <c r="AD1056" s="32"/>
      <c r="AE1056" s="32"/>
      <c r="AT1056" s="15" t="s">
        <v>145</v>
      </c>
      <c r="AU1056" s="15" t="s">
        <v>83</v>
      </c>
    </row>
    <row r="1057" spans="1:65" s="2" customFormat="1" ht="11.25">
      <c r="A1057" s="32"/>
      <c r="B1057" s="33"/>
      <c r="C1057" s="34"/>
      <c r="D1057" s="189" t="s">
        <v>147</v>
      </c>
      <c r="E1057" s="34"/>
      <c r="F1057" s="190" t="s">
        <v>2048</v>
      </c>
      <c r="G1057" s="34"/>
      <c r="H1057" s="34"/>
      <c r="I1057" s="186"/>
      <c r="J1057" s="34"/>
      <c r="K1057" s="34"/>
      <c r="L1057" s="37"/>
      <c r="M1057" s="187"/>
      <c r="N1057" s="188"/>
      <c r="O1057" s="62"/>
      <c r="P1057" s="62"/>
      <c r="Q1057" s="62"/>
      <c r="R1057" s="62"/>
      <c r="S1057" s="62"/>
      <c r="T1057" s="63"/>
      <c r="U1057" s="32"/>
      <c r="V1057" s="32"/>
      <c r="W1057" s="32"/>
      <c r="X1057" s="32"/>
      <c r="Y1057" s="32"/>
      <c r="Z1057" s="32"/>
      <c r="AA1057" s="32"/>
      <c r="AB1057" s="32"/>
      <c r="AC1057" s="32"/>
      <c r="AD1057" s="32"/>
      <c r="AE1057" s="32"/>
      <c r="AT1057" s="15" t="s">
        <v>147</v>
      </c>
      <c r="AU1057" s="15" t="s">
        <v>83</v>
      </c>
    </row>
    <row r="1058" spans="1:65" s="2" customFormat="1" ht="16.5" customHeight="1">
      <c r="A1058" s="32"/>
      <c r="B1058" s="33"/>
      <c r="C1058" s="171" t="s">
        <v>2049</v>
      </c>
      <c r="D1058" s="171" t="s">
        <v>138</v>
      </c>
      <c r="E1058" s="172" t="s">
        <v>2050</v>
      </c>
      <c r="F1058" s="173" t="s">
        <v>2051</v>
      </c>
      <c r="G1058" s="174" t="s">
        <v>276</v>
      </c>
      <c r="H1058" s="175">
        <v>5</v>
      </c>
      <c r="I1058" s="176"/>
      <c r="J1058" s="177">
        <f>ROUND(I1058*H1058,2)</f>
        <v>0</v>
      </c>
      <c r="K1058" s="173" t="s">
        <v>142</v>
      </c>
      <c r="L1058" s="37"/>
      <c r="M1058" s="178" t="s">
        <v>19</v>
      </c>
      <c r="N1058" s="179" t="s">
        <v>44</v>
      </c>
      <c r="O1058" s="62"/>
      <c r="P1058" s="180">
        <f>O1058*H1058</f>
        <v>0</v>
      </c>
      <c r="Q1058" s="180">
        <v>5.2540000000000003E-2</v>
      </c>
      <c r="R1058" s="180">
        <f>Q1058*H1058</f>
        <v>0.26270000000000004</v>
      </c>
      <c r="S1058" s="180">
        <v>0</v>
      </c>
      <c r="T1058" s="181">
        <f>S1058*H1058</f>
        <v>0</v>
      </c>
      <c r="U1058" s="32"/>
      <c r="V1058" s="32"/>
      <c r="W1058" s="32"/>
      <c r="X1058" s="32"/>
      <c r="Y1058" s="32"/>
      <c r="Z1058" s="32"/>
      <c r="AA1058" s="32"/>
      <c r="AB1058" s="32"/>
      <c r="AC1058" s="32"/>
      <c r="AD1058" s="32"/>
      <c r="AE1058" s="32"/>
      <c r="AR1058" s="182" t="s">
        <v>143</v>
      </c>
      <c r="AT1058" s="182" t="s">
        <v>138</v>
      </c>
      <c r="AU1058" s="182" t="s">
        <v>83</v>
      </c>
      <c r="AY1058" s="15" t="s">
        <v>136</v>
      </c>
      <c r="BE1058" s="183">
        <f>IF(N1058="základní",J1058,0)</f>
        <v>0</v>
      </c>
      <c r="BF1058" s="183">
        <f>IF(N1058="snížená",J1058,0)</f>
        <v>0</v>
      </c>
      <c r="BG1058" s="183">
        <f>IF(N1058="zákl. přenesená",J1058,0)</f>
        <v>0</v>
      </c>
      <c r="BH1058" s="183">
        <f>IF(N1058="sníž. přenesená",J1058,0)</f>
        <v>0</v>
      </c>
      <c r="BI1058" s="183">
        <f>IF(N1058="nulová",J1058,0)</f>
        <v>0</v>
      </c>
      <c r="BJ1058" s="15" t="s">
        <v>81</v>
      </c>
      <c r="BK1058" s="183">
        <f>ROUND(I1058*H1058,2)</f>
        <v>0</v>
      </c>
      <c r="BL1058" s="15" t="s">
        <v>143</v>
      </c>
      <c r="BM1058" s="182" t="s">
        <v>2052</v>
      </c>
    </row>
    <row r="1059" spans="1:65" s="2" customFormat="1" ht="11.25">
      <c r="A1059" s="32"/>
      <c r="B1059" s="33"/>
      <c r="C1059" s="34"/>
      <c r="D1059" s="184" t="s">
        <v>145</v>
      </c>
      <c r="E1059" s="34"/>
      <c r="F1059" s="185" t="s">
        <v>2053</v>
      </c>
      <c r="G1059" s="34"/>
      <c r="H1059" s="34"/>
      <c r="I1059" s="186"/>
      <c r="J1059" s="34"/>
      <c r="K1059" s="34"/>
      <c r="L1059" s="37"/>
      <c r="M1059" s="187"/>
      <c r="N1059" s="188"/>
      <c r="O1059" s="62"/>
      <c r="P1059" s="62"/>
      <c r="Q1059" s="62"/>
      <c r="R1059" s="62"/>
      <c r="S1059" s="62"/>
      <c r="T1059" s="63"/>
      <c r="U1059" s="32"/>
      <c r="V1059" s="32"/>
      <c r="W1059" s="32"/>
      <c r="X1059" s="32"/>
      <c r="Y1059" s="32"/>
      <c r="Z1059" s="32"/>
      <c r="AA1059" s="32"/>
      <c r="AB1059" s="32"/>
      <c r="AC1059" s="32"/>
      <c r="AD1059" s="32"/>
      <c r="AE1059" s="32"/>
      <c r="AT1059" s="15" t="s">
        <v>145</v>
      </c>
      <c r="AU1059" s="15" t="s">
        <v>83</v>
      </c>
    </row>
    <row r="1060" spans="1:65" s="2" customFormat="1" ht="11.25">
      <c r="A1060" s="32"/>
      <c r="B1060" s="33"/>
      <c r="C1060" s="34"/>
      <c r="D1060" s="189" t="s">
        <v>147</v>
      </c>
      <c r="E1060" s="34"/>
      <c r="F1060" s="190" t="s">
        <v>2054</v>
      </c>
      <c r="G1060" s="34"/>
      <c r="H1060" s="34"/>
      <c r="I1060" s="186"/>
      <c r="J1060" s="34"/>
      <c r="K1060" s="34"/>
      <c r="L1060" s="37"/>
      <c r="M1060" s="187"/>
      <c r="N1060" s="188"/>
      <c r="O1060" s="62"/>
      <c r="P1060" s="62"/>
      <c r="Q1060" s="62"/>
      <c r="R1060" s="62"/>
      <c r="S1060" s="62"/>
      <c r="T1060" s="63"/>
      <c r="U1060" s="32"/>
      <c r="V1060" s="32"/>
      <c r="W1060" s="32"/>
      <c r="X1060" s="32"/>
      <c r="Y1060" s="32"/>
      <c r="Z1060" s="32"/>
      <c r="AA1060" s="32"/>
      <c r="AB1060" s="32"/>
      <c r="AC1060" s="32"/>
      <c r="AD1060" s="32"/>
      <c r="AE1060" s="32"/>
      <c r="AT1060" s="15" t="s">
        <v>147</v>
      </c>
      <c r="AU1060" s="15" t="s">
        <v>83</v>
      </c>
    </row>
    <row r="1061" spans="1:65" s="2" customFormat="1" ht="16.5" customHeight="1">
      <c r="A1061" s="32"/>
      <c r="B1061" s="33"/>
      <c r="C1061" s="171" t="s">
        <v>2055</v>
      </c>
      <c r="D1061" s="171" t="s">
        <v>138</v>
      </c>
      <c r="E1061" s="172" t="s">
        <v>2056</v>
      </c>
      <c r="F1061" s="173" t="s">
        <v>2057</v>
      </c>
      <c r="G1061" s="174" t="s">
        <v>276</v>
      </c>
      <c r="H1061" s="175">
        <v>4</v>
      </c>
      <c r="I1061" s="176"/>
      <c r="J1061" s="177">
        <f>ROUND(I1061*H1061,2)</f>
        <v>0</v>
      </c>
      <c r="K1061" s="173" t="s">
        <v>142</v>
      </c>
      <c r="L1061" s="37"/>
      <c r="M1061" s="178" t="s">
        <v>19</v>
      </c>
      <c r="N1061" s="179" t="s">
        <v>44</v>
      </c>
      <c r="O1061" s="62"/>
      <c r="P1061" s="180">
        <f>O1061*H1061</f>
        <v>0</v>
      </c>
      <c r="Q1061" s="180">
        <v>2.2499999999999998E-3</v>
      </c>
      <c r="R1061" s="180">
        <f>Q1061*H1061</f>
        <v>8.9999999999999993E-3</v>
      </c>
      <c r="S1061" s="180">
        <v>0</v>
      </c>
      <c r="T1061" s="181">
        <f>S1061*H1061</f>
        <v>0</v>
      </c>
      <c r="U1061" s="32"/>
      <c r="V1061" s="32"/>
      <c r="W1061" s="32"/>
      <c r="X1061" s="32"/>
      <c r="Y1061" s="32"/>
      <c r="Z1061" s="32"/>
      <c r="AA1061" s="32"/>
      <c r="AB1061" s="32"/>
      <c r="AC1061" s="32"/>
      <c r="AD1061" s="32"/>
      <c r="AE1061" s="32"/>
      <c r="AR1061" s="182" t="s">
        <v>143</v>
      </c>
      <c r="AT1061" s="182" t="s">
        <v>138</v>
      </c>
      <c r="AU1061" s="182" t="s">
        <v>83</v>
      </c>
      <c r="AY1061" s="15" t="s">
        <v>136</v>
      </c>
      <c r="BE1061" s="183">
        <f>IF(N1061="základní",J1061,0)</f>
        <v>0</v>
      </c>
      <c r="BF1061" s="183">
        <f>IF(N1061="snížená",J1061,0)</f>
        <v>0</v>
      </c>
      <c r="BG1061" s="183">
        <f>IF(N1061="zákl. přenesená",J1061,0)</f>
        <v>0</v>
      </c>
      <c r="BH1061" s="183">
        <f>IF(N1061="sníž. přenesená",J1061,0)</f>
        <v>0</v>
      </c>
      <c r="BI1061" s="183">
        <f>IF(N1061="nulová",J1061,0)</f>
        <v>0</v>
      </c>
      <c r="BJ1061" s="15" t="s">
        <v>81</v>
      </c>
      <c r="BK1061" s="183">
        <f>ROUND(I1061*H1061,2)</f>
        <v>0</v>
      </c>
      <c r="BL1061" s="15" t="s">
        <v>143</v>
      </c>
      <c r="BM1061" s="182" t="s">
        <v>2058</v>
      </c>
    </row>
    <row r="1062" spans="1:65" s="2" customFormat="1" ht="11.25">
      <c r="A1062" s="32"/>
      <c r="B1062" s="33"/>
      <c r="C1062" s="34"/>
      <c r="D1062" s="184" t="s">
        <v>145</v>
      </c>
      <c r="E1062" s="34"/>
      <c r="F1062" s="185" t="s">
        <v>2059</v>
      </c>
      <c r="G1062" s="34"/>
      <c r="H1062" s="34"/>
      <c r="I1062" s="186"/>
      <c r="J1062" s="34"/>
      <c r="K1062" s="34"/>
      <c r="L1062" s="37"/>
      <c r="M1062" s="187"/>
      <c r="N1062" s="188"/>
      <c r="O1062" s="62"/>
      <c r="P1062" s="62"/>
      <c r="Q1062" s="62"/>
      <c r="R1062" s="62"/>
      <c r="S1062" s="62"/>
      <c r="T1062" s="63"/>
      <c r="U1062" s="32"/>
      <c r="V1062" s="32"/>
      <c r="W1062" s="32"/>
      <c r="X1062" s="32"/>
      <c r="Y1062" s="32"/>
      <c r="Z1062" s="32"/>
      <c r="AA1062" s="32"/>
      <c r="AB1062" s="32"/>
      <c r="AC1062" s="32"/>
      <c r="AD1062" s="32"/>
      <c r="AE1062" s="32"/>
      <c r="AT1062" s="15" t="s">
        <v>145</v>
      </c>
      <c r="AU1062" s="15" t="s">
        <v>83</v>
      </c>
    </row>
    <row r="1063" spans="1:65" s="2" customFormat="1" ht="11.25">
      <c r="A1063" s="32"/>
      <c r="B1063" s="33"/>
      <c r="C1063" s="34"/>
      <c r="D1063" s="189" t="s">
        <v>147</v>
      </c>
      <c r="E1063" s="34"/>
      <c r="F1063" s="190" t="s">
        <v>2060</v>
      </c>
      <c r="G1063" s="34"/>
      <c r="H1063" s="34"/>
      <c r="I1063" s="186"/>
      <c r="J1063" s="34"/>
      <c r="K1063" s="34"/>
      <c r="L1063" s="37"/>
      <c r="M1063" s="187"/>
      <c r="N1063" s="188"/>
      <c r="O1063" s="62"/>
      <c r="P1063" s="62"/>
      <c r="Q1063" s="62"/>
      <c r="R1063" s="62"/>
      <c r="S1063" s="62"/>
      <c r="T1063" s="63"/>
      <c r="U1063" s="32"/>
      <c r="V1063" s="32"/>
      <c r="W1063" s="32"/>
      <c r="X1063" s="32"/>
      <c r="Y1063" s="32"/>
      <c r="Z1063" s="32"/>
      <c r="AA1063" s="32"/>
      <c r="AB1063" s="32"/>
      <c r="AC1063" s="32"/>
      <c r="AD1063" s="32"/>
      <c r="AE1063" s="32"/>
      <c r="AT1063" s="15" t="s">
        <v>147</v>
      </c>
      <c r="AU1063" s="15" t="s">
        <v>83</v>
      </c>
    </row>
    <row r="1064" spans="1:65" s="2" customFormat="1" ht="16.5" customHeight="1">
      <c r="A1064" s="32"/>
      <c r="B1064" s="33"/>
      <c r="C1064" s="191" t="s">
        <v>2061</v>
      </c>
      <c r="D1064" s="191" t="s">
        <v>409</v>
      </c>
      <c r="E1064" s="192" t="s">
        <v>2062</v>
      </c>
      <c r="F1064" s="193" t="s">
        <v>2063</v>
      </c>
      <c r="G1064" s="194" t="s">
        <v>412</v>
      </c>
      <c r="H1064" s="195">
        <v>0.1</v>
      </c>
      <c r="I1064" s="196"/>
      <c r="J1064" s="197">
        <f>ROUND(I1064*H1064,2)</f>
        <v>0</v>
      </c>
      <c r="K1064" s="193" t="s">
        <v>142</v>
      </c>
      <c r="L1064" s="198"/>
      <c r="M1064" s="199" t="s">
        <v>19</v>
      </c>
      <c r="N1064" s="200" t="s">
        <v>44</v>
      </c>
      <c r="O1064" s="62"/>
      <c r="P1064" s="180">
        <f>O1064*H1064</f>
        <v>0</v>
      </c>
      <c r="Q1064" s="180">
        <v>1</v>
      </c>
      <c r="R1064" s="180">
        <f>Q1064*H1064</f>
        <v>0.1</v>
      </c>
      <c r="S1064" s="180">
        <v>0</v>
      </c>
      <c r="T1064" s="181">
        <f>S1064*H1064</f>
        <v>0</v>
      </c>
      <c r="U1064" s="32"/>
      <c r="V1064" s="32"/>
      <c r="W1064" s="32"/>
      <c r="X1064" s="32"/>
      <c r="Y1064" s="32"/>
      <c r="Z1064" s="32"/>
      <c r="AA1064" s="32"/>
      <c r="AB1064" s="32"/>
      <c r="AC1064" s="32"/>
      <c r="AD1064" s="32"/>
      <c r="AE1064" s="32"/>
      <c r="AR1064" s="182" t="s">
        <v>184</v>
      </c>
      <c r="AT1064" s="182" t="s">
        <v>409</v>
      </c>
      <c r="AU1064" s="182" t="s">
        <v>83</v>
      </c>
      <c r="AY1064" s="15" t="s">
        <v>136</v>
      </c>
      <c r="BE1064" s="183">
        <f>IF(N1064="základní",J1064,0)</f>
        <v>0</v>
      </c>
      <c r="BF1064" s="183">
        <f>IF(N1064="snížená",J1064,0)</f>
        <v>0</v>
      </c>
      <c r="BG1064" s="183">
        <f>IF(N1064="zákl. přenesená",J1064,0)</f>
        <v>0</v>
      </c>
      <c r="BH1064" s="183">
        <f>IF(N1064="sníž. přenesená",J1064,0)</f>
        <v>0</v>
      </c>
      <c r="BI1064" s="183">
        <f>IF(N1064="nulová",J1064,0)</f>
        <v>0</v>
      </c>
      <c r="BJ1064" s="15" t="s">
        <v>81</v>
      </c>
      <c r="BK1064" s="183">
        <f>ROUND(I1064*H1064,2)</f>
        <v>0</v>
      </c>
      <c r="BL1064" s="15" t="s">
        <v>143</v>
      </c>
      <c r="BM1064" s="182" t="s">
        <v>2064</v>
      </c>
    </row>
    <row r="1065" spans="1:65" s="2" customFormat="1" ht="11.25">
      <c r="A1065" s="32"/>
      <c r="B1065" s="33"/>
      <c r="C1065" s="34"/>
      <c r="D1065" s="184" t="s">
        <v>145</v>
      </c>
      <c r="E1065" s="34"/>
      <c r="F1065" s="185" t="s">
        <v>2063</v>
      </c>
      <c r="G1065" s="34"/>
      <c r="H1065" s="34"/>
      <c r="I1065" s="186"/>
      <c r="J1065" s="34"/>
      <c r="K1065" s="34"/>
      <c r="L1065" s="37"/>
      <c r="M1065" s="187"/>
      <c r="N1065" s="188"/>
      <c r="O1065" s="62"/>
      <c r="P1065" s="62"/>
      <c r="Q1065" s="62"/>
      <c r="R1065" s="62"/>
      <c r="S1065" s="62"/>
      <c r="T1065" s="63"/>
      <c r="U1065" s="32"/>
      <c r="V1065" s="32"/>
      <c r="W1065" s="32"/>
      <c r="X1065" s="32"/>
      <c r="Y1065" s="32"/>
      <c r="Z1065" s="32"/>
      <c r="AA1065" s="32"/>
      <c r="AB1065" s="32"/>
      <c r="AC1065" s="32"/>
      <c r="AD1065" s="32"/>
      <c r="AE1065" s="32"/>
      <c r="AT1065" s="15" t="s">
        <v>145</v>
      </c>
      <c r="AU1065" s="15" t="s">
        <v>83</v>
      </c>
    </row>
    <row r="1066" spans="1:65" s="2" customFormat="1" ht="16.5" customHeight="1">
      <c r="A1066" s="32"/>
      <c r="B1066" s="33"/>
      <c r="C1066" s="171" t="s">
        <v>2065</v>
      </c>
      <c r="D1066" s="171" t="s">
        <v>138</v>
      </c>
      <c r="E1066" s="172" t="s">
        <v>2066</v>
      </c>
      <c r="F1066" s="173" t="s">
        <v>2067</v>
      </c>
      <c r="G1066" s="174" t="s">
        <v>276</v>
      </c>
      <c r="H1066" s="175">
        <v>2</v>
      </c>
      <c r="I1066" s="176"/>
      <c r="J1066" s="177">
        <f>ROUND(I1066*H1066,2)</f>
        <v>0</v>
      </c>
      <c r="K1066" s="173" t="s">
        <v>142</v>
      </c>
      <c r="L1066" s="37"/>
      <c r="M1066" s="178" t="s">
        <v>19</v>
      </c>
      <c r="N1066" s="179" t="s">
        <v>44</v>
      </c>
      <c r="O1066" s="62"/>
      <c r="P1066" s="180">
        <f>O1066*H1066</f>
        <v>0</v>
      </c>
      <c r="Q1066" s="180">
        <v>1.83E-3</v>
      </c>
      <c r="R1066" s="180">
        <f>Q1066*H1066</f>
        <v>3.6600000000000001E-3</v>
      </c>
      <c r="S1066" s="180">
        <v>0</v>
      </c>
      <c r="T1066" s="181">
        <f>S1066*H1066</f>
        <v>0</v>
      </c>
      <c r="U1066" s="32"/>
      <c r="V1066" s="32"/>
      <c r="W1066" s="32"/>
      <c r="X1066" s="32"/>
      <c r="Y1066" s="32"/>
      <c r="Z1066" s="32"/>
      <c r="AA1066" s="32"/>
      <c r="AB1066" s="32"/>
      <c r="AC1066" s="32"/>
      <c r="AD1066" s="32"/>
      <c r="AE1066" s="32"/>
      <c r="AR1066" s="182" t="s">
        <v>143</v>
      </c>
      <c r="AT1066" s="182" t="s">
        <v>138</v>
      </c>
      <c r="AU1066" s="182" t="s">
        <v>83</v>
      </c>
      <c r="AY1066" s="15" t="s">
        <v>136</v>
      </c>
      <c r="BE1066" s="183">
        <f>IF(N1066="základní",J1066,0)</f>
        <v>0</v>
      </c>
      <c r="BF1066" s="183">
        <f>IF(N1066="snížená",J1066,0)</f>
        <v>0</v>
      </c>
      <c r="BG1066" s="183">
        <f>IF(N1066="zákl. přenesená",J1066,0)</f>
        <v>0</v>
      </c>
      <c r="BH1066" s="183">
        <f>IF(N1066="sníž. přenesená",J1066,0)</f>
        <v>0</v>
      </c>
      <c r="BI1066" s="183">
        <f>IF(N1066="nulová",J1066,0)</f>
        <v>0</v>
      </c>
      <c r="BJ1066" s="15" t="s">
        <v>81</v>
      </c>
      <c r="BK1066" s="183">
        <f>ROUND(I1066*H1066,2)</f>
        <v>0</v>
      </c>
      <c r="BL1066" s="15" t="s">
        <v>143</v>
      </c>
      <c r="BM1066" s="182" t="s">
        <v>2068</v>
      </c>
    </row>
    <row r="1067" spans="1:65" s="2" customFormat="1" ht="11.25">
      <c r="A1067" s="32"/>
      <c r="B1067" s="33"/>
      <c r="C1067" s="34"/>
      <c r="D1067" s="184" t="s">
        <v>145</v>
      </c>
      <c r="E1067" s="34"/>
      <c r="F1067" s="185" t="s">
        <v>2069</v>
      </c>
      <c r="G1067" s="34"/>
      <c r="H1067" s="34"/>
      <c r="I1067" s="186"/>
      <c r="J1067" s="34"/>
      <c r="K1067" s="34"/>
      <c r="L1067" s="37"/>
      <c r="M1067" s="187"/>
      <c r="N1067" s="188"/>
      <c r="O1067" s="62"/>
      <c r="P1067" s="62"/>
      <c r="Q1067" s="62"/>
      <c r="R1067" s="62"/>
      <c r="S1067" s="62"/>
      <c r="T1067" s="63"/>
      <c r="U1067" s="32"/>
      <c r="V1067" s="32"/>
      <c r="W1067" s="32"/>
      <c r="X1067" s="32"/>
      <c r="Y1067" s="32"/>
      <c r="Z1067" s="32"/>
      <c r="AA1067" s="32"/>
      <c r="AB1067" s="32"/>
      <c r="AC1067" s="32"/>
      <c r="AD1067" s="32"/>
      <c r="AE1067" s="32"/>
      <c r="AT1067" s="15" t="s">
        <v>145</v>
      </c>
      <c r="AU1067" s="15" t="s">
        <v>83</v>
      </c>
    </row>
    <row r="1068" spans="1:65" s="2" customFormat="1" ht="11.25">
      <c r="A1068" s="32"/>
      <c r="B1068" s="33"/>
      <c r="C1068" s="34"/>
      <c r="D1068" s="189" t="s">
        <v>147</v>
      </c>
      <c r="E1068" s="34"/>
      <c r="F1068" s="190" t="s">
        <v>2070</v>
      </c>
      <c r="G1068" s="34"/>
      <c r="H1068" s="34"/>
      <c r="I1068" s="186"/>
      <c r="J1068" s="34"/>
      <c r="K1068" s="34"/>
      <c r="L1068" s="37"/>
      <c r="M1068" s="187"/>
      <c r="N1068" s="188"/>
      <c r="O1068" s="62"/>
      <c r="P1068" s="62"/>
      <c r="Q1068" s="62"/>
      <c r="R1068" s="62"/>
      <c r="S1068" s="62"/>
      <c r="T1068" s="63"/>
      <c r="U1068" s="32"/>
      <c r="V1068" s="32"/>
      <c r="W1068" s="32"/>
      <c r="X1068" s="32"/>
      <c r="Y1068" s="32"/>
      <c r="Z1068" s="32"/>
      <c r="AA1068" s="32"/>
      <c r="AB1068" s="32"/>
      <c r="AC1068" s="32"/>
      <c r="AD1068" s="32"/>
      <c r="AE1068" s="32"/>
      <c r="AT1068" s="15" t="s">
        <v>147</v>
      </c>
      <c r="AU1068" s="15" t="s">
        <v>83</v>
      </c>
    </row>
    <row r="1069" spans="1:65" s="2" customFormat="1" ht="16.5" customHeight="1">
      <c r="A1069" s="32"/>
      <c r="B1069" s="33"/>
      <c r="C1069" s="191" t="s">
        <v>2071</v>
      </c>
      <c r="D1069" s="191" t="s">
        <v>409</v>
      </c>
      <c r="E1069" s="192" t="s">
        <v>2072</v>
      </c>
      <c r="F1069" s="193" t="s">
        <v>2073</v>
      </c>
      <c r="G1069" s="194" t="s">
        <v>412</v>
      </c>
      <c r="H1069" s="195">
        <v>0.2</v>
      </c>
      <c r="I1069" s="196"/>
      <c r="J1069" s="197">
        <f>ROUND(I1069*H1069,2)</f>
        <v>0</v>
      </c>
      <c r="K1069" s="193" t="s">
        <v>142</v>
      </c>
      <c r="L1069" s="198"/>
      <c r="M1069" s="199" t="s">
        <v>19</v>
      </c>
      <c r="N1069" s="200" t="s">
        <v>44</v>
      </c>
      <c r="O1069" s="62"/>
      <c r="P1069" s="180">
        <f>O1069*H1069</f>
        <v>0</v>
      </c>
      <c r="Q1069" s="180">
        <v>1</v>
      </c>
      <c r="R1069" s="180">
        <f>Q1069*H1069</f>
        <v>0.2</v>
      </c>
      <c r="S1069" s="180">
        <v>0</v>
      </c>
      <c r="T1069" s="181">
        <f>S1069*H1069</f>
        <v>0</v>
      </c>
      <c r="U1069" s="32"/>
      <c r="V1069" s="32"/>
      <c r="W1069" s="32"/>
      <c r="X1069" s="32"/>
      <c r="Y1069" s="32"/>
      <c r="Z1069" s="32"/>
      <c r="AA1069" s="32"/>
      <c r="AB1069" s="32"/>
      <c r="AC1069" s="32"/>
      <c r="AD1069" s="32"/>
      <c r="AE1069" s="32"/>
      <c r="AR1069" s="182" t="s">
        <v>184</v>
      </c>
      <c r="AT1069" s="182" t="s">
        <v>409</v>
      </c>
      <c r="AU1069" s="182" t="s">
        <v>83</v>
      </c>
      <c r="AY1069" s="15" t="s">
        <v>136</v>
      </c>
      <c r="BE1069" s="183">
        <f>IF(N1069="základní",J1069,0)</f>
        <v>0</v>
      </c>
      <c r="BF1069" s="183">
        <f>IF(N1069="snížená",J1069,0)</f>
        <v>0</v>
      </c>
      <c r="BG1069" s="183">
        <f>IF(N1069="zákl. přenesená",J1069,0)</f>
        <v>0</v>
      </c>
      <c r="BH1069" s="183">
        <f>IF(N1069="sníž. přenesená",J1069,0)</f>
        <v>0</v>
      </c>
      <c r="BI1069" s="183">
        <f>IF(N1069="nulová",J1069,0)</f>
        <v>0</v>
      </c>
      <c r="BJ1069" s="15" t="s">
        <v>81</v>
      </c>
      <c r="BK1069" s="183">
        <f>ROUND(I1069*H1069,2)</f>
        <v>0</v>
      </c>
      <c r="BL1069" s="15" t="s">
        <v>143</v>
      </c>
      <c r="BM1069" s="182" t="s">
        <v>2074</v>
      </c>
    </row>
    <row r="1070" spans="1:65" s="2" customFormat="1" ht="11.25">
      <c r="A1070" s="32"/>
      <c r="B1070" s="33"/>
      <c r="C1070" s="34"/>
      <c r="D1070" s="184" t="s">
        <v>145</v>
      </c>
      <c r="E1070" s="34"/>
      <c r="F1070" s="185" t="s">
        <v>2073</v>
      </c>
      <c r="G1070" s="34"/>
      <c r="H1070" s="34"/>
      <c r="I1070" s="186"/>
      <c r="J1070" s="34"/>
      <c r="K1070" s="34"/>
      <c r="L1070" s="37"/>
      <c r="M1070" s="187"/>
      <c r="N1070" s="188"/>
      <c r="O1070" s="62"/>
      <c r="P1070" s="62"/>
      <c r="Q1070" s="62"/>
      <c r="R1070" s="62"/>
      <c r="S1070" s="62"/>
      <c r="T1070" s="63"/>
      <c r="U1070" s="32"/>
      <c r="V1070" s="32"/>
      <c r="W1070" s="32"/>
      <c r="X1070" s="32"/>
      <c r="Y1070" s="32"/>
      <c r="Z1070" s="32"/>
      <c r="AA1070" s="32"/>
      <c r="AB1070" s="32"/>
      <c r="AC1070" s="32"/>
      <c r="AD1070" s="32"/>
      <c r="AE1070" s="32"/>
      <c r="AT1070" s="15" t="s">
        <v>145</v>
      </c>
      <c r="AU1070" s="15" t="s">
        <v>83</v>
      </c>
    </row>
    <row r="1071" spans="1:65" s="2" customFormat="1" ht="16.5" customHeight="1">
      <c r="A1071" s="32"/>
      <c r="B1071" s="33"/>
      <c r="C1071" s="171" t="s">
        <v>2075</v>
      </c>
      <c r="D1071" s="171" t="s">
        <v>138</v>
      </c>
      <c r="E1071" s="172" t="s">
        <v>2076</v>
      </c>
      <c r="F1071" s="173" t="s">
        <v>2077</v>
      </c>
      <c r="G1071" s="174" t="s">
        <v>276</v>
      </c>
      <c r="H1071" s="175">
        <v>3</v>
      </c>
      <c r="I1071" s="176"/>
      <c r="J1071" s="177">
        <f>ROUND(I1071*H1071,2)</f>
        <v>0</v>
      </c>
      <c r="K1071" s="173" t="s">
        <v>142</v>
      </c>
      <c r="L1071" s="37"/>
      <c r="M1071" s="178" t="s">
        <v>19</v>
      </c>
      <c r="N1071" s="179" t="s">
        <v>44</v>
      </c>
      <c r="O1071" s="62"/>
      <c r="P1071" s="180">
        <f>O1071*H1071</f>
        <v>0</v>
      </c>
      <c r="Q1071" s="180">
        <v>1.83E-3</v>
      </c>
      <c r="R1071" s="180">
        <f>Q1071*H1071</f>
        <v>5.4900000000000001E-3</v>
      </c>
      <c r="S1071" s="180">
        <v>0</v>
      </c>
      <c r="T1071" s="181">
        <f>S1071*H1071</f>
        <v>0</v>
      </c>
      <c r="U1071" s="32"/>
      <c r="V1071" s="32"/>
      <c r="W1071" s="32"/>
      <c r="X1071" s="32"/>
      <c r="Y1071" s="32"/>
      <c r="Z1071" s="32"/>
      <c r="AA1071" s="32"/>
      <c r="AB1071" s="32"/>
      <c r="AC1071" s="32"/>
      <c r="AD1071" s="32"/>
      <c r="AE1071" s="32"/>
      <c r="AR1071" s="182" t="s">
        <v>143</v>
      </c>
      <c r="AT1071" s="182" t="s">
        <v>138</v>
      </c>
      <c r="AU1071" s="182" t="s">
        <v>83</v>
      </c>
      <c r="AY1071" s="15" t="s">
        <v>136</v>
      </c>
      <c r="BE1071" s="183">
        <f>IF(N1071="základní",J1071,0)</f>
        <v>0</v>
      </c>
      <c r="BF1071" s="183">
        <f>IF(N1071="snížená",J1071,0)</f>
        <v>0</v>
      </c>
      <c r="BG1071" s="183">
        <f>IF(N1071="zákl. přenesená",J1071,0)</f>
        <v>0</v>
      </c>
      <c r="BH1071" s="183">
        <f>IF(N1071="sníž. přenesená",J1071,0)</f>
        <v>0</v>
      </c>
      <c r="BI1071" s="183">
        <f>IF(N1071="nulová",J1071,0)</f>
        <v>0</v>
      </c>
      <c r="BJ1071" s="15" t="s">
        <v>81</v>
      </c>
      <c r="BK1071" s="183">
        <f>ROUND(I1071*H1071,2)</f>
        <v>0</v>
      </c>
      <c r="BL1071" s="15" t="s">
        <v>143</v>
      </c>
      <c r="BM1071" s="182" t="s">
        <v>2078</v>
      </c>
    </row>
    <row r="1072" spans="1:65" s="2" customFormat="1" ht="19.5">
      <c r="A1072" s="32"/>
      <c r="B1072" s="33"/>
      <c r="C1072" s="34"/>
      <c r="D1072" s="184" t="s">
        <v>145</v>
      </c>
      <c r="E1072" s="34"/>
      <c r="F1072" s="185" t="s">
        <v>2079</v>
      </c>
      <c r="G1072" s="34"/>
      <c r="H1072" s="34"/>
      <c r="I1072" s="186"/>
      <c r="J1072" s="34"/>
      <c r="K1072" s="34"/>
      <c r="L1072" s="37"/>
      <c r="M1072" s="187"/>
      <c r="N1072" s="188"/>
      <c r="O1072" s="62"/>
      <c r="P1072" s="62"/>
      <c r="Q1072" s="62"/>
      <c r="R1072" s="62"/>
      <c r="S1072" s="62"/>
      <c r="T1072" s="63"/>
      <c r="U1072" s="32"/>
      <c r="V1072" s="32"/>
      <c r="W1072" s="32"/>
      <c r="X1072" s="32"/>
      <c r="Y1072" s="32"/>
      <c r="Z1072" s="32"/>
      <c r="AA1072" s="32"/>
      <c r="AB1072" s="32"/>
      <c r="AC1072" s="32"/>
      <c r="AD1072" s="32"/>
      <c r="AE1072" s="32"/>
      <c r="AT1072" s="15" t="s">
        <v>145</v>
      </c>
      <c r="AU1072" s="15" t="s">
        <v>83</v>
      </c>
    </row>
    <row r="1073" spans="1:65" s="2" customFormat="1" ht="11.25">
      <c r="A1073" s="32"/>
      <c r="B1073" s="33"/>
      <c r="C1073" s="34"/>
      <c r="D1073" s="189" t="s">
        <v>147</v>
      </c>
      <c r="E1073" s="34"/>
      <c r="F1073" s="190" t="s">
        <v>2080</v>
      </c>
      <c r="G1073" s="34"/>
      <c r="H1073" s="34"/>
      <c r="I1073" s="186"/>
      <c r="J1073" s="34"/>
      <c r="K1073" s="34"/>
      <c r="L1073" s="37"/>
      <c r="M1073" s="187"/>
      <c r="N1073" s="188"/>
      <c r="O1073" s="62"/>
      <c r="P1073" s="62"/>
      <c r="Q1073" s="62"/>
      <c r="R1073" s="62"/>
      <c r="S1073" s="62"/>
      <c r="T1073" s="63"/>
      <c r="U1073" s="32"/>
      <c r="V1073" s="32"/>
      <c r="W1073" s="32"/>
      <c r="X1073" s="32"/>
      <c r="Y1073" s="32"/>
      <c r="Z1073" s="32"/>
      <c r="AA1073" s="32"/>
      <c r="AB1073" s="32"/>
      <c r="AC1073" s="32"/>
      <c r="AD1073" s="32"/>
      <c r="AE1073" s="32"/>
      <c r="AT1073" s="15" t="s">
        <v>147</v>
      </c>
      <c r="AU1073" s="15" t="s">
        <v>83</v>
      </c>
    </row>
    <row r="1074" spans="1:65" s="2" customFormat="1" ht="16.5" customHeight="1">
      <c r="A1074" s="32"/>
      <c r="B1074" s="33"/>
      <c r="C1074" s="191" t="s">
        <v>2081</v>
      </c>
      <c r="D1074" s="191" t="s">
        <v>409</v>
      </c>
      <c r="E1074" s="192" t="s">
        <v>2082</v>
      </c>
      <c r="F1074" s="193" t="s">
        <v>2083</v>
      </c>
      <c r="G1074" s="194" t="s">
        <v>412</v>
      </c>
      <c r="H1074" s="195">
        <v>0.1</v>
      </c>
      <c r="I1074" s="196"/>
      <c r="J1074" s="197">
        <f>ROUND(I1074*H1074,2)</f>
        <v>0</v>
      </c>
      <c r="K1074" s="193" t="s">
        <v>142</v>
      </c>
      <c r="L1074" s="198"/>
      <c r="M1074" s="199" t="s">
        <v>19</v>
      </c>
      <c r="N1074" s="200" t="s">
        <v>44</v>
      </c>
      <c r="O1074" s="62"/>
      <c r="P1074" s="180">
        <f>O1074*H1074</f>
        <v>0</v>
      </c>
      <c r="Q1074" s="180">
        <v>1</v>
      </c>
      <c r="R1074" s="180">
        <f>Q1074*H1074</f>
        <v>0.1</v>
      </c>
      <c r="S1074" s="180">
        <v>0</v>
      </c>
      <c r="T1074" s="181">
        <f>S1074*H1074</f>
        <v>0</v>
      </c>
      <c r="U1074" s="32"/>
      <c r="V1074" s="32"/>
      <c r="W1074" s="32"/>
      <c r="X1074" s="32"/>
      <c r="Y1074" s="32"/>
      <c r="Z1074" s="32"/>
      <c r="AA1074" s="32"/>
      <c r="AB1074" s="32"/>
      <c r="AC1074" s="32"/>
      <c r="AD1074" s="32"/>
      <c r="AE1074" s="32"/>
      <c r="AR1074" s="182" t="s">
        <v>184</v>
      </c>
      <c r="AT1074" s="182" t="s">
        <v>409</v>
      </c>
      <c r="AU1074" s="182" t="s">
        <v>83</v>
      </c>
      <c r="AY1074" s="15" t="s">
        <v>136</v>
      </c>
      <c r="BE1074" s="183">
        <f>IF(N1074="základní",J1074,0)</f>
        <v>0</v>
      </c>
      <c r="BF1074" s="183">
        <f>IF(N1074="snížená",J1074,0)</f>
        <v>0</v>
      </c>
      <c r="BG1074" s="183">
        <f>IF(N1074="zákl. přenesená",J1074,0)</f>
        <v>0</v>
      </c>
      <c r="BH1074" s="183">
        <f>IF(N1074="sníž. přenesená",J1074,0)</f>
        <v>0</v>
      </c>
      <c r="BI1074" s="183">
        <f>IF(N1074="nulová",J1074,0)</f>
        <v>0</v>
      </c>
      <c r="BJ1074" s="15" t="s">
        <v>81</v>
      </c>
      <c r="BK1074" s="183">
        <f>ROUND(I1074*H1074,2)</f>
        <v>0</v>
      </c>
      <c r="BL1074" s="15" t="s">
        <v>143</v>
      </c>
      <c r="BM1074" s="182" t="s">
        <v>2084</v>
      </c>
    </row>
    <row r="1075" spans="1:65" s="2" customFormat="1" ht="11.25">
      <c r="A1075" s="32"/>
      <c r="B1075" s="33"/>
      <c r="C1075" s="34"/>
      <c r="D1075" s="184" t="s">
        <v>145</v>
      </c>
      <c r="E1075" s="34"/>
      <c r="F1075" s="185" t="s">
        <v>2083</v>
      </c>
      <c r="G1075" s="34"/>
      <c r="H1075" s="34"/>
      <c r="I1075" s="186"/>
      <c r="J1075" s="34"/>
      <c r="K1075" s="34"/>
      <c r="L1075" s="37"/>
      <c r="M1075" s="187"/>
      <c r="N1075" s="188"/>
      <c r="O1075" s="62"/>
      <c r="P1075" s="62"/>
      <c r="Q1075" s="62"/>
      <c r="R1075" s="62"/>
      <c r="S1075" s="62"/>
      <c r="T1075" s="63"/>
      <c r="U1075" s="32"/>
      <c r="V1075" s="32"/>
      <c r="W1075" s="32"/>
      <c r="X1075" s="32"/>
      <c r="Y1075" s="32"/>
      <c r="Z1075" s="32"/>
      <c r="AA1075" s="32"/>
      <c r="AB1075" s="32"/>
      <c r="AC1075" s="32"/>
      <c r="AD1075" s="32"/>
      <c r="AE1075" s="32"/>
      <c r="AT1075" s="15" t="s">
        <v>145</v>
      </c>
      <c r="AU1075" s="15" t="s">
        <v>83</v>
      </c>
    </row>
    <row r="1076" spans="1:65" s="2" customFormat="1" ht="16.5" customHeight="1">
      <c r="A1076" s="32"/>
      <c r="B1076" s="33"/>
      <c r="C1076" s="171" t="s">
        <v>2085</v>
      </c>
      <c r="D1076" s="171" t="s">
        <v>138</v>
      </c>
      <c r="E1076" s="172" t="s">
        <v>2086</v>
      </c>
      <c r="F1076" s="173" t="s">
        <v>2087</v>
      </c>
      <c r="G1076" s="174" t="s">
        <v>168</v>
      </c>
      <c r="H1076" s="175">
        <v>2</v>
      </c>
      <c r="I1076" s="176"/>
      <c r="J1076" s="177">
        <f>ROUND(I1076*H1076,2)</f>
        <v>0</v>
      </c>
      <c r="K1076" s="173" t="s">
        <v>142</v>
      </c>
      <c r="L1076" s="37"/>
      <c r="M1076" s="178" t="s">
        <v>19</v>
      </c>
      <c r="N1076" s="179" t="s">
        <v>44</v>
      </c>
      <c r="O1076" s="62"/>
      <c r="P1076" s="180">
        <f>O1076*H1076</f>
        <v>0</v>
      </c>
      <c r="Q1076" s="180">
        <v>6.4900000000000001E-3</v>
      </c>
      <c r="R1076" s="180">
        <f>Q1076*H1076</f>
        <v>1.298E-2</v>
      </c>
      <c r="S1076" s="180">
        <v>0</v>
      </c>
      <c r="T1076" s="181">
        <f>S1076*H1076</f>
        <v>0</v>
      </c>
      <c r="U1076" s="32"/>
      <c r="V1076" s="32"/>
      <c r="W1076" s="32"/>
      <c r="X1076" s="32"/>
      <c r="Y1076" s="32"/>
      <c r="Z1076" s="32"/>
      <c r="AA1076" s="32"/>
      <c r="AB1076" s="32"/>
      <c r="AC1076" s="32"/>
      <c r="AD1076" s="32"/>
      <c r="AE1076" s="32"/>
      <c r="AR1076" s="182" t="s">
        <v>143</v>
      </c>
      <c r="AT1076" s="182" t="s">
        <v>138</v>
      </c>
      <c r="AU1076" s="182" t="s">
        <v>83</v>
      </c>
      <c r="AY1076" s="15" t="s">
        <v>136</v>
      </c>
      <c r="BE1076" s="183">
        <f>IF(N1076="základní",J1076,0)</f>
        <v>0</v>
      </c>
      <c r="BF1076" s="183">
        <f>IF(N1076="snížená",J1076,0)</f>
        <v>0</v>
      </c>
      <c r="BG1076" s="183">
        <f>IF(N1076="zákl. přenesená",J1076,0)</f>
        <v>0</v>
      </c>
      <c r="BH1076" s="183">
        <f>IF(N1076="sníž. přenesená",J1076,0)</f>
        <v>0</v>
      </c>
      <c r="BI1076" s="183">
        <f>IF(N1076="nulová",J1076,0)</f>
        <v>0</v>
      </c>
      <c r="BJ1076" s="15" t="s">
        <v>81</v>
      </c>
      <c r="BK1076" s="183">
        <f>ROUND(I1076*H1076,2)</f>
        <v>0</v>
      </c>
      <c r="BL1076" s="15" t="s">
        <v>143</v>
      </c>
      <c r="BM1076" s="182" t="s">
        <v>2088</v>
      </c>
    </row>
    <row r="1077" spans="1:65" s="2" customFormat="1" ht="11.25">
      <c r="A1077" s="32"/>
      <c r="B1077" s="33"/>
      <c r="C1077" s="34"/>
      <c r="D1077" s="184" t="s">
        <v>145</v>
      </c>
      <c r="E1077" s="34"/>
      <c r="F1077" s="185" t="s">
        <v>2089</v>
      </c>
      <c r="G1077" s="34"/>
      <c r="H1077" s="34"/>
      <c r="I1077" s="186"/>
      <c r="J1077" s="34"/>
      <c r="K1077" s="34"/>
      <c r="L1077" s="37"/>
      <c r="M1077" s="187"/>
      <c r="N1077" s="188"/>
      <c r="O1077" s="62"/>
      <c r="P1077" s="62"/>
      <c r="Q1077" s="62"/>
      <c r="R1077" s="62"/>
      <c r="S1077" s="62"/>
      <c r="T1077" s="63"/>
      <c r="U1077" s="32"/>
      <c r="V1077" s="32"/>
      <c r="W1077" s="32"/>
      <c r="X1077" s="32"/>
      <c r="Y1077" s="32"/>
      <c r="Z1077" s="32"/>
      <c r="AA1077" s="32"/>
      <c r="AB1077" s="32"/>
      <c r="AC1077" s="32"/>
      <c r="AD1077" s="32"/>
      <c r="AE1077" s="32"/>
      <c r="AT1077" s="15" t="s">
        <v>145</v>
      </c>
      <c r="AU1077" s="15" t="s">
        <v>83</v>
      </c>
    </row>
    <row r="1078" spans="1:65" s="2" customFormat="1" ht="11.25">
      <c r="A1078" s="32"/>
      <c r="B1078" s="33"/>
      <c r="C1078" s="34"/>
      <c r="D1078" s="189" t="s">
        <v>147</v>
      </c>
      <c r="E1078" s="34"/>
      <c r="F1078" s="190" t="s">
        <v>2090</v>
      </c>
      <c r="G1078" s="34"/>
      <c r="H1078" s="34"/>
      <c r="I1078" s="186"/>
      <c r="J1078" s="34"/>
      <c r="K1078" s="34"/>
      <c r="L1078" s="37"/>
      <c r="M1078" s="187"/>
      <c r="N1078" s="188"/>
      <c r="O1078" s="62"/>
      <c r="P1078" s="62"/>
      <c r="Q1078" s="62"/>
      <c r="R1078" s="62"/>
      <c r="S1078" s="62"/>
      <c r="T1078" s="63"/>
      <c r="U1078" s="32"/>
      <c r="V1078" s="32"/>
      <c r="W1078" s="32"/>
      <c r="X1078" s="32"/>
      <c r="Y1078" s="32"/>
      <c r="Z1078" s="32"/>
      <c r="AA1078" s="32"/>
      <c r="AB1078" s="32"/>
      <c r="AC1078" s="32"/>
      <c r="AD1078" s="32"/>
      <c r="AE1078" s="32"/>
      <c r="AT1078" s="15" t="s">
        <v>147</v>
      </c>
      <c r="AU1078" s="15" t="s">
        <v>83</v>
      </c>
    </row>
    <row r="1079" spans="1:65" s="2" customFormat="1" ht="16.5" customHeight="1">
      <c r="A1079" s="32"/>
      <c r="B1079" s="33"/>
      <c r="C1079" s="171" t="s">
        <v>2091</v>
      </c>
      <c r="D1079" s="171" t="s">
        <v>138</v>
      </c>
      <c r="E1079" s="172" t="s">
        <v>2092</v>
      </c>
      <c r="F1079" s="173" t="s">
        <v>2093</v>
      </c>
      <c r="G1079" s="174" t="s">
        <v>168</v>
      </c>
      <c r="H1079" s="175">
        <v>2</v>
      </c>
      <c r="I1079" s="176"/>
      <c r="J1079" s="177">
        <f>ROUND(I1079*H1079,2)</f>
        <v>0</v>
      </c>
      <c r="K1079" s="173" t="s">
        <v>142</v>
      </c>
      <c r="L1079" s="37"/>
      <c r="M1079" s="178" t="s">
        <v>19</v>
      </c>
      <c r="N1079" s="179" t="s">
        <v>44</v>
      </c>
      <c r="O1079" s="62"/>
      <c r="P1079" s="180">
        <f>O1079*H1079</f>
        <v>0</v>
      </c>
      <c r="Q1079" s="180">
        <v>0</v>
      </c>
      <c r="R1079" s="180">
        <f>Q1079*H1079</f>
        <v>0</v>
      </c>
      <c r="S1079" s="180">
        <v>0</v>
      </c>
      <c r="T1079" s="181">
        <f>S1079*H1079</f>
        <v>0</v>
      </c>
      <c r="U1079" s="32"/>
      <c r="V1079" s="32"/>
      <c r="W1079" s="32"/>
      <c r="X1079" s="32"/>
      <c r="Y1079" s="32"/>
      <c r="Z1079" s="32"/>
      <c r="AA1079" s="32"/>
      <c r="AB1079" s="32"/>
      <c r="AC1079" s="32"/>
      <c r="AD1079" s="32"/>
      <c r="AE1079" s="32"/>
      <c r="AR1079" s="182" t="s">
        <v>143</v>
      </c>
      <c r="AT1079" s="182" t="s">
        <v>138</v>
      </c>
      <c r="AU1079" s="182" t="s">
        <v>83</v>
      </c>
      <c r="AY1079" s="15" t="s">
        <v>136</v>
      </c>
      <c r="BE1079" s="183">
        <f>IF(N1079="základní",J1079,0)</f>
        <v>0</v>
      </c>
      <c r="BF1079" s="183">
        <f>IF(N1079="snížená",J1079,0)</f>
        <v>0</v>
      </c>
      <c r="BG1079" s="183">
        <f>IF(N1079="zákl. přenesená",J1079,0)</f>
        <v>0</v>
      </c>
      <c r="BH1079" s="183">
        <f>IF(N1079="sníž. přenesená",J1079,0)</f>
        <v>0</v>
      </c>
      <c r="BI1079" s="183">
        <f>IF(N1079="nulová",J1079,0)</f>
        <v>0</v>
      </c>
      <c r="BJ1079" s="15" t="s">
        <v>81</v>
      </c>
      <c r="BK1079" s="183">
        <f>ROUND(I1079*H1079,2)</f>
        <v>0</v>
      </c>
      <c r="BL1079" s="15" t="s">
        <v>143</v>
      </c>
      <c r="BM1079" s="182" t="s">
        <v>2094</v>
      </c>
    </row>
    <row r="1080" spans="1:65" s="2" customFormat="1" ht="11.25">
      <c r="A1080" s="32"/>
      <c r="B1080" s="33"/>
      <c r="C1080" s="34"/>
      <c r="D1080" s="184" t="s">
        <v>145</v>
      </c>
      <c r="E1080" s="34"/>
      <c r="F1080" s="185" t="s">
        <v>2095</v>
      </c>
      <c r="G1080" s="34"/>
      <c r="H1080" s="34"/>
      <c r="I1080" s="186"/>
      <c r="J1080" s="34"/>
      <c r="K1080" s="34"/>
      <c r="L1080" s="37"/>
      <c r="M1080" s="187"/>
      <c r="N1080" s="188"/>
      <c r="O1080" s="62"/>
      <c r="P1080" s="62"/>
      <c r="Q1080" s="62"/>
      <c r="R1080" s="62"/>
      <c r="S1080" s="62"/>
      <c r="T1080" s="63"/>
      <c r="U1080" s="32"/>
      <c r="V1080" s="32"/>
      <c r="W1080" s="32"/>
      <c r="X1080" s="32"/>
      <c r="Y1080" s="32"/>
      <c r="Z1080" s="32"/>
      <c r="AA1080" s="32"/>
      <c r="AB1080" s="32"/>
      <c r="AC1080" s="32"/>
      <c r="AD1080" s="32"/>
      <c r="AE1080" s="32"/>
      <c r="AT1080" s="15" t="s">
        <v>145</v>
      </c>
      <c r="AU1080" s="15" t="s">
        <v>83</v>
      </c>
    </row>
    <row r="1081" spans="1:65" s="2" customFormat="1" ht="11.25">
      <c r="A1081" s="32"/>
      <c r="B1081" s="33"/>
      <c r="C1081" s="34"/>
      <c r="D1081" s="189" t="s">
        <v>147</v>
      </c>
      <c r="E1081" s="34"/>
      <c r="F1081" s="190" t="s">
        <v>2096</v>
      </c>
      <c r="G1081" s="34"/>
      <c r="H1081" s="34"/>
      <c r="I1081" s="186"/>
      <c r="J1081" s="34"/>
      <c r="K1081" s="34"/>
      <c r="L1081" s="37"/>
      <c r="M1081" s="187"/>
      <c r="N1081" s="188"/>
      <c r="O1081" s="62"/>
      <c r="P1081" s="62"/>
      <c r="Q1081" s="62"/>
      <c r="R1081" s="62"/>
      <c r="S1081" s="62"/>
      <c r="T1081" s="63"/>
      <c r="U1081" s="32"/>
      <c r="V1081" s="32"/>
      <c r="W1081" s="32"/>
      <c r="X1081" s="32"/>
      <c r="Y1081" s="32"/>
      <c r="Z1081" s="32"/>
      <c r="AA1081" s="32"/>
      <c r="AB1081" s="32"/>
      <c r="AC1081" s="32"/>
      <c r="AD1081" s="32"/>
      <c r="AE1081" s="32"/>
      <c r="AT1081" s="15" t="s">
        <v>147</v>
      </c>
      <c r="AU1081" s="15" t="s">
        <v>83</v>
      </c>
    </row>
    <row r="1082" spans="1:65" s="2" customFormat="1" ht="16.5" customHeight="1">
      <c r="A1082" s="32"/>
      <c r="B1082" s="33"/>
      <c r="C1082" s="191" t="s">
        <v>2097</v>
      </c>
      <c r="D1082" s="191" t="s">
        <v>409</v>
      </c>
      <c r="E1082" s="192" t="s">
        <v>2098</v>
      </c>
      <c r="F1082" s="193" t="s">
        <v>2099</v>
      </c>
      <c r="G1082" s="194" t="s">
        <v>168</v>
      </c>
      <c r="H1082" s="195">
        <v>2</v>
      </c>
      <c r="I1082" s="196"/>
      <c r="J1082" s="197">
        <f>ROUND(I1082*H1082,2)</f>
        <v>0</v>
      </c>
      <c r="K1082" s="193" t="s">
        <v>142</v>
      </c>
      <c r="L1082" s="198"/>
      <c r="M1082" s="199" t="s">
        <v>19</v>
      </c>
      <c r="N1082" s="200" t="s">
        <v>44</v>
      </c>
      <c r="O1082" s="62"/>
      <c r="P1082" s="180">
        <f>O1082*H1082</f>
        <v>0</v>
      </c>
      <c r="Q1082" s="180">
        <v>2.0000000000000001E-4</v>
      </c>
      <c r="R1082" s="180">
        <f>Q1082*H1082</f>
        <v>4.0000000000000002E-4</v>
      </c>
      <c r="S1082" s="180">
        <v>0</v>
      </c>
      <c r="T1082" s="181">
        <f>S1082*H1082</f>
        <v>0</v>
      </c>
      <c r="U1082" s="32"/>
      <c r="V1082" s="32"/>
      <c r="W1082" s="32"/>
      <c r="X1082" s="32"/>
      <c r="Y1082" s="32"/>
      <c r="Z1082" s="32"/>
      <c r="AA1082" s="32"/>
      <c r="AB1082" s="32"/>
      <c r="AC1082" s="32"/>
      <c r="AD1082" s="32"/>
      <c r="AE1082" s="32"/>
      <c r="AR1082" s="182" t="s">
        <v>184</v>
      </c>
      <c r="AT1082" s="182" t="s">
        <v>409</v>
      </c>
      <c r="AU1082" s="182" t="s">
        <v>83</v>
      </c>
      <c r="AY1082" s="15" t="s">
        <v>136</v>
      </c>
      <c r="BE1082" s="183">
        <f>IF(N1082="základní",J1082,0)</f>
        <v>0</v>
      </c>
      <c r="BF1082" s="183">
        <f>IF(N1082="snížená",J1082,0)</f>
        <v>0</v>
      </c>
      <c r="BG1082" s="183">
        <f>IF(N1082="zákl. přenesená",J1082,0)</f>
        <v>0</v>
      </c>
      <c r="BH1082" s="183">
        <f>IF(N1082="sníž. přenesená",J1082,0)</f>
        <v>0</v>
      </c>
      <c r="BI1082" s="183">
        <f>IF(N1082="nulová",J1082,0)</f>
        <v>0</v>
      </c>
      <c r="BJ1082" s="15" t="s">
        <v>81</v>
      </c>
      <c r="BK1082" s="183">
        <f>ROUND(I1082*H1082,2)</f>
        <v>0</v>
      </c>
      <c r="BL1082" s="15" t="s">
        <v>143</v>
      </c>
      <c r="BM1082" s="182" t="s">
        <v>2100</v>
      </c>
    </row>
    <row r="1083" spans="1:65" s="2" customFormat="1" ht="11.25">
      <c r="A1083" s="32"/>
      <c r="B1083" s="33"/>
      <c r="C1083" s="34"/>
      <c r="D1083" s="184" t="s">
        <v>145</v>
      </c>
      <c r="E1083" s="34"/>
      <c r="F1083" s="185" t="s">
        <v>2099</v>
      </c>
      <c r="G1083" s="34"/>
      <c r="H1083" s="34"/>
      <c r="I1083" s="186"/>
      <c r="J1083" s="34"/>
      <c r="K1083" s="34"/>
      <c r="L1083" s="37"/>
      <c r="M1083" s="187"/>
      <c r="N1083" s="188"/>
      <c r="O1083" s="62"/>
      <c r="P1083" s="62"/>
      <c r="Q1083" s="62"/>
      <c r="R1083" s="62"/>
      <c r="S1083" s="62"/>
      <c r="T1083" s="63"/>
      <c r="U1083" s="32"/>
      <c r="V1083" s="32"/>
      <c r="W1083" s="32"/>
      <c r="X1083" s="32"/>
      <c r="Y1083" s="32"/>
      <c r="Z1083" s="32"/>
      <c r="AA1083" s="32"/>
      <c r="AB1083" s="32"/>
      <c r="AC1083" s="32"/>
      <c r="AD1083" s="32"/>
      <c r="AE1083" s="32"/>
      <c r="AT1083" s="15" t="s">
        <v>145</v>
      </c>
      <c r="AU1083" s="15" t="s">
        <v>83</v>
      </c>
    </row>
    <row r="1084" spans="1:65" s="2" customFormat="1" ht="16.5" customHeight="1">
      <c r="A1084" s="32"/>
      <c r="B1084" s="33"/>
      <c r="C1084" s="171" t="s">
        <v>2101</v>
      </c>
      <c r="D1084" s="171" t="s">
        <v>138</v>
      </c>
      <c r="E1084" s="172" t="s">
        <v>2102</v>
      </c>
      <c r="F1084" s="173" t="s">
        <v>2103</v>
      </c>
      <c r="G1084" s="174" t="s">
        <v>276</v>
      </c>
      <c r="H1084" s="175">
        <v>2</v>
      </c>
      <c r="I1084" s="176"/>
      <c r="J1084" s="177">
        <f>ROUND(I1084*H1084,2)</f>
        <v>0</v>
      </c>
      <c r="K1084" s="173" t="s">
        <v>142</v>
      </c>
      <c r="L1084" s="37"/>
      <c r="M1084" s="178" t="s">
        <v>19</v>
      </c>
      <c r="N1084" s="179" t="s">
        <v>44</v>
      </c>
      <c r="O1084" s="62"/>
      <c r="P1084" s="180">
        <f>O1084*H1084</f>
        <v>0</v>
      </c>
      <c r="Q1084" s="180">
        <v>2.4499999999999999E-3</v>
      </c>
      <c r="R1084" s="180">
        <f>Q1084*H1084</f>
        <v>4.8999999999999998E-3</v>
      </c>
      <c r="S1084" s="180">
        <v>0</v>
      </c>
      <c r="T1084" s="181">
        <f>S1084*H1084</f>
        <v>0</v>
      </c>
      <c r="U1084" s="32"/>
      <c r="V1084" s="32"/>
      <c r="W1084" s="32"/>
      <c r="X1084" s="32"/>
      <c r="Y1084" s="32"/>
      <c r="Z1084" s="32"/>
      <c r="AA1084" s="32"/>
      <c r="AB1084" s="32"/>
      <c r="AC1084" s="32"/>
      <c r="AD1084" s="32"/>
      <c r="AE1084" s="32"/>
      <c r="AR1084" s="182" t="s">
        <v>143</v>
      </c>
      <c r="AT1084" s="182" t="s">
        <v>138</v>
      </c>
      <c r="AU1084" s="182" t="s">
        <v>83</v>
      </c>
      <c r="AY1084" s="15" t="s">
        <v>136</v>
      </c>
      <c r="BE1084" s="183">
        <f>IF(N1084="základní",J1084,0)</f>
        <v>0</v>
      </c>
      <c r="BF1084" s="183">
        <f>IF(N1084="snížená",J1084,0)</f>
        <v>0</v>
      </c>
      <c r="BG1084" s="183">
        <f>IF(N1084="zákl. přenesená",J1084,0)</f>
        <v>0</v>
      </c>
      <c r="BH1084" s="183">
        <f>IF(N1084="sníž. přenesená",J1084,0)</f>
        <v>0</v>
      </c>
      <c r="BI1084" s="183">
        <f>IF(N1084="nulová",J1084,0)</f>
        <v>0</v>
      </c>
      <c r="BJ1084" s="15" t="s">
        <v>81</v>
      </c>
      <c r="BK1084" s="183">
        <f>ROUND(I1084*H1084,2)</f>
        <v>0</v>
      </c>
      <c r="BL1084" s="15" t="s">
        <v>143</v>
      </c>
      <c r="BM1084" s="182" t="s">
        <v>2104</v>
      </c>
    </row>
    <row r="1085" spans="1:65" s="2" customFormat="1" ht="11.25">
      <c r="A1085" s="32"/>
      <c r="B1085" s="33"/>
      <c r="C1085" s="34"/>
      <c r="D1085" s="184" t="s">
        <v>145</v>
      </c>
      <c r="E1085" s="34"/>
      <c r="F1085" s="185" t="s">
        <v>2105</v>
      </c>
      <c r="G1085" s="34"/>
      <c r="H1085" s="34"/>
      <c r="I1085" s="186"/>
      <c r="J1085" s="34"/>
      <c r="K1085" s="34"/>
      <c r="L1085" s="37"/>
      <c r="M1085" s="187"/>
      <c r="N1085" s="188"/>
      <c r="O1085" s="62"/>
      <c r="P1085" s="62"/>
      <c r="Q1085" s="62"/>
      <c r="R1085" s="62"/>
      <c r="S1085" s="62"/>
      <c r="T1085" s="63"/>
      <c r="U1085" s="32"/>
      <c r="V1085" s="32"/>
      <c r="W1085" s="32"/>
      <c r="X1085" s="32"/>
      <c r="Y1085" s="32"/>
      <c r="Z1085" s="32"/>
      <c r="AA1085" s="32"/>
      <c r="AB1085" s="32"/>
      <c r="AC1085" s="32"/>
      <c r="AD1085" s="32"/>
      <c r="AE1085" s="32"/>
      <c r="AT1085" s="15" t="s">
        <v>145</v>
      </c>
      <c r="AU1085" s="15" t="s">
        <v>83</v>
      </c>
    </row>
    <row r="1086" spans="1:65" s="2" customFormat="1" ht="11.25">
      <c r="A1086" s="32"/>
      <c r="B1086" s="33"/>
      <c r="C1086" s="34"/>
      <c r="D1086" s="189" t="s">
        <v>147</v>
      </c>
      <c r="E1086" s="34"/>
      <c r="F1086" s="190" t="s">
        <v>2106</v>
      </c>
      <c r="G1086" s="34"/>
      <c r="H1086" s="34"/>
      <c r="I1086" s="186"/>
      <c r="J1086" s="34"/>
      <c r="K1086" s="34"/>
      <c r="L1086" s="37"/>
      <c r="M1086" s="187"/>
      <c r="N1086" s="188"/>
      <c r="O1086" s="62"/>
      <c r="P1086" s="62"/>
      <c r="Q1086" s="62"/>
      <c r="R1086" s="62"/>
      <c r="S1086" s="62"/>
      <c r="T1086" s="63"/>
      <c r="U1086" s="32"/>
      <c r="V1086" s="32"/>
      <c r="W1086" s="32"/>
      <c r="X1086" s="32"/>
      <c r="Y1086" s="32"/>
      <c r="Z1086" s="32"/>
      <c r="AA1086" s="32"/>
      <c r="AB1086" s="32"/>
      <c r="AC1086" s="32"/>
      <c r="AD1086" s="32"/>
      <c r="AE1086" s="32"/>
      <c r="AT1086" s="15" t="s">
        <v>147</v>
      </c>
      <c r="AU1086" s="15" t="s">
        <v>83</v>
      </c>
    </row>
    <row r="1087" spans="1:65" s="2" customFormat="1" ht="16.5" customHeight="1">
      <c r="A1087" s="32"/>
      <c r="B1087" s="33"/>
      <c r="C1087" s="171" t="s">
        <v>2107</v>
      </c>
      <c r="D1087" s="171" t="s">
        <v>138</v>
      </c>
      <c r="E1087" s="172" t="s">
        <v>2108</v>
      </c>
      <c r="F1087" s="173" t="s">
        <v>2109</v>
      </c>
      <c r="G1087" s="174" t="s">
        <v>276</v>
      </c>
      <c r="H1087" s="175">
        <v>6</v>
      </c>
      <c r="I1087" s="176"/>
      <c r="J1087" s="177">
        <f>ROUND(I1087*H1087,2)</f>
        <v>0</v>
      </c>
      <c r="K1087" s="173" t="s">
        <v>142</v>
      </c>
      <c r="L1087" s="37"/>
      <c r="M1087" s="178" t="s">
        <v>19</v>
      </c>
      <c r="N1087" s="179" t="s">
        <v>44</v>
      </c>
      <c r="O1087" s="62"/>
      <c r="P1087" s="180">
        <f>O1087*H1087</f>
        <v>0</v>
      </c>
      <c r="Q1087" s="180">
        <v>0</v>
      </c>
      <c r="R1087" s="180">
        <f>Q1087*H1087</f>
        <v>0</v>
      </c>
      <c r="S1087" s="180">
        <v>0</v>
      </c>
      <c r="T1087" s="181">
        <f>S1087*H1087</f>
        <v>0</v>
      </c>
      <c r="U1087" s="32"/>
      <c r="V1087" s="32"/>
      <c r="W1087" s="32"/>
      <c r="X1087" s="32"/>
      <c r="Y1087" s="32"/>
      <c r="Z1087" s="32"/>
      <c r="AA1087" s="32"/>
      <c r="AB1087" s="32"/>
      <c r="AC1087" s="32"/>
      <c r="AD1087" s="32"/>
      <c r="AE1087" s="32"/>
      <c r="AR1087" s="182" t="s">
        <v>143</v>
      </c>
      <c r="AT1087" s="182" t="s">
        <v>138</v>
      </c>
      <c r="AU1087" s="182" t="s">
        <v>83</v>
      </c>
      <c r="AY1087" s="15" t="s">
        <v>136</v>
      </c>
      <c r="BE1087" s="183">
        <f>IF(N1087="základní",J1087,0)</f>
        <v>0</v>
      </c>
      <c r="BF1087" s="183">
        <f>IF(N1087="snížená",J1087,0)</f>
        <v>0</v>
      </c>
      <c r="BG1087" s="183">
        <f>IF(N1087="zákl. přenesená",J1087,0)</f>
        <v>0</v>
      </c>
      <c r="BH1087" s="183">
        <f>IF(N1087="sníž. přenesená",J1087,0)</f>
        <v>0</v>
      </c>
      <c r="BI1087" s="183">
        <f>IF(N1087="nulová",J1087,0)</f>
        <v>0</v>
      </c>
      <c r="BJ1087" s="15" t="s">
        <v>81</v>
      </c>
      <c r="BK1087" s="183">
        <f>ROUND(I1087*H1087,2)</f>
        <v>0</v>
      </c>
      <c r="BL1087" s="15" t="s">
        <v>143</v>
      </c>
      <c r="BM1087" s="182" t="s">
        <v>2110</v>
      </c>
    </row>
    <row r="1088" spans="1:65" s="2" customFormat="1" ht="11.25">
      <c r="A1088" s="32"/>
      <c r="B1088" s="33"/>
      <c r="C1088" s="34"/>
      <c r="D1088" s="184" t="s">
        <v>145</v>
      </c>
      <c r="E1088" s="34"/>
      <c r="F1088" s="185" t="s">
        <v>2111</v>
      </c>
      <c r="G1088" s="34"/>
      <c r="H1088" s="34"/>
      <c r="I1088" s="186"/>
      <c r="J1088" s="34"/>
      <c r="K1088" s="34"/>
      <c r="L1088" s="37"/>
      <c r="M1088" s="187"/>
      <c r="N1088" s="188"/>
      <c r="O1088" s="62"/>
      <c r="P1088" s="62"/>
      <c r="Q1088" s="62"/>
      <c r="R1088" s="62"/>
      <c r="S1088" s="62"/>
      <c r="T1088" s="63"/>
      <c r="U1088" s="32"/>
      <c r="V1088" s="32"/>
      <c r="W1088" s="32"/>
      <c r="X1088" s="32"/>
      <c r="Y1088" s="32"/>
      <c r="Z1088" s="32"/>
      <c r="AA1088" s="32"/>
      <c r="AB1088" s="32"/>
      <c r="AC1088" s="32"/>
      <c r="AD1088" s="32"/>
      <c r="AE1088" s="32"/>
      <c r="AT1088" s="15" t="s">
        <v>145</v>
      </c>
      <c r="AU1088" s="15" t="s">
        <v>83</v>
      </c>
    </row>
    <row r="1089" spans="1:65" s="2" customFormat="1" ht="11.25">
      <c r="A1089" s="32"/>
      <c r="B1089" s="33"/>
      <c r="C1089" s="34"/>
      <c r="D1089" s="189" t="s">
        <v>147</v>
      </c>
      <c r="E1089" s="34"/>
      <c r="F1089" s="190" t="s">
        <v>2112</v>
      </c>
      <c r="G1089" s="34"/>
      <c r="H1089" s="34"/>
      <c r="I1089" s="186"/>
      <c r="J1089" s="34"/>
      <c r="K1089" s="34"/>
      <c r="L1089" s="37"/>
      <c r="M1089" s="187"/>
      <c r="N1089" s="188"/>
      <c r="O1089" s="62"/>
      <c r="P1089" s="62"/>
      <c r="Q1089" s="62"/>
      <c r="R1089" s="62"/>
      <c r="S1089" s="62"/>
      <c r="T1089" s="63"/>
      <c r="U1089" s="32"/>
      <c r="V1089" s="32"/>
      <c r="W1089" s="32"/>
      <c r="X1089" s="32"/>
      <c r="Y1089" s="32"/>
      <c r="Z1089" s="32"/>
      <c r="AA1089" s="32"/>
      <c r="AB1089" s="32"/>
      <c r="AC1089" s="32"/>
      <c r="AD1089" s="32"/>
      <c r="AE1089" s="32"/>
      <c r="AT1089" s="15" t="s">
        <v>147</v>
      </c>
      <c r="AU1089" s="15" t="s">
        <v>83</v>
      </c>
    </row>
    <row r="1090" spans="1:65" s="2" customFormat="1" ht="16.5" customHeight="1">
      <c r="A1090" s="32"/>
      <c r="B1090" s="33"/>
      <c r="C1090" s="191" t="s">
        <v>2113</v>
      </c>
      <c r="D1090" s="191" t="s">
        <v>409</v>
      </c>
      <c r="E1090" s="192" t="s">
        <v>2114</v>
      </c>
      <c r="F1090" s="193" t="s">
        <v>2115</v>
      </c>
      <c r="G1090" s="194" t="s">
        <v>276</v>
      </c>
      <c r="H1090" s="195">
        <v>6</v>
      </c>
      <c r="I1090" s="196"/>
      <c r="J1090" s="197">
        <f>ROUND(I1090*H1090,2)</f>
        <v>0</v>
      </c>
      <c r="K1090" s="193" t="s">
        <v>142</v>
      </c>
      <c r="L1090" s="198"/>
      <c r="M1090" s="199" t="s">
        <v>19</v>
      </c>
      <c r="N1090" s="200" t="s">
        <v>44</v>
      </c>
      <c r="O1090" s="62"/>
      <c r="P1090" s="180">
        <f>O1090*H1090</f>
        <v>0</v>
      </c>
      <c r="Q1090" s="180">
        <v>1.7799999999999999E-3</v>
      </c>
      <c r="R1090" s="180">
        <f>Q1090*H1090</f>
        <v>1.0679999999999999E-2</v>
      </c>
      <c r="S1090" s="180">
        <v>0</v>
      </c>
      <c r="T1090" s="181">
        <f>S1090*H1090</f>
        <v>0</v>
      </c>
      <c r="U1090" s="32"/>
      <c r="V1090" s="32"/>
      <c r="W1090" s="32"/>
      <c r="X1090" s="32"/>
      <c r="Y1090" s="32"/>
      <c r="Z1090" s="32"/>
      <c r="AA1090" s="32"/>
      <c r="AB1090" s="32"/>
      <c r="AC1090" s="32"/>
      <c r="AD1090" s="32"/>
      <c r="AE1090" s="32"/>
      <c r="AR1090" s="182" t="s">
        <v>184</v>
      </c>
      <c r="AT1090" s="182" t="s">
        <v>409</v>
      </c>
      <c r="AU1090" s="182" t="s">
        <v>83</v>
      </c>
      <c r="AY1090" s="15" t="s">
        <v>136</v>
      </c>
      <c r="BE1090" s="183">
        <f>IF(N1090="základní",J1090,0)</f>
        <v>0</v>
      </c>
      <c r="BF1090" s="183">
        <f>IF(N1090="snížená",J1090,0)</f>
        <v>0</v>
      </c>
      <c r="BG1090" s="183">
        <f>IF(N1090="zákl. přenesená",J1090,0)</f>
        <v>0</v>
      </c>
      <c r="BH1090" s="183">
        <f>IF(N1090="sníž. přenesená",J1090,0)</f>
        <v>0</v>
      </c>
      <c r="BI1090" s="183">
        <f>IF(N1090="nulová",J1090,0)</f>
        <v>0</v>
      </c>
      <c r="BJ1090" s="15" t="s">
        <v>81</v>
      </c>
      <c r="BK1090" s="183">
        <f>ROUND(I1090*H1090,2)</f>
        <v>0</v>
      </c>
      <c r="BL1090" s="15" t="s">
        <v>143</v>
      </c>
      <c r="BM1090" s="182" t="s">
        <v>2116</v>
      </c>
    </row>
    <row r="1091" spans="1:65" s="2" customFormat="1" ht="11.25">
      <c r="A1091" s="32"/>
      <c r="B1091" s="33"/>
      <c r="C1091" s="34"/>
      <c r="D1091" s="184" t="s">
        <v>145</v>
      </c>
      <c r="E1091" s="34"/>
      <c r="F1091" s="185" t="s">
        <v>2115</v>
      </c>
      <c r="G1091" s="34"/>
      <c r="H1091" s="34"/>
      <c r="I1091" s="186"/>
      <c r="J1091" s="34"/>
      <c r="K1091" s="34"/>
      <c r="L1091" s="37"/>
      <c r="M1091" s="187"/>
      <c r="N1091" s="188"/>
      <c r="O1091" s="62"/>
      <c r="P1091" s="62"/>
      <c r="Q1091" s="62"/>
      <c r="R1091" s="62"/>
      <c r="S1091" s="62"/>
      <c r="T1091" s="63"/>
      <c r="U1091" s="32"/>
      <c r="V1091" s="32"/>
      <c r="W1091" s="32"/>
      <c r="X1091" s="32"/>
      <c r="Y1091" s="32"/>
      <c r="Z1091" s="32"/>
      <c r="AA1091" s="32"/>
      <c r="AB1091" s="32"/>
      <c r="AC1091" s="32"/>
      <c r="AD1091" s="32"/>
      <c r="AE1091" s="32"/>
      <c r="AT1091" s="15" t="s">
        <v>145</v>
      </c>
      <c r="AU1091" s="15" t="s">
        <v>83</v>
      </c>
    </row>
    <row r="1092" spans="1:65" s="2" customFormat="1" ht="16.5" customHeight="1">
      <c r="A1092" s="32"/>
      <c r="B1092" s="33"/>
      <c r="C1092" s="191" t="s">
        <v>2117</v>
      </c>
      <c r="D1092" s="191" t="s">
        <v>409</v>
      </c>
      <c r="E1092" s="192" t="s">
        <v>2118</v>
      </c>
      <c r="F1092" s="193" t="s">
        <v>2119</v>
      </c>
      <c r="G1092" s="194" t="s">
        <v>276</v>
      </c>
      <c r="H1092" s="195">
        <v>6</v>
      </c>
      <c r="I1092" s="196"/>
      <c r="J1092" s="197">
        <f>ROUND(I1092*H1092,2)</f>
        <v>0</v>
      </c>
      <c r="K1092" s="193" t="s">
        <v>142</v>
      </c>
      <c r="L1092" s="198"/>
      <c r="M1092" s="199" t="s">
        <v>19</v>
      </c>
      <c r="N1092" s="200" t="s">
        <v>44</v>
      </c>
      <c r="O1092" s="62"/>
      <c r="P1092" s="180">
        <f>O1092*H1092</f>
        <v>0</v>
      </c>
      <c r="Q1092" s="180">
        <v>2.7699999999999999E-3</v>
      </c>
      <c r="R1092" s="180">
        <f>Q1092*H1092</f>
        <v>1.6619999999999999E-2</v>
      </c>
      <c r="S1092" s="180">
        <v>0</v>
      </c>
      <c r="T1092" s="181">
        <f>S1092*H1092</f>
        <v>0</v>
      </c>
      <c r="U1092" s="32"/>
      <c r="V1092" s="32"/>
      <c r="W1092" s="32"/>
      <c r="X1092" s="32"/>
      <c r="Y1092" s="32"/>
      <c r="Z1092" s="32"/>
      <c r="AA1092" s="32"/>
      <c r="AB1092" s="32"/>
      <c r="AC1092" s="32"/>
      <c r="AD1092" s="32"/>
      <c r="AE1092" s="32"/>
      <c r="AR1092" s="182" t="s">
        <v>184</v>
      </c>
      <c r="AT1092" s="182" t="s">
        <v>409</v>
      </c>
      <c r="AU1092" s="182" t="s">
        <v>83</v>
      </c>
      <c r="AY1092" s="15" t="s">
        <v>136</v>
      </c>
      <c r="BE1092" s="183">
        <f>IF(N1092="základní",J1092,0)</f>
        <v>0</v>
      </c>
      <c r="BF1092" s="183">
        <f>IF(N1092="snížená",J1092,0)</f>
        <v>0</v>
      </c>
      <c r="BG1092" s="183">
        <f>IF(N1092="zákl. přenesená",J1092,0)</f>
        <v>0</v>
      </c>
      <c r="BH1092" s="183">
        <f>IF(N1092="sníž. přenesená",J1092,0)</f>
        <v>0</v>
      </c>
      <c r="BI1092" s="183">
        <f>IF(N1092="nulová",J1092,0)</f>
        <v>0</v>
      </c>
      <c r="BJ1092" s="15" t="s">
        <v>81</v>
      </c>
      <c r="BK1092" s="183">
        <f>ROUND(I1092*H1092,2)</f>
        <v>0</v>
      </c>
      <c r="BL1092" s="15" t="s">
        <v>143</v>
      </c>
      <c r="BM1092" s="182" t="s">
        <v>2120</v>
      </c>
    </row>
    <row r="1093" spans="1:65" s="2" customFormat="1" ht="11.25">
      <c r="A1093" s="32"/>
      <c r="B1093" s="33"/>
      <c r="C1093" s="34"/>
      <c r="D1093" s="184" t="s">
        <v>145</v>
      </c>
      <c r="E1093" s="34"/>
      <c r="F1093" s="185" t="s">
        <v>2119</v>
      </c>
      <c r="G1093" s="34"/>
      <c r="H1093" s="34"/>
      <c r="I1093" s="186"/>
      <c r="J1093" s="34"/>
      <c r="K1093" s="34"/>
      <c r="L1093" s="37"/>
      <c r="M1093" s="187"/>
      <c r="N1093" s="188"/>
      <c r="O1093" s="62"/>
      <c r="P1093" s="62"/>
      <c r="Q1093" s="62"/>
      <c r="R1093" s="62"/>
      <c r="S1093" s="62"/>
      <c r="T1093" s="63"/>
      <c r="U1093" s="32"/>
      <c r="V1093" s="32"/>
      <c r="W1093" s="32"/>
      <c r="X1093" s="32"/>
      <c r="Y1093" s="32"/>
      <c r="Z1093" s="32"/>
      <c r="AA1093" s="32"/>
      <c r="AB1093" s="32"/>
      <c r="AC1093" s="32"/>
      <c r="AD1093" s="32"/>
      <c r="AE1093" s="32"/>
      <c r="AT1093" s="15" t="s">
        <v>145</v>
      </c>
      <c r="AU1093" s="15" t="s">
        <v>83</v>
      </c>
    </row>
    <row r="1094" spans="1:65" s="2" customFormat="1" ht="24.2" customHeight="1">
      <c r="A1094" s="32"/>
      <c r="B1094" s="33"/>
      <c r="C1094" s="191" t="s">
        <v>2121</v>
      </c>
      <c r="D1094" s="191" t="s">
        <v>409</v>
      </c>
      <c r="E1094" s="192" t="s">
        <v>2122</v>
      </c>
      <c r="F1094" s="193" t="s">
        <v>2123</v>
      </c>
      <c r="G1094" s="194" t="s">
        <v>276</v>
      </c>
      <c r="H1094" s="195">
        <v>3</v>
      </c>
      <c r="I1094" s="196"/>
      <c r="J1094" s="197">
        <f>ROUND(I1094*H1094,2)</f>
        <v>0</v>
      </c>
      <c r="K1094" s="193" t="s">
        <v>142</v>
      </c>
      <c r="L1094" s="198"/>
      <c r="M1094" s="199" t="s">
        <v>19</v>
      </c>
      <c r="N1094" s="200" t="s">
        <v>44</v>
      </c>
      <c r="O1094" s="62"/>
      <c r="P1094" s="180">
        <f>O1094*H1094</f>
        <v>0</v>
      </c>
      <c r="Q1094" s="180">
        <v>1.14E-3</v>
      </c>
      <c r="R1094" s="180">
        <f>Q1094*H1094</f>
        <v>3.4199999999999999E-3</v>
      </c>
      <c r="S1094" s="180">
        <v>0</v>
      </c>
      <c r="T1094" s="181">
        <f>S1094*H1094</f>
        <v>0</v>
      </c>
      <c r="U1094" s="32"/>
      <c r="V1094" s="32"/>
      <c r="W1094" s="32"/>
      <c r="X1094" s="32"/>
      <c r="Y1094" s="32"/>
      <c r="Z1094" s="32"/>
      <c r="AA1094" s="32"/>
      <c r="AB1094" s="32"/>
      <c r="AC1094" s="32"/>
      <c r="AD1094" s="32"/>
      <c r="AE1094" s="32"/>
      <c r="AR1094" s="182" t="s">
        <v>184</v>
      </c>
      <c r="AT1094" s="182" t="s">
        <v>409</v>
      </c>
      <c r="AU1094" s="182" t="s">
        <v>83</v>
      </c>
      <c r="AY1094" s="15" t="s">
        <v>136</v>
      </c>
      <c r="BE1094" s="183">
        <f>IF(N1094="základní",J1094,0)</f>
        <v>0</v>
      </c>
      <c r="BF1094" s="183">
        <f>IF(N1094="snížená",J1094,0)</f>
        <v>0</v>
      </c>
      <c r="BG1094" s="183">
        <f>IF(N1094="zákl. přenesená",J1094,0)</f>
        <v>0</v>
      </c>
      <c r="BH1094" s="183">
        <f>IF(N1094="sníž. přenesená",J1094,0)</f>
        <v>0</v>
      </c>
      <c r="BI1094" s="183">
        <f>IF(N1094="nulová",J1094,0)</f>
        <v>0</v>
      </c>
      <c r="BJ1094" s="15" t="s">
        <v>81</v>
      </c>
      <c r="BK1094" s="183">
        <f>ROUND(I1094*H1094,2)</f>
        <v>0</v>
      </c>
      <c r="BL1094" s="15" t="s">
        <v>143</v>
      </c>
      <c r="BM1094" s="182" t="s">
        <v>2124</v>
      </c>
    </row>
    <row r="1095" spans="1:65" s="2" customFormat="1" ht="11.25">
      <c r="A1095" s="32"/>
      <c r="B1095" s="33"/>
      <c r="C1095" s="34"/>
      <c r="D1095" s="184" t="s">
        <v>145</v>
      </c>
      <c r="E1095" s="34"/>
      <c r="F1095" s="185" t="s">
        <v>2123</v>
      </c>
      <c r="G1095" s="34"/>
      <c r="H1095" s="34"/>
      <c r="I1095" s="186"/>
      <c r="J1095" s="34"/>
      <c r="K1095" s="34"/>
      <c r="L1095" s="37"/>
      <c r="M1095" s="187"/>
      <c r="N1095" s="188"/>
      <c r="O1095" s="62"/>
      <c r="P1095" s="62"/>
      <c r="Q1095" s="62"/>
      <c r="R1095" s="62"/>
      <c r="S1095" s="62"/>
      <c r="T1095" s="63"/>
      <c r="U1095" s="32"/>
      <c r="V1095" s="32"/>
      <c r="W1095" s="32"/>
      <c r="X1095" s="32"/>
      <c r="Y1095" s="32"/>
      <c r="Z1095" s="32"/>
      <c r="AA1095" s="32"/>
      <c r="AB1095" s="32"/>
      <c r="AC1095" s="32"/>
      <c r="AD1095" s="32"/>
      <c r="AE1095" s="32"/>
      <c r="AT1095" s="15" t="s">
        <v>145</v>
      </c>
      <c r="AU1095" s="15" t="s">
        <v>83</v>
      </c>
    </row>
    <row r="1096" spans="1:65" s="2" customFormat="1" ht="16.5" customHeight="1">
      <c r="A1096" s="32"/>
      <c r="B1096" s="33"/>
      <c r="C1096" s="191" t="s">
        <v>2125</v>
      </c>
      <c r="D1096" s="191" t="s">
        <v>409</v>
      </c>
      <c r="E1096" s="192" t="s">
        <v>2126</v>
      </c>
      <c r="F1096" s="193" t="s">
        <v>2127</v>
      </c>
      <c r="G1096" s="194" t="s">
        <v>168</v>
      </c>
      <c r="H1096" s="195">
        <v>1</v>
      </c>
      <c r="I1096" s="196"/>
      <c r="J1096" s="197">
        <f>ROUND(I1096*H1096,2)</f>
        <v>0</v>
      </c>
      <c r="K1096" s="193" t="s">
        <v>142</v>
      </c>
      <c r="L1096" s="198"/>
      <c r="M1096" s="199" t="s">
        <v>19</v>
      </c>
      <c r="N1096" s="200" t="s">
        <v>44</v>
      </c>
      <c r="O1096" s="62"/>
      <c r="P1096" s="180">
        <f>O1096*H1096</f>
        <v>0</v>
      </c>
      <c r="Q1096" s="180">
        <v>3.2000000000000001E-2</v>
      </c>
      <c r="R1096" s="180">
        <f>Q1096*H1096</f>
        <v>3.2000000000000001E-2</v>
      </c>
      <c r="S1096" s="180">
        <v>0</v>
      </c>
      <c r="T1096" s="181">
        <f>S1096*H1096</f>
        <v>0</v>
      </c>
      <c r="U1096" s="32"/>
      <c r="V1096" s="32"/>
      <c r="W1096" s="32"/>
      <c r="X1096" s="32"/>
      <c r="Y1096" s="32"/>
      <c r="Z1096" s="32"/>
      <c r="AA1096" s="32"/>
      <c r="AB1096" s="32"/>
      <c r="AC1096" s="32"/>
      <c r="AD1096" s="32"/>
      <c r="AE1096" s="32"/>
      <c r="AR1096" s="182" t="s">
        <v>184</v>
      </c>
      <c r="AT1096" s="182" t="s">
        <v>409</v>
      </c>
      <c r="AU1096" s="182" t="s">
        <v>83</v>
      </c>
      <c r="AY1096" s="15" t="s">
        <v>136</v>
      </c>
      <c r="BE1096" s="183">
        <f>IF(N1096="základní",J1096,0)</f>
        <v>0</v>
      </c>
      <c r="BF1096" s="183">
        <f>IF(N1096="snížená",J1096,0)</f>
        <v>0</v>
      </c>
      <c r="BG1096" s="183">
        <f>IF(N1096="zákl. přenesená",J1096,0)</f>
        <v>0</v>
      </c>
      <c r="BH1096" s="183">
        <f>IF(N1096="sníž. přenesená",J1096,0)</f>
        <v>0</v>
      </c>
      <c r="BI1096" s="183">
        <f>IF(N1096="nulová",J1096,0)</f>
        <v>0</v>
      </c>
      <c r="BJ1096" s="15" t="s">
        <v>81</v>
      </c>
      <c r="BK1096" s="183">
        <f>ROUND(I1096*H1096,2)</f>
        <v>0</v>
      </c>
      <c r="BL1096" s="15" t="s">
        <v>143</v>
      </c>
      <c r="BM1096" s="182" t="s">
        <v>2128</v>
      </c>
    </row>
    <row r="1097" spans="1:65" s="2" customFormat="1" ht="11.25">
      <c r="A1097" s="32"/>
      <c r="B1097" s="33"/>
      <c r="C1097" s="34"/>
      <c r="D1097" s="184" t="s">
        <v>145</v>
      </c>
      <c r="E1097" s="34"/>
      <c r="F1097" s="185" t="s">
        <v>2127</v>
      </c>
      <c r="G1097" s="34"/>
      <c r="H1097" s="34"/>
      <c r="I1097" s="186"/>
      <c r="J1097" s="34"/>
      <c r="K1097" s="34"/>
      <c r="L1097" s="37"/>
      <c r="M1097" s="187"/>
      <c r="N1097" s="188"/>
      <c r="O1097" s="62"/>
      <c r="P1097" s="62"/>
      <c r="Q1097" s="62"/>
      <c r="R1097" s="62"/>
      <c r="S1097" s="62"/>
      <c r="T1097" s="63"/>
      <c r="U1097" s="32"/>
      <c r="V1097" s="32"/>
      <c r="W1097" s="32"/>
      <c r="X1097" s="32"/>
      <c r="Y1097" s="32"/>
      <c r="Z1097" s="32"/>
      <c r="AA1097" s="32"/>
      <c r="AB1097" s="32"/>
      <c r="AC1097" s="32"/>
      <c r="AD1097" s="32"/>
      <c r="AE1097" s="32"/>
      <c r="AT1097" s="15" t="s">
        <v>145</v>
      </c>
      <c r="AU1097" s="15" t="s">
        <v>83</v>
      </c>
    </row>
    <row r="1098" spans="1:65" s="2" customFormat="1" ht="16.5" customHeight="1">
      <c r="A1098" s="32"/>
      <c r="B1098" s="33"/>
      <c r="C1098" s="191" t="s">
        <v>2129</v>
      </c>
      <c r="D1098" s="191" t="s">
        <v>409</v>
      </c>
      <c r="E1098" s="192" t="s">
        <v>2130</v>
      </c>
      <c r="F1098" s="193" t="s">
        <v>2131</v>
      </c>
      <c r="G1098" s="194" t="s">
        <v>168</v>
      </c>
      <c r="H1098" s="195">
        <v>4</v>
      </c>
      <c r="I1098" s="196"/>
      <c r="J1098" s="197">
        <f>ROUND(I1098*H1098,2)</f>
        <v>0</v>
      </c>
      <c r="K1098" s="193" t="s">
        <v>1004</v>
      </c>
      <c r="L1098" s="198"/>
      <c r="M1098" s="199" t="s">
        <v>19</v>
      </c>
      <c r="N1098" s="200" t="s">
        <v>44</v>
      </c>
      <c r="O1098" s="62"/>
      <c r="P1098" s="180">
        <f>O1098*H1098</f>
        <v>0</v>
      </c>
      <c r="Q1098" s="180">
        <v>0</v>
      </c>
      <c r="R1098" s="180">
        <f>Q1098*H1098</f>
        <v>0</v>
      </c>
      <c r="S1098" s="180">
        <v>0</v>
      </c>
      <c r="T1098" s="181">
        <f>S1098*H1098</f>
        <v>0</v>
      </c>
      <c r="U1098" s="32"/>
      <c r="V1098" s="32"/>
      <c r="W1098" s="32"/>
      <c r="X1098" s="32"/>
      <c r="Y1098" s="32"/>
      <c r="Z1098" s="32"/>
      <c r="AA1098" s="32"/>
      <c r="AB1098" s="32"/>
      <c r="AC1098" s="32"/>
      <c r="AD1098" s="32"/>
      <c r="AE1098" s="32"/>
      <c r="AR1098" s="182" t="s">
        <v>330</v>
      </c>
      <c r="AT1098" s="182" t="s">
        <v>409</v>
      </c>
      <c r="AU1098" s="182" t="s">
        <v>83</v>
      </c>
      <c r="AY1098" s="15" t="s">
        <v>136</v>
      </c>
      <c r="BE1098" s="183">
        <f>IF(N1098="základní",J1098,0)</f>
        <v>0</v>
      </c>
      <c r="BF1098" s="183">
        <f>IF(N1098="snížená",J1098,0)</f>
        <v>0</v>
      </c>
      <c r="BG1098" s="183">
        <f>IF(N1098="zákl. přenesená",J1098,0)</f>
        <v>0</v>
      </c>
      <c r="BH1098" s="183">
        <f>IF(N1098="sníž. přenesená",J1098,0)</f>
        <v>0</v>
      </c>
      <c r="BI1098" s="183">
        <f>IF(N1098="nulová",J1098,0)</f>
        <v>0</v>
      </c>
      <c r="BJ1098" s="15" t="s">
        <v>81</v>
      </c>
      <c r="BK1098" s="183">
        <f>ROUND(I1098*H1098,2)</f>
        <v>0</v>
      </c>
      <c r="BL1098" s="15" t="s">
        <v>231</v>
      </c>
      <c r="BM1098" s="182" t="s">
        <v>2132</v>
      </c>
    </row>
    <row r="1099" spans="1:65" s="2" customFormat="1" ht="11.25">
      <c r="A1099" s="32"/>
      <c r="B1099" s="33"/>
      <c r="C1099" s="34"/>
      <c r="D1099" s="184" t="s">
        <v>145</v>
      </c>
      <c r="E1099" s="34"/>
      <c r="F1099" s="185" t="s">
        <v>2131</v>
      </c>
      <c r="G1099" s="34"/>
      <c r="H1099" s="34"/>
      <c r="I1099" s="186"/>
      <c r="J1099" s="34"/>
      <c r="K1099" s="34"/>
      <c r="L1099" s="37"/>
      <c r="M1099" s="187"/>
      <c r="N1099" s="188"/>
      <c r="O1099" s="62"/>
      <c r="P1099" s="62"/>
      <c r="Q1099" s="62"/>
      <c r="R1099" s="62"/>
      <c r="S1099" s="62"/>
      <c r="T1099" s="63"/>
      <c r="U1099" s="32"/>
      <c r="V1099" s="32"/>
      <c r="W1099" s="32"/>
      <c r="X1099" s="32"/>
      <c r="Y1099" s="32"/>
      <c r="Z1099" s="32"/>
      <c r="AA1099" s="32"/>
      <c r="AB1099" s="32"/>
      <c r="AC1099" s="32"/>
      <c r="AD1099" s="32"/>
      <c r="AE1099" s="32"/>
      <c r="AT1099" s="15" t="s">
        <v>145</v>
      </c>
      <c r="AU1099" s="15" t="s">
        <v>83</v>
      </c>
    </row>
    <row r="1100" spans="1:65" s="2" customFormat="1" ht="16.5" customHeight="1">
      <c r="A1100" s="32"/>
      <c r="B1100" s="33"/>
      <c r="C1100" s="171" t="s">
        <v>2133</v>
      </c>
      <c r="D1100" s="171" t="s">
        <v>138</v>
      </c>
      <c r="E1100" s="172" t="s">
        <v>2134</v>
      </c>
      <c r="F1100" s="173" t="s">
        <v>2135</v>
      </c>
      <c r="G1100" s="174" t="s">
        <v>141</v>
      </c>
      <c r="H1100" s="175">
        <v>100</v>
      </c>
      <c r="I1100" s="176"/>
      <c r="J1100" s="177">
        <f>ROUND(I1100*H1100,2)</f>
        <v>0</v>
      </c>
      <c r="K1100" s="173" t="s">
        <v>142</v>
      </c>
      <c r="L1100" s="37"/>
      <c r="M1100" s="178" t="s">
        <v>19</v>
      </c>
      <c r="N1100" s="179" t="s">
        <v>44</v>
      </c>
      <c r="O1100" s="62"/>
      <c r="P1100" s="180">
        <f>O1100*H1100</f>
        <v>0</v>
      </c>
      <c r="Q1100" s="180">
        <v>0</v>
      </c>
      <c r="R1100" s="180">
        <f>Q1100*H1100</f>
        <v>0</v>
      </c>
      <c r="S1100" s="180">
        <v>2.9999999999999997E-4</v>
      </c>
      <c r="T1100" s="181">
        <f>S1100*H1100</f>
        <v>0.03</v>
      </c>
      <c r="U1100" s="32"/>
      <c r="V1100" s="32"/>
      <c r="W1100" s="32"/>
      <c r="X1100" s="32"/>
      <c r="Y1100" s="32"/>
      <c r="Z1100" s="32"/>
      <c r="AA1100" s="32"/>
      <c r="AB1100" s="32"/>
      <c r="AC1100" s="32"/>
      <c r="AD1100" s="32"/>
      <c r="AE1100" s="32"/>
      <c r="AR1100" s="182" t="s">
        <v>143</v>
      </c>
      <c r="AT1100" s="182" t="s">
        <v>138</v>
      </c>
      <c r="AU1100" s="182" t="s">
        <v>83</v>
      </c>
      <c r="AY1100" s="15" t="s">
        <v>136</v>
      </c>
      <c r="BE1100" s="183">
        <f>IF(N1100="základní",J1100,0)</f>
        <v>0</v>
      </c>
      <c r="BF1100" s="183">
        <f>IF(N1100="snížená",J1100,0)</f>
        <v>0</v>
      </c>
      <c r="BG1100" s="183">
        <f>IF(N1100="zákl. přenesená",J1100,0)</f>
        <v>0</v>
      </c>
      <c r="BH1100" s="183">
        <f>IF(N1100="sníž. přenesená",J1100,0)</f>
        <v>0</v>
      </c>
      <c r="BI1100" s="183">
        <f>IF(N1100="nulová",J1100,0)</f>
        <v>0</v>
      </c>
      <c r="BJ1100" s="15" t="s">
        <v>81</v>
      </c>
      <c r="BK1100" s="183">
        <f>ROUND(I1100*H1100,2)</f>
        <v>0</v>
      </c>
      <c r="BL1100" s="15" t="s">
        <v>143</v>
      </c>
      <c r="BM1100" s="182" t="s">
        <v>2136</v>
      </c>
    </row>
    <row r="1101" spans="1:65" s="2" customFormat="1" ht="11.25">
      <c r="A1101" s="32"/>
      <c r="B1101" s="33"/>
      <c r="C1101" s="34"/>
      <c r="D1101" s="184" t="s">
        <v>145</v>
      </c>
      <c r="E1101" s="34"/>
      <c r="F1101" s="185" t="s">
        <v>2135</v>
      </c>
      <c r="G1101" s="34"/>
      <c r="H1101" s="34"/>
      <c r="I1101" s="186"/>
      <c r="J1101" s="34"/>
      <c r="K1101" s="34"/>
      <c r="L1101" s="37"/>
      <c r="M1101" s="187"/>
      <c r="N1101" s="188"/>
      <c r="O1101" s="62"/>
      <c r="P1101" s="62"/>
      <c r="Q1101" s="62"/>
      <c r="R1101" s="62"/>
      <c r="S1101" s="62"/>
      <c r="T1101" s="63"/>
      <c r="U1101" s="32"/>
      <c r="V1101" s="32"/>
      <c r="W1101" s="32"/>
      <c r="X1101" s="32"/>
      <c r="Y1101" s="32"/>
      <c r="Z1101" s="32"/>
      <c r="AA1101" s="32"/>
      <c r="AB1101" s="32"/>
      <c r="AC1101" s="32"/>
      <c r="AD1101" s="32"/>
      <c r="AE1101" s="32"/>
      <c r="AT1101" s="15" t="s">
        <v>145</v>
      </c>
      <c r="AU1101" s="15" t="s">
        <v>83</v>
      </c>
    </row>
    <row r="1102" spans="1:65" s="2" customFormat="1" ht="11.25">
      <c r="A1102" s="32"/>
      <c r="B1102" s="33"/>
      <c r="C1102" s="34"/>
      <c r="D1102" s="189" t="s">
        <v>147</v>
      </c>
      <c r="E1102" s="34"/>
      <c r="F1102" s="190" t="s">
        <v>2137</v>
      </c>
      <c r="G1102" s="34"/>
      <c r="H1102" s="34"/>
      <c r="I1102" s="186"/>
      <c r="J1102" s="34"/>
      <c r="K1102" s="34"/>
      <c r="L1102" s="37"/>
      <c r="M1102" s="187"/>
      <c r="N1102" s="188"/>
      <c r="O1102" s="62"/>
      <c r="P1102" s="62"/>
      <c r="Q1102" s="62"/>
      <c r="R1102" s="62"/>
      <c r="S1102" s="62"/>
      <c r="T1102" s="63"/>
      <c r="U1102" s="32"/>
      <c r="V1102" s="32"/>
      <c r="W1102" s="32"/>
      <c r="X1102" s="32"/>
      <c r="Y1102" s="32"/>
      <c r="Z1102" s="32"/>
      <c r="AA1102" s="32"/>
      <c r="AB1102" s="32"/>
      <c r="AC1102" s="32"/>
      <c r="AD1102" s="32"/>
      <c r="AE1102" s="32"/>
      <c r="AT1102" s="15" t="s">
        <v>147</v>
      </c>
      <c r="AU1102" s="15" t="s">
        <v>83</v>
      </c>
    </row>
    <row r="1103" spans="1:65" s="2" customFormat="1" ht="16.5" customHeight="1">
      <c r="A1103" s="32"/>
      <c r="B1103" s="33"/>
      <c r="C1103" s="171" t="s">
        <v>2138</v>
      </c>
      <c r="D1103" s="171" t="s">
        <v>138</v>
      </c>
      <c r="E1103" s="172" t="s">
        <v>2139</v>
      </c>
      <c r="F1103" s="173" t="s">
        <v>2140</v>
      </c>
      <c r="G1103" s="174" t="s">
        <v>141</v>
      </c>
      <c r="H1103" s="175">
        <v>100</v>
      </c>
      <c r="I1103" s="176"/>
      <c r="J1103" s="177">
        <f>ROUND(I1103*H1103,2)</f>
        <v>0</v>
      </c>
      <c r="K1103" s="173" t="s">
        <v>142</v>
      </c>
      <c r="L1103" s="37"/>
      <c r="M1103" s="178" t="s">
        <v>19</v>
      </c>
      <c r="N1103" s="179" t="s">
        <v>44</v>
      </c>
      <c r="O1103" s="62"/>
      <c r="P1103" s="180">
        <f>O1103*H1103</f>
        <v>0</v>
      </c>
      <c r="Q1103" s="180">
        <v>0</v>
      </c>
      <c r="R1103" s="180">
        <f>Q1103*H1103</f>
        <v>0</v>
      </c>
      <c r="S1103" s="180">
        <v>5.0000000000000001E-4</v>
      </c>
      <c r="T1103" s="181">
        <f>S1103*H1103</f>
        <v>0.05</v>
      </c>
      <c r="U1103" s="32"/>
      <c r="V1103" s="32"/>
      <c r="W1103" s="32"/>
      <c r="X1103" s="32"/>
      <c r="Y1103" s="32"/>
      <c r="Z1103" s="32"/>
      <c r="AA1103" s="32"/>
      <c r="AB1103" s="32"/>
      <c r="AC1103" s="32"/>
      <c r="AD1103" s="32"/>
      <c r="AE1103" s="32"/>
      <c r="AR1103" s="182" t="s">
        <v>143</v>
      </c>
      <c r="AT1103" s="182" t="s">
        <v>138</v>
      </c>
      <c r="AU1103" s="182" t="s">
        <v>83</v>
      </c>
      <c r="AY1103" s="15" t="s">
        <v>136</v>
      </c>
      <c r="BE1103" s="183">
        <f>IF(N1103="základní",J1103,0)</f>
        <v>0</v>
      </c>
      <c r="BF1103" s="183">
        <f>IF(N1103="snížená",J1103,0)</f>
        <v>0</v>
      </c>
      <c r="BG1103" s="183">
        <f>IF(N1103="zákl. přenesená",J1103,0)</f>
        <v>0</v>
      </c>
      <c r="BH1103" s="183">
        <f>IF(N1103="sníž. přenesená",J1103,0)</f>
        <v>0</v>
      </c>
      <c r="BI1103" s="183">
        <f>IF(N1103="nulová",J1103,0)</f>
        <v>0</v>
      </c>
      <c r="BJ1103" s="15" t="s">
        <v>81</v>
      </c>
      <c r="BK1103" s="183">
        <f>ROUND(I1103*H1103,2)</f>
        <v>0</v>
      </c>
      <c r="BL1103" s="15" t="s">
        <v>143</v>
      </c>
      <c r="BM1103" s="182" t="s">
        <v>2141</v>
      </c>
    </row>
    <row r="1104" spans="1:65" s="2" customFormat="1" ht="11.25">
      <c r="A1104" s="32"/>
      <c r="B1104" s="33"/>
      <c r="C1104" s="34"/>
      <c r="D1104" s="184" t="s">
        <v>145</v>
      </c>
      <c r="E1104" s="34"/>
      <c r="F1104" s="185" t="s">
        <v>2142</v>
      </c>
      <c r="G1104" s="34"/>
      <c r="H1104" s="34"/>
      <c r="I1104" s="186"/>
      <c r="J1104" s="34"/>
      <c r="K1104" s="34"/>
      <c r="L1104" s="37"/>
      <c r="M1104" s="187"/>
      <c r="N1104" s="188"/>
      <c r="O1104" s="62"/>
      <c r="P1104" s="62"/>
      <c r="Q1104" s="62"/>
      <c r="R1104" s="62"/>
      <c r="S1104" s="62"/>
      <c r="T1104" s="63"/>
      <c r="U1104" s="32"/>
      <c r="V1104" s="32"/>
      <c r="W1104" s="32"/>
      <c r="X1104" s="32"/>
      <c r="Y1104" s="32"/>
      <c r="Z1104" s="32"/>
      <c r="AA1104" s="32"/>
      <c r="AB1104" s="32"/>
      <c r="AC1104" s="32"/>
      <c r="AD1104" s="32"/>
      <c r="AE1104" s="32"/>
      <c r="AT1104" s="15" t="s">
        <v>145</v>
      </c>
      <c r="AU1104" s="15" t="s">
        <v>83</v>
      </c>
    </row>
    <row r="1105" spans="1:65" s="2" customFormat="1" ht="11.25">
      <c r="A1105" s="32"/>
      <c r="B1105" s="33"/>
      <c r="C1105" s="34"/>
      <c r="D1105" s="189" t="s">
        <v>147</v>
      </c>
      <c r="E1105" s="34"/>
      <c r="F1105" s="190" t="s">
        <v>2143</v>
      </c>
      <c r="G1105" s="34"/>
      <c r="H1105" s="34"/>
      <c r="I1105" s="186"/>
      <c r="J1105" s="34"/>
      <c r="K1105" s="34"/>
      <c r="L1105" s="37"/>
      <c r="M1105" s="187"/>
      <c r="N1105" s="188"/>
      <c r="O1105" s="62"/>
      <c r="P1105" s="62"/>
      <c r="Q1105" s="62"/>
      <c r="R1105" s="62"/>
      <c r="S1105" s="62"/>
      <c r="T1105" s="63"/>
      <c r="U1105" s="32"/>
      <c r="V1105" s="32"/>
      <c r="W1105" s="32"/>
      <c r="X1105" s="32"/>
      <c r="Y1105" s="32"/>
      <c r="Z1105" s="32"/>
      <c r="AA1105" s="32"/>
      <c r="AB1105" s="32"/>
      <c r="AC1105" s="32"/>
      <c r="AD1105" s="32"/>
      <c r="AE1105" s="32"/>
      <c r="AT1105" s="15" t="s">
        <v>147</v>
      </c>
      <c r="AU1105" s="15" t="s">
        <v>83</v>
      </c>
    </row>
    <row r="1106" spans="1:65" s="2" customFormat="1" ht="16.5" customHeight="1">
      <c r="A1106" s="32"/>
      <c r="B1106" s="33"/>
      <c r="C1106" s="171" t="s">
        <v>2144</v>
      </c>
      <c r="D1106" s="171" t="s">
        <v>138</v>
      </c>
      <c r="E1106" s="172" t="s">
        <v>2145</v>
      </c>
      <c r="F1106" s="173" t="s">
        <v>2146</v>
      </c>
      <c r="G1106" s="174" t="s">
        <v>168</v>
      </c>
      <c r="H1106" s="175">
        <v>20</v>
      </c>
      <c r="I1106" s="176"/>
      <c r="J1106" s="177">
        <f>ROUND(I1106*H1106,2)</f>
        <v>0</v>
      </c>
      <c r="K1106" s="173" t="s">
        <v>142</v>
      </c>
      <c r="L1106" s="37"/>
      <c r="M1106" s="178" t="s">
        <v>19</v>
      </c>
      <c r="N1106" s="179" t="s">
        <v>44</v>
      </c>
      <c r="O1106" s="62"/>
      <c r="P1106" s="180">
        <f>O1106*H1106</f>
        <v>0</v>
      </c>
      <c r="Q1106" s="180">
        <v>0</v>
      </c>
      <c r="R1106" s="180">
        <f>Q1106*H1106</f>
        <v>0</v>
      </c>
      <c r="S1106" s="180">
        <v>0</v>
      </c>
      <c r="T1106" s="181">
        <f>S1106*H1106</f>
        <v>0</v>
      </c>
      <c r="U1106" s="32"/>
      <c r="V1106" s="32"/>
      <c r="W1106" s="32"/>
      <c r="X1106" s="32"/>
      <c r="Y1106" s="32"/>
      <c r="Z1106" s="32"/>
      <c r="AA1106" s="32"/>
      <c r="AB1106" s="32"/>
      <c r="AC1106" s="32"/>
      <c r="AD1106" s="32"/>
      <c r="AE1106" s="32"/>
      <c r="AR1106" s="182" t="s">
        <v>143</v>
      </c>
      <c r="AT1106" s="182" t="s">
        <v>138</v>
      </c>
      <c r="AU1106" s="182" t="s">
        <v>83</v>
      </c>
      <c r="AY1106" s="15" t="s">
        <v>136</v>
      </c>
      <c r="BE1106" s="183">
        <f>IF(N1106="základní",J1106,0)</f>
        <v>0</v>
      </c>
      <c r="BF1106" s="183">
        <f>IF(N1106="snížená",J1106,0)</f>
        <v>0</v>
      </c>
      <c r="BG1106" s="183">
        <f>IF(N1106="zákl. přenesená",J1106,0)</f>
        <v>0</v>
      </c>
      <c r="BH1106" s="183">
        <f>IF(N1106="sníž. přenesená",J1106,0)</f>
        <v>0</v>
      </c>
      <c r="BI1106" s="183">
        <f>IF(N1106="nulová",J1106,0)</f>
        <v>0</v>
      </c>
      <c r="BJ1106" s="15" t="s">
        <v>81</v>
      </c>
      <c r="BK1106" s="183">
        <f>ROUND(I1106*H1106,2)</f>
        <v>0</v>
      </c>
      <c r="BL1106" s="15" t="s">
        <v>143</v>
      </c>
      <c r="BM1106" s="182" t="s">
        <v>2147</v>
      </c>
    </row>
    <row r="1107" spans="1:65" s="2" customFormat="1" ht="11.25">
      <c r="A1107" s="32"/>
      <c r="B1107" s="33"/>
      <c r="C1107" s="34"/>
      <c r="D1107" s="184" t="s">
        <v>145</v>
      </c>
      <c r="E1107" s="34"/>
      <c r="F1107" s="185" t="s">
        <v>2148</v>
      </c>
      <c r="G1107" s="34"/>
      <c r="H1107" s="34"/>
      <c r="I1107" s="186"/>
      <c r="J1107" s="34"/>
      <c r="K1107" s="34"/>
      <c r="L1107" s="37"/>
      <c r="M1107" s="187"/>
      <c r="N1107" s="188"/>
      <c r="O1107" s="62"/>
      <c r="P1107" s="62"/>
      <c r="Q1107" s="62"/>
      <c r="R1107" s="62"/>
      <c r="S1107" s="62"/>
      <c r="T1107" s="63"/>
      <c r="U1107" s="32"/>
      <c r="V1107" s="32"/>
      <c r="W1107" s="32"/>
      <c r="X1107" s="32"/>
      <c r="Y1107" s="32"/>
      <c r="Z1107" s="32"/>
      <c r="AA1107" s="32"/>
      <c r="AB1107" s="32"/>
      <c r="AC1107" s="32"/>
      <c r="AD1107" s="32"/>
      <c r="AE1107" s="32"/>
      <c r="AT1107" s="15" t="s">
        <v>145</v>
      </c>
      <c r="AU1107" s="15" t="s">
        <v>83</v>
      </c>
    </row>
    <row r="1108" spans="1:65" s="2" customFormat="1" ht="11.25">
      <c r="A1108" s="32"/>
      <c r="B1108" s="33"/>
      <c r="C1108" s="34"/>
      <c r="D1108" s="189" t="s">
        <v>147</v>
      </c>
      <c r="E1108" s="34"/>
      <c r="F1108" s="190" t="s">
        <v>2149</v>
      </c>
      <c r="G1108" s="34"/>
      <c r="H1108" s="34"/>
      <c r="I1108" s="186"/>
      <c r="J1108" s="34"/>
      <c r="K1108" s="34"/>
      <c r="L1108" s="37"/>
      <c r="M1108" s="187"/>
      <c r="N1108" s="188"/>
      <c r="O1108" s="62"/>
      <c r="P1108" s="62"/>
      <c r="Q1108" s="62"/>
      <c r="R1108" s="62"/>
      <c r="S1108" s="62"/>
      <c r="T1108" s="63"/>
      <c r="U1108" s="32"/>
      <c r="V1108" s="32"/>
      <c r="W1108" s="32"/>
      <c r="X1108" s="32"/>
      <c r="Y1108" s="32"/>
      <c r="Z1108" s="32"/>
      <c r="AA1108" s="32"/>
      <c r="AB1108" s="32"/>
      <c r="AC1108" s="32"/>
      <c r="AD1108" s="32"/>
      <c r="AE1108" s="32"/>
      <c r="AT1108" s="15" t="s">
        <v>147</v>
      </c>
      <c r="AU1108" s="15" t="s">
        <v>83</v>
      </c>
    </row>
    <row r="1109" spans="1:65" s="2" customFormat="1" ht="16.5" customHeight="1">
      <c r="A1109" s="32"/>
      <c r="B1109" s="33"/>
      <c r="C1109" s="171" t="s">
        <v>2150</v>
      </c>
      <c r="D1109" s="171" t="s">
        <v>138</v>
      </c>
      <c r="E1109" s="172" t="s">
        <v>2151</v>
      </c>
      <c r="F1109" s="173" t="s">
        <v>2152</v>
      </c>
      <c r="G1109" s="174" t="s">
        <v>168</v>
      </c>
      <c r="H1109" s="175">
        <v>10</v>
      </c>
      <c r="I1109" s="176"/>
      <c r="J1109" s="177">
        <f>ROUND(I1109*H1109,2)</f>
        <v>0</v>
      </c>
      <c r="K1109" s="173" t="s">
        <v>142</v>
      </c>
      <c r="L1109" s="37"/>
      <c r="M1109" s="178" t="s">
        <v>19</v>
      </c>
      <c r="N1109" s="179" t="s">
        <v>44</v>
      </c>
      <c r="O1109" s="62"/>
      <c r="P1109" s="180">
        <f>O1109*H1109</f>
        <v>0</v>
      </c>
      <c r="Q1109" s="180">
        <v>0</v>
      </c>
      <c r="R1109" s="180">
        <f>Q1109*H1109</f>
        <v>0</v>
      </c>
      <c r="S1109" s="180">
        <v>0</v>
      </c>
      <c r="T1109" s="181">
        <f>S1109*H1109</f>
        <v>0</v>
      </c>
      <c r="U1109" s="32"/>
      <c r="V1109" s="32"/>
      <c r="W1109" s="32"/>
      <c r="X1109" s="32"/>
      <c r="Y1109" s="32"/>
      <c r="Z1109" s="32"/>
      <c r="AA1109" s="32"/>
      <c r="AB1109" s="32"/>
      <c r="AC1109" s="32"/>
      <c r="AD1109" s="32"/>
      <c r="AE1109" s="32"/>
      <c r="AR1109" s="182" t="s">
        <v>143</v>
      </c>
      <c r="AT1109" s="182" t="s">
        <v>138</v>
      </c>
      <c r="AU1109" s="182" t="s">
        <v>83</v>
      </c>
      <c r="AY1109" s="15" t="s">
        <v>136</v>
      </c>
      <c r="BE1109" s="183">
        <f>IF(N1109="základní",J1109,0)</f>
        <v>0</v>
      </c>
      <c r="BF1109" s="183">
        <f>IF(N1109="snížená",J1109,0)</f>
        <v>0</v>
      </c>
      <c r="BG1109" s="183">
        <f>IF(N1109="zákl. přenesená",J1109,0)</f>
        <v>0</v>
      </c>
      <c r="BH1109" s="183">
        <f>IF(N1109="sníž. přenesená",J1109,0)</f>
        <v>0</v>
      </c>
      <c r="BI1109" s="183">
        <f>IF(N1109="nulová",J1109,0)</f>
        <v>0</v>
      </c>
      <c r="BJ1109" s="15" t="s">
        <v>81</v>
      </c>
      <c r="BK1109" s="183">
        <f>ROUND(I1109*H1109,2)</f>
        <v>0</v>
      </c>
      <c r="BL1109" s="15" t="s">
        <v>143</v>
      </c>
      <c r="BM1109" s="182" t="s">
        <v>2153</v>
      </c>
    </row>
    <row r="1110" spans="1:65" s="2" customFormat="1" ht="11.25">
      <c r="A1110" s="32"/>
      <c r="B1110" s="33"/>
      <c r="C1110" s="34"/>
      <c r="D1110" s="184" t="s">
        <v>145</v>
      </c>
      <c r="E1110" s="34"/>
      <c r="F1110" s="185" t="s">
        <v>2154</v>
      </c>
      <c r="G1110" s="34"/>
      <c r="H1110" s="34"/>
      <c r="I1110" s="186"/>
      <c r="J1110" s="34"/>
      <c r="K1110" s="34"/>
      <c r="L1110" s="37"/>
      <c r="M1110" s="187"/>
      <c r="N1110" s="188"/>
      <c r="O1110" s="62"/>
      <c r="P1110" s="62"/>
      <c r="Q1110" s="62"/>
      <c r="R1110" s="62"/>
      <c r="S1110" s="62"/>
      <c r="T1110" s="63"/>
      <c r="U1110" s="32"/>
      <c r="V1110" s="32"/>
      <c r="W1110" s="32"/>
      <c r="X1110" s="32"/>
      <c r="Y1110" s="32"/>
      <c r="Z1110" s="32"/>
      <c r="AA1110" s="32"/>
      <c r="AB1110" s="32"/>
      <c r="AC1110" s="32"/>
      <c r="AD1110" s="32"/>
      <c r="AE1110" s="32"/>
      <c r="AT1110" s="15" t="s">
        <v>145</v>
      </c>
      <c r="AU1110" s="15" t="s">
        <v>83</v>
      </c>
    </row>
    <row r="1111" spans="1:65" s="2" customFormat="1" ht="11.25">
      <c r="A1111" s="32"/>
      <c r="B1111" s="33"/>
      <c r="C1111" s="34"/>
      <c r="D1111" s="189" t="s">
        <v>147</v>
      </c>
      <c r="E1111" s="34"/>
      <c r="F1111" s="190" t="s">
        <v>2155</v>
      </c>
      <c r="G1111" s="34"/>
      <c r="H1111" s="34"/>
      <c r="I1111" s="186"/>
      <c r="J1111" s="34"/>
      <c r="K1111" s="34"/>
      <c r="L1111" s="37"/>
      <c r="M1111" s="187"/>
      <c r="N1111" s="188"/>
      <c r="O1111" s="62"/>
      <c r="P1111" s="62"/>
      <c r="Q1111" s="62"/>
      <c r="R1111" s="62"/>
      <c r="S1111" s="62"/>
      <c r="T1111" s="63"/>
      <c r="U1111" s="32"/>
      <c r="V1111" s="32"/>
      <c r="W1111" s="32"/>
      <c r="X1111" s="32"/>
      <c r="Y1111" s="32"/>
      <c r="Z1111" s="32"/>
      <c r="AA1111" s="32"/>
      <c r="AB1111" s="32"/>
      <c r="AC1111" s="32"/>
      <c r="AD1111" s="32"/>
      <c r="AE1111" s="32"/>
      <c r="AT1111" s="15" t="s">
        <v>147</v>
      </c>
      <c r="AU1111" s="15" t="s">
        <v>83</v>
      </c>
    </row>
    <row r="1112" spans="1:65" s="2" customFormat="1" ht="16.5" customHeight="1">
      <c r="A1112" s="32"/>
      <c r="B1112" s="33"/>
      <c r="C1112" s="171" t="s">
        <v>2156</v>
      </c>
      <c r="D1112" s="171" t="s">
        <v>138</v>
      </c>
      <c r="E1112" s="172" t="s">
        <v>2157</v>
      </c>
      <c r="F1112" s="173" t="s">
        <v>2158</v>
      </c>
      <c r="G1112" s="174" t="s">
        <v>141</v>
      </c>
      <c r="H1112" s="175">
        <v>10</v>
      </c>
      <c r="I1112" s="176"/>
      <c r="J1112" s="177">
        <f>ROUND(I1112*H1112,2)</f>
        <v>0</v>
      </c>
      <c r="K1112" s="173" t="s">
        <v>142</v>
      </c>
      <c r="L1112" s="37"/>
      <c r="M1112" s="178" t="s">
        <v>19</v>
      </c>
      <c r="N1112" s="179" t="s">
        <v>44</v>
      </c>
      <c r="O1112" s="62"/>
      <c r="P1112" s="180">
        <f>O1112*H1112</f>
        <v>0</v>
      </c>
      <c r="Q1112" s="180">
        <v>0</v>
      </c>
      <c r="R1112" s="180">
        <f>Q1112*H1112</f>
        <v>0</v>
      </c>
      <c r="S1112" s="180">
        <v>0</v>
      </c>
      <c r="T1112" s="181">
        <f>S1112*H1112</f>
        <v>0</v>
      </c>
      <c r="U1112" s="32"/>
      <c r="V1112" s="32"/>
      <c r="W1112" s="32"/>
      <c r="X1112" s="32"/>
      <c r="Y1112" s="32"/>
      <c r="Z1112" s="32"/>
      <c r="AA1112" s="32"/>
      <c r="AB1112" s="32"/>
      <c r="AC1112" s="32"/>
      <c r="AD1112" s="32"/>
      <c r="AE1112" s="32"/>
      <c r="AR1112" s="182" t="s">
        <v>143</v>
      </c>
      <c r="AT1112" s="182" t="s">
        <v>138</v>
      </c>
      <c r="AU1112" s="182" t="s">
        <v>83</v>
      </c>
      <c r="AY1112" s="15" t="s">
        <v>136</v>
      </c>
      <c r="BE1112" s="183">
        <f>IF(N1112="základní",J1112,0)</f>
        <v>0</v>
      </c>
      <c r="BF1112" s="183">
        <f>IF(N1112="snížená",J1112,0)</f>
        <v>0</v>
      </c>
      <c r="BG1112" s="183">
        <f>IF(N1112="zákl. přenesená",J1112,0)</f>
        <v>0</v>
      </c>
      <c r="BH1112" s="183">
        <f>IF(N1112="sníž. přenesená",J1112,0)</f>
        <v>0</v>
      </c>
      <c r="BI1112" s="183">
        <f>IF(N1112="nulová",J1112,0)</f>
        <v>0</v>
      </c>
      <c r="BJ1112" s="15" t="s">
        <v>81</v>
      </c>
      <c r="BK1112" s="183">
        <f>ROUND(I1112*H1112,2)</f>
        <v>0</v>
      </c>
      <c r="BL1112" s="15" t="s">
        <v>143</v>
      </c>
      <c r="BM1112" s="182" t="s">
        <v>2159</v>
      </c>
    </row>
    <row r="1113" spans="1:65" s="2" customFormat="1" ht="11.25">
      <c r="A1113" s="32"/>
      <c r="B1113" s="33"/>
      <c r="C1113" s="34"/>
      <c r="D1113" s="184" t="s">
        <v>145</v>
      </c>
      <c r="E1113" s="34"/>
      <c r="F1113" s="185" t="s">
        <v>2158</v>
      </c>
      <c r="G1113" s="34"/>
      <c r="H1113" s="34"/>
      <c r="I1113" s="186"/>
      <c r="J1113" s="34"/>
      <c r="K1113" s="34"/>
      <c r="L1113" s="37"/>
      <c r="M1113" s="187"/>
      <c r="N1113" s="188"/>
      <c r="O1113" s="62"/>
      <c r="P1113" s="62"/>
      <c r="Q1113" s="62"/>
      <c r="R1113" s="62"/>
      <c r="S1113" s="62"/>
      <c r="T1113" s="63"/>
      <c r="U1113" s="32"/>
      <c r="V1113" s="32"/>
      <c r="W1113" s="32"/>
      <c r="X1113" s="32"/>
      <c r="Y1113" s="32"/>
      <c r="Z1113" s="32"/>
      <c r="AA1113" s="32"/>
      <c r="AB1113" s="32"/>
      <c r="AC1113" s="32"/>
      <c r="AD1113" s="32"/>
      <c r="AE1113" s="32"/>
      <c r="AT1113" s="15" t="s">
        <v>145</v>
      </c>
      <c r="AU1113" s="15" t="s">
        <v>83</v>
      </c>
    </row>
    <row r="1114" spans="1:65" s="2" customFormat="1" ht="11.25">
      <c r="A1114" s="32"/>
      <c r="B1114" s="33"/>
      <c r="C1114" s="34"/>
      <c r="D1114" s="189" t="s">
        <v>147</v>
      </c>
      <c r="E1114" s="34"/>
      <c r="F1114" s="190" t="s">
        <v>2160</v>
      </c>
      <c r="G1114" s="34"/>
      <c r="H1114" s="34"/>
      <c r="I1114" s="186"/>
      <c r="J1114" s="34"/>
      <c r="K1114" s="34"/>
      <c r="L1114" s="37"/>
      <c r="M1114" s="187"/>
      <c r="N1114" s="188"/>
      <c r="O1114" s="62"/>
      <c r="P1114" s="62"/>
      <c r="Q1114" s="62"/>
      <c r="R1114" s="62"/>
      <c r="S1114" s="62"/>
      <c r="T1114" s="63"/>
      <c r="U1114" s="32"/>
      <c r="V1114" s="32"/>
      <c r="W1114" s="32"/>
      <c r="X1114" s="32"/>
      <c r="Y1114" s="32"/>
      <c r="Z1114" s="32"/>
      <c r="AA1114" s="32"/>
      <c r="AB1114" s="32"/>
      <c r="AC1114" s="32"/>
      <c r="AD1114" s="32"/>
      <c r="AE1114" s="32"/>
      <c r="AT1114" s="15" t="s">
        <v>147</v>
      </c>
      <c r="AU1114" s="15" t="s">
        <v>83</v>
      </c>
    </row>
    <row r="1115" spans="1:65" s="2" customFormat="1" ht="16.5" customHeight="1">
      <c r="A1115" s="32"/>
      <c r="B1115" s="33"/>
      <c r="C1115" s="171" t="s">
        <v>2161</v>
      </c>
      <c r="D1115" s="171" t="s">
        <v>138</v>
      </c>
      <c r="E1115" s="172" t="s">
        <v>2162</v>
      </c>
      <c r="F1115" s="173" t="s">
        <v>2163</v>
      </c>
      <c r="G1115" s="174" t="s">
        <v>263</v>
      </c>
      <c r="H1115" s="175">
        <v>10</v>
      </c>
      <c r="I1115" s="176"/>
      <c r="J1115" s="177">
        <f>ROUND(I1115*H1115,2)</f>
        <v>0</v>
      </c>
      <c r="K1115" s="173" t="s">
        <v>142</v>
      </c>
      <c r="L1115" s="37"/>
      <c r="M1115" s="178" t="s">
        <v>19</v>
      </c>
      <c r="N1115" s="179" t="s">
        <v>44</v>
      </c>
      <c r="O1115" s="62"/>
      <c r="P1115" s="180">
        <f>O1115*H1115</f>
        <v>0</v>
      </c>
      <c r="Q1115" s="180">
        <v>0</v>
      </c>
      <c r="R1115" s="180">
        <f>Q1115*H1115</f>
        <v>0</v>
      </c>
      <c r="S1115" s="180">
        <v>1.8</v>
      </c>
      <c r="T1115" s="181">
        <f>S1115*H1115</f>
        <v>18</v>
      </c>
      <c r="U1115" s="32"/>
      <c r="V1115" s="32"/>
      <c r="W1115" s="32"/>
      <c r="X1115" s="32"/>
      <c r="Y1115" s="32"/>
      <c r="Z1115" s="32"/>
      <c r="AA1115" s="32"/>
      <c r="AB1115" s="32"/>
      <c r="AC1115" s="32"/>
      <c r="AD1115" s="32"/>
      <c r="AE1115" s="32"/>
      <c r="AR1115" s="182" t="s">
        <v>143</v>
      </c>
      <c r="AT1115" s="182" t="s">
        <v>138</v>
      </c>
      <c r="AU1115" s="182" t="s">
        <v>83</v>
      </c>
      <c r="AY1115" s="15" t="s">
        <v>136</v>
      </c>
      <c r="BE1115" s="183">
        <f>IF(N1115="základní",J1115,0)</f>
        <v>0</v>
      </c>
      <c r="BF1115" s="183">
        <f>IF(N1115="snížená",J1115,0)</f>
        <v>0</v>
      </c>
      <c r="BG1115" s="183">
        <f>IF(N1115="zákl. přenesená",J1115,0)</f>
        <v>0</v>
      </c>
      <c r="BH1115" s="183">
        <f>IF(N1115="sníž. přenesená",J1115,0)</f>
        <v>0</v>
      </c>
      <c r="BI1115" s="183">
        <f>IF(N1115="nulová",J1115,0)</f>
        <v>0</v>
      </c>
      <c r="BJ1115" s="15" t="s">
        <v>81</v>
      </c>
      <c r="BK1115" s="183">
        <f>ROUND(I1115*H1115,2)</f>
        <v>0</v>
      </c>
      <c r="BL1115" s="15" t="s">
        <v>143</v>
      </c>
      <c r="BM1115" s="182" t="s">
        <v>2164</v>
      </c>
    </row>
    <row r="1116" spans="1:65" s="2" customFormat="1" ht="11.25">
      <c r="A1116" s="32"/>
      <c r="B1116" s="33"/>
      <c r="C1116" s="34"/>
      <c r="D1116" s="184" t="s">
        <v>145</v>
      </c>
      <c r="E1116" s="34"/>
      <c r="F1116" s="185" t="s">
        <v>2163</v>
      </c>
      <c r="G1116" s="34"/>
      <c r="H1116" s="34"/>
      <c r="I1116" s="186"/>
      <c r="J1116" s="34"/>
      <c r="K1116" s="34"/>
      <c r="L1116" s="37"/>
      <c r="M1116" s="187"/>
      <c r="N1116" s="188"/>
      <c r="O1116" s="62"/>
      <c r="P1116" s="62"/>
      <c r="Q1116" s="62"/>
      <c r="R1116" s="62"/>
      <c r="S1116" s="62"/>
      <c r="T1116" s="63"/>
      <c r="U1116" s="32"/>
      <c r="V1116" s="32"/>
      <c r="W1116" s="32"/>
      <c r="X1116" s="32"/>
      <c r="Y1116" s="32"/>
      <c r="Z1116" s="32"/>
      <c r="AA1116" s="32"/>
      <c r="AB1116" s="32"/>
      <c r="AC1116" s="32"/>
      <c r="AD1116" s="32"/>
      <c r="AE1116" s="32"/>
      <c r="AT1116" s="15" t="s">
        <v>145</v>
      </c>
      <c r="AU1116" s="15" t="s">
        <v>83</v>
      </c>
    </row>
    <row r="1117" spans="1:65" s="2" customFormat="1" ht="11.25">
      <c r="A1117" s="32"/>
      <c r="B1117" s="33"/>
      <c r="C1117" s="34"/>
      <c r="D1117" s="189" t="s">
        <v>147</v>
      </c>
      <c r="E1117" s="34"/>
      <c r="F1117" s="190" t="s">
        <v>2165</v>
      </c>
      <c r="G1117" s="34"/>
      <c r="H1117" s="34"/>
      <c r="I1117" s="186"/>
      <c r="J1117" s="34"/>
      <c r="K1117" s="34"/>
      <c r="L1117" s="37"/>
      <c r="M1117" s="187"/>
      <c r="N1117" s="188"/>
      <c r="O1117" s="62"/>
      <c r="P1117" s="62"/>
      <c r="Q1117" s="62"/>
      <c r="R1117" s="62"/>
      <c r="S1117" s="62"/>
      <c r="T1117" s="63"/>
      <c r="U1117" s="32"/>
      <c r="V1117" s="32"/>
      <c r="W1117" s="32"/>
      <c r="X1117" s="32"/>
      <c r="Y1117" s="32"/>
      <c r="Z1117" s="32"/>
      <c r="AA1117" s="32"/>
      <c r="AB1117" s="32"/>
      <c r="AC1117" s="32"/>
      <c r="AD1117" s="32"/>
      <c r="AE1117" s="32"/>
      <c r="AT1117" s="15" t="s">
        <v>147</v>
      </c>
      <c r="AU1117" s="15" t="s">
        <v>83</v>
      </c>
    </row>
    <row r="1118" spans="1:65" s="2" customFormat="1" ht="16.5" customHeight="1">
      <c r="A1118" s="32"/>
      <c r="B1118" s="33"/>
      <c r="C1118" s="171" t="s">
        <v>2166</v>
      </c>
      <c r="D1118" s="171" t="s">
        <v>138</v>
      </c>
      <c r="E1118" s="172" t="s">
        <v>2167</v>
      </c>
      <c r="F1118" s="173" t="s">
        <v>2168</v>
      </c>
      <c r="G1118" s="174" t="s">
        <v>141</v>
      </c>
      <c r="H1118" s="175">
        <v>35</v>
      </c>
      <c r="I1118" s="176"/>
      <c r="J1118" s="177">
        <f>ROUND(I1118*H1118,2)</f>
        <v>0</v>
      </c>
      <c r="K1118" s="173" t="s">
        <v>142</v>
      </c>
      <c r="L1118" s="37"/>
      <c r="M1118" s="178" t="s">
        <v>19</v>
      </c>
      <c r="N1118" s="179" t="s">
        <v>44</v>
      </c>
      <c r="O1118" s="62"/>
      <c r="P1118" s="180">
        <f>O1118*H1118</f>
        <v>0</v>
      </c>
      <c r="Q1118" s="180">
        <v>0</v>
      </c>
      <c r="R1118" s="180">
        <f>Q1118*H1118</f>
        <v>0</v>
      </c>
      <c r="S1118" s="180">
        <v>6.9999999999999999E-4</v>
      </c>
      <c r="T1118" s="181">
        <f>S1118*H1118</f>
        <v>2.4500000000000001E-2</v>
      </c>
      <c r="U1118" s="32"/>
      <c r="V1118" s="32"/>
      <c r="W1118" s="32"/>
      <c r="X1118" s="32"/>
      <c r="Y1118" s="32"/>
      <c r="Z1118" s="32"/>
      <c r="AA1118" s="32"/>
      <c r="AB1118" s="32"/>
      <c r="AC1118" s="32"/>
      <c r="AD1118" s="32"/>
      <c r="AE1118" s="32"/>
      <c r="AR1118" s="182" t="s">
        <v>143</v>
      </c>
      <c r="AT1118" s="182" t="s">
        <v>138</v>
      </c>
      <c r="AU1118" s="182" t="s">
        <v>83</v>
      </c>
      <c r="AY1118" s="15" t="s">
        <v>136</v>
      </c>
      <c r="BE1118" s="183">
        <f>IF(N1118="základní",J1118,0)</f>
        <v>0</v>
      </c>
      <c r="BF1118" s="183">
        <f>IF(N1118="snížená",J1118,0)</f>
        <v>0</v>
      </c>
      <c r="BG1118" s="183">
        <f>IF(N1118="zákl. přenesená",J1118,0)</f>
        <v>0</v>
      </c>
      <c r="BH1118" s="183">
        <f>IF(N1118="sníž. přenesená",J1118,0)</f>
        <v>0</v>
      </c>
      <c r="BI1118" s="183">
        <f>IF(N1118="nulová",J1118,0)</f>
        <v>0</v>
      </c>
      <c r="BJ1118" s="15" t="s">
        <v>81</v>
      </c>
      <c r="BK1118" s="183">
        <f>ROUND(I1118*H1118,2)</f>
        <v>0</v>
      </c>
      <c r="BL1118" s="15" t="s">
        <v>143</v>
      </c>
      <c r="BM1118" s="182" t="s">
        <v>2169</v>
      </c>
    </row>
    <row r="1119" spans="1:65" s="2" customFormat="1" ht="11.25">
      <c r="A1119" s="32"/>
      <c r="B1119" s="33"/>
      <c r="C1119" s="34"/>
      <c r="D1119" s="184" t="s">
        <v>145</v>
      </c>
      <c r="E1119" s="34"/>
      <c r="F1119" s="185" t="s">
        <v>2170</v>
      </c>
      <c r="G1119" s="34"/>
      <c r="H1119" s="34"/>
      <c r="I1119" s="186"/>
      <c r="J1119" s="34"/>
      <c r="K1119" s="34"/>
      <c r="L1119" s="37"/>
      <c r="M1119" s="187"/>
      <c r="N1119" s="188"/>
      <c r="O1119" s="62"/>
      <c r="P1119" s="62"/>
      <c r="Q1119" s="62"/>
      <c r="R1119" s="62"/>
      <c r="S1119" s="62"/>
      <c r="T1119" s="63"/>
      <c r="U1119" s="32"/>
      <c r="V1119" s="32"/>
      <c r="W1119" s="32"/>
      <c r="X1119" s="32"/>
      <c r="Y1119" s="32"/>
      <c r="Z1119" s="32"/>
      <c r="AA1119" s="32"/>
      <c r="AB1119" s="32"/>
      <c r="AC1119" s="32"/>
      <c r="AD1119" s="32"/>
      <c r="AE1119" s="32"/>
      <c r="AT1119" s="15" t="s">
        <v>145</v>
      </c>
      <c r="AU1119" s="15" t="s">
        <v>83</v>
      </c>
    </row>
    <row r="1120" spans="1:65" s="2" customFormat="1" ht="11.25">
      <c r="A1120" s="32"/>
      <c r="B1120" s="33"/>
      <c r="C1120" s="34"/>
      <c r="D1120" s="189" t="s">
        <v>147</v>
      </c>
      <c r="E1120" s="34"/>
      <c r="F1120" s="190" t="s">
        <v>2171</v>
      </c>
      <c r="G1120" s="34"/>
      <c r="H1120" s="34"/>
      <c r="I1120" s="186"/>
      <c r="J1120" s="34"/>
      <c r="K1120" s="34"/>
      <c r="L1120" s="37"/>
      <c r="M1120" s="187"/>
      <c r="N1120" s="188"/>
      <c r="O1120" s="62"/>
      <c r="P1120" s="62"/>
      <c r="Q1120" s="62"/>
      <c r="R1120" s="62"/>
      <c r="S1120" s="62"/>
      <c r="T1120" s="63"/>
      <c r="U1120" s="32"/>
      <c r="V1120" s="32"/>
      <c r="W1120" s="32"/>
      <c r="X1120" s="32"/>
      <c r="Y1120" s="32"/>
      <c r="Z1120" s="32"/>
      <c r="AA1120" s="32"/>
      <c r="AB1120" s="32"/>
      <c r="AC1120" s="32"/>
      <c r="AD1120" s="32"/>
      <c r="AE1120" s="32"/>
      <c r="AT1120" s="15" t="s">
        <v>147</v>
      </c>
      <c r="AU1120" s="15" t="s">
        <v>83</v>
      </c>
    </row>
    <row r="1121" spans="1:65" s="2" customFormat="1" ht="16.5" customHeight="1">
      <c r="A1121" s="32"/>
      <c r="B1121" s="33"/>
      <c r="C1121" s="171" t="s">
        <v>2172</v>
      </c>
      <c r="D1121" s="171" t="s">
        <v>138</v>
      </c>
      <c r="E1121" s="172" t="s">
        <v>2173</v>
      </c>
      <c r="F1121" s="173" t="s">
        <v>2174</v>
      </c>
      <c r="G1121" s="174" t="s">
        <v>141</v>
      </c>
      <c r="H1121" s="175">
        <v>20</v>
      </c>
      <c r="I1121" s="176"/>
      <c r="J1121" s="177">
        <f>ROUND(I1121*H1121,2)</f>
        <v>0</v>
      </c>
      <c r="K1121" s="173" t="s">
        <v>142</v>
      </c>
      <c r="L1121" s="37"/>
      <c r="M1121" s="178" t="s">
        <v>19</v>
      </c>
      <c r="N1121" s="179" t="s">
        <v>44</v>
      </c>
      <c r="O1121" s="62"/>
      <c r="P1121" s="180">
        <f>O1121*H1121</f>
        <v>0</v>
      </c>
      <c r="Q1121" s="180">
        <v>0</v>
      </c>
      <c r="R1121" s="180">
        <f>Q1121*H1121</f>
        <v>0</v>
      </c>
      <c r="S1121" s="180">
        <v>0</v>
      </c>
      <c r="T1121" s="181">
        <f>S1121*H1121</f>
        <v>0</v>
      </c>
      <c r="U1121" s="32"/>
      <c r="V1121" s="32"/>
      <c r="W1121" s="32"/>
      <c r="X1121" s="32"/>
      <c r="Y1121" s="32"/>
      <c r="Z1121" s="32"/>
      <c r="AA1121" s="32"/>
      <c r="AB1121" s="32"/>
      <c r="AC1121" s="32"/>
      <c r="AD1121" s="32"/>
      <c r="AE1121" s="32"/>
      <c r="AR1121" s="182" t="s">
        <v>143</v>
      </c>
      <c r="AT1121" s="182" t="s">
        <v>138</v>
      </c>
      <c r="AU1121" s="182" t="s">
        <v>83</v>
      </c>
      <c r="AY1121" s="15" t="s">
        <v>136</v>
      </c>
      <c r="BE1121" s="183">
        <f>IF(N1121="základní",J1121,0)</f>
        <v>0</v>
      </c>
      <c r="BF1121" s="183">
        <f>IF(N1121="snížená",J1121,0)</f>
        <v>0</v>
      </c>
      <c r="BG1121" s="183">
        <f>IF(N1121="zákl. přenesená",J1121,0)</f>
        <v>0</v>
      </c>
      <c r="BH1121" s="183">
        <f>IF(N1121="sníž. přenesená",J1121,0)</f>
        <v>0</v>
      </c>
      <c r="BI1121" s="183">
        <f>IF(N1121="nulová",J1121,0)</f>
        <v>0</v>
      </c>
      <c r="BJ1121" s="15" t="s">
        <v>81</v>
      </c>
      <c r="BK1121" s="183">
        <f>ROUND(I1121*H1121,2)</f>
        <v>0</v>
      </c>
      <c r="BL1121" s="15" t="s">
        <v>143</v>
      </c>
      <c r="BM1121" s="182" t="s">
        <v>2175</v>
      </c>
    </row>
    <row r="1122" spans="1:65" s="2" customFormat="1" ht="11.25">
      <c r="A1122" s="32"/>
      <c r="B1122" s="33"/>
      <c r="C1122" s="34"/>
      <c r="D1122" s="184" t="s">
        <v>145</v>
      </c>
      <c r="E1122" s="34"/>
      <c r="F1122" s="185" t="s">
        <v>2176</v>
      </c>
      <c r="G1122" s="34"/>
      <c r="H1122" s="34"/>
      <c r="I1122" s="186"/>
      <c r="J1122" s="34"/>
      <c r="K1122" s="34"/>
      <c r="L1122" s="37"/>
      <c r="M1122" s="187"/>
      <c r="N1122" s="188"/>
      <c r="O1122" s="62"/>
      <c r="P1122" s="62"/>
      <c r="Q1122" s="62"/>
      <c r="R1122" s="62"/>
      <c r="S1122" s="62"/>
      <c r="T1122" s="63"/>
      <c r="U1122" s="32"/>
      <c r="V1122" s="32"/>
      <c r="W1122" s="32"/>
      <c r="X1122" s="32"/>
      <c r="Y1122" s="32"/>
      <c r="Z1122" s="32"/>
      <c r="AA1122" s="32"/>
      <c r="AB1122" s="32"/>
      <c r="AC1122" s="32"/>
      <c r="AD1122" s="32"/>
      <c r="AE1122" s="32"/>
      <c r="AT1122" s="15" t="s">
        <v>145</v>
      </c>
      <c r="AU1122" s="15" t="s">
        <v>83</v>
      </c>
    </row>
    <row r="1123" spans="1:65" s="2" customFormat="1" ht="11.25">
      <c r="A1123" s="32"/>
      <c r="B1123" s="33"/>
      <c r="C1123" s="34"/>
      <c r="D1123" s="189" t="s">
        <v>147</v>
      </c>
      <c r="E1123" s="34"/>
      <c r="F1123" s="190" t="s">
        <v>2177</v>
      </c>
      <c r="G1123" s="34"/>
      <c r="H1123" s="34"/>
      <c r="I1123" s="186"/>
      <c r="J1123" s="34"/>
      <c r="K1123" s="34"/>
      <c r="L1123" s="37"/>
      <c r="M1123" s="187"/>
      <c r="N1123" s="188"/>
      <c r="O1123" s="62"/>
      <c r="P1123" s="62"/>
      <c r="Q1123" s="62"/>
      <c r="R1123" s="62"/>
      <c r="S1123" s="62"/>
      <c r="T1123" s="63"/>
      <c r="U1123" s="32"/>
      <c r="V1123" s="32"/>
      <c r="W1123" s="32"/>
      <c r="X1123" s="32"/>
      <c r="Y1123" s="32"/>
      <c r="Z1123" s="32"/>
      <c r="AA1123" s="32"/>
      <c r="AB1123" s="32"/>
      <c r="AC1123" s="32"/>
      <c r="AD1123" s="32"/>
      <c r="AE1123" s="32"/>
      <c r="AT1123" s="15" t="s">
        <v>147</v>
      </c>
      <c r="AU1123" s="15" t="s">
        <v>83</v>
      </c>
    </row>
    <row r="1124" spans="1:65" s="2" customFormat="1" ht="16.5" customHeight="1">
      <c r="A1124" s="32"/>
      <c r="B1124" s="33"/>
      <c r="C1124" s="171" t="s">
        <v>2178</v>
      </c>
      <c r="D1124" s="171" t="s">
        <v>138</v>
      </c>
      <c r="E1124" s="172" t="s">
        <v>2179</v>
      </c>
      <c r="F1124" s="173" t="s">
        <v>2180</v>
      </c>
      <c r="G1124" s="174" t="s">
        <v>276</v>
      </c>
      <c r="H1124" s="175">
        <v>20</v>
      </c>
      <c r="I1124" s="176"/>
      <c r="J1124" s="177">
        <f>ROUND(I1124*H1124,2)</f>
        <v>0</v>
      </c>
      <c r="K1124" s="173" t="s">
        <v>142</v>
      </c>
      <c r="L1124" s="37"/>
      <c r="M1124" s="178" t="s">
        <v>19</v>
      </c>
      <c r="N1124" s="179" t="s">
        <v>44</v>
      </c>
      <c r="O1124" s="62"/>
      <c r="P1124" s="180">
        <f>O1124*H1124</f>
        <v>0</v>
      </c>
      <c r="Q1124" s="180">
        <v>0</v>
      </c>
      <c r="R1124" s="180">
        <f>Q1124*H1124</f>
        <v>0</v>
      </c>
      <c r="S1124" s="180">
        <v>8.5999999999999993E-2</v>
      </c>
      <c r="T1124" s="181">
        <f>S1124*H1124</f>
        <v>1.7199999999999998</v>
      </c>
      <c r="U1124" s="32"/>
      <c r="V1124" s="32"/>
      <c r="W1124" s="32"/>
      <c r="X1124" s="32"/>
      <c r="Y1124" s="32"/>
      <c r="Z1124" s="32"/>
      <c r="AA1124" s="32"/>
      <c r="AB1124" s="32"/>
      <c r="AC1124" s="32"/>
      <c r="AD1124" s="32"/>
      <c r="AE1124" s="32"/>
      <c r="AR1124" s="182" t="s">
        <v>143</v>
      </c>
      <c r="AT1124" s="182" t="s">
        <v>138</v>
      </c>
      <c r="AU1124" s="182" t="s">
        <v>83</v>
      </c>
      <c r="AY1124" s="15" t="s">
        <v>136</v>
      </c>
      <c r="BE1124" s="183">
        <f>IF(N1124="základní",J1124,0)</f>
        <v>0</v>
      </c>
      <c r="BF1124" s="183">
        <f>IF(N1124="snížená",J1124,0)</f>
        <v>0</v>
      </c>
      <c r="BG1124" s="183">
        <f>IF(N1124="zákl. přenesená",J1124,0)</f>
        <v>0</v>
      </c>
      <c r="BH1124" s="183">
        <f>IF(N1124="sníž. přenesená",J1124,0)</f>
        <v>0</v>
      </c>
      <c r="BI1124" s="183">
        <f>IF(N1124="nulová",J1124,0)</f>
        <v>0</v>
      </c>
      <c r="BJ1124" s="15" t="s">
        <v>81</v>
      </c>
      <c r="BK1124" s="183">
        <f>ROUND(I1124*H1124,2)</f>
        <v>0</v>
      </c>
      <c r="BL1124" s="15" t="s">
        <v>143</v>
      </c>
      <c r="BM1124" s="182" t="s">
        <v>2181</v>
      </c>
    </row>
    <row r="1125" spans="1:65" s="2" customFormat="1" ht="19.5">
      <c r="A1125" s="32"/>
      <c r="B1125" s="33"/>
      <c r="C1125" s="34"/>
      <c r="D1125" s="184" t="s">
        <v>145</v>
      </c>
      <c r="E1125" s="34"/>
      <c r="F1125" s="185" t="s">
        <v>2182</v>
      </c>
      <c r="G1125" s="34"/>
      <c r="H1125" s="34"/>
      <c r="I1125" s="186"/>
      <c r="J1125" s="34"/>
      <c r="K1125" s="34"/>
      <c r="L1125" s="37"/>
      <c r="M1125" s="187"/>
      <c r="N1125" s="188"/>
      <c r="O1125" s="62"/>
      <c r="P1125" s="62"/>
      <c r="Q1125" s="62"/>
      <c r="R1125" s="62"/>
      <c r="S1125" s="62"/>
      <c r="T1125" s="63"/>
      <c r="U1125" s="32"/>
      <c r="V1125" s="32"/>
      <c r="W1125" s="32"/>
      <c r="X1125" s="32"/>
      <c r="Y1125" s="32"/>
      <c r="Z1125" s="32"/>
      <c r="AA1125" s="32"/>
      <c r="AB1125" s="32"/>
      <c r="AC1125" s="32"/>
      <c r="AD1125" s="32"/>
      <c r="AE1125" s="32"/>
      <c r="AT1125" s="15" t="s">
        <v>145</v>
      </c>
      <c r="AU1125" s="15" t="s">
        <v>83</v>
      </c>
    </row>
    <row r="1126" spans="1:65" s="2" customFormat="1" ht="11.25">
      <c r="A1126" s="32"/>
      <c r="B1126" s="33"/>
      <c r="C1126" s="34"/>
      <c r="D1126" s="189" t="s">
        <v>147</v>
      </c>
      <c r="E1126" s="34"/>
      <c r="F1126" s="190" t="s">
        <v>2183</v>
      </c>
      <c r="G1126" s="34"/>
      <c r="H1126" s="34"/>
      <c r="I1126" s="186"/>
      <c r="J1126" s="34"/>
      <c r="K1126" s="34"/>
      <c r="L1126" s="37"/>
      <c r="M1126" s="187"/>
      <c r="N1126" s="188"/>
      <c r="O1126" s="62"/>
      <c r="P1126" s="62"/>
      <c r="Q1126" s="62"/>
      <c r="R1126" s="62"/>
      <c r="S1126" s="62"/>
      <c r="T1126" s="63"/>
      <c r="U1126" s="32"/>
      <c r="V1126" s="32"/>
      <c r="W1126" s="32"/>
      <c r="X1126" s="32"/>
      <c r="Y1126" s="32"/>
      <c r="Z1126" s="32"/>
      <c r="AA1126" s="32"/>
      <c r="AB1126" s="32"/>
      <c r="AC1126" s="32"/>
      <c r="AD1126" s="32"/>
      <c r="AE1126" s="32"/>
      <c r="AT1126" s="15" t="s">
        <v>147</v>
      </c>
      <c r="AU1126" s="15" t="s">
        <v>83</v>
      </c>
    </row>
    <row r="1127" spans="1:65" s="2" customFormat="1" ht="16.5" customHeight="1">
      <c r="A1127" s="32"/>
      <c r="B1127" s="33"/>
      <c r="C1127" s="171" t="s">
        <v>2184</v>
      </c>
      <c r="D1127" s="171" t="s">
        <v>138</v>
      </c>
      <c r="E1127" s="172" t="s">
        <v>2185</v>
      </c>
      <c r="F1127" s="173" t="s">
        <v>2186</v>
      </c>
      <c r="G1127" s="174" t="s">
        <v>276</v>
      </c>
      <c r="H1127" s="175">
        <v>20</v>
      </c>
      <c r="I1127" s="176"/>
      <c r="J1127" s="177">
        <f>ROUND(I1127*H1127,2)</f>
        <v>0</v>
      </c>
      <c r="K1127" s="173" t="s">
        <v>142</v>
      </c>
      <c r="L1127" s="37"/>
      <c r="M1127" s="178" t="s">
        <v>19</v>
      </c>
      <c r="N1127" s="179" t="s">
        <v>44</v>
      </c>
      <c r="O1127" s="62"/>
      <c r="P1127" s="180">
        <f>O1127*H1127</f>
        <v>0</v>
      </c>
      <c r="Q1127" s="180">
        <v>0</v>
      </c>
      <c r="R1127" s="180">
        <f>Q1127*H1127</f>
        <v>0</v>
      </c>
      <c r="S1127" s="180">
        <v>9.7000000000000003E-2</v>
      </c>
      <c r="T1127" s="181">
        <f>S1127*H1127</f>
        <v>1.94</v>
      </c>
      <c r="U1127" s="32"/>
      <c r="V1127" s="32"/>
      <c r="W1127" s="32"/>
      <c r="X1127" s="32"/>
      <c r="Y1127" s="32"/>
      <c r="Z1127" s="32"/>
      <c r="AA1127" s="32"/>
      <c r="AB1127" s="32"/>
      <c r="AC1127" s="32"/>
      <c r="AD1127" s="32"/>
      <c r="AE1127" s="32"/>
      <c r="AR1127" s="182" t="s">
        <v>143</v>
      </c>
      <c r="AT1127" s="182" t="s">
        <v>138</v>
      </c>
      <c r="AU1127" s="182" t="s">
        <v>83</v>
      </c>
      <c r="AY1127" s="15" t="s">
        <v>136</v>
      </c>
      <c r="BE1127" s="183">
        <f>IF(N1127="základní",J1127,0)</f>
        <v>0</v>
      </c>
      <c r="BF1127" s="183">
        <f>IF(N1127="snížená",J1127,0)</f>
        <v>0</v>
      </c>
      <c r="BG1127" s="183">
        <f>IF(N1127="zákl. přenesená",J1127,0)</f>
        <v>0</v>
      </c>
      <c r="BH1127" s="183">
        <f>IF(N1127="sníž. přenesená",J1127,0)</f>
        <v>0</v>
      </c>
      <c r="BI1127" s="183">
        <f>IF(N1127="nulová",J1127,0)</f>
        <v>0</v>
      </c>
      <c r="BJ1127" s="15" t="s">
        <v>81</v>
      </c>
      <c r="BK1127" s="183">
        <f>ROUND(I1127*H1127,2)</f>
        <v>0</v>
      </c>
      <c r="BL1127" s="15" t="s">
        <v>143</v>
      </c>
      <c r="BM1127" s="182" t="s">
        <v>2187</v>
      </c>
    </row>
    <row r="1128" spans="1:65" s="2" customFormat="1" ht="19.5">
      <c r="A1128" s="32"/>
      <c r="B1128" s="33"/>
      <c r="C1128" s="34"/>
      <c r="D1128" s="184" t="s">
        <v>145</v>
      </c>
      <c r="E1128" s="34"/>
      <c r="F1128" s="185" t="s">
        <v>2188</v>
      </c>
      <c r="G1128" s="34"/>
      <c r="H1128" s="34"/>
      <c r="I1128" s="186"/>
      <c r="J1128" s="34"/>
      <c r="K1128" s="34"/>
      <c r="L1128" s="37"/>
      <c r="M1128" s="187"/>
      <c r="N1128" s="188"/>
      <c r="O1128" s="62"/>
      <c r="P1128" s="62"/>
      <c r="Q1128" s="62"/>
      <c r="R1128" s="62"/>
      <c r="S1128" s="62"/>
      <c r="T1128" s="63"/>
      <c r="U1128" s="32"/>
      <c r="V1128" s="32"/>
      <c r="W1128" s="32"/>
      <c r="X1128" s="32"/>
      <c r="Y1128" s="32"/>
      <c r="Z1128" s="32"/>
      <c r="AA1128" s="32"/>
      <c r="AB1128" s="32"/>
      <c r="AC1128" s="32"/>
      <c r="AD1128" s="32"/>
      <c r="AE1128" s="32"/>
      <c r="AT1128" s="15" t="s">
        <v>145</v>
      </c>
      <c r="AU1128" s="15" t="s">
        <v>83</v>
      </c>
    </row>
    <row r="1129" spans="1:65" s="2" customFormat="1" ht="11.25">
      <c r="A1129" s="32"/>
      <c r="B1129" s="33"/>
      <c r="C1129" s="34"/>
      <c r="D1129" s="189" t="s">
        <v>147</v>
      </c>
      <c r="E1129" s="34"/>
      <c r="F1129" s="190" t="s">
        <v>2189</v>
      </c>
      <c r="G1129" s="34"/>
      <c r="H1129" s="34"/>
      <c r="I1129" s="186"/>
      <c r="J1129" s="34"/>
      <c r="K1129" s="34"/>
      <c r="L1129" s="37"/>
      <c r="M1129" s="187"/>
      <c r="N1129" s="188"/>
      <c r="O1129" s="62"/>
      <c r="P1129" s="62"/>
      <c r="Q1129" s="62"/>
      <c r="R1129" s="62"/>
      <c r="S1129" s="62"/>
      <c r="T1129" s="63"/>
      <c r="U1129" s="32"/>
      <c r="V1129" s="32"/>
      <c r="W1129" s="32"/>
      <c r="X1129" s="32"/>
      <c r="Y1129" s="32"/>
      <c r="Z1129" s="32"/>
      <c r="AA1129" s="32"/>
      <c r="AB1129" s="32"/>
      <c r="AC1129" s="32"/>
      <c r="AD1129" s="32"/>
      <c r="AE1129" s="32"/>
      <c r="AT1129" s="15" t="s">
        <v>147</v>
      </c>
      <c r="AU1129" s="15" t="s">
        <v>83</v>
      </c>
    </row>
    <row r="1130" spans="1:65" s="2" customFormat="1" ht="16.5" customHeight="1">
      <c r="A1130" s="32"/>
      <c r="B1130" s="33"/>
      <c r="C1130" s="171" t="s">
        <v>2190</v>
      </c>
      <c r="D1130" s="171" t="s">
        <v>138</v>
      </c>
      <c r="E1130" s="172" t="s">
        <v>2191</v>
      </c>
      <c r="F1130" s="173" t="s">
        <v>2192</v>
      </c>
      <c r="G1130" s="174" t="s">
        <v>168</v>
      </c>
      <c r="H1130" s="175">
        <v>10</v>
      </c>
      <c r="I1130" s="176"/>
      <c r="J1130" s="177">
        <f>ROUND(I1130*H1130,2)</f>
        <v>0</v>
      </c>
      <c r="K1130" s="173" t="s">
        <v>142</v>
      </c>
      <c r="L1130" s="37"/>
      <c r="M1130" s="178" t="s">
        <v>19</v>
      </c>
      <c r="N1130" s="179" t="s">
        <v>44</v>
      </c>
      <c r="O1130" s="62"/>
      <c r="P1130" s="180">
        <f>O1130*H1130</f>
        <v>0</v>
      </c>
      <c r="Q1130" s="180">
        <v>1.0000000000000001E-5</v>
      </c>
      <c r="R1130" s="180">
        <f>Q1130*H1130</f>
        <v>1E-4</v>
      </c>
      <c r="S1130" s="180">
        <v>0</v>
      </c>
      <c r="T1130" s="181">
        <f>S1130*H1130</f>
        <v>0</v>
      </c>
      <c r="U1130" s="32"/>
      <c r="V1130" s="32"/>
      <c r="W1130" s="32"/>
      <c r="X1130" s="32"/>
      <c r="Y1130" s="32"/>
      <c r="Z1130" s="32"/>
      <c r="AA1130" s="32"/>
      <c r="AB1130" s="32"/>
      <c r="AC1130" s="32"/>
      <c r="AD1130" s="32"/>
      <c r="AE1130" s="32"/>
      <c r="AR1130" s="182" t="s">
        <v>143</v>
      </c>
      <c r="AT1130" s="182" t="s">
        <v>138</v>
      </c>
      <c r="AU1130" s="182" t="s">
        <v>83</v>
      </c>
      <c r="AY1130" s="15" t="s">
        <v>136</v>
      </c>
      <c r="BE1130" s="183">
        <f>IF(N1130="základní",J1130,0)</f>
        <v>0</v>
      </c>
      <c r="BF1130" s="183">
        <f>IF(N1130="snížená",J1130,0)</f>
        <v>0</v>
      </c>
      <c r="BG1130" s="183">
        <f>IF(N1130="zákl. přenesená",J1130,0)</f>
        <v>0</v>
      </c>
      <c r="BH1130" s="183">
        <f>IF(N1130="sníž. přenesená",J1130,0)</f>
        <v>0</v>
      </c>
      <c r="BI1130" s="183">
        <f>IF(N1130="nulová",J1130,0)</f>
        <v>0</v>
      </c>
      <c r="BJ1130" s="15" t="s">
        <v>81</v>
      </c>
      <c r="BK1130" s="183">
        <f>ROUND(I1130*H1130,2)</f>
        <v>0</v>
      </c>
      <c r="BL1130" s="15" t="s">
        <v>143</v>
      </c>
      <c r="BM1130" s="182" t="s">
        <v>2193</v>
      </c>
    </row>
    <row r="1131" spans="1:65" s="2" customFormat="1" ht="11.25">
      <c r="A1131" s="32"/>
      <c r="B1131" s="33"/>
      <c r="C1131" s="34"/>
      <c r="D1131" s="184" t="s">
        <v>145</v>
      </c>
      <c r="E1131" s="34"/>
      <c r="F1131" s="185" t="s">
        <v>2194</v>
      </c>
      <c r="G1131" s="34"/>
      <c r="H1131" s="34"/>
      <c r="I1131" s="186"/>
      <c r="J1131" s="34"/>
      <c r="K1131" s="34"/>
      <c r="L1131" s="37"/>
      <c r="M1131" s="187"/>
      <c r="N1131" s="188"/>
      <c r="O1131" s="62"/>
      <c r="P1131" s="62"/>
      <c r="Q1131" s="62"/>
      <c r="R1131" s="62"/>
      <c r="S1131" s="62"/>
      <c r="T1131" s="63"/>
      <c r="U1131" s="32"/>
      <c r="V1131" s="32"/>
      <c r="W1131" s="32"/>
      <c r="X1131" s="32"/>
      <c r="Y1131" s="32"/>
      <c r="Z1131" s="32"/>
      <c r="AA1131" s="32"/>
      <c r="AB1131" s="32"/>
      <c r="AC1131" s="32"/>
      <c r="AD1131" s="32"/>
      <c r="AE1131" s="32"/>
      <c r="AT1131" s="15" t="s">
        <v>145</v>
      </c>
      <c r="AU1131" s="15" t="s">
        <v>83</v>
      </c>
    </row>
    <row r="1132" spans="1:65" s="2" customFormat="1" ht="11.25">
      <c r="A1132" s="32"/>
      <c r="B1132" s="33"/>
      <c r="C1132" s="34"/>
      <c r="D1132" s="189" t="s">
        <v>147</v>
      </c>
      <c r="E1132" s="34"/>
      <c r="F1132" s="190" t="s">
        <v>2195</v>
      </c>
      <c r="G1132" s="34"/>
      <c r="H1132" s="34"/>
      <c r="I1132" s="186"/>
      <c r="J1132" s="34"/>
      <c r="K1132" s="34"/>
      <c r="L1132" s="37"/>
      <c r="M1132" s="187"/>
      <c r="N1132" s="188"/>
      <c r="O1132" s="62"/>
      <c r="P1132" s="62"/>
      <c r="Q1132" s="62"/>
      <c r="R1132" s="62"/>
      <c r="S1132" s="62"/>
      <c r="T1132" s="63"/>
      <c r="U1132" s="32"/>
      <c r="V1132" s="32"/>
      <c r="W1132" s="32"/>
      <c r="X1132" s="32"/>
      <c r="Y1132" s="32"/>
      <c r="Z1132" s="32"/>
      <c r="AA1132" s="32"/>
      <c r="AB1132" s="32"/>
      <c r="AC1132" s="32"/>
      <c r="AD1132" s="32"/>
      <c r="AE1132" s="32"/>
      <c r="AT1132" s="15" t="s">
        <v>147</v>
      </c>
      <c r="AU1132" s="15" t="s">
        <v>83</v>
      </c>
    </row>
    <row r="1133" spans="1:65" s="2" customFormat="1" ht="16.5" customHeight="1">
      <c r="A1133" s="32"/>
      <c r="B1133" s="33"/>
      <c r="C1133" s="171" t="s">
        <v>2196</v>
      </c>
      <c r="D1133" s="171" t="s">
        <v>138</v>
      </c>
      <c r="E1133" s="172" t="s">
        <v>2197</v>
      </c>
      <c r="F1133" s="173" t="s">
        <v>2198</v>
      </c>
      <c r="G1133" s="174" t="s">
        <v>168</v>
      </c>
      <c r="H1133" s="175">
        <v>20</v>
      </c>
      <c r="I1133" s="176"/>
      <c r="J1133" s="177">
        <f>ROUND(I1133*H1133,2)</f>
        <v>0</v>
      </c>
      <c r="K1133" s="173" t="s">
        <v>142</v>
      </c>
      <c r="L1133" s="37"/>
      <c r="M1133" s="178" t="s">
        <v>19</v>
      </c>
      <c r="N1133" s="179" t="s">
        <v>44</v>
      </c>
      <c r="O1133" s="62"/>
      <c r="P1133" s="180">
        <f>O1133*H1133</f>
        <v>0</v>
      </c>
      <c r="Q1133" s="180">
        <v>1.0000000000000001E-5</v>
      </c>
      <c r="R1133" s="180">
        <f>Q1133*H1133</f>
        <v>2.0000000000000001E-4</v>
      </c>
      <c r="S1133" s="180">
        <v>0</v>
      </c>
      <c r="T1133" s="181">
        <f>S1133*H1133</f>
        <v>0</v>
      </c>
      <c r="U1133" s="32"/>
      <c r="V1133" s="32"/>
      <c r="W1133" s="32"/>
      <c r="X1133" s="32"/>
      <c r="Y1133" s="32"/>
      <c r="Z1133" s="32"/>
      <c r="AA1133" s="32"/>
      <c r="AB1133" s="32"/>
      <c r="AC1133" s="32"/>
      <c r="AD1133" s="32"/>
      <c r="AE1133" s="32"/>
      <c r="AR1133" s="182" t="s">
        <v>143</v>
      </c>
      <c r="AT1133" s="182" t="s">
        <v>138</v>
      </c>
      <c r="AU1133" s="182" t="s">
        <v>83</v>
      </c>
      <c r="AY1133" s="15" t="s">
        <v>136</v>
      </c>
      <c r="BE1133" s="183">
        <f>IF(N1133="základní",J1133,0)</f>
        <v>0</v>
      </c>
      <c r="BF1133" s="183">
        <f>IF(N1133="snížená",J1133,0)</f>
        <v>0</v>
      </c>
      <c r="BG1133" s="183">
        <f>IF(N1133="zákl. přenesená",J1133,0)</f>
        <v>0</v>
      </c>
      <c r="BH1133" s="183">
        <f>IF(N1133="sníž. přenesená",J1133,0)</f>
        <v>0</v>
      </c>
      <c r="BI1133" s="183">
        <f>IF(N1133="nulová",J1133,0)</f>
        <v>0</v>
      </c>
      <c r="BJ1133" s="15" t="s">
        <v>81</v>
      </c>
      <c r="BK1133" s="183">
        <f>ROUND(I1133*H1133,2)</f>
        <v>0</v>
      </c>
      <c r="BL1133" s="15" t="s">
        <v>143</v>
      </c>
      <c r="BM1133" s="182" t="s">
        <v>2199</v>
      </c>
    </row>
    <row r="1134" spans="1:65" s="2" customFormat="1" ht="11.25">
      <c r="A1134" s="32"/>
      <c r="B1134" s="33"/>
      <c r="C1134" s="34"/>
      <c r="D1134" s="184" t="s">
        <v>145</v>
      </c>
      <c r="E1134" s="34"/>
      <c r="F1134" s="185" t="s">
        <v>2200</v>
      </c>
      <c r="G1134" s="34"/>
      <c r="H1134" s="34"/>
      <c r="I1134" s="186"/>
      <c r="J1134" s="34"/>
      <c r="K1134" s="34"/>
      <c r="L1134" s="37"/>
      <c r="M1134" s="187"/>
      <c r="N1134" s="188"/>
      <c r="O1134" s="62"/>
      <c r="P1134" s="62"/>
      <c r="Q1134" s="62"/>
      <c r="R1134" s="62"/>
      <c r="S1134" s="62"/>
      <c r="T1134" s="63"/>
      <c r="U1134" s="32"/>
      <c r="V1134" s="32"/>
      <c r="W1134" s="32"/>
      <c r="X1134" s="32"/>
      <c r="Y1134" s="32"/>
      <c r="Z1134" s="32"/>
      <c r="AA1134" s="32"/>
      <c r="AB1134" s="32"/>
      <c r="AC1134" s="32"/>
      <c r="AD1134" s="32"/>
      <c r="AE1134" s="32"/>
      <c r="AT1134" s="15" t="s">
        <v>145</v>
      </c>
      <c r="AU1134" s="15" t="s">
        <v>83</v>
      </c>
    </row>
    <row r="1135" spans="1:65" s="2" customFormat="1" ht="11.25">
      <c r="A1135" s="32"/>
      <c r="B1135" s="33"/>
      <c r="C1135" s="34"/>
      <c r="D1135" s="189" t="s">
        <v>147</v>
      </c>
      <c r="E1135" s="34"/>
      <c r="F1135" s="190" t="s">
        <v>2201</v>
      </c>
      <c r="G1135" s="34"/>
      <c r="H1135" s="34"/>
      <c r="I1135" s="186"/>
      <c r="J1135" s="34"/>
      <c r="K1135" s="34"/>
      <c r="L1135" s="37"/>
      <c r="M1135" s="187"/>
      <c r="N1135" s="188"/>
      <c r="O1135" s="62"/>
      <c r="P1135" s="62"/>
      <c r="Q1135" s="62"/>
      <c r="R1135" s="62"/>
      <c r="S1135" s="62"/>
      <c r="T1135" s="63"/>
      <c r="U1135" s="32"/>
      <c r="V1135" s="32"/>
      <c r="W1135" s="32"/>
      <c r="X1135" s="32"/>
      <c r="Y1135" s="32"/>
      <c r="Z1135" s="32"/>
      <c r="AA1135" s="32"/>
      <c r="AB1135" s="32"/>
      <c r="AC1135" s="32"/>
      <c r="AD1135" s="32"/>
      <c r="AE1135" s="32"/>
      <c r="AT1135" s="15" t="s">
        <v>147</v>
      </c>
      <c r="AU1135" s="15" t="s">
        <v>83</v>
      </c>
    </row>
    <row r="1136" spans="1:65" s="2" customFormat="1" ht="16.5" customHeight="1">
      <c r="A1136" s="32"/>
      <c r="B1136" s="33"/>
      <c r="C1136" s="171" t="s">
        <v>2202</v>
      </c>
      <c r="D1136" s="171" t="s">
        <v>138</v>
      </c>
      <c r="E1136" s="172" t="s">
        <v>2203</v>
      </c>
      <c r="F1136" s="173" t="s">
        <v>2204</v>
      </c>
      <c r="G1136" s="174" t="s">
        <v>168</v>
      </c>
      <c r="H1136" s="175">
        <v>60</v>
      </c>
      <c r="I1136" s="176"/>
      <c r="J1136" s="177">
        <f>ROUND(I1136*H1136,2)</f>
        <v>0</v>
      </c>
      <c r="K1136" s="173" t="s">
        <v>142</v>
      </c>
      <c r="L1136" s="37"/>
      <c r="M1136" s="178" t="s">
        <v>19</v>
      </c>
      <c r="N1136" s="179" t="s">
        <v>44</v>
      </c>
      <c r="O1136" s="62"/>
      <c r="P1136" s="180">
        <f>O1136*H1136</f>
        <v>0</v>
      </c>
      <c r="Q1136" s="180">
        <v>1.0000000000000001E-5</v>
      </c>
      <c r="R1136" s="180">
        <f>Q1136*H1136</f>
        <v>6.0000000000000006E-4</v>
      </c>
      <c r="S1136" s="180">
        <v>0</v>
      </c>
      <c r="T1136" s="181">
        <f>S1136*H1136</f>
        <v>0</v>
      </c>
      <c r="U1136" s="32"/>
      <c r="V1136" s="32"/>
      <c r="W1136" s="32"/>
      <c r="X1136" s="32"/>
      <c r="Y1136" s="32"/>
      <c r="Z1136" s="32"/>
      <c r="AA1136" s="32"/>
      <c r="AB1136" s="32"/>
      <c r="AC1136" s="32"/>
      <c r="AD1136" s="32"/>
      <c r="AE1136" s="32"/>
      <c r="AR1136" s="182" t="s">
        <v>143</v>
      </c>
      <c r="AT1136" s="182" t="s">
        <v>138</v>
      </c>
      <c r="AU1136" s="182" t="s">
        <v>83</v>
      </c>
      <c r="AY1136" s="15" t="s">
        <v>136</v>
      </c>
      <c r="BE1136" s="183">
        <f>IF(N1136="základní",J1136,0)</f>
        <v>0</v>
      </c>
      <c r="BF1136" s="183">
        <f>IF(N1136="snížená",J1136,0)</f>
        <v>0</v>
      </c>
      <c r="BG1136" s="183">
        <f>IF(N1136="zákl. přenesená",J1136,0)</f>
        <v>0</v>
      </c>
      <c r="BH1136" s="183">
        <f>IF(N1136="sníž. přenesená",J1136,0)</f>
        <v>0</v>
      </c>
      <c r="BI1136" s="183">
        <f>IF(N1136="nulová",J1136,0)</f>
        <v>0</v>
      </c>
      <c r="BJ1136" s="15" t="s">
        <v>81</v>
      </c>
      <c r="BK1136" s="183">
        <f>ROUND(I1136*H1136,2)</f>
        <v>0</v>
      </c>
      <c r="BL1136" s="15" t="s">
        <v>143</v>
      </c>
      <c r="BM1136" s="182" t="s">
        <v>2205</v>
      </c>
    </row>
    <row r="1137" spans="1:65" s="2" customFormat="1" ht="11.25">
      <c r="A1137" s="32"/>
      <c r="B1137" s="33"/>
      <c r="C1137" s="34"/>
      <c r="D1137" s="184" t="s">
        <v>145</v>
      </c>
      <c r="E1137" s="34"/>
      <c r="F1137" s="185" t="s">
        <v>2206</v>
      </c>
      <c r="G1137" s="34"/>
      <c r="H1137" s="34"/>
      <c r="I1137" s="186"/>
      <c r="J1137" s="34"/>
      <c r="K1137" s="34"/>
      <c r="L1137" s="37"/>
      <c r="M1137" s="187"/>
      <c r="N1137" s="188"/>
      <c r="O1137" s="62"/>
      <c r="P1137" s="62"/>
      <c r="Q1137" s="62"/>
      <c r="R1137" s="62"/>
      <c r="S1137" s="62"/>
      <c r="T1137" s="63"/>
      <c r="U1137" s="32"/>
      <c r="V1137" s="32"/>
      <c r="W1137" s="32"/>
      <c r="X1137" s="32"/>
      <c r="Y1137" s="32"/>
      <c r="Z1137" s="32"/>
      <c r="AA1137" s="32"/>
      <c r="AB1137" s="32"/>
      <c r="AC1137" s="32"/>
      <c r="AD1137" s="32"/>
      <c r="AE1137" s="32"/>
      <c r="AT1137" s="15" t="s">
        <v>145</v>
      </c>
      <c r="AU1137" s="15" t="s">
        <v>83</v>
      </c>
    </row>
    <row r="1138" spans="1:65" s="2" customFormat="1" ht="11.25">
      <c r="A1138" s="32"/>
      <c r="B1138" s="33"/>
      <c r="C1138" s="34"/>
      <c r="D1138" s="189" t="s">
        <v>147</v>
      </c>
      <c r="E1138" s="34"/>
      <c r="F1138" s="190" t="s">
        <v>2207</v>
      </c>
      <c r="G1138" s="34"/>
      <c r="H1138" s="34"/>
      <c r="I1138" s="186"/>
      <c r="J1138" s="34"/>
      <c r="K1138" s="34"/>
      <c r="L1138" s="37"/>
      <c r="M1138" s="187"/>
      <c r="N1138" s="188"/>
      <c r="O1138" s="62"/>
      <c r="P1138" s="62"/>
      <c r="Q1138" s="62"/>
      <c r="R1138" s="62"/>
      <c r="S1138" s="62"/>
      <c r="T1138" s="63"/>
      <c r="U1138" s="32"/>
      <c r="V1138" s="32"/>
      <c r="W1138" s="32"/>
      <c r="X1138" s="32"/>
      <c r="Y1138" s="32"/>
      <c r="Z1138" s="32"/>
      <c r="AA1138" s="32"/>
      <c r="AB1138" s="32"/>
      <c r="AC1138" s="32"/>
      <c r="AD1138" s="32"/>
      <c r="AE1138" s="32"/>
      <c r="AT1138" s="15" t="s">
        <v>147</v>
      </c>
      <c r="AU1138" s="15" t="s">
        <v>83</v>
      </c>
    </row>
    <row r="1139" spans="1:65" s="2" customFormat="1" ht="16.5" customHeight="1">
      <c r="A1139" s="32"/>
      <c r="B1139" s="33"/>
      <c r="C1139" s="171" t="s">
        <v>2208</v>
      </c>
      <c r="D1139" s="171" t="s">
        <v>138</v>
      </c>
      <c r="E1139" s="172" t="s">
        <v>2209</v>
      </c>
      <c r="F1139" s="173" t="s">
        <v>2210</v>
      </c>
      <c r="G1139" s="174" t="s">
        <v>168</v>
      </c>
      <c r="H1139" s="175">
        <v>105</v>
      </c>
      <c r="I1139" s="176"/>
      <c r="J1139" s="177">
        <f>ROUND(I1139*H1139,2)</f>
        <v>0</v>
      </c>
      <c r="K1139" s="173" t="s">
        <v>142</v>
      </c>
      <c r="L1139" s="37"/>
      <c r="M1139" s="178" t="s">
        <v>19</v>
      </c>
      <c r="N1139" s="179" t="s">
        <v>44</v>
      </c>
      <c r="O1139" s="62"/>
      <c r="P1139" s="180">
        <f>O1139*H1139</f>
        <v>0</v>
      </c>
      <c r="Q1139" s="180">
        <v>1.0000000000000001E-5</v>
      </c>
      <c r="R1139" s="180">
        <f>Q1139*H1139</f>
        <v>1.0500000000000002E-3</v>
      </c>
      <c r="S1139" s="180">
        <v>0</v>
      </c>
      <c r="T1139" s="181">
        <f>S1139*H1139</f>
        <v>0</v>
      </c>
      <c r="U1139" s="32"/>
      <c r="V1139" s="32"/>
      <c r="W1139" s="32"/>
      <c r="X1139" s="32"/>
      <c r="Y1139" s="32"/>
      <c r="Z1139" s="32"/>
      <c r="AA1139" s="32"/>
      <c r="AB1139" s="32"/>
      <c r="AC1139" s="32"/>
      <c r="AD1139" s="32"/>
      <c r="AE1139" s="32"/>
      <c r="AR1139" s="182" t="s">
        <v>143</v>
      </c>
      <c r="AT1139" s="182" t="s">
        <v>138</v>
      </c>
      <c r="AU1139" s="182" t="s">
        <v>83</v>
      </c>
      <c r="AY1139" s="15" t="s">
        <v>136</v>
      </c>
      <c r="BE1139" s="183">
        <f>IF(N1139="základní",J1139,0)</f>
        <v>0</v>
      </c>
      <c r="BF1139" s="183">
        <f>IF(N1139="snížená",J1139,0)</f>
        <v>0</v>
      </c>
      <c r="BG1139" s="183">
        <f>IF(N1139="zákl. přenesená",J1139,0)</f>
        <v>0</v>
      </c>
      <c r="BH1139" s="183">
        <f>IF(N1139="sníž. přenesená",J1139,0)</f>
        <v>0</v>
      </c>
      <c r="BI1139" s="183">
        <f>IF(N1139="nulová",J1139,0)</f>
        <v>0</v>
      </c>
      <c r="BJ1139" s="15" t="s">
        <v>81</v>
      </c>
      <c r="BK1139" s="183">
        <f>ROUND(I1139*H1139,2)</f>
        <v>0</v>
      </c>
      <c r="BL1139" s="15" t="s">
        <v>143</v>
      </c>
      <c r="BM1139" s="182" t="s">
        <v>2211</v>
      </c>
    </row>
    <row r="1140" spans="1:65" s="2" customFormat="1" ht="11.25">
      <c r="A1140" s="32"/>
      <c r="B1140" s="33"/>
      <c r="C1140" s="34"/>
      <c r="D1140" s="184" t="s">
        <v>145</v>
      </c>
      <c r="E1140" s="34"/>
      <c r="F1140" s="185" t="s">
        <v>2212</v>
      </c>
      <c r="G1140" s="34"/>
      <c r="H1140" s="34"/>
      <c r="I1140" s="186"/>
      <c r="J1140" s="34"/>
      <c r="K1140" s="34"/>
      <c r="L1140" s="37"/>
      <c r="M1140" s="187"/>
      <c r="N1140" s="188"/>
      <c r="O1140" s="62"/>
      <c r="P1140" s="62"/>
      <c r="Q1140" s="62"/>
      <c r="R1140" s="62"/>
      <c r="S1140" s="62"/>
      <c r="T1140" s="63"/>
      <c r="U1140" s="32"/>
      <c r="V1140" s="32"/>
      <c r="W1140" s="32"/>
      <c r="X1140" s="32"/>
      <c r="Y1140" s="32"/>
      <c r="Z1140" s="32"/>
      <c r="AA1140" s="32"/>
      <c r="AB1140" s="32"/>
      <c r="AC1140" s="32"/>
      <c r="AD1140" s="32"/>
      <c r="AE1140" s="32"/>
      <c r="AT1140" s="15" t="s">
        <v>145</v>
      </c>
      <c r="AU1140" s="15" t="s">
        <v>83</v>
      </c>
    </row>
    <row r="1141" spans="1:65" s="2" customFormat="1" ht="11.25">
      <c r="A1141" s="32"/>
      <c r="B1141" s="33"/>
      <c r="C1141" s="34"/>
      <c r="D1141" s="189" t="s">
        <v>147</v>
      </c>
      <c r="E1141" s="34"/>
      <c r="F1141" s="190" t="s">
        <v>2213</v>
      </c>
      <c r="G1141" s="34"/>
      <c r="H1141" s="34"/>
      <c r="I1141" s="186"/>
      <c r="J1141" s="34"/>
      <c r="K1141" s="34"/>
      <c r="L1141" s="37"/>
      <c r="M1141" s="187"/>
      <c r="N1141" s="188"/>
      <c r="O1141" s="62"/>
      <c r="P1141" s="62"/>
      <c r="Q1141" s="62"/>
      <c r="R1141" s="62"/>
      <c r="S1141" s="62"/>
      <c r="T1141" s="63"/>
      <c r="U1141" s="32"/>
      <c r="V1141" s="32"/>
      <c r="W1141" s="32"/>
      <c r="X1141" s="32"/>
      <c r="Y1141" s="32"/>
      <c r="Z1141" s="32"/>
      <c r="AA1141" s="32"/>
      <c r="AB1141" s="32"/>
      <c r="AC1141" s="32"/>
      <c r="AD1141" s="32"/>
      <c r="AE1141" s="32"/>
      <c r="AT1141" s="15" t="s">
        <v>147</v>
      </c>
      <c r="AU1141" s="15" t="s">
        <v>83</v>
      </c>
    </row>
    <row r="1142" spans="1:65" s="2" customFormat="1" ht="16.5" customHeight="1">
      <c r="A1142" s="32"/>
      <c r="B1142" s="33"/>
      <c r="C1142" s="171" t="s">
        <v>2214</v>
      </c>
      <c r="D1142" s="171" t="s">
        <v>138</v>
      </c>
      <c r="E1142" s="172" t="s">
        <v>2215</v>
      </c>
      <c r="F1142" s="173" t="s">
        <v>2216</v>
      </c>
      <c r="G1142" s="174" t="s">
        <v>168</v>
      </c>
      <c r="H1142" s="175">
        <v>50</v>
      </c>
      <c r="I1142" s="176"/>
      <c r="J1142" s="177">
        <f>ROUND(I1142*H1142,2)</f>
        <v>0</v>
      </c>
      <c r="K1142" s="173" t="s">
        <v>142</v>
      </c>
      <c r="L1142" s="37"/>
      <c r="M1142" s="178" t="s">
        <v>19</v>
      </c>
      <c r="N1142" s="179" t="s">
        <v>44</v>
      </c>
      <c r="O1142" s="62"/>
      <c r="P1142" s="180">
        <f>O1142*H1142</f>
        <v>0</v>
      </c>
      <c r="Q1142" s="180">
        <v>2.3000000000000001E-4</v>
      </c>
      <c r="R1142" s="180">
        <f>Q1142*H1142</f>
        <v>1.15E-2</v>
      </c>
      <c r="S1142" s="180">
        <v>0</v>
      </c>
      <c r="T1142" s="181">
        <f>S1142*H1142</f>
        <v>0</v>
      </c>
      <c r="U1142" s="32"/>
      <c r="V1142" s="32"/>
      <c r="W1142" s="32"/>
      <c r="X1142" s="32"/>
      <c r="Y1142" s="32"/>
      <c r="Z1142" s="32"/>
      <c r="AA1142" s="32"/>
      <c r="AB1142" s="32"/>
      <c r="AC1142" s="32"/>
      <c r="AD1142" s="32"/>
      <c r="AE1142" s="32"/>
      <c r="AR1142" s="182" t="s">
        <v>143</v>
      </c>
      <c r="AT1142" s="182" t="s">
        <v>138</v>
      </c>
      <c r="AU1142" s="182" t="s">
        <v>83</v>
      </c>
      <c r="AY1142" s="15" t="s">
        <v>136</v>
      </c>
      <c r="BE1142" s="183">
        <f>IF(N1142="základní",J1142,0)</f>
        <v>0</v>
      </c>
      <c r="BF1142" s="183">
        <f>IF(N1142="snížená",J1142,0)</f>
        <v>0</v>
      </c>
      <c r="BG1142" s="183">
        <f>IF(N1142="zákl. přenesená",J1142,0)</f>
        <v>0</v>
      </c>
      <c r="BH1142" s="183">
        <f>IF(N1142="sníž. přenesená",J1142,0)</f>
        <v>0</v>
      </c>
      <c r="BI1142" s="183">
        <f>IF(N1142="nulová",J1142,0)</f>
        <v>0</v>
      </c>
      <c r="BJ1142" s="15" t="s">
        <v>81</v>
      </c>
      <c r="BK1142" s="183">
        <f>ROUND(I1142*H1142,2)</f>
        <v>0</v>
      </c>
      <c r="BL1142" s="15" t="s">
        <v>143</v>
      </c>
      <c r="BM1142" s="182" t="s">
        <v>2217</v>
      </c>
    </row>
    <row r="1143" spans="1:65" s="2" customFormat="1" ht="11.25">
      <c r="A1143" s="32"/>
      <c r="B1143" s="33"/>
      <c r="C1143" s="34"/>
      <c r="D1143" s="184" t="s">
        <v>145</v>
      </c>
      <c r="E1143" s="34"/>
      <c r="F1143" s="185" t="s">
        <v>2218</v>
      </c>
      <c r="G1143" s="34"/>
      <c r="H1143" s="34"/>
      <c r="I1143" s="186"/>
      <c r="J1143" s="34"/>
      <c r="K1143" s="34"/>
      <c r="L1143" s="37"/>
      <c r="M1143" s="187"/>
      <c r="N1143" s="188"/>
      <c r="O1143" s="62"/>
      <c r="P1143" s="62"/>
      <c r="Q1143" s="62"/>
      <c r="R1143" s="62"/>
      <c r="S1143" s="62"/>
      <c r="T1143" s="63"/>
      <c r="U1143" s="32"/>
      <c r="V1143" s="32"/>
      <c r="W1143" s="32"/>
      <c r="X1143" s="32"/>
      <c r="Y1143" s="32"/>
      <c r="Z1143" s="32"/>
      <c r="AA1143" s="32"/>
      <c r="AB1143" s="32"/>
      <c r="AC1143" s="32"/>
      <c r="AD1143" s="32"/>
      <c r="AE1143" s="32"/>
      <c r="AT1143" s="15" t="s">
        <v>145</v>
      </c>
      <c r="AU1143" s="15" t="s">
        <v>83</v>
      </c>
    </row>
    <row r="1144" spans="1:65" s="2" customFormat="1" ht="11.25">
      <c r="A1144" s="32"/>
      <c r="B1144" s="33"/>
      <c r="C1144" s="34"/>
      <c r="D1144" s="189" t="s">
        <v>147</v>
      </c>
      <c r="E1144" s="34"/>
      <c r="F1144" s="190" t="s">
        <v>2219</v>
      </c>
      <c r="G1144" s="34"/>
      <c r="H1144" s="34"/>
      <c r="I1144" s="186"/>
      <c r="J1144" s="34"/>
      <c r="K1144" s="34"/>
      <c r="L1144" s="37"/>
      <c r="M1144" s="187"/>
      <c r="N1144" s="188"/>
      <c r="O1144" s="62"/>
      <c r="P1144" s="62"/>
      <c r="Q1144" s="62"/>
      <c r="R1144" s="62"/>
      <c r="S1144" s="62"/>
      <c r="T1144" s="63"/>
      <c r="U1144" s="32"/>
      <c r="V1144" s="32"/>
      <c r="W1144" s="32"/>
      <c r="X1144" s="32"/>
      <c r="Y1144" s="32"/>
      <c r="Z1144" s="32"/>
      <c r="AA1144" s="32"/>
      <c r="AB1144" s="32"/>
      <c r="AC1144" s="32"/>
      <c r="AD1144" s="32"/>
      <c r="AE1144" s="32"/>
      <c r="AT1144" s="15" t="s">
        <v>147</v>
      </c>
      <c r="AU1144" s="15" t="s">
        <v>83</v>
      </c>
    </row>
    <row r="1145" spans="1:65" s="2" customFormat="1" ht="16.5" customHeight="1">
      <c r="A1145" s="32"/>
      <c r="B1145" s="33"/>
      <c r="C1145" s="171" t="s">
        <v>2220</v>
      </c>
      <c r="D1145" s="171" t="s">
        <v>138</v>
      </c>
      <c r="E1145" s="172" t="s">
        <v>2221</v>
      </c>
      <c r="F1145" s="173" t="s">
        <v>2222</v>
      </c>
      <c r="G1145" s="174" t="s">
        <v>2223</v>
      </c>
      <c r="H1145" s="175">
        <v>1</v>
      </c>
      <c r="I1145" s="176"/>
      <c r="J1145" s="177">
        <f>ROUND(I1145*H1145,2)</f>
        <v>0</v>
      </c>
      <c r="K1145" s="173" t="s">
        <v>142</v>
      </c>
      <c r="L1145" s="37"/>
      <c r="M1145" s="178" t="s">
        <v>19</v>
      </c>
      <c r="N1145" s="179" t="s">
        <v>44</v>
      </c>
      <c r="O1145" s="62"/>
      <c r="P1145" s="180">
        <f>O1145*H1145</f>
        <v>0</v>
      </c>
      <c r="Q1145" s="180">
        <v>2.9999999999999997E-4</v>
      </c>
      <c r="R1145" s="180">
        <f>Q1145*H1145</f>
        <v>2.9999999999999997E-4</v>
      </c>
      <c r="S1145" s="180">
        <v>0</v>
      </c>
      <c r="T1145" s="181">
        <f>S1145*H1145</f>
        <v>0</v>
      </c>
      <c r="U1145" s="32"/>
      <c r="V1145" s="32"/>
      <c r="W1145" s="32"/>
      <c r="X1145" s="32"/>
      <c r="Y1145" s="32"/>
      <c r="Z1145" s="32"/>
      <c r="AA1145" s="32"/>
      <c r="AB1145" s="32"/>
      <c r="AC1145" s="32"/>
      <c r="AD1145" s="32"/>
      <c r="AE1145" s="32"/>
      <c r="AR1145" s="182" t="s">
        <v>143</v>
      </c>
      <c r="AT1145" s="182" t="s">
        <v>138</v>
      </c>
      <c r="AU1145" s="182" t="s">
        <v>83</v>
      </c>
      <c r="AY1145" s="15" t="s">
        <v>136</v>
      </c>
      <c r="BE1145" s="183">
        <f>IF(N1145="základní",J1145,0)</f>
        <v>0</v>
      </c>
      <c r="BF1145" s="183">
        <f>IF(N1145="snížená",J1145,0)</f>
        <v>0</v>
      </c>
      <c r="BG1145" s="183">
        <f>IF(N1145="zákl. přenesená",J1145,0)</f>
        <v>0</v>
      </c>
      <c r="BH1145" s="183">
        <f>IF(N1145="sníž. přenesená",J1145,0)</f>
        <v>0</v>
      </c>
      <c r="BI1145" s="183">
        <f>IF(N1145="nulová",J1145,0)</f>
        <v>0</v>
      </c>
      <c r="BJ1145" s="15" t="s">
        <v>81</v>
      </c>
      <c r="BK1145" s="183">
        <f>ROUND(I1145*H1145,2)</f>
        <v>0</v>
      </c>
      <c r="BL1145" s="15" t="s">
        <v>143</v>
      </c>
      <c r="BM1145" s="182" t="s">
        <v>2224</v>
      </c>
    </row>
    <row r="1146" spans="1:65" s="2" customFormat="1" ht="11.25">
      <c r="A1146" s="32"/>
      <c r="B1146" s="33"/>
      <c r="C1146" s="34"/>
      <c r="D1146" s="184" t="s">
        <v>145</v>
      </c>
      <c r="E1146" s="34"/>
      <c r="F1146" s="185" t="s">
        <v>2225</v>
      </c>
      <c r="G1146" s="34"/>
      <c r="H1146" s="34"/>
      <c r="I1146" s="186"/>
      <c r="J1146" s="34"/>
      <c r="K1146" s="34"/>
      <c r="L1146" s="37"/>
      <c r="M1146" s="187"/>
      <c r="N1146" s="188"/>
      <c r="O1146" s="62"/>
      <c r="P1146" s="62"/>
      <c r="Q1146" s="62"/>
      <c r="R1146" s="62"/>
      <c r="S1146" s="62"/>
      <c r="T1146" s="63"/>
      <c r="U1146" s="32"/>
      <c r="V1146" s="32"/>
      <c r="W1146" s="32"/>
      <c r="X1146" s="32"/>
      <c r="Y1146" s="32"/>
      <c r="Z1146" s="32"/>
      <c r="AA1146" s="32"/>
      <c r="AB1146" s="32"/>
      <c r="AC1146" s="32"/>
      <c r="AD1146" s="32"/>
      <c r="AE1146" s="32"/>
      <c r="AT1146" s="15" t="s">
        <v>145</v>
      </c>
      <c r="AU1146" s="15" t="s">
        <v>83</v>
      </c>
    </row>
    <row r="1147" spans="1:65" s="2" customFormat="1" ht="11.25">
      <c r="A1147" s="32"/>
      <c r="B1147" s="33"/>
      <c r="C1147" s="34"/>
      <c r="D1147" s="189" t="s">
        <v>147</v>
      </c>
      <c r="E1147" s="34"/>
      <c r="F1147" s="190" t="s">
        <v>2226</v>
      </c>
      <c r="G1147" s="34"/>
      <c r="H1147" s="34"/>
      <c r="I1147" s="186"/>
      <c r="J1147" s="34"/>
      <c r="K1147" s="34"/>
      <c r="L1147" s="37"/>
      <c r="M1147" s="187"/>
      <c r="N1147" s="188"/>
      <c r="O1147" s="62"/>
      <c r="P1147" s="62"/>
      <c r="Q1147" s="62"/>
      <c r="R1147" s="62"/>
      <c r="S1147" s="62"/>
      <c r="T1147" s="63"/>
      <c r="U1147" s="32"/>
      <c r="V1147" s="32"/>
      <c r="W1147" s="32"/>
      <c r="X1147" s="32"/>
      <c r="Y1147" s="32"/>
      <c r="Z1147" s="32"/>
      <c r="AA1147" s="32"/>
      <c r="AB1147" s="32"/>
      <c r="AC1147" s="32"/>
      <c r="AD1147" s="32"/>
      <c r="AE1147" s="32"/>
      <c r="AT1147" s="15" t="s">
        <v>147</v>
      </c>
      <c r="AU1147" s="15" t="s">
        <v>83</v>
      </c>
    </row>
    <row r="1148" spans="1:65" s="2" customFormat="1" ht="16.5" customHeight="1">
      <c r="A1148" s="32"/>
      <c r="B1148" s="33"/>
      <c r="C1148" s="171" t="s">
        <v>2227</v>
      </c>
      <c r="D1148" s="171" t="s">
        <v>138</v>
      </c>
      <c r="E1148" s="172" t="s">
        <v>2228</v>
      </c>
      <c r="F1148" s="173" t="s">
        <v>2229</v>
      </c>
      <c r="G1148" s="174" t="s">
        <v>2223</v>
      </c>
      <c r="H1148" s="175">
        <v>1</v>
      </c>
      <c r="I1148" s="176"/>
      <c r="J1148" s="177">
        <f>ROUND(I1148*H1148,2)</f>
        <v>0</v>
      </c>
      <c r="K1148" s="173" t="s">
        <v>142</v>
      </c>
      <c r="L1148" s="37"/>
      <c r="M1148" s="178" t="s">
        <v>19</v>
      </c>
      <c r="N1148" s="179" t="s">
        <v>44</v>
      </c>
      <c r="O1148" s="62"/>
      <c r="P1148" s="180">
        <f>O1148*H1148</f>
        <v>0</v>
      </c>
      <c r="Q1148" s="180">
        <v>4.6000000000000001E-4</v>
      </c>
      <c r="R1148" s="180">
        <f>Q1148*H1148</f>
        <v>4.6000000000000001E-4</v>
      </c>
      <c r="S1148" s="180">
        <v>0</v>
      </c>
      <c r="T1148" s="181">
        <f>S1148*H1148</f>
        <v>0</v>
      </c>
      <c r="U1148" s="32"/>
      <c r="V1148" s="32"/>
      <c r="W1148" s="32"/>
      <c r="X1148" s="32"/>
      <c r="Y1148" s="32"/>
      <c r="Z1148" s="32"/>
      <c r="AA1148" s="32"/>
      <c r="AB1148" s="32"/>
      <c r="AC1148" s="32"/>
      <c r="AD1148" s="32"/>
      <c r="AE1148" s="32"/>
      <c r="AR1148" s="182" t="s">
        <v>143</v>
      </c>
      <c r="AT1148" s="182" t="s">
        <v>138</v>
      </c>
      <c r="AU1148" s="182" t="s">
        <v>83</v>
      </c>
      <c r="AY1148" s="15" t="s">
        <v>136</v>
      </c>
      <c r="BE1148" s="183">
        <f>IF(N1148="základní",J1148,0)</f>
        <v>0</v>
      </c>
      <c r="BF1148" s="183">
        <f>IF(N1148="snížená",J1148,0)</f>
        <v>0</v>
      </c>
      <c r="BG1148" s="183">
        <f>IF(N1148="zákl. přenesená",J1148,0)</f>
        <v>0</v>
      </c>
      <c r="BH1148" s="183">
        <f>IF(N1148="sníž. přenesená",J1148,0)</f>
        <v>0</v>
      </c>
      <c r="BI1148" s="183">
        <f>IF(N1148="nulová",J1148,0)</f>
        <v>0</v>
      </c>
      <c r="BJ1148" s="15" t="s">
        <v>81</v>
      </c>
      <c r="BK1148" s="183">
        <f>ROUND(I1148*H1148,2)</f>
        <v>0</v>
      </c>
      <c r="BL1148" s="15" t="s">
        <v>143</v>
      </c>
      <c r="BM1148" s="182" t="s">
        <v>2230</v>
      </c>
    </row>
    <row r="1149" spans="1:65" s="2" customFormat="1" ht="11.25">
      <c r="A1149" s="32"/>
      <c r="B1149" s="33"/>
      <c r="C1149" s="34"/>
      <c r="D1149" s="184" t="s">
        <v>145</v>
      </c>
      <c r="E1149" s="34"/>
      <c r="F1149" s="185" t="s">
        <v>2231</v>
      </c>
      <c r="G1149" s="34"/>
      <c r="H1149" s="34"/>
      <c r="I1149" s="186"/>
      <c r="J1149" s="34"/>
      <c r="K1149" s="34"/>
      <c r="L1149" s="37"/>
      <c r="M1149" s="187"/>
      <c r="N1149" s="188"/>
      <c r="O1149" s="62"/>
      <c r="P1149" s="62"/>
      <c r="Q1149" s="62"/>
      <c r="R1149" s="62"/>
      <c r="S1149" s="62"/>
      <c r="T1149" s="63"/>
      <c r="U1149" s="32"/>
      <c r="V1149" s="32"/>
      <c r="W1149" s="32"/>
      <c r="X1149" s="32"/>
      <c r="Y1149" s="32"/>
      <c r="Z1149" s="32"/>
      <c r="AA1149" s="32"/>
      <c r="AB1149" s="32"/>
      <c r="AC1149" s="32"/>
      <c r="AD1149" s="32"/>
      <c r="AE1149" s="32"/>
      <c r="AT1149" s="15" t="s">
        <v>145</v>
      </c>
      <c r="AU1149" s="15" t="s">
        <v>83</v>
      </c>
    </row>
    <row r="1150" spans="1:65" s="2" customFormat="1" ht="11.25">
      <c r="A1150" s="32"/>
      <c r="B1150" s="33"/>
      <c r="C1150" s="34"/>
      <c r="D1150" s="189" t="s">
        <v>147</v>
      </c>
      <c r="E1150" s="34"/>
      <c r="F1150" s="190" t="s">
        <v>2232</v>
      </c>
      <c r="G1150" s="34"/>
      <c r="H1150" s="34"/>
      <c r="I1150" s="186"/>
      <c r="J1150" s="34"/>
      <c r="K1150" s="34"/>
      <c r="L1150" s="37"/>
      <c r="M1150" s="187"/>
      <c r="N1150" s="188"/>
      <c r="O1150" s="62"/>
      <c r="P1150" s="62"/>
      <c r="Q1150" s="62"/>
      <c r="R1150" s="62"/>
      <c r="S1150" s="62"/>
      <c r="T1150" s="63"/>
      <c r="U1150" s="32"/>
      <c r="V1150" s="32"/>
      <c r="W1150" s="32"/>
      <c r="X1150" s="32"/>
      <c r="Y1150" s="32"/>
      <c r="Z1150" s="32"/>
      <c r="AA1150" s="32"/>
      <c r="AB1150" s="32"/>
      <c r="AC1150" s="32"/>
      <c r="AD1150" s="32"/>
      <c r="AE1150" s="32"/>
      <c r="AT1150" s="15" t="s">
        <v>147</v>
      </c>
      <c r="AU1150" s="15" t="s">
        <v>83</v>
      </c>
    </row>
    <row r="1151" spans="1:65" s="2" customFormat="1" ht="16.5" customHeight="1">
      <c r="A1151" s="32"/>
      <c r="B1151" s="33"/>
      <c r="C1151" s="171" t="s">
        <v>2233</v>
      </c>
      <c r="D1151" s="171" t="s">
        <v>138</v>
      </c>
      <c r="E1151" s="172" t="s">
        <v>2234</v>
      </c>
      <c r="F1151" s="173" t="s">
        <v>2235</v>
      </c>
      <c r="G1151" s="174" t="s">
        <v>168</v>
      </c>
      <c r="H1151" s="175">
        <v>10</v>
      </c>
      <c r="I1151" s="176"/>
      <c r="J1151" s="177">
        <f>ROUND(I1151*H1151,2)</f>
        <v>0</v>
      </c>
      <c r="K1151" s="173" t="s">
        <v>142</v>
      </c>
      <c r="L1151" s="37"/>
      <c r="M1151" s="178" t="s">
        <v>19</v>
      </c>
      <c r="N1151" s="179" t="s">
        <v>44</v>
      </c>
      <c r="O1151" s="62"/>
      <c r="P1151" s="180">
        <f>O1151*H1151</f>
        <v>0</v>
      </c>
      <c r="Q1151" s="180">
        <v>6.0000000000000002E-5</v>
      </c>
      <c r="R1151" s="180">
        <f>Q1151*H1151</f>
        <v>6.0000000000000006E-4</v>
      </c>
      <c r="S1151" s="180">
        <v>0</v>
      </c>
      <c r="T1151" s="181">
        <f>S1151*H1151</f>
        <v>0</v>
      </c>
      <c r="U1151" s="32"/>
      <c r="V1151" s="32"/>
      <c r="W1151" s="32"/>
      <c r="X1151" s="32"/>
      <c r="Y1151" s="32"/>
      <c r="Z1151" s="32"/>
      <c r="AA1151" s="32"/>
      <c r="AB1151" s="32"/>
      <c r="AC1151" s="32"/>
      <c r="AD1151" s="32"/>
      <c r="AE1151" s="32"/>
      <c r="AR1151" s="182" t="s">
        <v>143</v>
      </c>
      <c r="AT1151" s="182" t="s">
        <v>138</v>
      </c>
      <c r="AU1151" s="182" t="s">
        <v>83</v>
      </c>
      <c r="AY1151" s="15" t="s">
        <v>136</v>
      </c>
      <c r="BE1151" s="183">
        <f>IF(N1151="základní",J1151,0)</f>
        <v>0</v>
      </c>
      <c r="BF1151" s="183">
        <f>IF(N1151="snížená",J1151,0)</f>
        <v>0</v>
      </c>
      <c r="BG1151" s="183">
        <f>IF(N1151="zákl. přenesená",J1151,0)</f>
        <v>0</v>
      </c>
      <c r="BH1151" s="183">
        <f>IF(N1151="sníž. přenesená",J1151,0)</f>
        <v>0</v>
      </c>
      <c r="BI1151" s="183">
        <f>IF(N1151="nulová",J1151,0)</f>
        <v>0</v>
      </c>
      <c r="BJ1151" s="15" t="s">
        <v>81</v>
      </c>
      <c r="BK1151" s="183">
        <f>ROUND(I1151*H1151,2)</f>
        <v>0</v>
      </c>
      <c r="BL1151" s="15" t="s">
        <v>143</v>
      </c>
      <c r="BM1151" s="182" t="s">
        <v>2236</v>
      </c>
    </row>
    <row r="1152" spans="1:65" s="2" customFormat="1" ht="11.25">
      <c r="A1152" s="32"/>
      <c r="B1152" s="33"/>
      <c r="C1152" s="34"/>
      <c r="D1152" s="184" t="s">
        <v>145</v>
      </c>
      <c r="E1152" s="34"/>
      <c r="F1152" s="185" t="s">
        <v>2237</v>
      </c>
      <c r="G1152" s="34"/>
      <c r="H1152" s="34"/>
      <c r="I1152" s="186"/>
      <c r="J1152" s="34"/>
      <c r="K1152" s="34"/>
      <c r="L1152" s="37"/>
      <c r="M1152" s="187"/>
      <c r="N1152" s="188"/>
      <c r="O1152" s="62"/>
      <c r="P1152" s="62"/>
      <c r="Q1152" s="62"/>
      <c r="R1152" s="62"/>
      <c r="S1152" s="62"/>
      <c r="T1152" s="63"/>
      <c r="U1152" s="32"/>
      <c r="V1152" s="32"/>
      <c r="W1152" s="32"/>
      <c r="X1152" s="32"/>
      <c r="Y1152" s="32"/>
      <c r="Z1152" s="32"/>
      <c r="AA1152" s="32"/>
      <c r="AB1152" s="32"/>
      <c r="AC1152" s="32"/>
      <c r="AD1152" s="32"/>
      <c r="AE1152" s="32"/>
      <c r="AT1152" s="15" t="s">
        <v>145</v>
      </c>
      <c r="AU1152" s="15" t="s">
        <v>83</v>
      </c>
    </row>
    <row r="1153" spans="1:65" s="2" customFormat="1" ht="11.25">
      <c r="A1153" s="32"/>
      <c r="B1153" s="33"/>
      <c r="C1153" s="34"/>
      <c r="D1153" s="189" t="s">
        <v>147</v>
      </c>
      <c r="E1153" s="34"/>
      <c r="F1153" s="190" t="s">
        <v>2238</v>
      </c>
      <c r="G1153" s="34"/>
      <c r="H1153" s="34"/>
      <c r="I1153" s="186"/>
      <c r="J1153" s="34"/>
      <c r="K1153" s="34"/>
      <c r="L1153" s="37"/>
      <c r="M1153" s="187"/>
      <c r="N1153" s="188"/>
      <c r="O1153" s="62"/>
      <c r="P1153" s="62"/>
      <c r="Q1153" s="62"/>
      <c r="R1153" s="62"/>
      <c r="S1153" s="62"/>
      <c r="T1153" s="63"/>
      <c r="U1153" s="32"/>
      <c r="V1153" s="32"/>
      <c r="W1153" s="32"/>
      <c r="X1153" s="32"/>
      <c r="Y1153" s="32"/>
      <c r="Z1153" s="32"/>
      <c r="AA1153" s="32"/>
      <c r="AB1153" s="32"/>
      <c r="AC1153" s="32"/>
      <c r="AD1153" s="32"/>
      <c r="AE1153" s="32"/>
      <c r="AT1153" s="15" t="s">
        <v>147</v>
      </c>
      <c r="AU1153" s="15" t="s">
        <v>83</v>
      </c>
    </row>
    <row r="1154" spans="1:65" s="2" customFormat="1" ht="16.5" customHeight="1">
      <c r="A1154" s="32"/>
      <c r="B1154" s="33"/>
      <c r="C1154" s="171" t="s">
        <v>2239</v>
      </c>
      <c r="D1154" s="171" t="s">
        <v>138</v>
      </c>
      <c r="E1154" s="172" t="s">
        <v>2240</v>
      </c>
      <c r="F1154" s="173" t="s">
        <v>2241</v>
      </c>
      <c r="G1154" s="174" t="s">
        <v>168</v>
      </c>
      <c r="H1154" s="175">
        <v>4</v>
      </c>
      <c r="I1154" s="176"/>
      <c r="J1154" s="177">
        <f>ROUND(I1154*H1154,2)</f>
        <v>0</v>
      </c>
      <c r="K1154" s="173" t="s">
        <v>142</v>
      </c>
      <c r="L1154" s="37"/>
      <c r="M1154" s="178" t="s">
        <v>19</v>
      </c>
      <c r="N1154" s="179" t="s">
        <v>44</v>
      </c>
      <c r="O1154" s="62"/>
      <c r="P1154" s="180">
        <f>O1154*H1154</f>
        <v>0</v>
      </c>
      <c r="Q1154" s="180">
        <v>0.36965999999999999</v>
      </c>
      <c r="R1154" s="180">
        <f>Q1154*H1154</f>
        <v>1.47864</v>
      </c>
      <c r="S1154" s="180">
        <v>0</v>
      </c>
      <c r="T1154" s="181">
        <f>S1154*H1154</f>
        <v>0</v>
      </c>
      <c r="U1154" s="32"/>
      <c r="V1154" s="32"/>
      <c r="W1154" s="32"/>
      <c r="X1154" s="32"/>
      <c r="Y1154" s="32"/>
      <c r="Z1154" s="32"/>
      <c r="AA1154" s="32"/>
      <c r="AB1154" s="32"/>
      <c r="AC1154" s="32"/>
      <c r="AD1154" s="32"/>
      <c r="AE1154" s="32"/>
      <c r="AR1154" s="182" t="s">
        <v>143</v>
      </c>
      <c r="AT1154" s="182" t="s">
        <v>138</v>
      </c>
      <c r="AU1154" s="182" t="s">
        <v>83</v>
      </c>
      <c r="AY1154" s="15" t="s">
        <v>136</v>
      </c>
      <c r="BE1154" s="183">
        <f>IF(N1154="základní",J1154,0)</f>
        <v>0</v>
      </c>
      <c r="BF1154" s="183">
        <f>IF(N1154="snížená",J1154,0)</f>
        <v>0</v>
      </c>
      <c r="BG1154" s="183">
        <f>IF(N1154="zákl. přenesená",J1154,0)</f>
        <v>0</v>
      </c>
      <c r="BH1154" s="183">
        <f>IF(N1154="sníž. přenesená",J1154,0)</f>
        <v>0</v>
      </c>
      <c r="BI1154" s="183">
        <f>IF(N1154="nulová",J1154,0)</f>
        <v>0</v>
      </c>
      <c r="BJ1154" s="15" t="s">
        <v>81</v>
      </c>
      <c r="BK1154" s="183">
        <f>ROUND(I1154*H1154,2)</f>
        <v>0</v>
      </c>
      <c r="BL1154" s="15" t="s">
        <v>143</v>
      </c>
      <c r="BM1154" s="182" t="s">
        <v>2242</v>
      </c>
    </row>
    <row r="1155" spans="1:65" s="2" customFormat="1" ht="11.25">
      <c r="A1155" s="32"/>
      <c r="B1155" s="33"/>
      <c r="C1155" s="34"/>
      <c r="D1155" s="184" t="s">
        <v>145</v>
      </c>
      <c r="E1155" s="34"/>
      <c r="F1155" s="185" t="s">
        <v>2243</v>
      </c>
      <c r="G1155" s="34"/>
      <c r="H1155" s="34"/>
      <c r="I1155" s="186"/>
      <c r="J1155" s="34"/>
      <c r="K1155" s="34"/>
      <c r="L1155" s="37"/>
      <c r="M1155" s="187"/>
      <c r="N1155" s="188"/>
      <c r="O1155" s="62"/>
      <c r="P1155" s="62"/>
      <c r="Q1155" s="62"/>
      <c r="R1155" s="62"/>
      <c r="S1155" s="62"/>
      <c r="T1155" s="63"/>
      <c r="U1155" s="32"/>
      <c r="V1155" s="32"/>
      <c r="W1155" s="32"/>
      <c r="X1155" s="32"/>
      <c r="Y1155" s="32"/>
      <c r="Z1155" s="32"/>
      <c r="AA1155" s="32"/>
      <c r="AB1155" s="32"/>
      <c r="AC1155" s="32"/>
      <c r="AD1155" s="32"/>
      <c r="AE1155" s="32"/>
      <c r="AT1155" s="15" t="s">
        <v>145</v>
      </c>
      <c r="AU1155" s="15" t="s">
        <v>83</v>
      </c>
    </row>
    <row r="1156" spans="1:65" s="2" customFormat="1" ht="11.25">
      <c r="A1156" s="32"/>
      <c r="B1156" s="33"/>
      <c r="C1156" s="34"/>
      <c r="D1156" s="189" t="s">
        <v>147</v>
      </c>
      <c r="E1156" s="34"/>
      <c r="F1156" s="190" t="s">
        <v>2244</v>
      </c>
      <c r="G1156" s="34"/>
      <c r="H1156" s="34"/>
      <c r="I1156" s="186"/>
      <c r="J1156" s="34"/>
      <c r="K1156" s="34"/>
      <c r="L1156" s="37"/>
      <c r="M1156" s="187"/>
      <c r="N1156" s="188"/>
      <c r="O1156" s="62"/>
      <c r="P1156" s="62"/>
      <c r="Q1156" s="62"/>
      <c r="R1156" s="62"/>
      <c r="S1156" s="62"/>
      <c r="T1156" s="63"/>
      <c r="U1156" s="32"/>
      <c r="V1156" s="32"/>
      <c r="W1156" s="32"/>
      <c r="X1156" s="32"/>
      <c r="Y1156" s="32"/>
      <c r="Z1156" s="32"/>
      <c r="AA1156" s="32"/>
      <c r="AB1156" s="32"/>
      <c r="AC1156" s="32"/>
      <c r="AD1156" s="32"/>
      <c r="AE1156" s="32"/>
      <c r="AT1156" s="15" t="s">
        <v>147</v>
      </c>
      <c r="AU1156" s="15" t="s">
        <v>83</v>
      </c>
    </row>
    <row r="1157" spans="1:65" s="2" customFormat="1" ht="21.75" customHeight="1">
      <c r="A1157" s="32"/>
      <c r="B1157" s="33"/>
      <c r="C1157" s="171" t="s">
        <v>2245</v>
      </c>
      <c r="D1157" s="171" t="s">
        <v>138</v>
      </c>
      <c r="E1157" s="172" t="s">
        <v>2246</v>
      </c>
      <c r="F1157" s="173" t="s">
        <v>2247</v>
      </c>
      <c r="G1157" s="174" t="s">
        <v>141</v>
      </c>
      <c r="H1157" s="175">
        <v>500</v>
      </c>
      <c r="I1157" s="176"/>
      <c r="J1157" s="177">
        <f>ROUND(I1157*H1157,2)</f>
        <v>0</v>
      </c>
      <c r="K1157" s="173" t="s">
        <v>142</v>
      </c>
      <c r="L1157" s="37"/>
      <c r="M1157" s="178" t="s">
        <v>19</v>
      </c>
      <c r="N1157" s="179" t="s">
        <v>44</v>
      </c>
      <c r="O1157" s="62"/>
      <c r="P1157" s="180">
        <f>O1157*H1157</f>
        <v>0</v>
      </c>
      <c r="Q1157" s="180">
        <v>0</v>
      </c>
      <c r="R1157" s="180">
        <f>Q1157*H1157</f>
        <v>0</v>
      </c>
      <c r="S1157" s="180">
        <v>0</v>
      </c>
      <c r="T1157" s="181">
        <f>S1157*H1157</f>
        <v>0</v>
      </c>
      <c r="U1157" s="32"/>
      <c r="V1157" s="32"/>
      <c r="W1157" s="32"/>
      <c r="X1157" s="32"/>
      <c r="Y1157" s="32"/>
      <c r="Z1157" s="32"/>
      <c r="AA1157" s="32"/>
      <c r="AB1157" s="32"/>
      <c r="AC1157" s="32"/>
      <c r="AD1157" s="32"/>
      <c r="AE1157" s="32"/>
      <c r="AR1157" s="182" t="s">
        <v>143</v>
      </c>
      <c r="AT1157" s="182" t="s">
        <v>138</v>
      </c>
      <c r="AU1157" s="182" t="s">
        <v>83</v>
      </c>
      <c r="AY1157" s="15" t="s">
        <v>136</v>
      </c>
      <c r="BE1157" s="183">
        <f>IF(N1157="základní",J1157,0)</f>
        <v>0</v>
      </c>
      <c r="BF1157" s="183">
        <f>IF(N1157="snížená",J1157,0)</f>
        <v>0</v>
      </c>
      <c r="BG1157" s="183">
        <f>IF(N1157="zákl. přenesená",J1157,0)</f>
        <v>0</v>
      </c>
      <c r="BH1157" s="183">
        <f>IF(N1157="sníž. přenesená",J1157,0)</f>
        <v>0</v>
      </c>
      <c r="BI1157" s="183">
        <f>IF(N1157="nulová",J1157,0)</f>
        <v>0</v>
      </c>
      <c r="BJ1157" s="15" t="s">
        <v>81</v>
      </c>
      <c r="BK1157" s="183">
        <f>ROUND(I1157*H1157,2)</f>
        <v>0</v>
      </c>
      <c r="BL1157" s="15" t="s">
        <v>143</v>
      </c>
      <c r="BM1157" s="182" t="s">
        <v>2248</v>
      </c>
    </row>
    <row r="1158" spans="1:65" s="2" customFormat="1" ht="19.5">
      <c r="A1158" s="32"/>
      <c r="B1158" s="33"/>
      <c r="C1158" s="34"/>
      <c r="D1158" s="184" t="s">
        <v>145</v>
      </c>
      <c r="E1158" s="34"/>
      <c r="F1158" s="185" t="s">
        <v>2249</v>
      </c>
      <c r="G1158" s="34"/>
      <c r="H1158" s="34"/>
      <c r="I1158" s="186"/>
      <c r="J1158" s="34"/>
      <c r="K1158" s="34"/>
      <c r="L1158" s="37"/>
      <c r="M1158" s="187"/>
      <c r="N1158" s="188"/>
      <c r="O1158" s="62"/>
      <c r="P1158" s="62"/>
      <c r="Q1158" s="62"/>
      <c r="R1158" s="62"/>
      <c r="S1158" s="62"/>
      <c r="T1158" s="63"/>
      <c r="U1158" s="32"/>
      <c r="V1158" s="32"/>
      <c r="W1158" s="32"/>
      <c r="X1158" s="32"/>
      <c r="Y1158" s="32"/>
      <c r="Z1158" s="32"/>
      <c r="AA1158" s="32"/>
      <c r="AB1158" s="32"/>
      <c r="AC1158" s="32"/>
      <c r="AD1158" s="32"/>
      <c r="AE1158" s="32"/>
      <c r="AT1158" s="15" t="s">
        <v>145</v>
      </c>
      <c r="AU1158" s="15" t="s">
        <v>83</v>
      </c>
    </row>
    <row r="1159" spans="1:65" s="2" customFormat="1" ht="11.25">
      <c r="A1159" s="32"/>
      <c r="B1159" s="33"/>
      <c r="C1159" s="34"/>
      <c r="D1159" s="189" t="s">
        <v>147</v>
      </c>
      <c r="E1159" s="34"/>
      <c r="F1159" s="190" t="s">
        <v>2250</v>
      </c>
      <c r="G1159" s="34"/>
      <c r="H1159" s="34"/>
      <c r="I1159" s="186"/>
      <c r="J1159" s="34"/>
      <c r="K1159" s="34"/>
      <c r="L1159" s="37"/>
      <c r="M1159" s="187"/>
      <c r="N1159" s="188"/>
      <c r="O1159" s="62"/>
      <c r="P1159" s="62"/>
      <c r="Q1159" s="62"/>
      <c r="R1159" s="62"/>
      <c r="S1159" s="62"/>
      <c r="T1159" s="63"/>
      <c r="U1159" s="32"/>
      <c r="V1159" s="32"/>
      <c r="W1159" s="32"/>
      <c r="X1159" s="32"/>
      <c r="Y1159" s="32"/>
      <c r="Z1159" s="32"/>
      <c r="AA1159" s="32"/>
      <c r="AB1159" s="32"/>
      <c r="AC1159" s="32"/>
      <c r="AD1159" s="32"/>
      <c r="AE1159" s="32"/>
      <c r="AT1159" s="15" t="s">
        <v>147</v>
      </c>
      <c r="AU1159" s="15" t="s">
        <v>83</v>
      </c>
    </row>
    <row r="1160" spans="1:65" s="2" customFormat="1" ht="21.75" customHeight="1">
      <c r="A1160" s="32"/>
      <c r="B1160" s="33"/>
      <c r="C1160" s="171" t="s">
        <v>2251</v>
      </c>
      <c r="D1160" s="171" t="s">
        <v>138</v>
      </c>
      <c r="E1160" s="172" t="s">
        <v>2252</v>
      </c>
      <c r="F1160" s="173" t="s">
        <v>2253</v>
      </c>
      <c r="G1160" s="174" t="s">
        <v>141</v>
      </c>
      <c r="H1160" s="175">
        <v>20</v>
      </c>
      <c r="I1160" s="176"/>
      <c r="J1160" s="177">
        <f>ROUND(I1160*H1160,2)</f>
        <v>0</v>
      </c>
      <c r="K1160" s="173" t="s">
        <v>142</v>
      </c>
      <c r="L1160" s="37"/>
      <c r="M1160" s="178" t="s">
        <v>19</v>
      </c>
      <c r="N1160" s="179" t="s">
        <v>44</v>
      </c>
      <c r="O1160" s="62"/>
      <c r="P1160" s="180">
        <f>O1160*H1160</f>
        <v>0</v>
      </c>
      <c r="Q1160" s="180">
        <v>0</v>
      </c>
      <c r="R1160" s="180">
        <f>Q1160*H1160</f>
        <v>0</v>
      </c>
      <c r="S1160" s="180">
        <v>0</v>
      </c>
      <c r="T1160" s="181">
        <f>S1160*H1160</f>
        <v>0</v>
      </c>
      <c r="U1160" s="32"/>
      <c r="V1160" s="32"/>
      <c r="W1160" s="32"/>
      <c r="X1160" s="32"/>
      <c r="Y1160" s="32"/>
      <c r="Z1160" s="32"/>
      <c r="AA1160" s="32"/>
      <c r="AB1160" s="32"/>
      <c r="AC1160" s="32"/>
      <c r="AD1160" s="32"/>
      <c r="AE1160" s="32"/>
      <c r="AR1160" s="182" t="s">
        <v>143</v>
      </c>
      <c r="AT1160" s="182" t="s">
        <v>138</v>
      </c>
      <c r="AU1160" s="182" t="s">
        <v>83</v>
      </c>
      <c r="AY1160" s="15" t="s">
        <v>136</v>
      </c>
      <c r="BE1160" s="183">
        <f>IF(N1160="základní",J1160,0)</f>
        <v>0</v>
      </c>
      <c r="BF1160" s="183">
        <f>IF(N1160="snížená",J1160,0)</f>
        <v>0</v>
      </c>
      <c r="BG1160" s="183">
        <f>IF(N1160="zákl. přenesená",J1160,0)</f>
        <v>0</v>
      </c>
      <c r="BH1160" s="183">
        <f>IF(N1160="sníž. přenesená",J1160,0)</f>
        <v>0</v>
      </c>
      <c r="BI1160" s="183">
        <f>IF(N1160="nulová",J1160,0)</f>
        <v>0</v>
      </c>
      <c r="BJ1160" s="15" t="s">
        <v>81</v>
      </c>
      <c r="BK1160" s="183">
        <f>ROUND(I1160*H1160,2)</f>
        <v>0</v>
      </c>
      <c r="BL1160" s="15" t="s">
        <v>143</v>
      </c>
      <c r="BM1160" s="182" t="s">
        <v>2254</v>
      </c>
    </row>
    <row r="1161" spans="1:65" s="2" customFormat="1" ht="19.5">
      <c r="A1161" s="32"/>
      <c r="B1161" s="33"/>
      <c r="C1161" s="34"/>
      <c r="D1161" s="184" t="s">
        <v>145</v>
      </c>
      <c r="E1161" s="34"/>
      <c r="F1161" s="185" t="s">
        <v>2255</v>
      </c>
      <c r="G1161" s="34"/>
      <c r="H1161" s="34"/>
      <c r="I1161" s="186"/>
      <c r="J1161" s="34"/>
      <c r="K1161" s="34"/>
      <c r="L1161" s="37"/>
      <c r="M1161" s="187"/>
      <c r="N1161" s="188"/>
      <c r="O1161" s="62"/>
      <c r="P1161" s="62"/>
      <c r="Q1161" s="62"/>
      <c r="R1161" s="62"/>
      <c r="S1161" s="62"/>
      <c r="T1161" s="63"/>
      <c r="U1161" s="32"/>
      <c r="V1161" s="32"/>
      <c r="W1161" s="32"/>
      <c r="X1161" s="32"/>
      <c r="Y1161" s="32"/>
      <c r="Z1161" s="32"/>
      <c r="AA1161" s="32"/>
      <c r="AB1161" s="32"/>
      <c r="AC1161" s="32"/>
      <c r="AD1161" s="32"/>
      <c r="AE1161" s="32"/>
      <c r="AT1161" s="15" t="s">
        <v>145</v>
      </c>
      <c r="AU1161" s="15" t="s">
        <v>83</v>
      </c>
    </row>
    <row r="1162" spans="1:65" s="2" customFormat="1" ht="11.25">
      <c r="A1162" s="32"/>
      <c r="B1162" s="33"/>
      <c r="C1162" s="34"/>
      <c r="D1162" s="189" t="s">
        <v>147</v>
      </c>
      <c r="E1162" s="34"/>
      <c r="F1162" s="190" t="s">
        <v>2256</v>
      </c>
      <c r="G1162" s="34"/>
      <c r="H1162" s="34"/>
      <c r="I1162" s="186"/>
      <c r="J1162" s="34"/>
      <c r="K1162" s="34"/>
      <c r="L1162" s="37"/>
      <c r="M1162" s="187"/>
      <c r="N1162" s="188"/>
      <c r="O1162" s="62"/>
      <c r="P1162" s="62"/>
      <c r="Q1162" s="62"/>
      <c r="R1162" s="62"/>
      <c r="S1162" s="62"/>
      <c r="T1162" s="63"/>
      <c r="U1162" s="32"/>
      <c r="V1162" s="32"/>
      <c r="W1162" s="32"/>
      <c r="X1162" s="32"/>
      <c r="Y1162" s="32"/>
      <c r="Z1162" s="32"/>
      <c r="AA1162" s="32"/>
      <c r="AB1162" s="32"/>
      <c r="AC1162" s="32"/>
      <c r="AD1162" s="32"/>
      <c r="AE1162" s="32"/>
      <c r="AT1162" s="15" t="s">
        <v>147</v>
      </c>
      <c r="AU1162" s="15" t="s">
        <v>83</v>
      </c>
    </row>
    <row r="1163" spans="1:65" s="2" customFormat="1" ht="21.75" customHeight="1">
      <c r="A1163" s="32"/>
      <c r="B1163" s="33"/>
      <c r="C1163" s="171" t="s">
        <v>2257</v>
      </c>
      <c r="D1163" s="171" t="s">
        <v>138</v>
      </c>
      <c r="E1163" s="172" t="s">
        <v>2258</v>
      </c>
      <c r="F1163" s="173" t="s">
        <v>2259</v>
      </c>
      <c r="G1163" s="174" t="s">
        <v>141</v>
      </c>
      <c r="H1163" s="175">
        <v>20</v>
      </c>
      <c r="I1163" s="176"/>
      <c r="J1163" s="177">
        <f>ROUND(I1163*H1163,2)</f>
        <v>0</v>
      </c>
      <c r="K1163" s="173" t="s">
        <v>142</v>
      </c>
      <c r="L1163" s="37"/>
      <c r="M1163" s="178" t="s">
        <v>19</v>
      </c>
      <c r="N1163" s="179" t="s">
        <v>44</v>
      </c>
      <c r="O1163" s="62"/>
      <c r="P1163" s="180">
        <f>O1163*H1163</f>
        <v>0</v>
      </c>
      <c r="Q1163" s="180">
        <v>0</v>
      </c>
      <c r="R1163" s="180">
        <f>Q1163*H1163</f>
        <v>0</v>
      </c>
      <c r="S1163" s="180">
        <v>0</v>
      </c>
      <c r="T1163" s="181">
        <f>S1163*H1163</f>
        <v>0</v>
      </c>
      <c r="U1163" s="32"/>
      <c r="V1163" s="32"/>
      <c r="W1163" s="32"/>
      <c r="X1163" s="32"/>
      <c r="Y1163" s="32"/>
      <c r="Z1163" s="32"/>
      <c r="AA1163" s="32"/>
      <c r="AB1163" s="32"/>
      <c r="AC1163" s="32"/>
      <c r="AD1163" s="32"/>
      <c r="AE1163" s="32"/>
      <c r="AR1163" s="182" t="s">
        <v>143</v>
      </c>
      <c r="AT1163" s="182" t="s">
        <v>138</v>
      </c>
      <c r="AU1163" s="182" t="s">
        <v>83</v>
      </c>
      <c r="AY1163" s="15" t="s">
        <v>136</v>
      </c>
      <c r="BE1163" s="183">
        <f>IF(N1163="základní",J1163,0)</f>
        <v>0</v>
      </c>
      <c r="BF1163" s="183">
        <f>IF(N1163="snížená",J1163,0)</f>
        <v>0</v>
      </c>
      <c r="BG1163" s="183">
        <f>IF(N1163="zákl. přenesená",J1163,0)</f>
        <v>0</v>
      </c>
      <c r="BH1163" s="183">
        <f>IF(N1163="sníž. přenesená",J1163,0)</f>
        <v>0</v>
      </c>
      <c r="BI1163" s="183">
        <f>IF(N1163="nulová",J1163,0)</f>
        <v>0</v>
      </c>
      <c r="BJ1163" s="15" t="s">
        <v>81</v>
      </c>
      <c r="BK1163" s="183">
        <f>ROUND(I1163*H1163,2)</f>
        <v>0</v>
      </c>
      <c r="BL1163" s="15" t="s">
        <v>143</v>
      </c>
      <c r="BM1163" s="182" t="s">
        <v>2260</v>
      </c>
    </row>
    <row r="1164" spans="1:65" s="2" customFormat="1" ht="19.5">
      <c r="A1164" s="32"/>
      <c r="B1164" s="33"/>
      <c r="C1164" s="34"/>
      <c r="D1164" s="184" t="s">
        <v>145</v>
      </c>
      <c r="E1164" s="34"/>
      <c r="F1164" s="185" t="s">
        <v>2261</v>
      </c>
      <c r="G1164" s="34"/>
      <c r="H1164" s="34"/>
      <c r="I1164" s="186"/>
      <c r="J1164" s="34"/>
      <c r="K1164" s="34"/>
      <c r="L1164" s="37"/>
      <c r="M1164" s="187"/>
      <c r="N1164" s="188"/>
      <c r="O1164" s="62"/>
      <c r="P1164" s="62"/>
      <c r="Q1164" s="62"/>
      <c r="R1164" s="62"/>
      <c r="S1164" s="62"/>
      <c r="T1164" s="63"/>
      <c r="U1164" s="32"/>
      <c r="V1164" s="32"/>
      <c r="W1164" s="32"/>
      <c r="X1164" s="32"/>
      <c r="Y1164" s="32"/>
      <c r="Z1164" s="32"/>
      <c r="AA1164" s="32"/>
      <c r="AB1164" s="32"/>
      <c r="AC1164" s="32"/>
      <c r="AD1164" s="32"/>
      <c r="AE1164" s="32"/>
      <c r="AT1164" s="15" t="s">
        <v>145</v>
      </c>
      <c r="AU1164" s="15" t="s">
        <v>83</v>
      </c>
    </row>
    <row r="1165" spans="1:65" s="2" customFormat="1" ht="11.25">
      <c r="A1165" s="32"/>
      <c r="B1165" s="33"/>
      <c r="C1165" s="34"/>
      <c r="D1165" s="189" t="s">
        <v>147</v>
      </c>
      <c r="E1165" s="34"/>
      <c r="F1165" s="190" t="s">
        <v>2262</v>
      </c>
      <c r="G1165" s="34"/>
      <c r="H1165" s="34"/>
      <c r="I1165" s="186"/>
      <c r="J1165" s="34"/>
      <c r="K1165" s="34"/>
      <c r="L1165" s="37"/>
      <c r="M1165" s="187"/>
      <c r="N1165" s="188"/>
      <c r="O1165" s="62"/>
      <c r="P1165" s="62"/>
      <c r="Q1165" s="62"/>
      <c r="R1165" s="62"/>
      <c r="S1165" s="62"/>
      <c r="T1165" s="63"/>
      <c r="U1165" s="32"/>
      <c r="V1165" s="32"/>
      <c r="W1165" s="32"/>
      <c r="X1165" s="32"/>
      <c r="Y1165" s="32"/>
      <c r="Z1165" s="32"/>
      <c r="AA1165" s="32"/>
      <c r="AB1165" s="32"/>
      <c r="AC1165" s="32"/>
      <c r="AD1165" s="32"/>
      <c r="AE1165" s="32"/>
      <c r="AT1165" s="15" t="s">
        <v>147</v>
      </c>
      <c r="AU1165" s="15" t="s">
        <v>83</v>
      </c>
    </row>
    <row r="1166" spans="1:65" s="2" customFormat="1" ht="21.75" customHeight="1">
      <c r="A1166" s="32"/>
      <c r="B1166" s="33"/>
      <c r="C1166" s="171" t="s">
        <v>2263</v>
      </c>
      <c r="D1166" s="171" t="s">
        <v>138</v>
      </c>
      <c r="E1166" s="172" t="s">
        <v>2264</v>
      </c>
      <c r="F1166" s="173" t="s">
        <v>2265</v>
      </c>
      <c r="G1166" s="174" t="s">
        <v>141</v>
      </c>
      <c r="H1166" s="175">
        <v>20</v>
      </c>
      <c r="I1166" s="176"/>
      <c r="J1166" s="177">
        <f>ROUND(I1166*H1166,2)</f>
        <v>0</v>
      </c>
      <c r="K1166" s="173" t="s">
        <v>142</v>
      </c>
      <c r="L1166" s="37"/>
      <c r="M1166" s="178" t="s">
        <v>19</v>
      </c>
      <c r="N1166" s="179" t="s">
        <v>44</v>
      </c>
      <c r="O1166" s="62"/>
      <c r="P1166" s="180">
        <f>O1166*H1166</f>
        <v>0</v>
      </c>
      <c r="Q1166" s="180">
        <v>0</v>
      </c>
      <c r="R1166" s="180">
        <f>Q1166*H1166</f>
        <v>0</v>
      </c>
      <c r="S1166" s="180">
        <v>0</v>
      </c>
      <c r="T1166" s="181">
        <f>S1166*H1166</f>
        <v>0</v>
      </c>
      <c r="U1166" s="32"/>
      <c r="V1166" s="32"/>
      <c r="W1166" s="32"/>
      <c r="X1166" s="32"/>
      <c r="Y1166" s="32"/>
      <c r="Z1166" s="32"/>
      <c r="AA1166" s="32"/>
      <c r="AB1166" s="32"/>
      <c r="AC1166" s="32"/>
      <c r="AD1166" s="32"/>
      <c r="AE1166" s="32"/>
      <c r="AR1166" s="182" t="s">
        <v>143</v>
      </c>
      <c r="AT1166" s="182" t="s">
        <v>138</v>
      </c>
      <c r="AU1166" s="182" t="s">
        <v>83</v>
      </c>
      <c r="AY1166" s="15" t="s">
        <v>136</v>
      </c>
      <c r="BE1166" s="183">
        <f>IF(N1166="základní",J1166,0)</f>
        <v>0</v>
      </c>
      <c r="BF1166" s="183">
        <f>IF(N1166="snížená",J1166,0)</f>
        <v>0</v>
      </c>
      <c r="BG1166" s="183">
        <f>IF(N1166="zákl. přenesená",J1166,0)</f>
        <v>0</v>
      </c>
      <c r="BH1166" s="183">
        <f>IF(N1166="sníž. přenesená",J1166,0)</f>
        <v>0</v>
      </c>
      <c r="BI1166" s="183">
        <f>IF(N1166="nulová",J1166,0)</f>
        <v>0</v>
      </c>
      <c r="BJ1166" s="15" t="s">
        <v>81</v>
      </c>
      <c r="BK1166" s="183">
        <f>ROUND(I1166*H1166,2)</f>
        <v>0</v>
      </c>
      <c r="BL1166" s="15" t="s">
        <v>143</v>
      </c>
      <c r="BM1166" s="182" t="s">
        <v>2266</v>
      </c>
    </row>
    <row r="1167" spans="1:65" s="2" customFormat="1" ht="19.5">
      <c r="A1167" s="32"/>
      <c r="B1167" s="33"/>
      <c r="C1167" s="34"/>
      <c r="D1167" s="184" t="s">
        <v>145</v>
      </c>
      <c r="E1167" s="34"/>
      <c r="F1167" s="185" t="s">
        <v>2267</v>
      </c>
      <c r="G1167" s="34"/>
      <c r="H1167" s="34"/>
      <c r="I1167" s="186"/>
      <c r="J1167" s="34"/>
      <c r="K1167" s="34"/>
      <c r="L1167" s="37"/>
      <c r="M1167" s="187"/>
      <c r="N1167" s="188"/>
      <c r="O1167" s="62"/>
      <c r="P1167" s="62"/>
      <c r="Q1167" s="62"/>
      <c r="R1167" s="62"/>
      <c r="S1167" s="62"/>
      <c r="T1167" s="63"/>
      <c r="U1167" s="32"/>
      <c r="V1167" s="32"/>
      <c r="W1167" s="32"/>
      <c r="X1167" s="32"/>
      <c r="Y1167" s="32"/>
      <c r="Z1167" s="32"/>
      <c r="AA1167" s="32"/>
      <c r="AB1167" s="32"/>
      <c r="AC1167" s="32"/>
      <c r="AD1167" s="32"/>
      <c r="AE1167" s="32"/>
      <c r="AT1167" s="15" t="s">
        <v>145</v>
      </c>
      <c r="AU1167" s="15" t="s">
        <v>83</v>
      </c>
    </row>
    <row r="1168" spans="1:65" s="2" customFormat="1" ht="11.25">
      <c r="A1168" s="32"/>
      <c r="B1168" s="33"/>
      <c r="C1168" s="34"/>
      <c r="D1168" s="189" t="s">
        <v>147</v>
      </c>
      <c r="E1168" s="34"/>
      <c r="F1168" s="190" t="s">
        <v>2268</v>
      </c>
      <c r="G1168" s="34"/>
      <c r="H1168" s="34"/>
      <c r="I1168" s="186"/>
      <c r="J1168" s="34"/>
      <c r="K1168" s="34"/>
      <c r="L1168" s="37"/>
      <c r="M1168" s="187"/>
      <c r="N1168" s="188"/>
      <c r="O1168" s="62"/>
      <c r="P1168" s="62"/>
      <c r="Q1168" s="62"/>
      <c r="R1168" s="62"/>
      <c r="S1168" s="62"/>
      <c r="T1168" s="63"/>
      <c r="U1168" s="32"/>
      <c r="V1168" s="32"/>
      <c r="W1168" s="32"/>
      <c r="X1168" s="32"/>
      <c r="Y1168" s="32"/>
      <c r="Z1168" s="32"/>
      <c r="AA1168" s="32"/>
      <c r="AB1168" s="32"/>
      <c r="AC1168" s="32"/>
      <c r="AD1168" s="32"/>
      <c r="AE1168" s="32"/>
      <c r="AT1168" s="15" t="s">
        <v>147</v>
      </c>
      <c r="AU1168" s="15" t="s">
        <v>83</v>
      </c>
    </row>
    <row r="1169" spans="1:65" s="2" customFormat="1" ht="24.2" customHeight="1">
      <c r="A1169" s="32"/>
      <c r="B1169" s="33"/>
      <c r="C1169" s="171" t="s">
        <v>2269</v>
      </c>
      <c r="D1169" s="171" t="s">
        <v>138</v>
      </c>
      <c r="E1169" s="172" t="s">
        <v>2270</v>
      </c>
      <c r="F1169" s="173" t="s">
        <v>2271</v>
      </c>
      <c r="G1169" s="174" t="s">
        <v>141</v>
      </c>
      <c r="H1169" s="175">
        <v>20</v>
      </c>
      <c r="I1169" s="176"/>
      <c r="J1169" s="177">
        <f>ROUND(I1169*H1169,2)</f>
        <v>0</v>
      </c>
      <c r="K1169" s="173" t="s">
        <v>142</v>
      </c>
      <c r="L1169" s="37"/>
      <c r="M1169" s="178" t="s">
        <v>19</v>
      </c>
      <c r="N1169" s="179" t="s">
        <v>44</v>
      </c>
      <c r="O1169" s="62"/>
      <c r="P1169" s="180">
        <f>O1169*H1169</f>
        <v>0</v>
      </c>
      <c r="Q1169" s="180">
        <v>0</v>
      </c>
      <c r="R1169" s="180">
        <f>Q1169*H1169</f>
        <v>0</v>
      </c>
      <c r="S1169" s="180">
        <v>0</v>
      </c>
      <c r="T1169" s="181">
        <f>S1169*H1169</f>
        <v>0</v>
      </c>
      <c r="U1169" s="32"/>
      <c r="V1169" s="32"/>
      <c r="W1169" s="32"/>
      <c r="X1169" s="32"/>
      <c r="Y1169" s="32"/>
      <c r="Z1169" s="32"/>
      <c r="AA1169" s="32"/>
      <c r="AB1169" s="32"/>
      <c r="AC1169" s="32"/>
      <c r="AD1169" s="32"/>
      <c r="AE1169" s="32"/>
      <c r="AR1169" s="182" t="s">
        <v>143</v>
      </c>
      <c r="AT1169" s="182" t="s">
        <v>138</v>
      </c>
      <c r="AU1169" s="182" t="s">
        <v>83</v>
      </c>
      <c r="AY1169" s="15" t="s">
        <v>136</v>
      </c>
      <c r="BE1169" s="183">
        <f>IF(N1169="základní",J1169,0)</f>
        <v>0</v>
      </c>
      <c r="BF1169" s="183">
        <f>IF(N1169="snížená",J1169,0)</f>
        <v>0</v>
      </c>
      <c r="BG1169" s="183">
        <f>IF(N1169="zákl. přenesená",J1169,0)</f>
        <v>0</v>
      </c>
      <c r="BH1169" s="183">
        <f>IF(N1169="sníž. přenesená",J1169,0)</f>
        <v>0</v>
      </c>
      <c r="BI1169" s="183">
        <f>IF(N1169="nulová",J1169,0)</f>
        <v>0</v>
      </c>
      <c r="BJ1169" s="15" t="s">
        <v>81</v>
      </c>
      <c r="BK1169" s="183">
        <f>ROUND(I1169*H1169,2)</f>
        <v>0</v>
      </c>
      <c r="BL1169" s="15" t="s">
        <v>143</v>
      </c>
      <c r="BM1169" s="182" t="s">
        <v>2272</v>
      </c>
    </row>
    <row r="1170" spans="1:65" s="2" customFormat="1" ht="19.5">
      <c r="A1170" s="32"/>
      <c r="B1170" s="33"/>
      <c r="C1170" s="34"/>
      <c r="D1170" s="184" t="s">
        <v>145</v>
      </c>
      <c r="E1170" s="34"/>
      <c r="F1170" s="185" t="s">
        <v>2273</v>
      </c>
      <c r="G1170" s="34"/>
      <c r="H1170" s="34"/>
      <c r="I1170" s="186"/>
      <c r="J1170" s="34"/>
      <c r="K1170" s="34"/>
      <c r="L1170" s="37"/>
      <c r="M1170" s="187"/>
      <c r="N1170" s="188"/>
      <c r="O1170" s="62"/>
      <c r="P1170" s="62"/>
      <c r="Q1170" s="62"/>
      <c r="R1170" s="62"/>
      <c r="S1170" s="62"/>
      <c r="T1170" s="63"/>
      <c r="U1170" s="32"/>
      <c r="V1170" s="32"/>
      <c r="W1170" s="32"/>
      <c r="X1170" s="32"/>
      <c r="Y1170" s="32"/>
      <c r="Z1170" s="32"/>
      <c r="AA1170" s="32"/>
      <c r="AB1170" s="32"/>
      <c r="AC1170" s="32"/>
      <c r="AD1170" s="32"/>
      <c r="AE1170" s="32"/>
      <c r="AT1170" s="15" t="s">
        <v>145</v>
      </c>
      <c r="AU1170" s="15" t="s">
        <v>83</v>
      </c>
    </row>
    <row r="1171" spans="1:65" s="2" customFormat="1" ht="11.25">
      <c r="A1171" s="32"/>
      <c r="B1171" s="33"/>
      <c r="C1171" s="34"/>
      <c r="D1171" s="189" t="s">
        <v>147</v>
      </c>
      <c r="E1171" s="34"/>
      <c r="F1171" s="190" t="s">
        <v>2274</v>
      </c>
      <c r="G1171" s="34"/>
      <c r="H1171" s="34"/>
      <c r="I1171" s="186"/>
      <c r="J1171" s="34"/>
      <c r="K1171" s="34"/>
      <c r="L1171" s="37"/>
      <c r="M1171" s="187"/>
      <c r="N1171" s="188"/>
      <c r="O1171" s="62"/>
      <c r="P1171" s="62"/>
      <c r="Q1171" s="62"/>
      <c r="R1171" s="62"/>
      <c r="S1171" s="62"/>
      <c r="T1171" s="63"/>
      <c r="U1171" s="32"/>
      <c r="V1171" s="32"/>
      <c r="W1171" s="32"/>
      <c r="X1171" s="32"/>
      <c r="Y1171" s="32"/>
      <c r="Z1171" s="32"/>
      <c r="AA1171" s="32"/>
      <c r="AB1171" s="32"/>
      <c r="AC1171" s="32"/>
      <c r="AD1171" s="32"/>
      <c r="AE1171" s="32"/>
      <c r="AT1171" s="15" t="s">
        <v>147</v>
      </c>
      <c r="AU1171" s="15" t="s">
        <v>83</v>
      </c>
    </row>
    <row r="1172" spans="1:65" s="2" customFormat="1" ht="24.2" customHeight="1">
      <c r="A1172" s="32"/>
      <c r="B1172" s="33"/>
      <c r="C1172" s="171" t="s">
        <v>2275</v>
      </c>
      <c r="D1172" s="171" t="s">
        <v>138</v>
      </c>
      <c r="E1172" s="172" t="s">
        <v>2276</v>
      </c>
      <c r="F1172" s="173" t="s">
        <v>2277</v>
      </c>
      <c r="G1172" s="174" t="s">
        <v>141</v>
      </c>
      <c r="H1172" s="175">
        <v>20</v>
      </c>
      <c r="I1172" s="176"/>
      <c r="J1172" s="177">
        <f>ROUND(I1172*H1172,2)</f>
        <v>0</v>
      </c>
      <c r="K1172" s="173" t="s">
        <v>142</v>
      </c>
      <c r="L1172" s="37"/>
      <c r="M1172" s="178" t="s">
        <v>19</v>
      </c>
      <c r="N1172" s="179" t="s">
        <v>44</v>
      </c>
      <c r="O1172" s="62"/>
      <c r="P1172" s="180">
        <f>O1172*H1172</f>
        <v>0</v>
      </c>
      <c r="Q1172" s="180">
        <v>0</v>
      </c>
      <c r="R1172" s="180">
        <f>Q1172*H1172</f>
        <v>0</v>
      </c>
      <c r="S1172" s="180">
        <v>0</v>
      </c>
      <c r="T1172" s="181">
        <f>S1172*H1172</f>
        <v>0</v>
      </c>
      <c r="U1172" s="32"/>
      <c r="V1172" s="32"/>
      <c r="W1172" s="32"/>
      <c r="X1172" s="32"/>
      <c r="Y1172" s="32"/>
      <c r="Z1172" s="32"/>
      <c r="AA1172" s="32"/>
      <c r="AB1172" s="32"/>
      <c r="AC1172" s="32"/>
      <c r="AD1172" s="32"/>
      <c r="AE1172" s="32"/>
      <c r="AR1172" s="182" t="s">
        <v>143</v>
      </c>
      <c r="AT1172" s="182" t="s">
        <v>138</v>
      </c>
      <c r="AU1172" s="182" t="s">
        <v>83</v>
      </c>
      <c r="AY1172" s="15" t="s">
        <v>136</v>
      </c>
      <c r="BE1172" s="183">
        <f>IF(N1172="základní",J1172,0)</f>
        <v>0</v>
      </c>
      <c r="BF1172" s="183">
        <f>IF(N1172="snížená",J1172,0)</f>
        <v>0</v>
      </c>
      <c r="BG1172" s="183">
        <f>IF(N1172="zákl. přenesená",J1172,0)</f>
        <v>0</v>
      </c>
      <c r="BH1172" s="183">
        <f>IF(N1172="sníž. přenesená",J1172,0)</f>
        <v>0</v>
      </c>
      <c r="BI1172" s="183">
        <f>IF(N1172="nulová",J1172,0)</f>
        <v>0</v>
      </c>
      <c r="BJ1172" s="15" t="s">
        <v>81</v>
      </c>
      <c r="BK1172" s="183">
        <f>ROUND(I1172*H1172,2)</f>
        <v>0</v>
      </c>
      <c r="BL1172" s="15" t="s">
        <v>143</v>
      </c>
      <c r="BM1172" s="182" t="s">
        <v>2278</v>
      </c>
    </row>
    <row r="1173" spans="1:65" s="2" customFormat="1" ht="19.5">
      <c r="A1173" s="32"/>
      <c r="B1173" s="33"/>
      <c r="C1173" s="34"/>
      <c r="D1173" s="184" t="s">
        <v>145</v>
      </c>
      <c r="E1173" s="34"/>
      <c r="F1173" s="185" t="s">
        <v>2279</v>
      </c>
      <c r="G1173" s="34"/>
      <c r="H1173" s="34"/>
      <c r="I1173" s="186"/>
      <c r="J1173" s="34"/>
      <c r="K1173" s="34"/>
      <c r="L1173" s="37"/>
      <c r="M1173" s="187"/>
      <c r="N1173" s="188"/>
      <c r="O1173" s="62"/>
      <c r="P1173" s="62"/>
      <c r="Q1173" s="62"/>
      <c r="R1173" s="62"/>
      <c r="S1173" s="62"/>
      <c r="T1173" s="63"/>
      <c r="U1173" s="32"/>
      <c r="V1173" s="32"/>
      <c r="W1173" s="32"/>
      <c r="X1173" s="32"/>
      <c r="Y1173" s="32"/>
      <c r="Z1173" s="32"/>
      <c r="AA1173" s="32"/>
      <c r="AB1173" s="32"/>
      <c r="AC1173" s="32"/>
      <c r="AD1173" s="32"/>
      <c r="AE1173" s="32"/>
      <c r="AT1173" s="15" t="s">
        <v>145</v>
      </c>
      <c r="AU1173" s="15" t="s">
        <v>83</v>
      </c>
    </row>
    <row r="1174" spans="1:65" s="2" customFormat="1" ht="11.25">
      <c r="A1174" s="32"/>
      <c r="B1174" s="33"/>
      <c r="C1174" s="34"/>
      <c r="D1174" s="189" t="s">
        <v>147</v>
      </c>
      <c r="E1174" s="34"/>
      <c r="F1174" s="190" t="s">
        <v>2280</v>
      </c>
      <c r="G1174" s="34"/>
      <c r="H1174" s="34"/>
      <c r="I1174" s="186"/>
      <c r="J1174" s="34"/>
      <c r="K1174" s="34"/>
      <c r="L1174" s="37"/>
      <c r="M1174" s="187"/>
      <c r="N1174" s="188"/>
      <c r="O1174" s="62"/>
      <c r="P1174" s="62"/>
      <c r="Q1174" s="62"/>
      <c r="R1174" s="62"/>
      <c r="S1174" s="62"/>
      <c r="T1174" s="63"/>
      <c r="U1174" s="32"/>
      <c r="V1174" s="32"/>
      <c r="W1174" s="32"/>
      <c r="X1174" s="32"/>
      <c r="Y1174" s="32"/>
      <c r="Z1174" s="32"/>
      <c r="AA1174" s="32"/>
      <c r="AB1174" s="32"/>
      <c r="AC1174" s="32"/>
      <c r="AD1174" s="32"/>
      <c r="AE1174" s="32"/>
      <c r="AT1174" s="15" t="s">
        <v>147</v>
      </c>
      <c r="AU1174" s="15" t="s">
        <v>83</v>
      </c>
    </row>
    <row r="1175" spans="1:65" s="2" customFormat="1" ht="21.75" customHeight="1">
      <c r="A1175" s="32"/>
      <c r="B1175" s="33"/>
      <c r="C1175" s="171" t="s">
        <v>2281</v>
      </c>
      <c r="D1175" s="171" t="s">
        <v>138</v>
      </c>
      <c r="E1175" s="172" t="s">
        <v>2282</v>
      </c>
      <c r="F1175" s="173" t="s">
        <v>2283</v>
      </c>
      <c r="G1175" s="174" t="s">
        <v>141</v>
      </c>
      <c r="H1175" s="175">
        <v>20</v>
      </c>
      <c r="I1175" s="176"/>
      <c r="J1175" s="177">
        <f>ROUND(I1175*H1175,2)</f>
        <v>0</v>
      </c>
      <c r="K1175" s="173" t="s">
        <v>142</v>
      </c>
      <c r="L1175" s="37"/>
      <c r="M1175" s="178" t="s">
        <v>19</v>
      </c>
      <c r="N1175" s="179" t="s">
        <v>44</v>
      </c>
      <c r="O1175" s="62"/>
      <c r="P1175" s="180">
        <f>O1175*H1175</f>
        <v>0</v>
      </c>
      <c r="Q1175" s="180">
        <v>0</v>
      </c>
      <c r="R1175" s="180">
        <f>Q1175*H1175</f>
        <v>0</v>
      </c>
      <c r="S1175" s="180">
        <v>0</v>
      </c>
      <c r="T1175" s="181">
        <f>S1175*H1175</f>
        <v>0</v>
      </c>
      <c r="U1175" s="32"/>
      <c r="V1175" s="32"/>
      <c r="W1175" s="32"/>
      <c r="X1175" s="32"/>
      <c r="Y1175" s="32"/>
      <c r="Z1175" s="32"/>
      <c r="AA1175" s="32"/>
      <c r="AB1175" s="32"/>
      <c r="AC1175" s="32"/>
      <c r="AD1175" s="32"/>
      <c r="AE1175" s="32"/>
      <c r="AR1175" s="182" t="s">
        <v>143</v>
      </c>
      <c r="AT1175" s="182" t="s">
        <v>138</v>
      </c>
      <c r="AU1175" s="182" t="s">
        <v>83</v>
      </c>
      <c r="AY1175" s="15" t="s">
        <v>136</v>
      </c>
      <c r="BE1175" s="183">
        <f>IF(N1175="základní",J1175,0)</f>
        <v>0</v>
      </c>
      <c r="BF1175" s="183">
        <f>IF(N1175="snížená",J1175,0)</f>
        <v>0</v>
      </c>
      <c r="BG1175" s="183">
        <f>IF(N1175="zákl. přenesená",J1175,0)</f>
        <v>0</v>
      </c>
      <c r="BH1175" s="183">
        <f>IF(N1175="sníž. přenesená",J1175,0)</f>
        <v>0</v>
      </c>
      <c r="BI1175" s="183">
        <f>IF(N1175="nulová",J1175,0)</f>
        <v>0</v>
      </c>
      <c r="BJ1175" s="15" t="s">
        <v>81</v>
      </c>
      <c r="BK1175" s="183">
        <f>ROUND(I1175*H1175,2)</f>
        <v>0</v>
      </c>
      <c r="BL1175" s="15" t="s">
        <v>143</v>
      </c>
      <c r="BM1175" s="182" t="s">
        <v>2284</v>
      </c>
    </row>
    <row r="1176" spans="1:65" s="2" customFormat="1" ht="19.5">
      <c r="A1176" s="32"/>
      <c r="B1176" s="33"/>
      <c r="C1176" s="34"/>
      <c r="D1176" s="184" t="s">
        <v>145</v>
      </c>
      <c r="E1176" s="34"/>
      <c r="F1176" s="185" t="s">
        <v>2285</v>
      </c>
      <c r="G1176" s="34"/>
      <c r="H1176" s="34"/>
      <c r="I1176" s="186"/>
      <c r="J1176" s="34"/>
      <c r="K1176" s="34"/>
      <c r="L1176" s="37"/>
      <c r="M1176" s="187"/>
      <c r="N1176" s="188"/>
      <c r="O1176" s="62"/>
      <c r="P1176" s="62"/>
      <c r="Q1176" s="62"/>
      <c r="R1176" s="62"/>
      <c r="S1176" s="62"/>
      <c r="T1176" s="63"/>
      <c r="U1176" s="32"/>
      <c r="V1176" s="32"/>
      <c r="W1176" s="32"/>
      <c r="X1176" s="32"/>
      <c r="Y1176" s="32"/>
      <c r="Z1176" s="32"/>
      <c r="AA1176" s="32"/>
      <c r="AB1176" s="32"/>
      <c r="AC1176" s="32"/>
      <c r="AD1176" s="32"/>
      <c r="AE1176" s="32"/>
      <c r="AT1176" s="15" t="s">
        <v>145</v>
      </c>
      <c r="AU1176" s="15" t="s">
        <v>83</v>
      </c>
    </row>
    <row r="1177" spans="1:65" s="2" customFormat="1" ht="11.25">
      <c r="A1177" s="32"/>
      <c r="B1177" s="33"/>
      <c r="C1177" s="34"/>
      <c r="D1177" s="189" t="s">
        <v>147</v>
      </c>
      <c r="E1177" s="34"/>
      <c r="F1177" s="190" t="s">
        <v>2286</v>
      </c>
      <c r="G1177" s="34"/>
      <c r="H1177" s="34"/>
      <c r="I1177" s="186"/>
      <c r="J1177" s="34"/>
      <c r="K1177" s="34"/>
      <c r="L1177" s="37"/>
      <c r="M1177" s="187"/>
      <c r="N1177" s="188"/>
      <c r="O1177" s="62"/>
      <c r="P1177" s="62"/>
      <c r="Q1177" s="62"/>
      <c r="R1177" s="62"/>
      <c r="S1177" s="62"/>
      <c r="T1177" s="63"/>
      <c r="U1177" s="32"/>
      <c r="V1177" s="32"/>
      <c r="W1177" s="32"/>
      <c r="X1177" s="32"/>
      <c r="Y1177" s="32"/>
      <c r="Z1177" s="32"/>
      <c r="AA1177" s="32"/>
      <c r="AB1177" s="32"/>
      <c r="AC1177" s="32"/>
      <c r="AD1177" s="32"/>
      <c r="AE1177" s="32"/>
      <c r="AT1177" s="15" t="s">
        <v>147</v>
      </c>
      <c r="AU1177" s="15" t="s">
        <v>83</v>
      </c>
    </row>
    <row r="1178" spans="1:65" s="2" customFormat="1" ht="21.75" customHeight="1">
      <c r="A1178" s="32"/>
      <c r="B1178" s="33"/>
      <c r="C1178" s="171" t="s">
        <v>2287</v>
      </c>
      <c r="D1178" s="171" t="s">
        <v>138</v>
      </c>
      <c r="E1178" s="172" t="s">
        <v>2288</v>
      </c>
      <c r="F1178" s="173" t="s">
        <v>2289</v>
      </c>
      <c r="G1178" s="174" t="s">
        <v>141</v>
      </c>
      <c r="H1178" s="175">
        <v>20</v>
      </c>
      <c r="I1178" s="176"/>
      <c r="J1178" s="177">
        <f>ROUND(I1178*H1178,2)</f>
        <v>0</v>
      </c>
      <c r="K1178" s="173" t="s">
        <v>142</v>
      </c>
      <c r="L1178" s="37"/>
      <c r="M1178" s="178" t="s">
        <v>19</v>
      </c>
      <c r="N1178" s="179" t="s">
        <v>44</v>
      </c>
      <c r="O1178" s="62"/>
      <c r="P1178" s="180">
        <f>O1178*H1178</f>
        <v>0</v>
      </c>
      <c r="Q1178" s="180">
        <v>0</v>
      </c>
      <c r="R1178" s="180">
        <f>Q1178*H1178</f>
        <v>0</v>
      </c>
      <c r="S1178" s="180">
        <v>0</v>
      </c>
      <c r="T1178" s="181">
        <f>S1178*H1178</f>
        <v>0</v>
      </c>
      <c r="U1178" s="32"/>
      <c r="V1178" s="32"/>
      <c r="W1178" s="32"/>
      <c r="X1178" s="32"/>
      <c r="Y1178" s="32"/>
      <c r="Z1178" s="32"/>
      <c r="AA1178" s="32"/>
      <c r="AB1178" s="32"/>
      <c r="AC1178" s="32"/>
      <c r="AD1178" s="32"/>
      <c r="AE1178" s="32"/>
      <c r="AR1178" s="182" t="s">
        <v>143</v>
      </c>
      <c r="AT1178" s="182" t="s">
        <v>138</v>
      </c>
      <c r="AU1178" s="182" t="s">
        <v>83</v>
      </c>
      <c r="AY1178" s="15" t="s">
        <v>136</v>
      </c>
      <c r="BE1178" s="183">
        <f>IF(N1178="základní",J1178,0)</f>
        <v>0</v>
      </c>
      <c r="BF1178" s="183">
        <f>IF(N1178="snížená",J1178,0)</f>
        <v>0</v>
      </c>
      <c r="BG1178" s="183">
        <f>IF(N1178="zákl. přenesená",J1178,0)</f>
        <v>0</v>
      </c>
      <c r="BH1178" s="183">
        <f>IF(N1178="sníž. přenesená",J1178,0)</f>
        <v>0</v>
      </c>
      <c r="BI1178" s="183">
        <f>IF(N1178="nulová",J1178,0)</f>
        <v>0</v>
      </c>
      <c r="BJ1178" s="15" t="s">
        <v>81</v>
      </c>
      <c r="BK1178" s="183">
        <f>ROUND(I1178*H1178,2)</f>
        <v>0</v>
      </c>
      <c r="BL1178" s="15" t="s">
        <v>143</v>
      </c>
      <c r="BM1178" s="182" t="s">
        <v>2290</v>
      </c>
    </row>
    <row r="1179" spans="1:65" s="2" customFormat="1" ht="11.25">
      <c r="A1179" s="32"/>
      <c r="B1179" s="33"/>
      <c r="C1179" s="34"/>
      <c r="D1179" s="184" t="s">
        <v>145</v>
      </c>
      <c r="E1179" s="34"/>
      <c r="F1179" s="185" t="s">
        <v>2291</v>
      </c>
      <c r="G1179" s="34"/>
      <c r="H1179" s="34"/>
      <c r="I1179" s="186"/>
      <c r="J1179" s="34"/>
      <c r="K1179" s="34"/>
      <c r="L1179" s="37"/>
      <c r="M1179" s="187"/>
      <c r="N1179" s="188"/>
      <c r="O1179" s="62"/>
      <c r="P1179" s="62"/>
      <c r="Q1179" s="62"/>
      <c r="R1179" s="62"/>
      <c r="S1179" s="62"/>
      <c r="T1179" s="63"/>
      <c r="U1179" s="32"/>
      <c r="V1179" s="32"/>
      <c r="W1179" s="32"/>
      <c r="X1179" s="32"/>
      <c r="Y1179" s="32"/>
      <c r="Z1179" s="32"/>
      <c r="AA1179" s="32"/>
      <c r="AB1179" s="32"/>
      <c r="AC1179" s="32"/>
      <c r="AD1179" s="32"/>
      <c r="AE1179" s="32"/>
      <c r="AT1179" s="15" t="s">
        <v>145</v>
      </c>
      <c r="AU1179" s="15" t="s">
        <v>83</v>
      </c>
    </row>
    <row r="1180" spans="1:65" s="2" customFormat="1" ht="11.25">
      <c r="A1180" s="32"/>
      <c r="B1180" s="33"/>
      <c r="C1180" s="34"/>
      <c r="D1180" s="189" t="s">
        <v>147</v>
      </c>
      <c r="E1180" s="34"/>
      <c r="F1180" s="190" t="s">
        <v>2292</v>
      </c>
      <c r="G1180" s="34"/>
      <c r="H1180" s="34"/>
      <c r="I1180" s="186"/>
      <c r="J1180" s="34"/>
      <c r="K1180" s="34"/>
      <c r="L1180" s="37"/>
      <c r="M1180" s="187"/>
      <c r="N1180" s="188"/>
      <c r="O1180" s="62"/>
      <c r="P1180" s="62"/>
      <c r="Q1180" s="62"/>
      <c r="R1180" s="62"/>
      <c r="S1180" s="62"/>
      <c r="T1180" s="63"/>
      <c r="U1180" s="32"/>
      <c r="V1180" s="32"/>
      <c r="W1180" s="32"/>
      <c r="X1180" s="32"/>
      <c r="Y1180" s="32"/>
      <c r="Z1180" s="32"/>
      <c r="AA1180" s="32"/>
      <c r="AB1180" s="32"/>
      <c r="AC1180" s="32"/>
      <c r="AD1180" s="32"/>
      <c r="AE1180" s="32"/>
      <c r="AT1180" s="15" t="s">
        <v>147</v>
      </c>
      <c r="AU1180" s="15" t="s">
        <v>83</v>
      </c>
    </row>
    <row r="1181" spans="1:65" s="2" customFormat="1" ht="24.2" customHeight="1">
      <c r="A1181" s="32"/>
      <c r="B1181" s="33"/>
      <c r="C1181" s="171" t="s">
        <v>2293</v>
      </c>
      <c r="D1181" s="171" t="s">
        <v>138</v>
      </c>
      <c r="E1181" s="172" t="s">
        <v>2294</v>
      </c>
      <c r="F1181" s="173" t="s">
        <v>2295</v>
      </c>
      <c r="G1181" s="174" t="s">
        <v>141</v>
      </c>
      <c r="H1181" s="175">
        <v>20</v>
      </c>
      <c r="I1181" s="176"/>
      <c r="J1181" s="177">
        <f>ROUND(I1181*H1181,2)</f>
        <v>0</v>
      </c>
      <c r="K1181" s="173" t="s">
        <v>142</v>
      </c>
      <c r="L1181" s="37"/>
      <c r="M1181" s="178" t="s">
        <v>19</v>
      </c>
      <c r="N1181" s="179" t="s">
        <v>44</v>
      </c>
      <c r="O1181" s="62"/>
      <c r="P1181" s="180">
        <f>O1181*H1181</f>
        <v>0</v>
      </c>
      <c r="Q1181" s="180">
        <v>0</v>
      </c>
      <c r="R1181" s="180">
        <f>Q1181*H1181</f>
        <v>0</v>
      </c>
      <c r="S1181" s="180">
        <v>0</v>
      </c>
      <c r="T1181" s="181">
        <f>S1181*H1181</f>
        <v>0</v>
      </c>
      <c r="U1181" s="32"/>
      <c r="V1181" s="32"/>
      <c r="W1181" s="32"/>
      <c r="X1181" s="32"/>
      <c r="Y1181" s="32"/>
      <c r="Z1181" s="32"/>
      <c r="AA1181" s="32"/>
      <c r="AB1181" s="32"/>
      <c r="AC1181" s="32"/>
      <c r="AD1181" s="32"/>
      <c r="AE1181" s="32"/>
      <c r="AR1181" s="182" t="s">
        <v>143</v>
      </c>
      <c r="AT1181" s="182" t="s">
        <v>138</v>
      </c>
      <c r="AU1181" s="182" t="s">
        <v>83</v>
      </c>
      <c r="AY1181" s="15" t="s">
        <v>136</v>
      </c>
      <c r="BE1181" s="183">
        <f>IF(N1181="základní",J1181,0)</f>
        <v>0</v>
      </c>
      <c r="BF1181" s="183">
        <f>IF(N1181="snížená",J1181,0)</f>
        <v>0</v>
      </c>
      <c r="BG1181" s="183">
        <f>IF(N1181="zákl. přenesená",J1181,0)</f>
        <v>0</v>
      </c>
      <c r="BH1181" s="183">
        <f>IF(N1181="sníž. přenesená",J1181,0)</f>
        <v>0</v>
      </c>
      <c r="BI1181" s="183">
        <f>IF(N1181="nulová",J1181,0)</f>
        <v>0</v>
      </c>
      <c r="BJ1181" s="15" t="s">
        <v>81</v>
      </c>
      <c r="BK1181" s="183">
        <f>ROUND(I1181*H1181,2)</f>
        <v>0</v>
      </c>
      <c r="BL1181" s="15" t="s">
        <v>143</v>
      </c>
      <c r="BM1181" s="182" t="s">
        <v>2296</v>
      </c>
    </row>
    <row r="1182" spans="1:65" s="2" customFormat="1" ht="19.5">
      <c r="A1182" s="32"/>
      <c r="B1182" s="33"/>
      <c r="C1182" s="34"/>
      <c r="D1182" s="184" t="s">
        <v>145</v>
      </c>
      <c r="E1182" s="34"/>
      <c r="F1182" s="185" t="s">
        <v>2297</v>
      </c>
      <c r="G1182" s="34"/>
      <c r="H1182" s="34"/>
      <c r="I1182" s="186"/>
      <c r="J1182" s="34"/>
      <c r="K1182" s="34"/>
      <c r="L1182" s="37"/>
      <c r="M1182" s="187"/>
      <c r="N1182" s="188"/>
      <c r="O1182" s="62"/>
      <c r="P1182" s="62"/>
      <c r="Q1182" s="62"/>
      <c r="R1182" s="62"/>
      <c r="S1182" s="62"/>
      <c r="T1182" s="63"/>
      <c r="U1182" s="32"/>
      <c r="V1182" s="32"/>
      <c r="W1182" s="32"/>
      <c r="X1182" s="32"/>
      <c r="Y1182" s="32"/>
      <c r="Z1182" s="32"/>
      <c r="AA1182" s="32"/>
      <c r="AB1182" s="32"/>
      <c r="AC1182" s="32"/>
      <c r="AD1182" s="32"/>
      <c r="AE1182" s="32"/>
      <c r="AT1182" s="15" t="s">
        <v>145</v>
      </c>
      <c r="AU1182" s="15" t="s">
        <v>83</v>
      </c>
    </row>
    <row r="1183" spans="1:65" s="2" customFormat="1" ht="11.25">
      <c r="A1183" s="32"/>
      <c r="B1183" s="33"/>
      <c r="C1183" s="34"/>
      <c r="D1183" s="189" t="s">
        <v>147</v>
      </c>
      <c r="E1183" s="34"/>
      <c r="F1183" s="190" t="s">
        <v>2298</v>
      </c>
      <c r="G1183" s="34"/>
      <c r="H1183" s="34"/>
      <c r="I1183" s="186"/>
      <c r="J1183" s="34"/>
      <c r="K1183" s="34"/>
      <c r="L1183" s="37"/>
      <c r="M1183" s="187"/>
      <c r="N1183" s="188"/>
      <c r="O1183" s="62"/>
      <c r="P1183" s="62"/>
      <c r="Q1183" s="62"/>
      <c r="R1183" s="62"/>
      <c r="S1183" s="62"/>
      <c r="T1183" s="63"/>
      <c r="U1183" s="32"/>
      <c r="V1183" s="32"/>
      <c r="W1183" s="32"/>
      <c r="X1183" s="32"/>
      <c r="Y1183" s="32"/>
      <c r="Z1183" s="32"/>
      <c r="AA1183" s="32"/>
      <c r="AB1183" s="32"/>
      <c r="AC1183" s="32"/>
      <c r="AD1183" s="32"/>
      <c r="AE1183" s="32"/>
      <c r="AT1183" s="15" t="s">
        <v>147</v>
      </c>
      <c r="AU1183" s="15" t="s">
        <v>83</v>
      </c>
    </row>
    <row r="1184" spans="1:65" s="2" customFormat="1" ht="16.5" customHeight="1">
      <c r="A1184" s="32"/>
      <c r="B1184" s="33"/>
      <c r="C1184" s="171" t="s">
        <v>2299</v>
      </c>
      <c r="D1184" s="171" t="s">
        <v>138</v>
      </c>
      <c r="E1184" s="172" t="s">
        <v>2300</v>
      </c>
      <c r="F1184" s="173" t="s">
        <v>2301</v>
      </c>
      <c r="G1184" s="174" t="s">
        <v>263</v>
      </c>
      <c r="H1184" s="175">
        <v>20</v>
      </c>
      <c r="I1184" s="176"/>
      <c r="J1184" s="177">
        <f>ROUND(I1184*H1184,2)</f>
        <v>0</v>
      </c>
      <c r="K1184" s="173" t="s">
        <v>142</v>
      </c>
      <c r="L1184" s="37"/>
      <c r="M1184" s="178" t="s">
        <v>19</v>
      </c>
      <c r="N1184" s="179" t="s">
        <v>44</v>
      </c>
      <c r="O1184" s="62"/>
      <c r="P1184" s="180">
        <f>O1184*H1184</f>
        <v>0</v>
      </c>
      <c r="Q1184" s="180">
        <v>0</v>
      </c>
      <c r="R1184" s="180">
        <f>Q1184*H1184</f>
        <v>0</v>
      </c>
      <c r="S1184" s="180">
        <v>0</v>
      </c>
      <c r="T1184" s="181">
        <f>S1184*H1184</f>
        <v>0</v>
      </c>
      <c r="U1184" s="32"/>
      <c r="V1184" s="32"/>
      <c r="W1184" s="32"/>
      <c r="X1184" s="32"/>
      <c r="Y1184" s="32"/>
      <c r="Z1184" s="32"/>
      <c r="AA1184" s="32"/>
      <c r="AB1184" s="32"/>
      <c r="AC1184" s="32"/>
      <c r="AD1184" s="32"/>
      <c r="AE1184" s="32"/>
      <c r="AR1184" s="182" t="s">
        <v>143</v>
      </c>
      <c r="AT1184" s="182" t="s">
        <v>138</v>
      </c>
      <c r="AU1184" s="182" t="s">
        <v>83</v>
      </c>
      <c r="AY1184" s="15" t="s">
        <v>136</v>
      </c>
      <c r="BE1184" s="183">
        <f>IF(N1184="základní",J1184,0)</f>
        <v>0</v>
      </c>
      <c r="BF1184" s="183">
        <f>IF(N1184="snížená",J1184,0)</f>
        <v>0</v>
      </c>
      <c r="BG1184" s="183">
        <f>IF(N1184="zákl. přenesená",J1184,0)</f>
        <v>0</v>
      </c>
      <c r="BH1184" s="183">
        <f>IF(N1184="sníž. přenesená",J1184,0)</f>
        <v>0</v>
      </c>
      <c r="BI1184" s="183">
        <f>IF(N1184="nulová",J1184,0)</f>
        <v>0</v>
      </c>
      <c r="BJ1184" s="15" t="s">
        <v>81</v>
      </c>
      <c r="BK1184" s="183">
        <f>ROUND(I1184*H1184,2)</f>
        <v>0</v>
      </c>
      <c r="BL1184" s="15" t="s">
        <v>143</v>
      </c>
      <c r="BM1184" s="182" t="s">
        <v>2302</v>
      </c>
    </row>
    <row r="1185" spans="1:65" s="2" customFormat="1" ht="11.25">
      <c r="A1185" s="32"/>
      <c r="B1185" s="33"/>
      <c r="C1185" s="34"/>
      <c r="D1185" s="184" t="s">
        <v>145</v>
      </c>
      <c r="E1185" s="34"/>
      <c r="F1185" s="185" t="s">
        <v>2303</v>
      </c>
      <c r="G1185" s="34"/>
      <c r="H1185" s="34"/>
      <c r="I1185" s="186"/>
      <c r="J1185" s="34"/>
      <c r="K1185" s="34"/>
      <c r="L1185" s="37"/>
      <c r="M1185" s="187"/>
      <c r="N1185" s="188"/>
      <c r="O1185" s="62"/>
      <c r="P1185" s="62"/>
      <c r="Q1185" s="62"/>
      <c r="R1185" s="62"/>
      <c r="S1185" s="62"/>
      <c r="T1185" s="63"/>
      <c r="U1185" s="32"/>
      <c r="V1185" s="32"/>
      <c r="W1185" s="32"/>
      <c r="X1185" s="32"/>
      <c r="Y1185" s="32"/>
      <c r="Z1185" s="32"/>
      <c r="AA1185" s="32"/>
      <c r="AB1185" s="32"/>
      <c r="AC1185" s="32"/>
      <c r="AD1185" s="32"/>
      <c r="AE1185" s="32"/>
      <c r="AT1185" s="15" t="s">
        <v>145</v>
      </c>
      <c r="AU1185" s="15" t="s">
        <v>83</v>
      </c>
    </row>
    <row r="1186" spans="1:65" s="2" customFormat="1" ht="11.25">
      <c r="A1186" s="32"/>
      <c r="B1186" s="33"/>
      <c r="C1186" s="34"/>
      <c r="D1186" s="189" t="s">
        <v>147</v>
      </c>
      <c r="E1186" s="34"/>
      <c r="F1186" s="190" t="s">
        <v>2304</v>
      </c>
      <c r="G1186" s="34"/>
      <c r="H1186" s="34"/>
      <c r="I1186" s="186"/>
      <c r="J1186" s="34"/>
      <c r="K1186" s="34"/>
      <c r="L1186" s="37"/>
      <c r="M1186" s="187"/>
      <c r="N1186" s="188"/>
      <c r="O1186" s="62"/>
      <c r="P1186" s="62"/>
      <c r="Q1186" s="62"/>
      <c r="R1186" s="62"/>
      <c r="S1186" s="62"/>
      <c r="T1186" s="63"/>
      <c r="U1186" s="32"/>
      <c r="V1186" s="32"/>
      <c r="W1186" s="32"/>
      <c r="X1186" s="32"/>
      <c r="Y1186" s="32"/>
      <c r="Z1186" s="32"/>
      <c r="AA1186" s="32"/>
      <c r="AB1186" s="32"/>
      <c r="AC1186" s="32"/>
      <c r="AD1186" s="32"/>
      <c r="AE1186" s="32"/>
      <c r="AT1186" s="15" t="s">
        <v>147</v>
      </c>
      <c r="AU1186" s="15" t="s">
        <v>83</v>
      </c>
    </row>
    <row r="1187" spans="1:65" s="2" customFormat="1" ht="21.75" customHeight="1">
      <c r="A1187" s="32"/>
      <c r="B1187" s="33"/>
      <c r="C1187" s="171" t="s">
        <v>2305</v>
      </c>
      <c r="D1187" s="171" t="s">
        <v>138</v>
      </c>
      <c r="E1187" s="172" t="s">
        <v>2306</v>
      </c>
      <c r="F1187" s="173" t="s">
        <v>2307</v>
      </c>
      <c r="G1187" s="174" t="s">
        <v>263</v>
      </c>
      <c r="H1187" s="175">
        <v>20</v>
      </c>
      <c r="I1187" s="176"/>
      <c r="J1187" s="177">
        <f>ROUND(I1187*H1187,2)</f>
        <v>0</v>
      </c>
      <c r="K1187" s="173" t="s">
        <v>142</v>
      </c>
      <c r="L1187" s="37"/>
      <c r="M1187" s="178" t="s">
        <v>19</v>
      </c>
      <c r="N1187" s="179" t="s">
        <v>44</v>
      </c>
      <c r="O1187" s="62"/>
      <c r="P1187" s="180">
        <f>O1187*H1187</f>
        <v>0</v>
      </c>
      <c r="Q1187" s="180">
        <v>0</v>
      </c>
      <c r="R1187" s="180">
        <f>Q1187*H1187</f>
        <v>0</v>
      </c>
      <c r="S1187" s="180">
        <v>0</v>
      </c>
      <c r="T1187" s="181">
        <f>S1187*H1187</f>
        <v>0</v>
      </c>
      <c r="U1187" s="32"/>
      <c r="V1187" s="32"/>
      <c r="W1187" s="32"/>
      <c r="X1187" s="32"/>
      <c r="Y1187" s="32"/>
      <c r="Z1187" s="32"/>
      <c r="AA1187" s="32"/>
      <c r="AB1187" s="32"/>
      <c r="AC1187" s="32"/>
      <c r="AD1187" s="32"/>
      <c r="AE1187" s="32"/>
      <c r="AR1187" s="182" t="s">
        <v>143</v>
      </c>
      <c r="AT1187" s="182" t="s">
        <v>138</v>
      </c>
      <c r="AU1187" s="182" t="s">
        <v>83</v>
      </c>
      <c r="AY1187" s="15" t="s">
        <v>136</v>
      </c>
      <c r="BE1187" s="183">
        <f>IF(N1187="základní",J1187,0)</f>
        <v>0</v>
      </c>
      <c r="BF1187" s="183">
        <f>IF(N1187="snížená",J1187,0)</f>
        <v>0</v>
      </c>
      <c r="BG1187" s="183">
        <f>IF(N1187="zákl. přenesená",J1187,0)</f>
        <v>0</v>
      </c>
      <c r="BH1187" s="183">
        <f>IF(N1187="sníž. přenesená",J1187,0)</f>
        <v>0</v>
      </c>
      <c r="BI1187" s="183">
        <f>IF(N1187="nulová",J1187,0)</f>
        <v>0</v>
      </c>
      <c r="BJ1187" s="15" t="s">
        <v>81</v>
      </c>
      <c r="BK1187" s="183">
        <f>ROUND(I1187*H1187,2)</f>
        <v>0</v>
      </c>
      <c r="BL1187" s="15" t="s">
        <v>143</v>
      </c>
      <c r="BM1187" s="182" t="s">
        <v>2308</v>
      </c>
    </row>
    <row r="1188" spans="1:65" s="2" customFormat="1" ht="11.25">
      <c r="A1188" s="32"/>
      <c r="B1188" s="33"/>
      <c r="C1188" s="34"/>
      <c r="D1188" s="184" t="s">
        <v>145</v>
      </c>
      <c r="E1188" s="34"/>
      <c r="F1188" s="185" t="s">
        <v>2309</v>
      </c>
      <c r="G1188" s="34"/>
      <c r="H1188" s="34"/>
      <c r="I1188" s="186"/>
      <c r="J1188" s="34"/>
      <c r="K1188" s="34"/>
      <c r="L1188" s="37"/>
      <c r="M1188" s="187"/>
      <c r="N1188" s="188"/>
      <c r="O1188" s="62"/>
      <c r="P1188" s="62"/>
      <c r="Q1188" s="62"/>
      <c r="R1188" s="62"/>
      <c r="S1188" s="62"/>
      <c r="T1188" s="63"/>
      <c r="U1188" s="32"/>
      <c r="V1188" s="32"/>
      <c r="W1188" s="32"/>
      <c r="X1188" s="32"/>
      <c r="Y1188" s="32"/>
      <c r="Z1188" s="32"/>
      <c r="AA1188" s="32"/>
      <c r="AB1188" s="32"/>
      <c r="AC1188" s="32"/>
      <c r="AD1188" s="32"/>
      <c r="AE1188" s="32"/>
      <c r="AT1188" s="15" t="s">
        <v>145</v>
      </c>
      <c r="AU1188" s="15" t="s">
        <v>83</v>
      </c>
    </row>
    <row r="1189" spans="1:65" s="2" customFormat="1" ht="11.25">
      <c r="A1189" s="32"/>
      <c r="B1189" s="33"/>
      <c r="C1189" s="34"/>
      <c r="D1189" s="189" t="s">
        <v>147</v>
      </c>
      <c r="E1189" s="34"/>
      <c r="F1189" s="190" t="s">
        <v>2310</v>
      </c>
      <c r="G1189" s="34"/>
      <c r="H1189" s="34"/>
      <c r="I1189" s="186"/>
      <c r="J1189" s="34"/>
      <c r="K1189" s="34"/>
      <c r="L1189" s="37"/>
      <c r="M1189" s="187"/>
      <c r="N1189" s="188"/>
      <c r="O1189" s="62"/>
      <c r="P1189" s="62"/>
      <c r="Q1189" s="62"/>
      <c r="R1189" s="62"/>
      <c r="S1189" s="62"/>
      <c r="T1189" s="63"/>
      <c r="U1189" s="32"/>
      <c r="V1189" s="32"/>
      <c r="W1189" s="32"/>
      <c r="X1189" s="32"/>
      <c r="Y1189" s="32"/>
      <c r="Z1189" s="32"/>
      <c r="AA1189" s="32"/>
      <c r="AB1189" s="32"/>
      <c r="AC1189" s="32"/>
      <c r="AD1189" s="32"/>
      <c r="AE1189" s="32"/>
      <c r="AT1189" s="15" t="s">
        <v>147</v>
      </c>
      <c r="AU1189" s="15" t="s">
        <v>83</v>
      </c>
    </row>
    <row r="1190" spans="1:65" s="2" customFormat="1" ht="21.75" customHeight="1">
      <c r="A1190" s="32"/>
      <c r="B1190" s="33"/>
      <c r="C1190" s="171" t="s">
        <v>2311</v>
      </c>
      <c r="D1190" s="171" t="s">
        <v>138</v>
      </c>
      <c r="E1190" s="172" t="s">
        <v>2312</v>
      </c>
      <c r="F1190" s="173" t="s">
        <v>2313</v>
      </c>
      <c r="G1190" s="174" t="s">
        <v>263</v>
      </c>
      <c r="H1190" s="175">
        <v>20</v>
      </c>
      <c r="I1190" s="176"/>
      <c r="J1190" s="177">
        <f>ROUND(I1190*H1190,2)</f>
        <v>0</v>
      </c>
      <c r="K1190" s="173" t="s">
        <v>142</v>
      </c>
      <c r="L1190" s="37"/>
      <c r="M1190" s="178" t="s">
        <v>19</v>
      </c>
      <c r="N1190" s="179" t="s">
        <v>44</v>
      </c>
      <c r="O1190" s="62"/>
      <c r="P1190" s="180">
        <f>O1190*H1190</f>
        <v>0</v>
      </c>
      <c r="Q1190" s="180">
        <v>0</v>
      </c>
      <c r="R1190" s="180">
        <f>Q1190*H1190</f>
        <v>0</v>
      </c>
      <c r="S1190" s="180">
        <v>0</v>
      </c>
      <c r="T1190" s="181">
        <f>S1190*H1190</f>
        <v>0</v>
      </c>
      <c r="U1190" s="32"/>
      <c r="V1190" s="32"/>
      <c r="W1190" s="32"/>
      <c r="X1190" s="32"/>
      <c r="Y1190" s="32"/>
      <c r="Z1190" s="32"/>
      <c r="AA1190" s="32"/>
      <c r="AB1190" s="32"/>
      <c r="AC1190" s="32"/>
      <c r="AD1190" s="32"/>
      <c r="AE1190" s="32"/>
      <c r="AR1190" s="182" t="s">
        <v>143</v>
      </c>
      <c r="AT1190" s="182" t="s">
        <v>138</v>
      </c>
      <c r="AU1190" s="182" t="s">
        <v>83</v>
      </c>
      <c r="AY1190" s="15" t="s">
        <v>136</v>
      </c>
      <c r="BE1190" s="183">
        <f>IF(N1190="základní",J1190,0)</f>
        <v>0</v>
      </c>
      <c r="BF1190" s="183">
        <f>IF(N1190="snížená",J1190,0)</f>
        <v>0</v>
      </c>
      <c r="BG1190" s="183">
        <f>IF(N1190="zákl. přenesená",J1190,0)</f>
        <v>0</v>
      </c>
      <c r="BH1190" s="183">
        <f>IF(N1190="sníž. přenesená",J1190,0)</f>
        <v>0</v>
      </c>
      <c r="BI1190" s="183">
        <f>IF(N1190="nulová",J1190,0)</f>
        <v>0</v>
      </c>
      <c r="BJ1190" s="15" t="s">
        <v>81</v>
      </c>
      <c r="BK1190" s="183">
        <f>ROUND(I1190*H1190,2)</f>
        <v>0</v>
      </c>
      <c r="BL1190" s="15" t="s">
        <v>143</v>
      </c>
      <c r="BM1190" s="182" t="s">
        <v>2314</v>
      </c>
    </row>
    <row r="1191" spans="1:65" s="2" customFormat="1" ht="11.25">
      <c r="A1191" s="32"/>
      <c r="B1191" s="33"/>
      <c r="C1191" s="34"/>
      <c r="D1191" s="184" t="s">
        <v>145</v>
      </c>
      <c r="E1191" s="34"/>
      <c r="F1191" s="185" t="s">
        <v>2315</v>
      </c>
      <c r="G1191" s="34"/>
      <c r="H1191" s="34"/>
      <c r="I1191" s="186"/>
      <c r="J1191" s="34"/>
      <c r="K1191" s="34"/>
      <c r="L1191" s="37"/>
      <c r="M1191" s="187"/>
      <c r="N1191" s="188"/>
      <c r="O1191" s="62"/>
      <c r="P1191" s="62"/>
      <c r="Q1191" s="62"/>
      <c r="R1191" s="62"/>
      <c r="S1191" s="62"/>
      <c r="T1191" s="63"/>
      <c r="U1191" s="32"/>
      <c r="V1191" s="32"/>
      <c r="W1191" s="32"/>
      <c r="X1191" s="32"/>
      <c r="Y1191" s="32"/>
      <c r="Z1191" s="32"/>
      <c r="AA1191" s="32"/>
      <c r="AB1191" s="32"/>
      <c r="AC1191" s="32"/>
      <c r="AD1191" s="32"/>
      <c r="AE1191" s="32"/>
      <c r="AT1191" s="15" t="s">
        <v>145</v>
      </c>
      <c r="AU1191" s="15" t="s">
        <v>83</v>
      </c>
    </row>
    <row r="1192" spans="1:65" s="2" customFormat="1" ht="11.25">
      <c r="A1192" s="32"/>
      <c r="B1192" s="33"/>
      <c r="C1192" s="34"/>
      <c r="D1192" s="189" t="s">
        <v>147</v>
      </c>
      <c r="E1192" s="34"/>
      <c r="F1192" s="190" t="s">
        <v>2316</v>
      </c>
      <c r="G1192" s="34"/>
      <c r="H1192" s="34"/>
      <c r="I1192" s="186"/>
      <c r="J1192" s="34"/>
      <c r="K1192" s="34"/>
      <c r="L1192" s="37"/>
      <c r="M1192" s="187"/>
      <c r="N1192" s="188"/>
      <c r="O1192" s="62"/>
      <c r="P1192" s="62"/>
      <c r="Q1192" s="62"/>
      <c r="R1192" s="62"/>
      <c r="S1192" s="62"/>
      <c r="T1192" s="63"/>
      <c r="U1192" s="32"/>
      <c r="V1192" s="32"/>
      <c r="W1192" s="32"/>
      <c r="X1192" s="32"/>
      <c r="Y1192" s="32"/>
      <c r="Z1192" s="32"/>
      <c r="AA1192" s="32"/>
      <c r="AB1192" s="32"/>
      <c r="AC1192" s="32"/>
      <c r="AD1192" s="32"/>
      <c r="AE1192" s="32"/>
      <c r="AT1192" s="15" t="s">
        <v>147</v>
      </c>
      <c r="AU1192" s="15" t="s">
        <v>83</v>
      </c>
    </row>
    <row r="1193" spans="1:65" s="2" customFormat="1" ht="16.5" customHeight="1">
      <c r="A1193" s="32"/>
      <c r="B1193" s="33"/>
      <c r="C1193" s="171" t="s">
        <v>2317</v>
      </c>
      <c r="D1193" s="171" t="s">
        <v>138</v>
      </c>
      <c r="E1193" s="172" t="s">
        <v>2318</v>
      </c>
      <c r="F1193" s="173" t="s">
        <v>2319</v>
      </c>
      <c r="G1193" s="174" t="s">
        <v>141</v>
      </c>
      <c r="H1193" s="175">
        <v>200</v>
      </c>
      <c r="I1193" s="176"/>
      <c r="J1193" s="177">
        <f>ROUND(I1193*H1193,2)</f>
        <v>0</v>
      </c>
      <c r="K1193" s="173" t="s">
        <v>142</v>
      </c>
      <c r="L1193" s="37"/>
      <c r="M1193" s="178" t="s">
        <v>19</v>
      </c>
      <c r="N1193" s="179" t="s">
        <v>44</v>
      </c>
      <c r="O1193" s="62"/>
      <c r="P1193" s="180">
        <f>O1193*H1193</f>
        <v>0</v>
      </c>
      <c r="Q1193" s="180">
        <v>0</v>
      </c>
      <c r="R1193" s="180">
        <f>Q1193*H1193</f>
        <v>0</v>
      </c>
      <c r="S1193" s="180">
        <v>0</v>
      </c>
      <c r="T1193" s="181">
        <f>S1193*H1193</f>
        <v>0</v>
      </c>
      <c r="U1193" s="32"/>
      <c r="V1193" s="32"/>
      <c r="W1193" s="32"/>
      <c r="X1193" s="32"/>
      <c r="Y1193" s="32"/>
      <c r="Z1193" s="32"/>
      <c r="AA1193" s="32"/>
      <c r="AB1193" s="32"/>
      <c r="AC1193" s="32"/>
      <c r="AD1193" s="32"/>
      <c r="AE1193" s="32"/>
      <c r="AR1193" s="182" t="s">
        <v>143</v>
      </c>
      <c r="AT1193" s="182" t="s">
        <v>138</v>
      </c>
      <c r="AU1193" s="182" t="s">
        <v>83</v>
      </c>
      <c r="AY1193" s="15" t="s">
        <v>136</v>
      </c>
      <c r="BE1193" s="183">
        <f>IF(N1193="základní",J1193,0)</f>
        <v>0</v>
      </c>
      <c r="BF1193" s="183">
        <f>IF(N1193="snížená",J1193,0)</f>
        <v>0</v>
      </c>
      <c r="BG1193" s="183">
        <f>IF(N1193="zákl. přenesená",J1193,0)</f>
        <v>0</v>
      </c>
      <c r="BH1193" s="183">
        <f>IF(N1193="sníž. přenesená",J1193,0)</f>
        <v>0</v>
      </c>
      <c r="BI1193" s="183">
        <f>IF(N1193="nulová",J1193,0)</f>
        <v>0</v>
      </c>
      <c r="BJ1193" s="15" t="s">
        <v>81</v>
      </c>
      <c r="BK1193" s="183">
        <f>ROUND(I1193*H1193,2)</f>
        <v>0</v>
      </c>
      <c r="BL1193" s="15" t="s">
        <v>143</v>
      </c>
      <c r="BM1193" s="182" t="s">
        <v>2320</v>
      </c>
    </row>
    <row r="1194" spans="1:65" s="2" customFormat="1" ht="11.25">
      <c r="A1194" s="32"/>
      <c r="B1194" s="33"/>
      <c r="C1194" s="34"/>
      <c r="D1194" s="184" t="s">
        <v>145</v>
      </c>
      <c r="E1194" s="34"/>
      <c r="F1194" s="185" t="s">
        <v>2321</v>
      </c>
      <c r="G1194" s="34"/>
      <c r="H1194" s="34"/>
      <c r="I1194" s="186"/>
      <c r="J1194" s="34"/>
      <c r="K1194" s="34"/>
      <c r="L1194" s="37"/>
      <c r="M1194" s="187"/>
      <c r="N1194" s="188"/>
      <c r="O1194" s="62"/>
      <c r="P1194" s="62"/>
      <c r="Q1194" s="62"/>
      <c r="R1194" s="62"/>
      <c r="S1194" s="62"/>
      <c r="T1194" s="63"/>
      <c r="U1194" s="32"/>
      <c r="V1194" s="32"/>
      <c r="W1194" s="32"/>
      <c r="X1194" s="32"/>
      <c r="Y1194" s="32"/>
      <c r="Z1194" s="32"/>
      <c r="AA1194" s="32"/>
      <c r="AB1194" s="32"/>
      <c r="AC1194" s="32"/>
      <c r="AD1194" s="32"/>
      <c r="AE1194" s="32"/>
      <c r="AT1194" s="15" t="s">
        <v>145</v>
      </c>
      <c r="AU1194" s="15" t="s">
        <v>83</v>
      </c>
    </row>
    <row r="1195" spans="1:65" s="2" customFormat="1" ht="11.25">
      <c r="A1195" s="32"/>
      <c r="B1195" s="33"/>
      <c r="C1195" s="34"/>
      <c r="D1195" s="189" t="s">
        <v>147</v>
      </c>
      <c r="E1195" s="34"/>
      <c r="F1195" s="190" t="s">
        <v>2322</v>
      </c>
      <c r="G1195" s="34"/>
      <c r="H1195" s="34"/>
      <c r="I1195" s="186"/>
      <c r="J1195" s="34"/>
      <c r="K1195" s="34"/>
      <c r="L1195" s="37"/>
      <c r="M1195" s="187"/>
      <c r="N1195" s="188"/>
      <c r="O1195" s="62"/>
      <c r="P1195" s="62"/>
      <c r="Q1195" s="62"/>
      <c r="R1195" s="62"/>
      <c r="S1195" s="62"/>
      <c r="T1195" s="63"/>
      <c r="U1195" s="32"/>
      <c r="V1195" s="32"/>
      <c r="W1195" s="32"/>
      <c r="X1195" s="32"/>
      <c r="Y1195" s="32"/>
      <c r="Z1195" s="32"/>
      <c r="AA1195" s="32"/>
      <c r="AB1195" s="32"/>
      <c r="AC1195" s="32"/>
      <c r="AD1195" s="32"/>
      <c r="AE1195" s="32"/>
      <c r="AT1195" s="15" t="s">
        <v>147</v>
      </c>
      <c r="AU1195" s="15" t="s">
        <v>83</v>
      </c>
    </row>
    <row r="1196" spans="1:65" s="2" customFormat="1" ht="16.5" customHeight="1">
      <c r="A1196" s="32"/>
      <c r="B1196" s="33"/>
      <c r="C1196" s="171" t="s">
        <v>2323</v>
      </c>
      <c r="D1196" s="171" t="s">
        <v>138</v>
      </c>
      <c r="E1196" s="172" t="s">
        <v>2324</v>
      </c>
      <c r="F1196" s="173" t="s">
        <v>2325</v>
      </c>
      <c r="G1196" s="174" t="s">
        <v>141</v>
      </c>
      <c r="H1196" s="175">
        <v>200</v>
      </c>
      <c r="I1196" s="176"/>
      <c r="J1196" s="177">
        <f>ROUND(I1196*H1196,2)</f>
        <v>0</v>
      </c>
      <c r="K1196" s="173" t="s">
        <v>142</v>
      </c>
      <c r="L1196" s="37"/>
      <c r="M1196" s="178" t="s">
        <v>19</v>
      </c>
      <c r="N1196" s="179" t="s">
        <v>44</v>
      </c>
      <c r="O1196" s="62"/>
      <c r="P1196" s="180">
        <f>O1196*H1196</f>
        <v>0</v>
      </c>
      <c r="Q1196" s="180">
        <v>0</v>
      </c>
      <c r="R1196" s="180">
        <f>Q1196*H1196</f>
        <v>0</v>
      </c>
      <c r="S1196" s="180">
        <v>0</v>
      </c>
      <c r="T1196" s="181">
        <f>S1196*H1196</f>
        <v>0</v>
      </c>
      <c r="U1196" s="32"/>
      <c r="V1196" s="32"/>
      <c r="W1196" s="32"/>
      <c r="X1196" s="32"/>
      <c r="Y1196" s="32"/>
      <c r="Z1196" s="32"/>
      <c r="AA1196" s="32"/>
      <c r="AB1196" s="32"/>
      <c r="AC1196" s="32"/>
      <c r="AD1196" s="32"/>
      <c r="AE1196" s="32"/>
      <c r="AR1196" s="182" t="s">
        <v>143</v>
      </c>
      <c r="AT1196" s="182" t="s">
        <v>138</v>
      </c>
      <c r="AU1196" s="182" t="s">
        <v>83</v>
      </c>
      <c r="AY1196" s="15" t="s">
        <v>136</v>
      </c>
      <c r="BE1196" s="183">
        <f>IF(N1196="základní",J1196,0)</f>
        <v>0</v>
      </c>
      <c r="BF1196" s="183">
        <f>IF(N1196="snížená",J1196,0)</f>
        <v>0</v>
      </c>
      <c r="BG1196" s="183">
        <f>IF(N1196="zákl. přenesená",J1196,0)</f>
        <v>0</v>
      </c>
      <c r="BH1196" s="183">
        <f>IF(N1196="sníž. přenesená",J1196,0)</f>
        <v>0</v>
      </c>
      <c r="BI1196" s="183">
        <f>IF(N1196="nulová",J1196,0)</f>
        <v>0</v>
      </c>
      <c r="BJ1196" s="15" t="s">
        <v>81</v>
      </c>
      <c r="BK1196" s="183">
        <f>ROUND(I1196*H1196,2)</f>
        <v>0</v>
      </c>
      <c r="BL1196" s="15" t="s">
        <v>143</v>
      </c>
      <c r="BM1196" s="182" t="s">
        <v>2326</v>
      </c>
    </row>
    <row r="1197" spans="1:65" s="2" customFormat="1" ht="11.25">
      <c r="A1197" s="32"/>
      <c r="B1197" s="33"/>
      <c r="C1197" s="34"/>
      <c r="D1197" s="184" t="s">
        <v>145</v>
      </c>
      <c r="E1197" s="34"/>
      <c r="F1197" s="185" t="s">
        <v>2327</v>
      </c>
      <c r="G1197" s="34"/>
      <c r="H1197" s="34"/>
      <c r="I1197" s="186"/>
      <c r="J1197" s="34"/>
      <c r="K1197" s="34"/>
      <c r="L1197" s="37"/>
      <c r="M1197" s="187"/>
      <c r="N1197" s="188"/>
      <c r="O1197" s="62"/>
      <c r="P1197" s="62"/>
      <c r="Q1197" s="62"/>
      <c r="R1197" s="62"/>
      <c r="S1197" s="62"/>
      <c r="T1197" s="63"/>
      <c r="U1197" s="32"/>
      <c r="V1197" s="32"/>
      <c r="W1197" s="32"/>
      <c r="X1197" s="32"/>
      <c r="Y1197" s="32"/>
      <c r="Z1197" s="32"/>
      <c r="AA1197" s="32"/>
      <c r="AB1197" s="32"/>
      <c r="AC1197" s="32"/>
      <c r="AD1197" s="32"/>
      <c r="AE1197" s="32"/>
      <c r="AT1197" s="15" t="s">
        <v>145</v>
      </c>
      <c r="AU1197" s="15" t="s">
        <v>83</v>
      </c>
    </row>
    <row r="1198" spans="1:65" s="2" customFormat="1" ht="11.25">
      <c r="A1198" s="32"/>
      <c r="B1198" s="33"/>
      <c r="C1198" s="34"/>
      <c r="D1198" s="189" t="s">
        <v>147</v>
      </c>
      <c r="E1198" s="34"/>
      <c r="F1198" s="190" t="s">
        <v>2328</v>
      </c>
      <c r="G1198" s="34"/>
      <c r="H1198" s="34"/>
      <c r="I1198" s="186"/>
      <c r="J1198" s="34"/>
      <c r="K1198" s="34"/>
      <c r="L1198" s="37"/>
      <c r="M1198" s="187"/>
      <c r="N1198" s="188"/>
      <c r="O1198" s="62"/>
      <c r="P1198" s="62"/>
      <c r="Q1198" s="62"/>
      <c r="R1198" s="62"/>
      <c r="S1198" s="62"/>
      <c r="T1198" s="63"/>
      <c r="U1198" s="32"/>
      <c r="V1198" s="32"/>
      <c r="W1198" s="32"/>
      <c r="X1198" s="32"/>
      <c r="Y1198" s="32"/>
      <c r="Z1198" s="32"/>
      <c r="AA1198" s="32"/>
      <c r="AB1198" s="32"/>
      <c r="AC1198" s="32"/>
      <c r="AD1198" s="32"/>
      <c r="AE1198" s="32"/>
      <c r="AT1198" s="15" t="s">
        <v>147</v>
      </c>
      <c r="AU1198" s="15" t="s">
        <v>83</v>
      </c>
    </row>
    <row r="1199" spans="1:65" s="2" customFormat="1" ht="16.5" customHeight="1">
      <c r="A1199" s="32"/>
      <c r="B1199" s="33"/>
      <c r="C1199" s="171" t="s">
        <v>2329</v>
      </c>
      <c r="D1199" s="171" t="s">
        <v>138</v>
      </c>
      <c r="E1199" s="172" t="s">
        <v>2330</v>
      </c>
      <c r="F1199" s="173" t="s">
        <v>2331</v>
      </c>
      <c r="G1199" s="174" t="s">
        <v>141</v>
      </c>
      <c r="H1199" s="175">
        <v>200</v>
      </c>
      <c r="I1199" s="176"/>
      <c r="J1199" s="177">
        <f>ROUND(I1199*H1199,2)</f>
        <v>0</v>
      </c>
      <c r="K1199" s="173" t="s">
        <v>142</v>
      </c>
      <c r="L1199" s="37"/>
      <c r="M1199" s="178" t="s">
        <v>19</v>
      </c>
      <c r="N1199" s="179" t="s">
        <v>44</v>
      </c>
      <c r="O1199" s="62"/>
      <c r="P1199" s="180">
        <f>O1199*H1199</f>
        <v>0</v>
      </c>
      <c r="Q1199" s="180">
        <v>0</v>
      </c>
      <c r="R1199" s="180">
        <f>Q1199*H1199</f>
        <v>0</v>
      </c>
      <c r="S1199" s="180">
        <v>0</v>
      </c>
      <c r="T1199" s="181">
        <f>S1199*H1199</f>
        <v>0</v>
      </c>
      <c r="U1199" s="32"/>
      <c r="V1199" s="32"/>
      <c r="W1199" s="32"/>
      <c r="X1199" s="32"/>
      <c r="Y1199" s="32"/>
      <c r="Z1199" s="32"/>
      <c r="AA1199" s="32"/>
      <c r="AB1199" s="32"/>
      <c r="AC1199" s="32"/>
      <c r="AD1199" s="32"/>
      <c r="AE1199" s="32"/>
      <c r="AR1199" s="182" t="s">
        <v>143</v>
      </c>
      <c r="AT1199" s="182" t="s">
        <v>138</v>
      </c>
      <c r="AU1199" s="182" t="s">
        <v>83</v>
      </c>
      <c r="AY1199" s="15" t="s">
        <v>136</v>
      </c>
      <c r="BE1199" s="183">
        <f>IF(N1199="základní",J1199,0)</f>
        <v>0</v>
      </c>
      <c r="BF1199" s="183">
        <f>IF(N1199="snížená",J1199,0)</f>
        <v>0</v>
      </c>
      <c r="BG1199" s="183">
        <f>IF(N1199="zákl. přenesená",J1199,0)</f>
        <v>0</v>
      </c>
      <c r="BH1199" s="183">
        <f>IF(N1199="sníž. přenesená",J1199,0)</f>
        <v>0</v>
      </c>
      <c r="BI1199" s="183">
        <f>IF(N1199="nulová",J1199,0)</f>
        <v>0</v>
      </c>
      <c r="BJ1199" s="15" t="s">
        <v>81</v>
      </c>
      <c r="BK1199" s="183">
        <f>ROUND(I1199*H1199,2)</f>
        <v>0</v>
      </c>
      <c r="BL1199" s="15" t="s">
        <v>143</v>
      </c>
      <c r="BM1199" s="182" t="s">
        <v>2332</v>
      </c>
    </row>
    <row r="1200" spans="1:65" s="2" customFormat="1" ht="11.25">
      <c r="A1200" s="32"/>
      <c r="B1200" s="33"/>
      <c r="C1200" s="34"/>
      <c r="D1200" s="184" t="s">
        <v>145</v>
      </c>
      <c r="E1200" s="34"/>
      <c r="F1200" s="185" t="s">
        <v>2333</v>
      </c>
      <c r="G1200" s="34"/>
      <c r="H1200" s="34"/>
      <c r="I1200" s="186"/>
      <c r="J1200" s="34"/>
      <c r="K1200" s="34"/>
      <c r="L1200" s="37"/>
      <c r="M1200" s="187"/>
      <c r="N1200" s="188"/>
      <c r="O1200" s="62"/>
      <c r="P1200" s="62"/>
      <c r="Q1200" s="62"/>
      <c r="R1200" s="62"/>
      <c r="S1200" s="62"/>
      <c r="T1200" s="63"/>
      <c r="U1200" s="32"/>
      <c r="V1200" s="32"/>
      <c r="W1200" s="32"/>
      <c r="X1200" s="32"/>
      <c r="Y1200" s="32"/>
      <c r="Z1200" s="32"/>
      <c r="AA1200" s="32"/>
      <c r="AB1200" s="32"/>
      <c r="AC1200" s="32"/>
      <c r="AD1200" s="32"/>
      <c r="AE1200" s="32"/>
      <c r="AT1200" s="15" t="s">
        <v>145</v>
      </c>
      <c r="AU1200" s="15" t="s">
        <v>83</v>
      </c>
    </row>
    <row r="1201" spans="1:65" s="2" customFormat="1" ht="11.25">
      <c r="A1201" s="32"/>
      <c r="B1201" s="33"/>
      <c r="C1201" s="34"/>
      <c r="D1201" s="189" t="s">
        <v>147</v>
      </c>
      <c r="E1201" s="34"/>
      <c r="F1201" s="190" t="s">
        <v>2334</v>
      </c>
      <c r="G1201" s="34"/>
      <c r="H1201" s="34"/>
      <c r="I1201" s="186"/>
      <c r="J1201" s="34"/>
      <c r="K1201" s="34"/>
      <c r="L1201" s="37"/>
      <c r="M1201" s="187"/>
      <c r="N1201" s="188"/>
      <c r="O1201" s="62"/>
      <c r="P1201" s="62"/>
      <c r="Q1201" s="62"/>
      <c r="R1201" s="62"/>
      <c r="S1201" s="62"/>
      <c r="T1201" s="63"/>
      <c r="U1201" s="32"/>
      <c r="V1201" s="32"/>
      <c r="W1201" s="32"/>
      <c r="X1201" s="32"/>
      <c r="Y1201" s="32"/>
      <c r="Z1201" s="32"/>
      <c r="AA1201" s="32"/>
      <c r="AB1201" s="32"/>
      <c r="AC1201" s="32"/>
      <c r="AD1201" s="32"/>
      <c r="AE1201" s="32"/>
      <c r="AT1201" s="15" t="s">
        <v>147</v>
      </c>
      <c r="AU1201" s="15" t="s">
        <v>83</v>
      </c>
    </row>
    <row r="1202" spans="1:65" s="2" customFormat="1" ht="21.75" customHeight="1">
      <c r="A1202" s="32"/>
      <c r="B1202" s="33"/>
      <c r="C1202" s="171" t="s">
        <v>2335</v>
      </c>
      <c r="D1202" s="171" t="s">
        <v>138</v>
      </c>
      <c r="E1202" s="172" t="s">
        <v>2336</v>
      </c>
      <c r="F1202" s="173" t="s">
        <v>2337</v>
      </c>
      <c r="G1202" s="174" t="s">
        <v>141</v>
      </c>
      <c r="H1202" s="175">
        <v>100</v>
      </c>
      <c r="I1202" s="176"/>
      <c r="J1202" s="177">
        <f>ROUND(I1202*H1202,2)</f>
        <v>0</v>
      </c>
      <c r="K1202" s="173" t="s">
        <v>142</v>
      </c>
      <c r="L1202" s="37"/>
      <c r="M1202" s="178" t="s">
        <v>19</v>
      </c>
      <c r="N1202" s="179" t="s">
        <v>44</v>
      </c>
      <c r="O1202" s="62"/>
      <c r="P1202" s="180">
        <f>O1202*H1202</f>
        <v>0</v>
      </c>
      <c r="Q1202" s="180">
        <v>0</v>
      </c>
      <c r="R1202" s="180">
        <f>Q1202*H1202</f>
        <v>0</v>
      </c>
      <c r="S1202" s="180">
        <v>0</v>
      </c>
      <c r="T1202" s="181">
        <f>S1202*H1202</f>
        <v>0</v>
      </c>
      <c r="U1202" s="32"/>
      <c r="V1202" s="32"/>
      <c r="W1202" s="32"/>
      <c r="X1202" s="32"/>
      <c r="Y1202" s="32"/>
      <c r="Z1202" s="32"/>
      <c r="AA1202" s="32"/>
      <c r="AB1202" s="32"/>
      <c r="AC1202" s="32"/>
      <c r="AD1202" s="32"/>
      <c r="AE1202" s="32"/>
      <c r="AR1202" s="182" t="s">
        <v>143</v>
      </c>
      <c r="AT1202" s="182" t="s">
        <v>138</v>
      </c>
      <c r="AU1202" s="182" t="s">
        <v>83</v>
      </c>
      <c r="AY1202" s="15" t="s">
        <v>136</v>
      </c>
      <c r="BE1202" s="183">
        <f>IF(N1202="základní",J1202,0)</f>
        <v>0</v>
      </c>
      <c r="BF1202" s="183">
        <f>IF(N1202="snížená",J1202,0)</f>
        <v>0</v>
      </c>
      <c r="BG1202" s="183">
        <f>IF(N1202="zákl. přenesená",J1202,0)</f>
        <v>0</v>
      </c>
      <c r="BH1202" s="183">
        <f>IF(N1202="sníž. přenesená",J1202,0)</f>
        <v>0</v>
      </c>
      <c r="BI1202" s="183">
        <f>IF(N1202="nulová",J1202,0)</f>
        <v>0</v>
      </c>
      <c r="BJ1202" s="15" t="s">
        <v>81</v>
      </c>
      <c r="BK1202" s="183">
        <f>ROUND(I1202*H1202,2)</f>
        <v>0</v>
      </c>
      <c r="BL1202" s="15" t="s">
        <v>143</v>
      </c>
      <c r="BM1202" s="182" t="s">
        <v>2338</v>
      </c>
    </row>
    <row r="1203" spans="1:65" s="2" customFormat="1" ht="19.5">
      <c r="A1203" s="32"/>
      <c r="B1203" s="33"/>
      <c r="C1203" s="34"/>
      <c r="D1203" s="184" t="s">
        <v>145</v>
      </c>
      <c r="E1203" s="34"/>
      <c r="F1203" s="185" t="s">
        <v>2339</v>
      </c>
      <c r="G1203" s="34"/>
      <c r="H1203" s="34"/>
      <c r="I1203" s="186"/>
      <c r="J1203" s="34"/>
      <c r="K1203" s="34"/>
      <c r="L1203" s="37"/>
      <c r="M1203" s="187"/>
      <c r="N1203" s="188"/>
      <c r="O1203" s="62"/>
      <c r="P1203" s="62"/>
      <c r="Q1203" s="62"/>
      <c r="R1203" s="62"/>
      <c r="S1203" s="62"/>
      <c r="T1203" s="63"/>
      <c r="U1203" s="32"/>
      <c r="V1203" s="32"/>
      <c r="W1203" s="32"/>
      <c r="X1203" s="32"/>
      <c r="Y1203" s="32"/>
      <c r="Z1203" s="32"/>
      <c r="AA1203" s="32"/>
      <c r="AB1203" s="32"/>
      <c r="AC1203" s="32"/>
      <c r="AD1203" s="32"/>
      <c r="AE1203" s="32"/>
      <c r="AT1203" s="15" t="s">
        <v>145</v>
      </c>
      <c r="AU1203" s="15" t="s">
        <v>83</v>
      </c>
    </row>
    <row r="1204" spans="1:65" s="2" customFormat="1" ht="11.25">
      <c r="A1204" s="32"/>
      <c r="B1204" s="33"/>
      <c r="C1204" s="34"/>
      <c r="D1204" s="189" t="s">
        <v>147</v>
      </c>
      <c r="E1204" s="34"/>
      <c r="F1204" s="190" t="s">
        <v>2340</v>
      </c>
      <c r="G1204" s="34"/>
      <c r="H1204" s="34"/>
      <c r="I1204" s="186"/>
      <c r="J1204" s="34"/>
      <c r="K1204" s="34"/>
      <c r="L1204" s="37"/>
      <c r="M1204" s="187"/>
      <c r="N1204" s="188"/>
      <c r="O1204" s="62"/>
      <c r="P1204" s="62"/>
      <c r="Q1204" s="62"/>
      <c r="R1204" s="62"/>
      <c r="S1204" s="62"/>
      <c r="T1204" s="63"/>
      <c r="U1204" s="32"/>
      <c r="V1204" s="32"/>
      <c r="W1204" s="32"/>
      <c r="X1204" s="32"/>
      <c r="Y1204" s="32"/>
      <c r="Z1204" s="32"/>
      <c r="AA1204" s="32"/>
      <c r="AB1204" s="32"/>
      <c r="AC1204" s="32"/>
      <c r="AD1204" s="32"/>
      <c r="AE1204" s="32"/>
      <c r="AT1204" s="15" t="s">
        <v>147</v>
      </c>
      <c r="AU1204" s="15" t="s">
        <v>83</v>
      </c>
    </row>
    <row r="1205" spans="1:65" s="2" customFormat="1" ht="21.75" customHeight="1">
      <c r="A1205" s="32"/>
      <c r="B1205" s="33"/>
      <c r="C1205" s="171" t="s">
        <v>2341</v>
      </c>
      <c r="D1205" s="171" t="s">
        <v>138</v>
      </c>
      <c r="E1205" s="172" t="s">
        <v>2342</v>
      </c>
      <c r="F1205" s="173" t="s">
        <v>2343</v>
      </c>
      <c r="G1205" s="174" t="s">
        <v>141</v>
      </c>
      <c r="H1205" s="175">
        <v>100</v>
      </c>
      <c r="I1205" s="176"/>
      <c r="J1205" s="177">
        <f>ROUND(I1205*H1205,2)</f>
        <v>0</v>
      </c>
      <c r="K1205" s="173" t="s">
        <v>142</v>
      </c>
      <c r="L1205" s="37"/>
      <c r="M1205" s="178" t="s">
        <v>19</v>
      </c>
      <c r="N1205" s="179" t="s">
        <v>44</v>
      </c>
      <c r="O1205" s="62"/>
      <c r="P1205" s="180">
        <f>O1205*H1205</f>
        <v>0</v>
      </c>
      <c r="Q1205" s="180">
        <v>0</v>
      </c>
      <c r="R1205" s="180">
        <f>Q1205*H1205</f>
        <v>0</v>
      </c>
      <c r="S1205" s="180">
        <v>0</v>
      </c>
      <c r="T1205" s="181">
        <f>S1205*H1205</f>
        <v>0</v>
      </c>
      <c r="U1205" s="32"/>
      <c r="V1205" s="32"/>
      <c r="W1205" s="32"/>
      <c r="X1205" s="32"/>
      <c r="Y1205" s="32"/>
      <c r="Z1205" s="32"/>
      <c r="AA1205" s="32"/>
      <c r="AB1205" s="32"/>
      <c r="AC1205" s="32"/>
      <c r="AD1205" s="32"/>
      <c r="AE1205" s="32"/>
      <c r="AR1205" s="182" t="s">
        <v>143</v>
      </c>
      <c r="AT1205" s="182" t="s">
        <v>138</v>
      </c>
      <c r="AU1205" s="182" t="s">
        <v>83</v>
      </c>
      <c r="AY1205" s="15" t="s">
        <v>136</v>
      </c>
      <c r="BE1205" s="183">
        <f>IF(N1205="základní",J1205,0)</f>
        <v>0</v>
      </c>
      <c r="BF1205" s="183">
        <f>IF(N1205="snížená",J1205,0)</f>
        <v>0</v>
      </c>
      <c r="BG1205" s="183">
        <f>IF(N1205="zákl. přenesená",J1205,0)</f>
        <v>0</v>
      </c>
      <c r="BH1205" s="183">
        <f>IF(N1205="sníž. přenesená",J1205,0)</f>
        <v>0</v>
      </c>
      <c r="BI1205" s="183">
        <f>IF(N1205="nulová",J1205,0)</f>
        <v>0</v>
      </c>
      <c r="BJ1205" s="15" t="s">
        <v>81</v>
      </c>
      <c r="BK1205" s="183">
        <f>ROUND(I1205*H1205,2)</f>
        <v>0</v>
      </c>
      <c r="BL1205" s="15" t="s">
        <v>143</v>
      </c>
      <c r="BM1205" s="182" t="s">
        <v>2344</v>
      </c>
    </row>
    <row r="1206" spans="1:65" s="2" customFormat="1" ht="19.5">
      <c r="A1206" s="32"/>
      <c r="B1206" s="33"/>
      <c r="C1206" s="34"/>
      <c r="D1206" s="184" t="s">
        <v>145</v>
      </c>
      <c r="E1206" s="34"/>
      <c r="F1206" s="185" t="s">
        <v>2345</v>
      </c>
      <c r="G1206" s="34"/>
      <c r="H1206" s="34"/>
      <c r="I1206" s="186"/>
      <c r="J1206" s="34"/>
      <c r="K1206" s="34"/>
      <c r="L1206" s="37"/>
      <c r="M1206" s="187"/>
      <c r="N1206" s="188"/>
      <c r="O1206" s="62"/>
      <c r="P1206" s="62"/>
      <c r="Q1206" s="62"/>
      <c r="R1206" s="62"/>
      <c r="S1206" s="62"/>
      <c r="T1206" s="63"/>
      <c r="U1206" s="32"/>
      <c r="V1206" s="32"/>
      <c r="W1206" s="32"/>
      <c r="X1206" s="32"/>
      <c r="Y1206" s="32"/>
      <c r="Z1206" s="32"/>
      <c r="AA1206" s="32"/>
      <c r="AB1206" s="32"/>
      <c r="AC1206" s="32"/>
      <c r="AD1206" s="32"/>
      <c r="AE1206" s="32"/>
      <c r="AT1206" s="15" t="s">
        <v>145</v>
      </c>
      <c r="AU1206" s="15" t="s">
        <v>83</v>
      </c>
    </row>
    <row r="1207" spans="1:65" s="2" customFormat="1" ht="11.25">
      <c r="A1207" s="32"/>
      <c r="B1207" s="33"/>
      <c r="C1207" s="34"/>
      <c r="D1207" s="189" t="s">
        <v>147</v>
      </c>
      <c r="E1207" s="34"/>
      <c r="F1207" s="190" t="s">
        <v>2346</v>
      </c>
      <c r="G1207" s="34"/>
      <c r="H1207" s="34"/>
      <c r="I1207" s="186"/>
      <c r="J1207" s="34"/>
      <c r="K1207" s="34"/>
      <c r="L1207" s="37"/>
      <c r="M1207" s="187"/>
      <c r="N1207" s="188"/>
      <c r="O1207" s="62"/>
      <c r="P1207" s="62"/>
      <c r="Q1207" s="62"/>
      <c r="R1207" s="62"/>
      <c r="S1207" s="62"/>
      <c r="T1207" s="63"/>
      <c r="U1207" s="32"/>
      <c r="V1207" s="32"/>
      <c r="W1207" s="32"/>
      <c r="X1207" s="32"/>
      <c r="Y1207" s="32"/>
      <c r="Z1207" s="32"/>
      <c r="AA1207" s="32"/>
      <c r="AB1207" s="32"/>
      <c r="AC1207" s="32"/>
      <c r="AD1207" s="32"/>
      <c r="AE1207" s="32"/>
      <c r="AT1207" s="15" t="s">
        <v>147</v>
      </c>
      <c r="AU1207" s="15" t="s">
        <v>83</v>
      </c>
    </row>
    <row r="1208" spans="1:65" s="2" customFormat="1" ht="21.75" customHeight="1">
      <c r="A1208" s="32"/>
      <c r="B1208" s="33"/>
      <c r="C1208" s="171" t="s">
        <v>2347</v>
      </c>
      <c r="D1208" s="171" t="s">
        <v>138</v>
      </c>
      <c r="E1208" s="172" t="s">
        <v>2348</v>
      </c>
      <c r="F1208" s="173" t="s">
        <v>2349</v>
      </c>
      <c r="G1208" s="174" t="s">
        <v>141</v>
      </c>
      <c r="H1208" s="175">
        <v>100</v>
      </c>
      <c r="I1208" s="176"/>
      <c r="J1208" s="177">
        <f>ROUND(I1208*H1208,2)</f>
        <v>0</v>
      </c>
      <c r="K1208" s="173" t="s">
        <v>142</v>
      </c>
      <c r="L1208" s="37"/>
      <c r="M1208" s="178" t="s">
        <v>19</v>
      </c>
      <c r="N1208" s="179" t="s">
        <v>44</v>
      </c>
      <c r="O1208" s="62"/>
      <c r="P1208" s="180">
        <f>O1208*H1208</f>
        <v>0</v>
      </c>
      <c r="Q1208" s="180">
        <v>0</v>
      </c>
      <c r="R1208" s="180">
        <f>Q1208*H1208</f>
        <v>0</v>
      </c>
      <c r="S1208" s="180">
        <v>0</v>
      </c>
      <c r="T1208" s="181">
        <f>S1208*H1208</f>
        <v>0</v>
      </c>
      <c r="U1208" s="32"/>
      <c r="V1208" s="32"/>
      <c r="W1208" s="32"/>
      <c r="X1208" s="32"/>
      <c r="Y1208" s="32"/>
      <c r="Z1208" s="32"/>
      <c r="AA1208" s="32"/>
      <c r="AB1208" s="32"/>
      <c r="AC1208" s="32"/>
      <c r="AD1208" s="32"/>
      <c r="AE1208" s="32"/>
      <c r="AR1208" s="182" t="s">
        <v>143</v>
      </c>
      <c r="AT1208" s="182" t="s">
        <v>138</v>
      </c>
      <c r="AU1208" s="182" t="s">
        <v>83</v>
      </c>
      <c r="AY1208" s="15" t="s">
        <v>136</v>
      </c>
      <c r="BE1208" s="183">
        <f>IF(N1208="základní",J1208,0)</f>
        <v>0</v>
      </c>
      <c r="BF1208" s="183">
        <f>IF(N1208="snížená",J1208,0)</f>
        <v>0</v>
      </c>
      <c r="BG1208" s="183">
        <f>IF(N1208="zákl. přenesená",J1208,0)</f>
        <v>0</v>
      </c>
      <c r="BH1208" s="183">
        <f>IF(N1208="sníž. přenesená",J1208,0)</f>
        <v>0</v>
      </c>
      <c r="BI1208" s="183">
        <f>IF(N1208="nulová",J1208,0)</f>
        <v>0</v>
      </c>
      <c r="BJ1208" s="15" t="s">
        <v>81</v>
      </c>
      <c r="BK1208" s="183">
        <f>ROUND(I1208*H1208,2)</f>
        <v>0</v>
      </c>
      <c r="BL1208" s="15" t="s">
        <v>143</v>
      </c>
      <c r="BM1208" s="182" t="s">
        <v>2350</v>
      </c>
    </row>
    <row r="1209" spans="1:65" s="2" customFormat="1" ht="19.5">
      <c r="A1209" s="32"/>
      <c r="B1209" s="33"/>
      <c r="C1209" s="34"/>
      <c r="D1209" s="184" t="s">
        <v>145</v>
      </c>
      <c r="E1209" s="34"/>
      <c r="F1209" s="185" t="s">
        <v>2351</v>
      </c>
      <c r="G1209" s="34"/>
      <c r="H1209" s="34"/>
      <c r="I1209" s="186"/>
      <c r="J1209" s="34"/>
      <c r="K1209" s="34"/>
      <c r="L1209" s="37"/>
      <c r="M1209" s="187"/>
      <c r="N1209" s="188"/>
      <c r="O1209" s="62"/>
      <c r="P1209" s="62"/>
      <c r="Q1209" s="62"/>
      <c r="R1209" s="62"/>
      <c r="S1209" s="62"/>
      <c r="T1209" s="63"/>
      <c r="U1209" s="32"/>
      <c r="V1209" s="32"/>
      <c r="W1209" s="32"/>
      <c r="X1209" s="32"/>
      <c r="Y1209" s="32"/>
      <c r="Z1209" s="32"/>
      <c r="AA1209" s="32"/>
      <c r="AB1209" s="32"/>
      <c r="AC1209" s="32"/>
      <c r="AD1209" s="32"/>
      <c r="AE1209" s="32"/>
      <c r="AT1209" s="15" t="s">
        <v>145</v>
      </c>
      <c r="AU1209" s="15" t="s">
        <v>83</v>
      </c>
    </row>
    <row r="1210" spans="1:65" s="2" customFormat="1" ht="11.25">
      <c r="A1210" s="32"/>
      <c r="B1210" s="33"/>
      <c r="C1210" s="34"/>
      <c r="D1210" s="189" t="s">
        <v>147</v>
      </c>
      <c r="E1210" s="34"/>
      <c r="F1210" s="190" t="s">
        <v>2352</v>
      </c>
      <c r="G1210" s="34"/>
      <c r="H1210" s="34"/>
      <c r="I1210" s="186"/>
      <c r="J1210" s="34"/>
      <c r="K1210" s="34"/>
      <c r="L1210" s="37"/>
      <c r="M1210" s="187"/>
      <c r="N1210" s="188"/>
      <c r="O1210" s="62"/>
      <c r="P1210" s="62"/>
      <c r="Q1210" s="62"/>
      <c r="R1210" s="62"/>
      <c r="S1210" s="62"/>
      <c r="T1210" s="63"/>
      <c r="U1210" s="32"/>
      <c r="V1210" s="32"/>
      <c r="W1210" s="32"/>
      <c r="X1210" s="32"/>
      <c r="Y1210" s="32"/>
      <c r="Z1210" s="32"/>
      <c r="AA1210" s="32"/>
      <c r="AB1210" s="32"/>
      <c r="AC1210" s="32"/>
      <c r="AD1210" s="32"/>
      <c r="AE1210" s="32"/>
      <c r="AT1210" s="15" t="s">
        <v>147</v>
      </c>
      <c r="AU1210" s="15" t="s">
        <v>83</v>
      </c>
    </row>
    <row r="1211" spans="1:65" s="2" customFormat="1" ht="16.5" customHeight="1">
      <c r="A1211" s="32"/>
      <c r="B1211" s="33"/>
      <c r="C1211" s="171" t="s">
        <v>2353</v>
      </c>
      <c r="D1211" s="171" t="s">
        <v>138</v>
      </c>
      <c r="E1211" s="172" t="s">
        <v>2354</v>
      </c>
      <c r="F1211" s="173" t="s">
        <v>2355</v>
      </c>
      <c r="G1211" s="174" t="s">
        <v>263</v>
      </c>
      <c r="H1211" s="175">
        <v>40</v>
      </c>
      <c r="I1211" s="176"/>
      <c r="J1211" s="177">
        <f>ROUND(I1211*H1211,2)</f>
        <v>0</v>
      </c>
      <c r="K1211" s="173" t="s">
        <v>142</v>
      </c>
      <c r="L1211" s="37"/>
      <c r="M1211" s="178" t="s">
        <v>19</v>
      </c>
      <c r="N1211" s="179" t="s">
        <v>44</v>
      </c>
      <c r="O1211" s="62"/>
      <c r="P1211" s="180">
        <f>O1211*H1211</f>
        <v>0</v>
      </c>
      <c r="Q1211" s="180">
        <v>0</v>
      </c>
      <c r="R1211" s="180">
        <f>Q1211*H1211</f>
        <v>0</v>
      </c>
      <c r="S1211" s="180">
        <v>1E-3</v>
      </c>
      <c r="T1211" s="181">
        <f>S1211*H1211</f>
        <v>0.04</v>
      </c>
      <c r="U1211" s="32"/>
      <c r="V1211" s="32"/>
      <c r="W1211" s="32"/>
      <c r="X1211" s="32"/>
      <c r="Y1211" s="32"/>
      <c r="Z1211" s="32"/>
      <c r="AA1211" s="32"/>
      <c r="AB1211" s="32"/>
      <c r="AC1211" s="32"/>
      <c r="AD1211" s="32"/>
      <c r="AE1211" s="32"/>
      <c r="AR1211" s="182" t="s">
        <v>143</v>
      </c>
      <c r="AT1211" s="182" t="s">
        <v>138</v>
      </c>
      <c r="AU1211" s="182" t="s">
        <v>83</v>
      </c>
      <c r="AY1211" s="15" t="s">
        <v>136</v>
      </c>
      <c r="BE1211" s="183">
        <f>IF(N1211="základní",J1211,0)</f>
        <v>0</v>
      </c>
      <c r="BF1211" s="183">
        <f>IF(N1211="snížená",J1211,0)</f>
        <v>0</v>
      </c>
      <c r="BG1211" s="183">
        <f>IF(N1211="zákl. přenesená",J1211,0)</f>
        <v>0</v>
      </c>
      <c r="BH1211" s="183">
        <f>IF(N1211="sníž. přenesená",J1211,0)</f>
        <v>0</v>
      </c>
      <c r="BI1211" s="183">
        <f>IF(N1211="nulová",J1211,0)</f>
        <v>0</v>
      </c>
      <c r="BJ1211" s="15" t="s">
        <v>81</v>
      </c>
      <c r="BK1211" s="183">
        <f>ROUND(I1211*H1211,2)</f>
        <v>0</v>
      </c>
      <c r="BL1211" s="15" t="s">
        <v>143</v>
      </c>
      <c r="BM1211" s="182" t="s">
        <v>2356</v>
      </c>
    </row>
    <row r="1212" spans="1:65" s="2" customFormat="1" ht="11.25">
      <c r="A1212" s="32"/>
      <c r="B1212" s="33"/>
      <c r="C1212" s="34"/>
      <c r="D1212" s="184" t="s">
        <v>145</v>
      </c>
      <c r="E1212" s="34"/>
      <c r="F1212" s="185" t="s">
        <v>2357</v>
      </c>
      <c r="G1212" s="34"/>
      <c r="H1212" s="34"/>
      <c r="I1212" s="186"/>
      <c r="J1212" s="34"/>
      <c r="K1212" s="34"/>
      <c r="L1212" s="37"/>
      <c r="M1212" s="187"/>
      <c r="N1212" s="188"/>
      <c r="O1212" s="62"/>
      <c r="P1212" s="62"/>
      <c r="Q1212" s="62"/>
      <c r="R1212" s="62"/>
      <c r="S1212" s="62"/>
      <c r="T1212" s="63"/>
      <c r="U1212" s="32"/>
      <c r="V1212" s="32"/>
      <c r="W1212" s="32"/>
      <c r="X1212" s="32"/>
      <c r="Y1212" s="32"/>
      <c r="Z1212" s="32"/>
      <c r="AA1212" s="32"/>
      <c r="AB1212" s="32"/>
      <c r="AC1212" s="32"/>
      <c r="AD1212" s="32"/>
      <c r="AE1212" s="32"/>
      <c r="AT1212" s="15" t="s">
        <v>145</v>
      </c>
      <c r="AU1212" s="15" t="s">
        <v>83</v>
      </c>
    </row>
    <row r="1213" spans="1:65" s="2" customFormat="1" ht="11.25">
      <c r="A1213" s="32"/>
      <c r="B1213" s="33"/>
      <c r="C1213" s="34"/>
      <c r="D1213" s="189" t="s">
        <v>147</v>
      </c>
      <c r="E1213" s="34"/>
      <c r="F1213" s="190" t="s">
        <v>2358</v>
      </c>
      <c r="G1213" s="34"/>
      <c r="H1213" s="34"/>
      <c r="I1213" s="186"/>
      <c r="J1213" s="34"/>
      <c r="K1213" s="34"/>
      <c r="L1213" s="37"/>
      <c r="M1213" s="187"/>
      <c r="N1213" s="188"/>
      <c r="O1213" s="62"/>
      <c r="P1213" s="62"/>
      <c r="Q1213" s="62"/>
      <c r="R1213" s="62"/>
      <c r="S1213" s="62"/>
      <c r="T1213" s="63"/>
      <c r="U1213" s="32"/>
      <c r="V1213" s="32"/>
      <c r="W1213" s="32"/>
      <c r="X1213" s="32"/>
      <c r="Y1213" s="32"/>
      <c r="Z1213" s="32"/>
      <c r="AA1213" s="32"/>
      <c r="AB1213" s="32"/>
      <c r="AC1213" s="32"/>
      <c r="AD1213" s="32"/>
      <c r="AE1213" s="32"/>
      <c r="AT1213" s="15" t="s">
        <v>147</v>
      </c>
      <c r="AU1213" s="15" t="s">
        <v>83</v>
      </c>
    </row>
    <row r="1214" spans="1:65" s="2" customFormat="1" ht="16.5" customHeight="1">
      <c r="A1214" s="32"/>
      <c r="B1214" s="33"/>
      <c r="C1214" s="171" t="s">
        <v>2359</v>
      </c>
      <c r="D1214" s="171" t="s">
        <v>138</v>
      </c>
      <c r="E1214" s="172" t="s">
        <v>2360</v>
      </c>
      <c r="F1214" s="173" t="s">
        <v>2361</v>
      </c>
      <c r="G1214" s="174" t="s">
        <v>263</v>
      </c>
      <c r="H1214" s="175">
        <v>60</v>
      </c>
      <c r="I1214" s="176"/>
      <c r="J1214" s="177">
        <f>ROUND(I1214*H1214,2)</f>
        <v>0</v>
      </c>
      <c r="K1214" s="173" t="s">
        <v>142</v>
      </c>
      <c r="L1214" s="37"/>
      <c r="M1214" s="178" t="s">
        <v>19</v>
      </c>
      <c r="N1214" s="179" t="s">
        <v>44</v>
      </c>
      <c r="O1214" s="62"/>
      <c r="P1214" s="180">
        <f>O1214*H1214</f>
        <v>0</v>
      </c>
      <c r="Q1214" s="180">
        <v>0</v>
      </c>
      <c r="R1214" s="180">
        <f>Q1214*H1214</f>
        <v>0</v>
      </c>
      <c r="S1214" s="180">
        <v>1E-3</v>
      </c>
      <c r="T1214" s="181">
        <f>S1214*H1214</f>
        <v>0.06</v>
      </c>
      <c r="U1214" s="32"/>
      <c r="V1214" s="32"/>
      <c r="W1214" s="32"/>
      <c r="X1214" s="32"/>
      <c r="Y1214" s="32"/>
      <c r="Z1214" s="32"/>
      <c r="AA1214" s="32"/>
      <c r="AB1214" s="32"/>
      <c r="AC1214" s="32"/>
      <c r="AD1214" s="32"/>
      <c r="AE1214" s="32"/>
      <c r="AR1214" s="182" t="s">
        <v>143</v>
      </c>
      <c r="AT1214" s="182" t="s">
        <v>138</v>
      </c>
      <c r="AU1214" s="182" t="s">
        <v>83</v>
      </c>
      <c r="AY1214" s="15" t="s">
        <v>136</v>
      </c>
      <c r="BE1214" s="183">
        <f>IF(N1214="základní",J1214,0)</f>
        <v>0</v>
      </c>
      <c r="BF1214" s="183">
        <f>IF(N1214="snížená",J1214,0)</f>
        <v>0</v>
      </c>
      <c r="BG1214" s="183">
        <f>IF(N1214="zákl. přenesená",J1214,0)</f>
        <v>0</v>
      </c>
      <c r="BH1214" s="183">
        <f>IF(N1214="sníž. přenesená",J1214,0)</f>
        <v>0</v>
      </c>
      <c r="BI1214" s="183">
        <f>IF(N1214="nulová",J1214,0)</f>
        <v>0</v>
      </c>
      <c r="BJ1214" s="15" t="s">
        <v>81</v>
      </c>
      <c r="BK1214" s="183">
        <f>ROUND(I1214*H1214,2)</f>
        <v>0</v>
      </c>
      <c r="BL1214" s="15" t="s">
        <v>143</v>
      </c>
      <c r="BM1214" s="182" t="s">
        <v>2362</v>
      </c>
    </row>
    <row r="1215" spans="1:65" s="2" customFormat="1" ht="11.25">
      <c r="A1215" s="32"/>
      <c r="B1215" s="33"/>
      <c r="C1215" s="34"/>
      <c r="D1215" s="184" t="s">
        <v>145</v>
      </c>
      <c r="E1215" s="34"/>
      <c r="F1215" s="185" t="s">
        <v>2363</v>
      </c>
      <c r="G1215" s="34"/>
      <c r="H1215" s="34"/>
      <c r="I1215" s="186"/>
      <c r="J1215" s="34"/>
      <c r="K1215" s="34"/>
      <c r="L1215" s="37"/>
      <c r="M1215" s="187"/>
      <c r="N1215" s="188"/>
      <c r="O1215" s="62"/>
      <c r="P1215" s="62"/>
      <c r="Q1215" s="62"/>
      <c r="R1215" s="62"/>
      <c r="S1215" s="62"/>
      <c r="T1215" s="63"/>
      <c r="U1215" s="32"/>
      <c r="V1215" s="32"/>
      <c r="W1215" s="32"/>
      <c r="X1215" s="32"/>
      <c r="Y1215" s="32"/>
      <c r="Z1215" s="32"/>
      <c r="AA1215" s="32"/>
      <c r="AB1215" s="32"/>
      <c r="AC1215" s="32"/>
      <c r="AD1215" s="32"/>
      <c r="AE1215" s="32"/>
      <c r="AT1215" s="15" t="s">
        <v>145</v>
      </c>
      <c r="AU1215" s="15" t="s">
        <v>83</v>
      </c>
    </row>
    <row r="1216" spans="1:65" s="2" customFormat="1" ht="11.25">
      <c r="A1216" s="32"/>
      <c r="B1216" s="33"/>
      <c r="C1216" s="34"/>
      <c r="D1216" s="189" t="s">
        <v>147</v>
      </c>
      <c r="E1216" s="34"/>
      <c r="F1216" s="190" t="s">
        <v>2364</v>
      </c>
      <c r="G1216" s="34"/>
      <c r="H1216" s="34"/>
      <c r="I1216" s="186"/>
      <c r="J1216" s="34"/>
      <c r="K1216" s="34"/>
      <c r="L1216" s="37"/>
      <c r="M1216" s="187"/>
      <c r="N1216" s="188"/>
      <c r="O1216" s="62"/>
      <c r="P1216" s="62"/>
      <c r="Q1216" s="62"/>
      <c r="R1216" s="62"/>
      <c r="S1216" s="62"/>
      <c r="T1216" s="63"/>
      <c r="U1216" s="32"/>
      <c r="V1216" s="32"/>
      <c r="W1216" s="32"/>
      <c r="X1216" s="32"/>
      <c r="Y1216" s="32"/>
      <c r="Z1216" s="32"/>
      <c r="AA1216" s="32"/>
      <c r="AB1216" s="32"/>
      <c r="AC1216" s="32"/>
      <c r="AD1216" s="32"/>
      <c r="AE1216" s="32"/>
      <c r="AT1216" s="15" t="s">
        <v>147</v>
      </c>
      <c r="AU1216" s="15" t="s">
        <v>83</v>
      </c>
    </row>
    <row r="1217" spans="1:65" s="2" customFormat="1" ht="16.5" customHeight="1">
      <c r="A1217" s="32"/>
      <c r="B1217" s="33"/>
      <c r="C1217" s="171" t="s">
        <v>2365</v>
      </c>
      <c r="D1217" s="171" t="s">
        <v>138</v>
      </c>
      <c r="E1217" s="172" t="s">
        <v>2366</v>
      </c>
      <c r="F1217" s="173" t="s">
        <v>2367</v>
      </c>
      <c r="G1217" s="174" t="s">
        <v>263</v>
      </c>
      <c r="H1217" s="175">
        <v>20</v>
      </c>
      <c r="I1217" s="176"/>
      <c r="J1217" s="177">
        <f>ROUND(I1217*H1217,2)</f>
        <v>0</v>
      </c>
      <c r="K1217" s="173" t="s">
        <v>142</v>
      </c>
      <c r="L1217" s="37"/>
      <c r="M1217" s="178" t="s">
        <v>19</v>
      </c>
      <c r="N1217" s="179" t="s">
        <v>44</v>
      </c>
      <c r="O1217" s="62"/>
      <c r="P1217" s="180">
        <f>O1217*H1217</f>
        <v>0</v>
      </c>
      <c r="Q1217" s="180">
        <v>0</v>
      </c>
      <c r="R1217" s="180">
        <f>Q1217*H1217</f>
        <v>0</v>
      </c>
      <c r="S1217" s="180">
        <v>1.5E-3</v>
      </c>
      <c r="T1217" s="181">
        <f>S1217*H1217</f>
        <v>0.03</v>
      </c>
      <c r="U1217" s="32"/>
      <c r="V1217" s="32"/>
      <c r="W1217" s="32"/>
      <c r="X1217" s="32"/>
      <c r="Y1217" s="32"/>
      <c r="Z1217" s="32"/>
      <c r="AA1217" s="32"/>
      <c r="AB1217" s="32"/>
      <c r="AC1217" s="32"/>
      <c r="AD1217" s="32"/>
      <c r="AE1217" s="32"/>
      <c r="AR1217" s="182" t="s">
        <v>143</v>
      </c>
      <c r="AT1217" s="182" t="s">
        <v>138</v>
      </c>
      <c r="AU1217" s="182" t="s">
        <v>83</v>
      </c>
      <c r="AY1217" s="15" t="s">
        <v>136</v>
      </c>
      <c r="BE1217" s="183">
        <f>IF(N1217="základní",J1217,0)</f>
        <v>0</v>
      </c>
      <c r="BF1217" s="183">
        <f>IF(N1217="snížená",J1217,0)</f>
        <v>0</v>
      </c>
      <c r="BG1217" s="183">
        <f>IF(N1217="zákl. přenesená",J1217,0)</f>
        <v>0</v>
      </c>
      <c r="BH1217" s="183">
        <f>IF(N1217="sníž. přenesená",J1217,0)</f>
        <v>0</v>
      </c>
      <c r="BI1217" s="183">
        <f>IF(N1217="nulová",J1217,0)</f>
        <v>0</v>
      </c>
      <c r="BJ1217" s="15" t="s">
        <v>81</v>
      </c>
      <c r="BK1217" s="183">
        <f>ROUND(I1217*H1217,2)</f>
        <v>0</v>
      </c>
      <c r="BL1217" s="15" t="s">
        <v>143</v>
      </c>
      <c r="BM1217" s="182" t="s">
        <v>2368</v>
      </c>
    </row>
    <row r="1218" spans="1:65" s="2" customFormat="1" ht="11.25">
      <c r="A1218" s="32"/>
      <c r="B1218" s="33"/>
      <c r="C1218" s="34"/>
      <c r="D1218" s="184" t="s">
        <v>145</v>
      </c>
      <c r="E1218" s="34"/>
      <c r="F1218" s="185" t="s">
        <v>2369</v>
      </c>
      <c r="G1218" s="34"/>
      <c r="H1218" s="34"/>
      <c r="I1218" s="186"/>
      <c r="J1218" s="34"/>
      <c r="K1218" s="34"/>
      <c r="L1218" s="37"/>
      <c r="M1218" s="187"/>
      <c r="N1218" s="188"/>
      <c r="O1218" s="62"/>
      <c r="P1218" s="62"/>
      <c r="Q1218" s="62"/>
      <c r="R1218" s="62"/>
      <c r="S1218" s="62"/>
      <c r="T1218" s="63"/>
      <c r="U1218" s="32"/>
      <c r="V1218" s="32"/>
      <c r="W1218" s="32"/>
      <c r="X1218" s="32"/>
      <c r="Y1218" s="32"/>
      <c r="Z1218" s="32"/>
      <c r="AA1218" s="32"/>
      <c r="AB1218" s="32"/>
      <c r="AC1218" s="32"/>
      <c r="AD1218" s="32"/>
      <c r="AE1218" s="32"/>
      <c r="AT1218" s="15" t="s">
        <v>145</v>
      </c>
      <c r="AU1218" s="15" t="s">
        <v>83</v>
      </c>
    </row>
    <row r="1219" spans="1:65" s="2" customFormat="1" ht="11.25">
      <c r="A1219" s="32"/>
      <c r="B1219" s="33"/>
      <c r="C1219" s="34"/>
      <c r="D1219" s="189" t="s">
        <v>147</v>
      </c>
      <c r="E1219" s="34"/>
      <c r="F1219" s="190" t="s">
        <v>2370</v>
      </c>
      <c r="G1219" s="34"/>
      <c r="H1219" s="34"/>
      <c r="I1219" s="186"/>
      <c r="J1219" s="34"/>
      <c r="K1219" s="34"/>
      <c r="L1219" s="37"/>
      <c r="M1219" s="187"/>
      <c r="N1219" s="188"/>
      <c r="O1219" s="62"/>
      <c r="P1219" s="62"/>
      <c r="Q1219" s="62"/>
      <c r="R1219" s="62"/>
      <c r="S1219" s="62"/>
      <c r="T1219" s="63"/>
      <c r="U1219" s="32"/>
      <c r="V1219" s="32"/>
      <c r="W1219" s="32"/>
      <c r="X1219" s="32"/>
      <c r="Y1219" s="32"/>
      <c r="Z1219" s="32"/>
      <c r="AA1219" s="32"/>
      <c r="AB1219" s="32"/>
      <c r="AC1219" s="32"/>
      <c r="AD1219" s="32"/>
      <c r="AE1219" s="32"/>
      <c r="AT1219" s="15" t="s">
        <v>147</v>
      </c>
      <c r="AU1219" s="15" t="s">
        <v>83</v>
      </c>
    </row>
    <row r="1220" spans="1:65" s="2" customFormat="1" ht="16.5" customHeight="1">
      <c r="A1220" s="32"/>
      <c r="B1220" s="33"/>
      <c r="C1220" s="171" t="s">
        <v>2371</v>
      </c>
      <c r="D1220" s="171" t="s">
        <v>138</v>
      </c>
      <c r="E1220" s="172" t="s">
        <v>2372</v>
      </c>
      <c r="F1220" s="173" t="s">
        <v>2373</v>
      </c>
      <c r="G1220" s="174" t="s">
        <v>276</v>
      </c>
      <c r="H1220" s="175">
        <v>200</v>
      </c>
      <c r="I1220" s="176"/>
      <c r="J1220" s="177">
        <f>ROUND(I1220*H1220,2)</f>
        <v>0</v>
      </c>
      <c r="K1220" s="173" t="s">
        <v>142</v>
      </c>
      <c r="L1220" s="37"/>
      <c r="M1220" s="178" t="s">
        <v>19</v>
      </c>
      <c r="N1220" s="179" t="s">
        <v>44</v>
      </c>
      <c r="O1220" s="62"/>
      <c r="P1220" s="180">
        <f>O1220*H1220</f>
        <v>0</v>
      </c>
      <c r="Q1220" s="180">
        <v>0</v>
      </c>
      <c r="R1220" s="180">
        <f>Q1220*H1220</f>
        <v>0</v>
      </c>
      <c r="S1220" s="180">
        <v>5.0000000000000001E-4</v>
      </c>
      <c r="T1220" s="181">
        <f>S1220*H1220</f>
        <v>0.1</v>
      </c>
      <c r="U1220" s="32"/>
      <c r="V1220" s="32"/>
      <c r="W1220" s="32"/>
      <c r="X1220" s="32"/>
      <c r="Y1220" s="32"/>
      <c r="Z1220" s="32"/>
      <c r="AA1220" s="32"/>
      <c r="AB1220" s="32"/>
      <c r="AC1220" s="32"/>
      <c r="AD1220" s="32"/>
      <c r="AE1220" s="32"/>
      <c r="AR1220" s="182" t="s">
        <v>143</v>
      </c>
      <c r="AT1220" s="182" t="s">
        <v>138</v>
      </c>
      <c r="AU1220" s="182" t="s">
        <v>83</v>
      </c>
      <c r="AY1220" s="15" t="s">
        <v>136</v>
      </c>
      <c r="BE1220" s="183">
        <f>IF(N1220="základní",J1220,0)</f>
        <v>0</v>
      </c>
      <c r="BF1220" s="183">
        <f>IF(N1220="snížená",J1220,0)</f>
        <v>0</v>
      </c>
      <c r="BG1220" s="183">
        <f>IF(N1220="zákl. přenesená",J1220,0)</f>
        <v>0</v>
      </c>
      <c r="BH1220" s="183">
        <f>IF(N1220="sníž. přenesená",J1220,0)</f>
        <v>0</v>
      </c>
      <c r="BI1220" s="183">
        <f>IF(N1220="nulová",J1220,0)</f>
        <v>0</v>
      </c>
      <c r="BJ1220" s="15" t="s">
        <v>81</v>
      </c>
      <c r="BK1220" s="183">
        <f>ROUND(I1220*H1220,2)</f>
        <v>0</v>
      </c>
      <c r="BL1220" s="15" t="s">
        <v>143</v>
      </c>
      <c r="BM1220" s="182" t="s">
        <v>2374</v>
      </c>
    </row>
    <row r="1221" spans="1:65" s="2" customFormat="1" ht="11.25">
      <c r="A1221" s="32"/>
      <c r="B1221" s="33"/>
      <c r="C1221" s="34"/>
      <c r="D1221" s="184" t="s">
        <v>145</v>
      </c>
      <c r="E1221" s="34"/>
      <c r="F1221" s="185" t="s">
        <v>2375</v>
      </c>
      <c r="G1221" s="34"/>
      <c r="H1221" s="34"/>
      <c r="I1221" s="186"/>
      <c r="J1221" s="34"/>
      <c r="K1221" s="34"/>
      <c r="L1221" s="37"/>
      <c r="M1221" s="187"/>
      <c r="N1221" s="188"/>
      <c r="O1221" s="62"/>
      <c r="P1221" s="62"/>
      <c r="Q1221" s="62"/>
      <c r="R1221" s="62"/>
      <c r="S1221" s="62"/>
      <c r="T1221" s="63"/>
      <c r="U1221" s="32"/>
      <c r="V1221" s="32"/>
      <c r="W1221" s="32"/>
      <c r="X1221" s="32"/>
      <c r="Y1221" s="32"/>
      <c r="Z1221" s="32"/>
      <c r="AA1221" s="32"/>
      <c r="AB1221" s="32"/>
      <c r="AC1221" s="32"/>
      <c r="AD1221" s="32"/>
      <c r="AE1221" s="32"/>
      <c r="AT1221" s="15" t="s">
        <v>145</v>
      </c>
      <c r="AU1221" s="15" t="s">
        <v>83</v>
      </c>
    </row>
    <row r="1222" spans="1:65" s="2" customFormat="1" ht="11.25">
      <c r="A1222" s="32"/>
      <c r="B1222" s="33"/>
      <c r="C1222" s="34"/>
      <c r="D1222" s="189" t="s">
        <v>147</v>
      </c>
      <c r="E1222" s="34"/>
      <c r="F1222" s="190" t="s">
        <v>2376</v>
      </c>
      <c r="G1222" s="34"/>
      <c r="H1222" s="34"/>
      <c r="I1222" s="186"/>
      <c r="J1222" s="34"/>
      <c r="K1222" s="34"/>
      <c r="L1222" s="37"/>
      <c r="M1222" s="187"/>
      <c r="N1222" s="188"/>
      <c r="O1222" s="62"/>
      <c r="P1222" s="62"/>
      <c r="Q1222" s="62"/>
      <c r="R1222" s="62"/>
      <c r="S1222" s="62"/>
      <c r="T1222" s="63"/>
      <c r="U1222" s="32"/>
      <c r="V1222" s="32"/>
      <c r="W1222" s="32"/>
      <c r="X1222" s="32"/>
      <c r="Y1222" s="32"/>
      <c r="Z1222" s="32"/>
      <c r="AA1222" s="32"/>
      <c r="AB1222" s="32"/>
      <c r="AC1222" s="32"/>
      <c r="AD1222" s="32"/>
      <c r="AE1222" s="32"/>
      <c r="AT1222" s="15" t="s">
        <v>147</v>
      </c>
      <c r="AU1222" s="15" t="s">
        <v>83</v>
      </c>
    </row>
    <row r="1223" spans="1:65" s="2" customFormat="1" ht="16.5" customHeight="1">
      <c r="A1223" s="32"/>
      <c r="B1223" s="33"/>
      <c r="C1223" s="171" t="s">
        <v>2377</v>
      </c>
      <c r="D1223" s="171" t="s">
        <v>138</v>
      </c>
      <c r="E1223" s="172" t="s">
        <v>2378</v>
      </c>
      <c r="F1223" s="173" t="s">
        <v>2379</v>
      </c>
      <c r="G1223" s="174" t="s">
        <v>276</v>
      </c>
      <c r="H1223" s="175">
        <v>10</v>
      </c>
      <c r="I1223" s="176"/>
      <c r="J1223" s="177">
        <f>ROUND(I1223*H1223,2)</f>
        <v>0</v>
      </c>
      <c r="K1223" s="173" t="s">
        <v>142</v>
      </c>
      <c r="L1223" s="37"/>
      <c r="M1223" s="178" t="s">
        <v>19</v>
      </c>
      <c r="N1223" s="179" t="s">
        <v>44</v>
      </c>
      <c r="O1223" s="62"/>
      <c r="P1223" s="180">
        <f>O1223*H1223</f>
        <v>0</v>
      </c>
      <c r="Q1223" s="180">
        <v>0</v>
      </c>
      <c r="R1223" s="180">
        <f>Q1223*H1223</f>
        <v>0</v>
      </c>
      <c r="S1223" s="180">
        <v>5.0000000000000001E-4</v>
      </c>
      <c r="T1223" s="181">
        <f>S1223*H1223</f>
        <v>5.0000000000000001E-3</v>
      </c>
      <c r="U1223" s="32"/>
      <c r="V1223" s="32"/>
      <c r="W1223" s="32"/>
      <c r="X1223" s="32"/>
      <c r="Y1223" s="32"/>
      <c r="Z1223" s="32"/>
      <c r="AA1223" s="32"/>
      <c r="AB1223" s="32"/>
      <c r="AC1223" s="32"/>
      <c r="AD1223" s="32"/>
      <c r="AE1223" s="32"/>
      <c r="AR1223" s="182" t="s">
        <v>143</v>
      </c>
      <c r="AT1223" s="182" t="s">
        <v>138</v>
      </c>
      <c r="AU1223" s="182" t="s">
        <v>83</v>
      </c>
      <c r="AY1223" s="15" t="s">
        <v>136</v>
      </c>
      <c r="BE1223" s="183">
        <f>IF(N1223="základní",J1223,0)</f>
        <v>0</v>
      </c>
      <c r="BF1223" s="183">
        <f>IF(N1223="snížená",J1223,0)</f>
        <v>0</v>
      </c>
      <c r="BG1223" s="183">
        <f>IF(N1223="zákl. přenesená",J1223,0)</f>
        <v>0</v>
      </c>
      <c r="BH1223" s="183">
        <f>IF(N1223="sníž. přenesená",J1223,0)</f>
        <v>0</v>
      </c>
      <c r="BI1223" s="183">
        <f>IF(N1223="nulová",J1223,0)</f>
        <v>0</v>
      </c>
      <c r="BJ1223" s="15" t="s">
        <v>81</v>
      </c>
      <c r="BK1223" s="183">
        <f>ROUND(I1223*H1223,2)</f>
        <v>0</v>
      </c>
      <c r="BL1223" s="15" t="s">
        <v>143</v>
      </c>
      <c r="BM1223" s="182" t="s">
        <v>2380</v>
      </c>
    </row>
    <row r="1224" spans="1:65" s="2" customFormat="1" ht="11.25">
      <c r="A1224" s="32"/>
      <c r="B1224" s="33"/>
      <c r="C1224" s="34"/>
      <c r="D1224" s="184" t="s">
        <v>145</v>
      </c>
      <c r="E1224" s="34"/>
      <c r="F1224" s="185" t="s">
        <v>2381</v>
      </c>
      <c r="G1224" s="34"/>
      <c r="H1224" s="34"/>
      <c r="I1224" s="186"/>
      <c r="J1224" s="34"/>
      <c r="K1224" s="34"/>
      <c r="L1224" s="37"/>
      <c r="M1224" s="187"/>
      <c r="N1224" s="188"/>
      <c r="O1224" s="62"/>
      <c r="P1224" s="62"/>
      <c r="Q1224" s="62"/>
      <c r="R1224" s="62"/>
      <c r="S1224" s="62"/>
      <c r="T1224" s="63"/>
      <c r="U1224" s="32"/>
      <c r="V1224" s="32"/>
      <c r="W1224" s="32"/>
      <c r="X1224" s="32"/>
      <c r="Y1224" s="32"/>
      <c r="Z1224" s="32"/>
      <c r="AA1224" s="32"/>
      <c r="AB1224" s="32"/>
      <c r="AC1224" s="32"/>
      <c r="AD1224" s="32"/>
      <c r="AE1224" s="32"/>
      <c r="AT1224" s="15" t="s">
        <v>145</v>
      </c>
      <c r="AU1224" s="15" t="s">
        <v>83</v>
      </c>
    </row>
    <row r="1225" spans="1:65" s="2" customFormat="1" ht="11.25">
      <c r="A1225" s="32"/>
      <c r="B1225" s="33"/>
      <c r="C1225" s="34"/>
      <c r="D1225" s="189" t="s">
        <v>147</v>
      </c>
      <c r="E1225" s="34"/>
      <c r="F1225" s="190" t="s">
        <v>2382</v>
      </c>
      <c r="G1225" s="34"/>
      <c r="H1225" s="34"/>
      <c r="I1225" s="186"/>
      <c r="J1225" s="34"/>
      <c r="K1225" s="34"/>
      <c r="L1225" s="37"/>
      <c r="M1225" s="187"/>
      <c r="N1225" s="188"/>
      <c r="O1225" s="62"/>
      <c r="P1225" s="62"/>
      <c r="Q1225" s="62"/>
      <c r="R1225" s="62"/>
      <c r="S1225" s="62"/>
      <c r="T1225" s="63"/>
      <c r="U1225" s="32"/>
      <c r="V1225" s="32"/>
      <c r="W1225" s="32"/>
      <c r="X1225" s="32"/>
      <c r="Y1225" s="32"/>
      <c r="Z1225" s="32"/>
      <c r="AA1225" s="32"/>
      <c r="AB1225" s="32"/>
      <c r="AC1225" s="32"/>
      <c r="AD1225" s="32"/>
      <c r="AE1225" s="32"/>
      <c r="AT1225" s="15" t="s">
        <v>147</v>
      </c>
      <c r="AU1225" s="15" t="s">
        <v>83</v>
      </c>
    </row>
    <row r="1226" spans="1:65" s="2" customFormat="1" ht="16.5" customHeight="1">
      <c r="A1226" s="32"/>
      <c r="B1226" s="33"/>
      <c r="C1226" s="171" t="s">
        <v>2383</v>
      </c>
      <c r="D1226" s="171" t="s">
        <v>138</v>
      </c>
      <c r="E1226" s="172" t="s">
        <v>2384</v>
      </c>
      <c r="F1226" s="173" t="s">
        <v>2385</v>
      </c>
      <c r="G1226" s="174" t="s">
        <v>263</v>
      </c>
      <c r="H1226" s="175">
        <v>40</v>
      </c>
      <c r="I1226" s="176"/>
      <c r="J1226" s="177">
        <f>ROUND(I1226*H1226,2)</f>
        <v>0</v>
      </c>
      <c r="K1226" s="173" t="s">
        <v>142</v>
      </c>
      <c r="L1226" s="37"/>
      <c r="M1226" s="178" t="s">
        <v>19</v>
      </c>
      <c r="N1226" s="179" t="s">
        <v>44</v>
      </c>
      <c r="O1226" s="62"/>
      <c r="P1226" s="180">
        <f>O1226*H1226</f>
        <v>0</v>
      </c>
      <c r="Q1226" s="180">
        <v>0</v>
      </c>
      <c r="R1226" s="180">
        <f>Q1226*H1226</f>
        <v>0</v>
      </c>
      <c r="S1226" s="180">
        <v>1E-3</v>
      </c>
      <c r="T1226" s="181">
        <f>S1226*H1226</f>
        <v>0.04</v>
      </c>
      <c r="U1226" s="32"/>
      <c r="V1226" s="32"/>
      <c r="W1226" s="32"/>
      <c r="X1226" s="32"/>
      <c r="Y1226" s="32"/>
      <c r="Z1226" s="32"/>
      <c r="AA1226" s="32"/>
      <c r="AB1226" s="32"/>
      <c r="AC1226" s="32"/>
      <c r="AD1226" s="32"/>
      <c r="AE1226" s="32"/>
      <c r="AR1226" s="182" t="s">
        <v>143</v>
      </c>
      <c r="AT1226" s="182" t="s">
        <v>138</v>
      </c>
      <c r="AU1226" s="182" t="s">
        <v>83</v>
      </c>
      <c r="AY1226" s="15" t="s">
        <v>136</v>
      </c>
      <c r="BE1226" s="183">
        <f>IF(N1226="základní",J1226,0)</f>
        <v>0</v>
      </c>
      <c r="BF1226" s="183">
        <f>IF(N1226="snížená",J1226,0)</f>
        <v>0</v>
      </c>
      <c r="BG1226" s="183">
        <f>IF(N1226="zákl. přenesená",J1226,0)</f>
        <v>0</v>
      </c>
      <c r="BH1226" s="183">
        <f>IF(N1226="sníž. přenesená",J1226,0)</f>
        <v>0</v>
      </c>
      <c r="BI1226" s="183">
        <f>IF(N1226="nulová",J1226,0)</f>
        <v>0</v>
      </c>
      <c r="BJ1226" s="15" t="s">
        <v>81</v>
      </c>
      <c r="BK1226" s="183">
        <f>ROUND(I1226*H1226,2)</f>
        <v>0</v>
      </c>
      <c r="BL1226" s="15" t="s">
        <v>143</v>
      </c>
      <c r="BM1226" s="182" t="s">
        <v>2386</v>
      </c>
    </row>
    <row r="1227" spans="1:65" s="2" customFormat="1" ht="11.25">
      <c r="A1227" s="32"/>
      <c r="B1227" s="33"/>
      <c r="C1227" s="34"/>
      <c r="D1227" s="184" t="s">
        <v>145</v>
      </c>
      <c r="E1227" s="34"/>
      <c r="F1227" s="185" t="s">
        <v>2387</v>
      </c>
      <c r="G1227" s="34"/>
      <c r="H1227" s="34"/>
      <c r="I1227" s="186"/>
      <c r="J1227" s="34"/>
      <c r="K1227" s="34"/>
      <c r="L1227" s="37"/>
      <c r="M1227" s="187"/>
      <c r="N1227" s="188"/>
      <c r="O1227" s="62"/>
      <c r="P1227" s="62"/>
      <c r="Q1227" s="62"/>
      <c r="R1227" s="62"/>
      <c r="S1227" s="62"/>
      <c r="T1227" s="63"/>
      <c r="U1227" s="32"/>
      <c r="V1227" s="32"/>
      <c r="W1227" s="32"/>
      <c r="X1227" s="32"/>
      <c r="Y1227" s="32"/>
      <c r="Z1227" s="32"/>
      <c r="AA1227" s="32"/>
      <c r="AB1227" s="32"/>
      <c r="AC1227" s="32"/>
      <c r="AD1227" s="32"/>
      <c r="AE1227" s="32"/>
      <c r="AT1227" s="15" t="s">
        <v>145</v>
      </c>
      <c r="AU1227" s="15" t="s">
        <v>83</v>
      </c>
    </row>
    <row r="1228" spans="1:65" s="2" customFormat="1" ht="11.25">
      <c r="A1228" s="32"/>
      <c r="B1228" s="33"/>
      <c r="C1228" s="34"/>
      <c r="D1228" s="189" t="s">
        <v>147</v>
      </c>
      <c r="E1228" s="34"/>
      <c r="F1228" s="190" t="s">
        <v>2388</v>
      </c>
      <c r="G1228" s="34"/>
      <c r="H1228" s="34"/>
      <c r="I1228" s="186"/>
      <c r="J1228" s="34"/>
      <c r="K1228" s="34"/>
      <c r="L1228" s="37"/>
      <c r="M1228" s="187"/>
      <c r="N1228" s="188"/>
      <c r="O1228" s="62"/>
      <c r="P1228" s="62"/>
      <c r="Q1228" s="62"/>
      <c r="R1228" s="62"/>
      <c r="S1228" s="62"/>
      <c r="T1228" s="63"/>
      <c r="U1228" s="32"/>
      <c r="V1228" s="32"/>
      <c r="W1228" s="32"/>
      <c r="X1228" s="32"/>
      <c r="Y1228" s="32"/>
      <c r="Z1228" s="32"/>
      <c r="AA1228" s="32"/>
      <c r="AB1228" s="32"/>
      <c r="AC1228" s="32"/>
      <c r="AD1228" s="32"/>
      <c r="AE1228" s="32"/>
      <c r="AT1228" s="15" t="s">
        <v>147</v>
      </c>
      <c r="AU1228" s="15" t="s">
        <v>83</v>
      </c>
    </row>
    <row r="1229" spans="1:65" s="2" customFormat="1" ht="16.5" customHeight="1">
      <c r="A1229" s="32"/>
      <c r="B1229" s="33"/>
      <c r="C1229" s="171" t="s">
        <v>2389</v>
      </c>
      <c r="D1229" s="171" t="s">
        <v>138</v>
      </c>
      <c r="E1229" s="172" t="s">
        <v>2390</v>
      </c>
      <c r="F1229" s="173" t="s">
        <v>2391</v>
      </c>
      <c r="G1229" s="174" t="s">
        <v>263</v>
      </c>
      <c r="H1229" s="175">
        <v>50</v>
      </c>
      <c r="I1229" s="176"/>
      <c r="J1229" s="177">
        <f>ROUND(I1229*H1229,2)</f>
        <v>0</v>
      </c>
      <c r="K1229" s="173" t="s">
        <v>142</v>
      </c>
      <c r="L1229" s="37"/>
      <c r="M1229" s="178" t="s">
        <v>19</v>
      </c>
      <c r="N1229" s="179" t="s">
        <v>44</v>
      </c>
      <c r="O1229" s="62"/>
      <c r="P1229" s="180">
        <f>O1229*H1229</f>
        <v>0</v>
      </c>
      <c r="Q1229" s="180">
        <v>0</v>
      </c>
      <c r="R1229" s="180">
        <f>Q1229*H1229</f>
        <v>0</v>
      </c>
      <c r="S1229" s="180">
        <v>1E-3</v>
      </c>
      <c r="T1229" s="181">
        <f>S1229*H1229</f>
        <v>0.05</v>
      </c>
      <c r="U1229" s="32"/>
      <c r="V1229" s="32"/>
      <c r="W1229" s="32"/>
      <c r="X1229" s="32"/>
      <c r="Y1229" s="32"/>
      <c r="Z1229" s="32"/>
      <c r="AA1229" s="32"/>
      <c r="AB1229" s="32"/>
      <c r="AC1229" s="32"/>
      <c r="AD1229" s="32"/>
      <c r="AE1229" s="32"/>
      <c r="AR1229" s="182" t="s">
        <v>143</v>
      </c>
      <c r="AT1229" s="182" t="s">
        <v>138</v>
      </c>
      <c r="AU1229" s="182" t="s">
        <v>83</v>
      </c>
      <c r="AY1229" s="15" t="s">
        <v>136</v>
      </c>
      <c r="BE1229" s="183">
        <f>IF(N1229="základní",J1229,0)</f>
        <v>0</v>
      </c>
      <c r="BF1229" s="183">
        <f>IF(N1229="snížená",J1229,0)</f>
        <v>0</v>
      </c>
      <c r="BG1229" s="183">
        <f>IF(N1229="zákl. přenesená",J1229,0)</f>
        <v>0</v>
      </c>
      <c r="BH1229" s="183">
        <f>IF(N1229="sníž. přenesená",J1229,0)</f>
        <v>0</v>
      </c>
      <c r="BI1229" s="183">
        <f>IF(N1229="nulová",J1229,0)</f>
        <v>0</v>
      </c>
      <c r="BJ1229" s="15" t="s">
        <v>81</v>
      </c>
      <c r="BK1229" s="183">
        <f>ROUND(I1229*H1229,2)</f>
        <v>0</v>
      </c>
      <c r="BL1229" s="15" t="s">
        <v>143</v>
      </c>
      <c r="BM1229" s="182" t="s">
        <v>2392</v>
      </c>
    </row>
    <row r="1230" spans="1:65" s="2" customFormat="1" ht="11.25">
      <c r="A1230" s="32"/>
      <c r="B1230" s="33"/>
      <c r="C1230" s="34"/>
      <c r="D1230" s="184" t="s">
        <v>145</v>
      </c>
      <c r="E1230" s="34"/>
      <c r="F1230" s="185" t="s">
        <v>2393</v>
      </c>
      <c r="G1230" s="34"/>
      <c r="H1230" s="34"/>
      <c r="I1230" s="186"/>
      <c r="J1230" s="34"/>
      <c r="K1230" s="34"/>
      <c r="L1230" s="37"/>
      <c r="M1230" s="187"/>
      <c r="N1230" s="188"/>
      <c r="O1230" s="62"/>
      <c r="P1230" s="62"/>
      <c r="Q1230" s="62"/>
      <c r="R1230" s="62"/>
      <c r="S1230" s="62"/>
      <c r="T1230" s="63"/>
      <c r="U1230" s="32"/>
      <c r="V1230" s="32"/>
      <c r="W1230" s="32"/>
      <c r="X1230" s="32"/>
      <c r="Y1230" s="32"/>
      <c r="Z1230" s="32"/>
      <c r="AA1230" s="32"/>
      <c r="AB1230" s="32"/>
      <c r="AC1230" s="32"/>
      <c r="AD1230" s="32"/>
      <c r="AE1230" s="32"/>
      <c r="AT1230" s="15" t="s">
        <v>145</v>
      </c>
      <c r="AU1230" s="15" t="s">
        <v>83</v>
      </c>
    </row>
    <row r="1231" spans="1:65" s="2" customFormat="1" ht="11.25">
      <c r="A1231" s="32"/>
      <c r="B1231" s="33"/>
      <c r="C1231" s="34"/>
      <c r="D1231" s="189" t="s">
        <v>147</v>
      </c>
      <c r="E1231" s="34"/>
      <c r="F1231" s="190" t="s">
        <v>2394</v>
      </c>
      <c r="G1231" s="34"/>
      <c r="H1231" s="34"/>
      <c r="I1231" s="186"/>
      <c r="J1231" s="34"/>
      <c r="K1231" s="34"/>
      <c r="L1231" s="37"/>
      <c r="M1231" s="187"/>
      <c r="N1231" s="188"/>
      <c r="O1231" s="62"/>
      <c r="P1231" s="62"/>
      <c r="Q1231" s="62"/>
      <c r="R1231" s="62"/>
      <c r="S1231" s="62"/>
      <c r="T1231" s="63"/>
      <c r="U1231" s="32"/>
      <c r="V1231" s="32"/>
      <c r="W1231" s="32"/>
      <c r="X1231" s="32"/>
      <c r="Y1231" s="32"/>
      <c r="Z1231" s="32"/>
      <c r="AA1231" s="32"/>
      <c r="AB1231" s="32"/>
      <c r="AC1231" s="32"/>
      <c r="AD1231" s="32"/>
      <c r="AE1231" s="32"/>
      <c r="AT1231" s="15" t="s">
        <v>147</v>
      </c>
      <c r="AU1231" s="15" t="s">
        <v>83</v>
      </c>
    </row>
    <row r="1232" spans="1:65" s="2" customFormat="1" ht="16.5" customHeight="1">
      <c r="A1232" s="32"/>
      <c r="B1232" s="33"/>
      <c r="C1232" s="171" t="s">
        <v>2395</v>
      </c>
      <c r="D1232" s="171" t="s">
        <v>138</v>
      </c>
      <c r="E1232" s="172" t="s">
        <v>2396</v>
      </c>
      <c r="F1232" s="173" t="s">
        <v>2397</v>
      </c>
      <c r="G1232" s="174" t="s">
        <v>141</v>
      </c>
      <c r="H1232" s="175">
        <v>10</v>
      </c>
      <c r="I1232" s="176"/>
      <c r="J1232" s="177">
        <f>ROUND(I1232*H1232,2)</f>
        <v>0</v>
      </c>
      <c r="K1232" s="173" t="s">
        <v>142</v>
      </c>
      <c r="L1232" s="37"/>
      <c r="M1232" s="178" t="s">
        <v>19</v>
      </c>
      <c r="N1232" s="179" t="s">
        <v>44</v>
      </c>
      <c r="O1232" s="62"/>
      <c r="P1232" s="180">
        <f>O1232*H1232</f>
        <v>0</v>
      </c>
      <c r="Q1232" s="180">
        <v>6.3000000000000003E-4</v>
      </c>
      <c r="R1232" s="180">
        <f>Q1232*H1232</f>
        <v>6.3E-3</v>
      </c>
      <c r="S1232" s="180">
        <v>0</v>
      </c>
      <c r="T1232" s="181">
        <f>S1232*H1232</f>
        <v>0</v>
      </c>
      <c r="U1232" s="32"/>
      <c r="V1232" s="32"/>
      <c r="W1232" s="32"/>
      <c r="X1232" s="32"/>
      <c r="Y1232" s="32"/>
      <c r="Z1232" s="32"/>
      <c r="AA1232" s="32"/>
      <c r="AB1232" s="32"/>
      <c r="AC1232" s="32"/>
      <c r="AD1232" s="32"/>
      <c r="AE1232" s="32"/>
      <c r="AR1232" s="182" t="s">
        <v>143</v>
      </c>
      <c r="AT1232" s="182" t="s">
        <v>138</v>
      </c>
      <c r="AU1232" s="182" t="s">
        <v>83</v>
      </c>
      <c r="AY1232" s="15" t="s">
        <v>136</v>
      </c>
      <c r="BE1232" s="183">
        <f>IF(N1232="základní",J1232,0)</f>
        <v>0</v>
      </c>
      <c r="BF1232" s="183">
        <f>IF(N1232="snížená",J1232,0)</f>
        <v>0</v>
      </c>
      <c r="BG1232" s="183">
        <f>IF(N1232="zákl. přenesená",J1232,0)</f>
        <v>0</v>
      </c>
      <c r="BH1232" s="183">
        <f>IF(N1232="sníž. přenesená",J1232,0)</f>
        <v>0</v>
      </c>
      <c r="BI1232" s="183">
        <f>IF(N1232="nulová",J1232,0)</f>
        <v>0</v>
      </c>
      <c r="BJ1232" s="15" t="s">
        <v>81</v>
      </c>
      <c r="BK1232" s="183">
        <f>ROUND(I1232*H1232,2)</f>
        <v>0</v>
      </c>
      <c r="BL1232" s="15" t="s">
        <v>143</v>
      </c>
      <c r="BM1232" s="182" t="s">
        <v>2398</v>
      </c>
    </row>
    <row r="1233" spans="1:65" s="2" customFormat="1" ht="19.5">
      <c r="A1233" s="32"/>
      <c r="B1233" s="33"/>
      <c r="C1233" s="34"/>
      <c r="D1233" s="184" t="s">
        <v>145</v>
      </c>
      <c r="E1233" s="34"/>
      <c r="F1233" s="185" t="s">
        <v>2399</v>
      </c>
      <c r="G1233" s="34"/>
      <c r="H1233" s="34"/>
      <c r="I1233" s="186"/>
      <c r="J1233" s="34"/>
      <c r="K1233" s="34"/>
      <c r="L1233" s="37"/>
      <c r="M1233" s="187"/>
      <c r="N1233" s="188"/>
      <c r="O1233" s="62"/>
      <c r="P1233" s="62"/>
      <c r="Q1233" s="62"/>
      <c r="R1233" s="62"/>
      <c r="S1233" s="62"/>
      <c r="T1233" s="63"/>
      <c r="U1233" s="32"/>
      <c r="V1233" s="32"/>
      <c r="W1233" s="32"/>
      <c r="X1233" s="32"/>
      <c r="Y1233" s="32"/>
      <c r="Z1233" s="32"/>
      <c r="AA1233" s="32"/>
      <c r="AB1233" s="32"/>
      <c r="AC1233" s="32"/>
      <c r="AD1233" s="32"/>
      <c r="AE1233" s="32"/>
      <c r="AT1233" s="15" t="s">
        <v>145</v>
      </c>
      <c r="AU1233" s="15" t="s">
        <v>83</v>
      </c>
    </row>
    <row r="1234" spans="1:65" s="2" customFormat="1" ht="11.25">
      <c r="A1234" s="32"/>
      <c r="B1234" s="33"/>
      <c r="C1234" s="34"/>
      <c r="D1234" s="189" t="s">
        <v>147</v>
      </c>
      <c r="E1234" s="34"/>
      <c r="F1234" s="190" t="s">
        <v>2400</v>
      </c>
      <c r="G1234" s="34"/>
      <c r="H1234" s="34"/>
      <c r="I1234" s="186"/>
      <c r="J1234" s="34"/>
      <c r="K1234" s="34"/>
      <c r="L1234" s="37"/>
      <c r="M1234" s="187"/>
      <c r="N1234" s="188"/>
      <c r="O1234" s="62"/>
      <c r="P1234" s="62"/>
      <c r="Q1234" s="62"/>
      <c r="R1234" s="62"/>
      <c r="S1234" s="62"/>
      <c r="T1234" s="63"/>
      <c r="U1234" s="32"/>
      <c r="V1234" s="32"/>
      <c r="W1234" s="32"/>
      <c r="X1234" s="32"/>
      <c r="Y1234" s="32"/>
      <c r="Z1234" s="32"/>
      <c r="AA1234" s="32"/>
      <c r="AB1234" s="32"/>
      <c r="AC1234" s="32"/>
      <c r="AD1234" s="32"/>
      <c r="AE1234" s="32"/>
      <c r="AT1234" s="15" t="s">
        <v>147</v>
      </c>
      <c r="AU1234" s="15" t="s">
        <v>83</v>
      </c>
    </row>
    <row r="1235" spans="1:65" s="2" customFormat="1" ht="16.5" customHeight="1">
      <c r="A1235" s="32"/>
      <c r="B1235" s="33"/>
      <c r="C1235" s="171" t="s">
        <v>2401</v>
      </c>
      <c r="D1235" s="171" t="s">
        <v>138</v>
      </c>
      <c r="E1235" s="172" t="s">
        <v>2402</v>
      </c>
      <c r="F1235" s="173" t="s">
        <v>2403</v>
      </c>
      <c r="G1235" s="174" t="s">
        <v>141</v>
      </c>
      <c r="H1235" s="175">
        <v>5</v>
      </c>
      <c r="I1235" s="176"/>
      <c r="J1235" s="177">
        <f>ROUND(I1235*H1235,2)</f>
        <v>0</v>
      </c>
      <c r="K1235" s="173" t="s">
        <v>142</v>
      </c>
      <c r="L1235" s="37"/>
      <c r="M1235" s="178" t="s">
        <v>19</v>
      </c>
      <c r="N1235" s="179" t="s">
        <v>44</v>
      </c>
      <c r="O1235" s="62"/>
      <c r="P1235" s="180">
        <f>O1235*H1235</f>
        <v>0</v>
      </c>
      <c r="Q1235" s="180">
        <v>9.5E-4</v>
      </c>
      <c r="R1235" s="180">
        <f>Q1235*H1235</f>
        <v>4.7499999999999999E-3</v>
      </c>
      <c r="S1235" s="180">
        <v>0</v>
      </c>
      <c r="T1235" s="181">
        <f>S1235*H1235</f>
        <v>0</v>
      </c>
      <c r="U1235" s="32"/>
      <c r="V1235" s="32"/>
      <c r="W1235" s="32"/>
      <c r="X1235" s="32"/>
      <c r="Y1235" s="32"/>
      <c r="Z1235" s="32"/>
      <c r="AA1235" s="32"/>
      <c r="AB1235" s="32"/>
      <c r="AC1235" s="32"/>
      <c r="AD1235" s="32"/>
      <c r="AE1235" s="32"/>
      <c r="AR1235" s="182" t="s">
        <v>143</v>
      </c>
      <c r="AT1235" s="182" t="s">
        <v>138</v>
      </c>
      <c r="AU1235" s="182" t="s">
        <v>83</v>
      </c>
      <c r="AY1235" s="15" t="s">
        <v>136</v>
      </c>
      <c r="BE1235" s="183">
        <f>IF(N1235="základní",J1235,0)</f>
        <v>0</v>
      </c>
      <c r="BF1235" s="183">
        <f>IF(N1235="snížená",J1235,0)</f>
        <v>0</v>
      </c>
      <c r="BG1235" s="183">
        <f>IF(N1235="zákl. přenesená",J1235,0)</f>
        <v>0</v>
      </c>
      <c r="BH1235" s="183">
        <f>IF(N1235="sníž. přenesená",J1235,0)</f>
        <v>0</v>
      </c>
      <c r="BI1235" s="183">
        <f>IF(N1235="nulová",J1235,0)</f>
        <v>0</v>
      </c>
      <c r="BJ1235" s="15" t="s">
        <v>81</v>
      </c>
      <c r="BK1235" s="183">
        <f>ROUND(I1235*H1235,2)</f>
        <v>0</v>
      </c>
      <c r="BL1235" s="15" t="s">
        <v>143</v>
      </c>
      <c r="BM1235" s="182" t="s">
        <v>2404</v>
      </c>
    </row>
    <row r="1236" spans="1:65" s="2" customFormat="1" ht="19.5">
      <c r="A1236" s="32"/>
      <c r="B1236" s="33"/>
      <c r="C1236" s="34"/>
      <c r="D1236" s="184" t="s">
        <v>145</v>
      </c>
      <c r="E1236" s="34"/>
      <c r="F1236" s="185" t="s">
        <v>2405</v>
      </c>
      <c r="G1236" s="34"/>
      <c r="H1236" s="34"/>
      <c r="I1236" s="186"/>
      <c r="J1236" s="34"/>
      <c r="K1236" s="34"/>
      <c r="L1236" s="37"/>
      <c r="M1236" s="187"/>
      <c r="N1236" s="188"/>
      <c r="O1236" s="62"/>
      <c r="P1236" s="62"/>
      <c r="Q1236" s="62"/>
      <c r="R1236" s="62"/>
      <c r="S1236" s="62"/>
      <c r="T1236" s="63"/>
      <c r="U1236" s="32"/>
      <c r="V1236" s="32"/>
      <c r="W1236" s="32"/>
      <c r="X1236" s="32"/>
      <c r="Y1236" s="32"/>
      <c r="Z1236" s="32"/>
      <c r="AA1236" s="32"/>
      <c r="AB1236" s="32"/>
      <c r="AC1236" s="32"/>
      <c r="AD1236" s="32"/>
      <c r="AE1236" s="32"/>
      <c r="AT1236" s="15" t="s">
        <v>145</v>
      </c>
      <c r="AU1236" s="15" t="s">
        <v>83</v>
      </c>
    </row>
    <row r="1237" spans="1:65" s="2" customFormat="1" ht="11.25">
      <c r="A1237" s="32"/>
      <c r="B1237" s="33"/>
      <c r="C1237" s="34"/>
      <c r="D1237" s="189" t="s">
        <v>147</v>
      </c>
      <c r="E1237" s="34"/>
      <c r="F1237" s="190" t="s">
        <v>2406</v>
      </c>
      <c r="G1237" s="34"/>
      <c r="H1237" s="34"/>
      <c r="I1237" s="186"/>
      <c r="J1237" s="34"/>
      <c r="K1237" s="34"/>
      <c r="L1237" s="37"/>
      <c r="M1237" s="187"/>
      <c r="N1237" s="188"/>
      <c r="O1237" s="62"/>
      <c r="P1237" s="62"/>
      <c r="Q1237" s="62"/>
      <c r="R1237" s="62"/>
      <c r="S1237" s="62"/>
      <c r="T1237" s="63"/>
      <c r="U1237" s="32"/>
      <c r="V1237" s="32"/>
      <c r="W1237" s="32"/>
      <c r="X1237" s="32"/>
      <c r="Y1237" s="32"/>
      <c r="Z1237" s="32"/>
      <c r="AA1237" s="32"/>
      <c r="AB1237" s="32"/>
      <c r="AC1237" s="32"/>
      <c r="AD1237" s="32"/>
      <c r="AE1237" s="32"/>
      <c r="AT1237" s="15" t="s">
        <v>147</v>
      </c>
      <c r="AU1237" s="15" t="s">
        <v>83</v>
      </c>
    </row>
    <row r="1238" spans="1:65" s="2" customFormat="1" ht="16.5" customHeight="1">
      <c r="A1238" s="32"/>
      <c r="B1238" s="33"/>
      <c r="C1238" s="171" t="s">
        <v>2407</v>
      </c>
      <c r="D1238" s="171" t="s">
        <v>138</v>
      </c>
      <c r="E1238" s="172" t="s">
        <v>2408</v>
      </c>
      <c r="F1238" s="173" t="s">
        <v>2409</v>
      </c>
      <c r="G1238" s="174" t="s">
        <v>141</v>
      </c>
      <c r="H1238" s="175">
        <v>5</v>
      </c>
      <c r="I1238" s="176"/>
      <c r="J1238" s="177">
        <f>ROUND(I1238*H1238,2)</f>
        <v>0</v>
      </c>
      <c r="K1238" s="173" t="s">
        <v>142</v>
      </c>
      <c r="L1238" s="37"/>
      <c r="M1238" s="178" t="s">
        <v>19</v>
      </c>
      <c r="N1238" s="179" t="s">
        <v>44</v>
      </c>
      <c r="O1238" s="62"/>
      <c r="P1238" s="180">
        <f>O1238*H1238</f>
        <v>0</v>
      </c>
      <c r="Q1238" s="180">
        <v>1.2600000000000001E-3</v>
      </c>
      <c r="R1238" s="180">
        <f>Q1238*H1238</f>
        <v>6.3E-3</v>
      </c>
      <c r="S1238" s="180">
        <v>0</v>
      </c>
      <c r="T1238" s="181">
        <f>S1238*H1238</f>
        <v>0</v>
      </c>
      <c r="U1238" s="32"/>
      <c r="V1238" s="32"/>
      <c r="W1238" s="32"/>
      <c r="X1238" s="32"/>
      <c r="Y1238" s="32"/>
      <c r="Z1238" s="32"/>
      <c r="AA1238" s="32"/>
      <c r="AB1238" s="32"/>
      <c r="AC1238" s="32"/>
      <c r="AD1238" s="32"/>
      <c r="AE1238" s="32"/>
      <c r="AR1238" s="182" t="s">
        <v>143</v>
      </c>
      <c r="AT1238" s="182" t="s">
        <v>138</v>
      </c>
      <c r="AU1238" s="182" t="s">
        <v>83</v>
      </c>
      <c r="AY1238" s="15" t="s">
        <v>136</v>
      </c>
      <c r="BE1238" s="183">
        <f>IF(N1238="základní",J1238,0)</f>
        <v>0</v>
      </c>
      <c r="BF1238" s="183">
        <f>IF(N1238="snížená",J1238,0)</f>
        <v>0</v>
      </c>
      <c r="BG1238" s="183">
        <f>IF(N1238="zákl. přenesená",J1238,0)</f>
        <v>0</v>
      </c>
      <c r="BH1238" s="183">
        <f>IF(N1238="sníž. přenesená",J1238,0)</f>
        <v>0</v>
      </c>
      <c r="BI1238" s="183">
        <f>IF(N1238="nulová",J1238,0)</f>
        <v>0</v>
      </c>
      <c r="BJ1238" s="15" t="s">
        <v>81</v>
      </c>
      <c r="BK1238" s="183">
        <f>ROUND(I1238*H1238,2)</f>
        <v>0</v>
      </c>
      <c r="BL1238" s="15" t="s">
        <v>143</v>
      </c>
      <c r="BM1238" s="182" t="s">
        <v>2410</v>
      </c>
    </row>
    <row r="1239" spans="1:65" s="2" customFormat="1" ht="19.5">
      <c r="A1239" s="32"/>
      <c r="B1239" s="33"/>
      <c r="C1239" s="34"/>
      <c r="D1239" s="184" t="s">
        <v>145</v>
      </c>
      <c r="E1239" s="34"/>
      <c r="F1239" s="185" t="s">
        <v>2411</v>
      </c>
      <c r="G1239" s="34"/>
      <c r="H1239" s="34"/>
      <c r="I1239" s="186"/>
      <c r="J1239" s="34"/>
      <c r="K1239" s="34"/>
      <c r="L1239" s="37"/>
      <c r="M1239" s="187"/>
      <c r="N1239" s="188"/>
      <c r="O1239" s="62"/>
      <c r="P1239" s="62"/>
      <c r="Q1239" s="62"/>
      <c r="R1239" s="62"/>
      <c r="S1239" s="62"/>
      <c r="T1239" s="63"/>
      <c r="U1239" s="32"/>
      <c r="V1239" s="32"/>
      <c r="W1239" s="32"/>
      <c r="X1239" s="32"/>
      <c r="Y1239" s="32"/>
      <c r="Z1239" s="32"/>
      <c r="AA1239" s="32"/>
      <c r="AB1239" s="32"/>
      <c r="AC1239" s="32"/>
      <c r="AD1239" s="32"/>
      <c r="AE1239" s="32"/>
      <c r="AT1239" s="15" t="s">
        <v>145</v>
      </c>
      <c r="AU1239" s="15" t="s">
        <v>83</v>
      </c>
    </row>
    <row r="1240" spans="1:65" s="2" customFormat="1" ht="11.25">
      <c r="A1240" s="32"/>
      <c r="B1240" s="33"/>
      <c r="C1240" s="34"/>
      <c r="D1240" s="189" t="s">
        <v>147</v>
      </c>
      <c r="E1240" s="34"/>
      <c r="F1240" s="190" t="s">
        <v>2412</v>
      </c>
      <c r="G1240" s="34"/>
      <c r="H1240" s="34"/>
      <c r="I1240" s="186"/>
      <c r="J1240" s="34"/>
      <c r="K1240" s="34"/>
      <c r="L1240" s="37"/>
      <c r="M1240" s="187"/>
      <c r="N1240" s="188"/>
      <c r="O1240" s="62"/>
      <c r="P1240" s="62"/>
      <c r="Q1240" s="62"/>
      <c r="R1240" s="62"/>
      <c r="S1240" s="62"/>
      <c r="T1240" s="63"/>
      <c r="U1240" s="32"/>
      <c r="V1240" s="32"/>
      <c r="W1240" s="32"/>
      <c r="X1240" s="32"/>
      <c r="Y1240" s="32"/>
      <c r="Z1240" s="32"/>
      <c r="AA1240" s="32"/>
      <c r="AB1240" s="32"/>
      <c r="AC1240" s="32"/>
      <c r="AD1240" s="32"/>
      <c r="AE1240" s="32"/>
      <c r="AT1240" s="15" t="s">
        <v>147</v>
      </c>
      <c r="AU1240" s="15" t="s">
        <v>83</v>
      </c>
    </row>
    <row r="1241" spans="1:65" s="2" customFormat="1" ht="16.5" customHeight="1">
      <c r="A1241" s="32"/>
      <c r="B1241" s="33"/>
      <c r="C1241" s="171" t="s">
        <v>2413</v>
      </c>
      <c r="D1241" s="171" t="s">
        <v>138</v>
      </c>
      <c r="E1241" s="172" t="s">
        <v>2414</v>
      </c>
      <c r="F1241" s="173" t="s">
        <v>2415</v>
      </c>
      <c r="G1241" s="174" t="s">
        <v>141</v>
      </c>
      <c r="H1241" s="175">
        <v>2</v>
      </c>
      <c r="I1241" s="176"/>
      <c r="J1241" s="177">
        <f>ROUND(I1241*H1241,2)</f>
        <v>0</v>
      </c>
      <c r="K1241" s="173" t="s">
        <v>142</v>
      </c>
      <c r="L1241" s="37"/>
      <c r="M1241" s="178" t="s">
        <v>19</v>
      </c>
      <c r="N1241" s="179" t="s">
        <v>44</v>
      </c>
      <c r="O1241" s="62"/>
      <c r="P1241" s="180">
        <f>O1241*H1241</f>
        <v>0</v>
      </c>
      <c r="Q1241" s="180">
        <v>1.58E-3</v>
      </c>
      <c r="R1241" s="180">
        <f>Q1241*H1241</f>
        <v>3.16E-3</v>
      </c>
      <c r="S1241" s="180">
        <v>0</v>
      </c>
      <c r="T1241" s="181">
        <f>S1241*H1241</f>
        <v>0</v>
      </c>
      <c r="U1241" s="32"/>
      <c r="V1241" s="32"/>
      <c r="W1241" s="32"/>
      <c r="X1241" s="32"/>
      <c r="Y1241" s="32"/>
      <c r="Z1241" s="32"/>
      <c r="AA1241" s="32"/>
      <c r="AB1241" s="32"/>
      <c r="AC1241" s="32"/>
      <c r="AD1241" s="32"/>
      <c r="AE1241" s="32"/>
      <c r="AR1241" s="182" t="s">
        <v>143</v>
      </c>
      <c r="AT1241" s="182" t="s">
        <v>138</v>
      </c>
      <c r="AU1241" s="182" t="s">
        <v>83</v>
      </c>
      <c r="AY1241" s="15" t="s">
        <v>136</v>
      </c>
      <c r="BE1241" s="183">
        <f>IF(N1241="základní",J1241,0)</f>
        <v>0</v>
      </c>
      <c r="BF1241" s="183">
        <f>IF(N1241="snížená",J1241,0)</f>
        <v>0</v>
      </c>
      <c r="BG1241" s="183">
        <f>IF(N1241="zákl. přenesená",J1241,0)</f>
        <v>0</v>
      </c>
      <c r="BH1241" s="183">
        <f>IF(N1241="sníž. přenesená",J1241,0)</f>
        <v>0</v>
      </c>
      <c r="BI1241" s="183">
        <f>IF(N1241="nulová",J1241,0)</f>
        <v>0</v>
      </c>
      <c r="BJ1241" s="15" t="s">
        <v>81</v>
      </c>
      <c r="BK1241" s="183">
        <f>ROUND(I1241*H1241,2)</f>
        <v>0</v>
      </c>
      <c r="BL1241" s="15" t="s">
        <v>143</v>
      </c>
      <c r="BM1241" s="182" t="s">
        <v>2416</v>
      </c>
    </row>
    <row r="1242" spans="1:65" s="2" customFormat="1" ht="19.5">
      <c r="A1242" s="32"/>
      <c r="B1242" s="33"/>
      <c r="C1242" s="34"/>
      <c r="D1242" s="184" t="s">
        <v>145</v>
      </c>
      <c r="E1242" s="34"/>
      <c r="F1242" s="185" t="s">
        <v>2417</v>
      </c>
      <c r="G1242" s="34"/>
      <c r="H1242" s="34"/>
      <c r="I1242" s="186"/>
      <c r="J1242" s="34"/>
      <c r="K1242" s="34"/>
      <c r="L1242" s="37"/>
      <c r="M1242" s="187"/>
      <c r="N1242" s="188"/>
      <c r="O1242" s="62"/>
      <c r="P1242" s="62"/>
      <c r="Q1242" s="62"/>
      <c r="R1242" s="62"/>
      <c r="S1242" s="62"/>
      <c r="T1242" s="63"/>
      <c r="U1242" s="32"/>
      <c r="V1242" s="32"/>
      <c r="W1242" s="32"/>
      <c r="X1242" s="32"/>
      <c r="Y1242" s="32"/>
      <c r="Z1242" s="32"/>
      <c r="AA1242" s="32"/>
      <c r="AB1242" s="32"/>
      <c r="AC1242" s="32"/>
      <c r="AD1242" s="32"/>
      <c r="AE1242" s="32"/>
      <c r="AT1242" s="15" t="s">
        <v>145</v>
      </c>
      <c r="AU1242" s="15" t="s">
        <v>83</v>
      </c>
    </row>
    <row r="1243" spans="1:65" s="2" customFormat="1" ht="11.25">
      <c r="A1243" s="32"/>
      <c r="B1243" s="33"/>
      <c r="C1243" s="34"/>
      <c r="D1243" s="189" t="s">
        <v>147</v>
      </c>
      <c r="E1243" s="34"/>
      <c r="F1243" s="190" t="s">
        <v>2418</v>
      </c>
      <c r="G1243" s="34"/>
      <c r="H1243" s="34"/>
      <c r="I1243" s="186"/>
      <c r="J1243" s="34"/>
      <c r="K1243" s="34"/>
      <c r="L1243" s="37"/>
      <c r="M1243" s="187"/>
      <c r="N1243" s="188"/>
      <c r="O1243" s="62"/>
      <c r="P1243" s="62"/>
      <c r="Q1243" s="62"/>
      <c r="R1243" s="62"/>
      <c r="S1243" s="62"/>
      <c r="T1243" s="63"/>
      <c r="U1243" s="32"/>
      <c r="V1243" s="32"/>
      <c r="W1243" s="32"/>
      <c r="X1243" s="32"/>
      <c r="Y1243" s="32"/>
      <c r="Z1243" s="32"/>
      <c r="AA1243" s="32"/>
      <c r="AB1243" s="32"/>
      <c r="AC1243" s="32"/>
      <c r="AD1243" s="32"/>
      <c r="AE1243" s="32"/>
      <c r="AT1243" s="15" t="s">
        <v>147</v>
      </c>
      <c r="AU1243" s="15" t="s">
        <v>83</v>
      </c>
    </row>
    <row r="1244" spans="1:65" s="2" customFormat="1" ht="16.5" customHeight="1">
      <c r="A1244" s="32"/>
      <c r="B1244" s="33"/>
      <c r="C1244" s="171" t="s">
        <v>2419</v>
      </c>
      <c r="D1244" s="171" t="s">
        <v>138</v>
      </c>
      <c r="E1244" s="172" t="s">
        <v>2420</v>
      </c>
      <c r="F1244" s="173" t="s">
        <v>2421</v>
      </c>
      <c r="G1244" s="174" t="s">
        <v>276</v>
      </c>
      <c r="H1244" s="175">
        <v>10</v>
      </c>
      <c r="I1244" s="176"/>
      <c r="J1244" s="177">
        <f>ROUND(I1244*H1244,2)</f>
        <v>0</v>
      </c>
      <c r="K1244" s="173" t="s">
        <v>142</v>
      </c>
      <c r="L1244" s="37"/>
      <c r="M1244" s="178" t="s">
        <v>19</v>
      </c>
      <c r="N1244" s="179" t="s">
        <v>44</v>
      </c>
      <c r="O1244" s="62"/>
      <c r="P1244" s="180">
        <f>O1244*H1244</f>
        <v>0</v>
      </c>
      <c r="Q1244" s="180">
        <v>6.9999999999999999E-4</v>
      </c>
      <c r="R1244" s="180">
        <f>Q1244*H1244</f>
        <v>7.0000000000000001E-3</v>
      </c>
      <c r="S1244" s="180">
        <v>0</v>
      </c>
      <c r="T1244" s="181">
        <f>S1244*H1244</f>
        <v>0</v>
      </c>
      <c r="U1244" s="32"/>
      <c r="V1244" s="32"/>
      <c r="W1244" s="32"/>
      <c r="X1244" s="32"/>
      <c r="Y1244" s="32"/>
      <c r="Z1244" s="32"/>
      <c r="AA1244" s="32"/>
      <c r="AB1244" s="32"/>
      <c r="AC1244" s="32"/>
      <c r="AD1244" s="32"/>
      <c r="AE1244" s="32"/>
      <c r="AR1244" s="182" t="s">
        <v>143</v>
      </c>
      <c r="AT1244" s="182" t="s">
        <v>138</v>
      </c>
      <c r="AU1244" s="182" t="s">
        <v>83</v>
      </c>
      <c r="AY1244" s="15" t="s">
        <v>136</v>
      </c>
      <c r="BE1244" s="183">
        <f>IF(N1244="základní",J1244,0)</f>
        <v>0</v>
      </c>
      <c r="BF1244" s="183">
        <f>IF(N1244="snížená",J1244,0)</f>
        <v>0</v>
      </c>
      <c r="BG1244" s="183">
        <f>IF(N1244="zákl. přenesená",J1244,0)</f>
        <v>0</v>
      </c>
      <c r="BH1244" s="183">
        <f>IF(N1244="sníž. přenesená",J1244,0)</f>
        <v>0</v>
      </c>
      <c r="BI1244" s="183">
        <f>IF(N1244="nulová",J1244,0)</f>
        <v>0</v>
      </c>
      <c r="BJ1244" s="15" t="s">
        <v>81</v>
      </c>
      <c r="BK1244" s="183">
        <f>ROUND(I1244*H1244,2)</f>
        <v>0</v>
      </c>
      <c r="BL1244" s="15" t="s">
        <v>143</v>
      </c>
      <c r="BM1244" s="182" t="s">
        <v>2422</v>
      </c>
    </row>
    <row r="1245" spans="1:65" s="2" customFormat="1" ht="11.25">
      <c r="A1245" s="32"/>
      <c r="B1245" s="33"/>
      <c r="C1245" s="34"/>
      <c r="D1245" s="184" t="s">
        <v>145</v>
      </c>
      <c r="E1245" s="34"/>
      <c r="F1245" s="185" t="s">
        <v>2423</v>
      </c>
      <c r="G1245" s="34"/>
      <c r="H1245" s="34"/>
      <c r="I1245" s="186"/>
      <c r="J1245" s="34"/>
      <c r="K1245" s="34"/>
      <c r="L1245" s="37"/>
      <c r="M1245" s="187"/>
      <c r="N1245" s="188"/>
      <c r="O1245" s="62"/>
      <c r="P1245" s="62"/>
      <c r="Q1245" s="62"/>
      <c r="R1245" s="62"/>
      <c r="S1245" s="62"/>
      <c r="T1245" s="63"/>
      <c r="U1245" s="32"/>
      <c r="V1245" s="32"/>
      <c r="W1245" s="32"/>
      <c r="X1245" s="32"/>
      <c r="Y1245" s="32"/>
      <c r="Z1245" s="32"/>
      <c r="AA1245" s="32"/>
      <c r="AB1245" s="32"/>
      <c r="AC1245" s="32"/>
      <c r="AD1245" s="32"/>
      <c r="AE1245" s="32"/>
      <c r="AT1245" s="15" t="s">
        <v>145</v>
      </c>
      <c r="AU1245" s="15" t="s">
        <v>83</v>
      </c>
    </row>
    <row r="1246" spans="1:65" s="2" customFormat="1" ht="11.25">
      <c r="A1246" s="32"/>
      <c r="B1246" s="33"/>
      <c r="C1246" s="34"/>
      <c r="D1246" s="189" t="s">
        <v>147</v>
      </c>
      <c r="E1246" s="34"/>
      <c r="F1246" s="190" t="s">
        <v>2424</v>
      </c>
      <c r="G1246" s="34"/>
      <c r="H1246" s="34"/>
      <c r="I1246" s="186"/>
      <c r="J1246" s="34"/>
      <c r="K1246" s="34"/>
      <c r="L1246" s="37"/>
      <c r="M1246" s="187"/>
      <c r="N1246" s="188"/>
      <c r="O1246" s="62"/>
      <c r="P1246" s="62"/>
      <c r="Q1246" s="62"/>
      <c r="R1246" s="62"/>
      <c r="S1246" s="62"/>
      <c r="T1246" s="63"/>
      <c r="U1246" s="32"/>
      <c r="V1246" s="32"/>
      <c r="W1246" s="32"/>
      <c r="X1246" s="32"/>
      <c r="Y1246" s="32"/>
      <c r="Z1246" s="32"/>
      <c r="AA1246" s="32"/>
      <c r="AB1246" s="32"/>
      <c r="AC1246" s="32"/>
      <c r="AD1246" s="32"/>
      <c r="AE1246" s="32"/>
      <c r="AT1246" s="15" t="s">
        <v>147</v>
      </c>
      <c r="AU1246" s="15" t="s">
        <v>83</v>
      </c>
    </row>
    <row r="1247" spans="1:65" s="2" customFormat="1" ht="16.5" customHeight="1">
      <c r="A1247" s="32"/>
      <c r="B1247" s="33"/>
      <c r="C1247" s="171" t="s">
        <v>2425</v>
      </c>
      <c r="D1247" s="171" t="s">
        <v>138</v>
      </c>
      <c r="E1247" s="172" t="s">
        <v>2426</v>
      </c>
      <c r="F1247" s="173" t="s">
        <v>2427</v>
      </c>
      <c r="G1247" s="174" t="s">
        <v>276</v>
      </c>
      <c r="H1247" s="175">
        <v>10</v>
      </c>
      <c r="I1247" s="176"/>
      <c r="J1247" s="177">
        <f>ROUND(I1247*H1247,2)</f>
        <v>0</v>
      </c>
      <c r="K1247" s="173" t="s">
        <v>142</v>
      </c>
      <c r="L1247" s="37"/>
      <c r="M1247" s="178" t="s">
        <v>19</v>
      </c>
      <c r="N1247" s="179" t="s">
        <v>44</v>
      </c>
      <c r="O1247" s="62"/>
      <c r="P1247" s="180">
        <f>O1247*H1247</f>
        <v>0</v>
      </c>
      <c r="Q1247" s="180">
        <v>6.2E-4</v>
      </c>
      <c r="R1247" s="180">
        <f>Q1247*H1247</f>
        <v>6.1999999999999998E-3</v>
      </c>
      <c r="S1247" s="180">
        <v>0</v>
      </c>
      <c r="T1247" s="181">
        <f>S1247*H1247</f>
        <v>0</v>
      </c>
      <c r="U1247" s="32"/>
      <c r="V1247" s="32"/>
      <c r="W1247" s="32"/>
      <c r="X1247" s="32"/>
      <c r="Y1247" s="32"/>
      <c r="Z1247" s="32"/>
      <c r="AA1247" s="32"/>
      <c r="AB1247" s="32"/>
      <c r="AC1247" s="32"/>
      <c r="AD1247" s="32"/>
      <c r="AE1247" s="32"/>
      <c r="AR1247" s="182" t="s">
        <v>143</v>
      </c>
      <c r="AT1247" s="182" t="s">
        <v>138</v>
      </c>
      <c r="AU1247" s="182" t="s">
        <v>83</v>
      </c>
      <c r="AY1247" s="15" t="s">
        <v>136</v>
      </c>
      <c r="BE1247" s="183">
        <f>IF(N1247="základní",J1247,0)</f>
        <v>0</v>
      </c>
      <c r="BF1247" s="183">
        <f>IF(N1247="snížená",J1247,0)</f>
        <v>0</v>
      </c>
      <c r="BG1247" s="183">
        <f>IF(N1247="zákl. přenesená",J1247,0)</f>
        <v>0</v>
      </c>
      <c r="BH1247" s="183">
        <f>IF(N1247="sníž. přenesená",J1247,0)</f>
        <v>0</v>
      </c>
      <c r="BI1247" s="183">
        <f>IF(N1247="nulová",J1247,0)</f>
        <v>0</v>
      </c>
      <c r="BJ1247" s="15" t="s">
        <v>81</v>
      </c>
      <c r="BK1247" s="183">
        <f>ROUND(I1247*H1247,2)</f>
        <v>0</v>
      </c>
      <c r="BL1247" s="15" t="s">
        <v>143</v>
      </c>
      <c r="BM1247" s="182" t="s">
        <v>2428</v>
      </c>
    </row>
    <row r="1248" spans="1:65" s="2" customFormat="1" ht="11.25">
      <c r="A1248" s="32"/>
      <c r="B1248" s="33"/>
      <c r="C1248" s="34"/>
      <c r="D1248" s="184" t="s">
        <v>145</v>
      </c>
      <c r="E1248" s="34"/>
      <c r="F1248" s="185" t="s">
        <v>2429</v>
      </c>
      <c r="G1248" s="34"/>
      <c r="H1248" s="34"/>
      <c r="I1248" s="186"/>
      <c r="J1248" s="34"/>
      <c r="K1248" s="34"/>
      <c r="L1248" s="37"/>
      <c r="M1248" s="187"/>
      <c r="N1248" s="188"/>
      <c r="O1248" s="62"/>
      <c r="P1248" s="62"/>
      <c r="Q1248" s="62"/>
      <c r="R1248" s="62"/>
      <c r="S1248" s="62"/>
      <c r="T1248" s="63"/>
      <c r="U1248" s="32"/>
      <c r="V1248" s="32"/>
      <c r="W1248" s="32"/>
      <c r="X1248" s="32"/>
      <c r="Y1248" s="32"/>
      <c r="Z1248" s="32"/>
      <c r="AA1248" s="32"/>
      <c r="AB1248" s="32"/>
      <c r="AC1248" s="32"/>
      <c r="AD1248" s="32"/>
      <c r="AE1248" s="32"/>
      <c r="AT1248" s="15" t="s">
        <v>145</v>
      </c>
      <c r="AU1248" s="15" t="s">
        <v>83</v>
      </c>
    </row>
    <row r="1249" spans="1:65" s="2" customFormat="1" ht="11.25">
      <c r="A1249" s="32"/>
      <c r="B1249" s="33"/>
      <c r="C1249" s="34"/>
      <c r="D1249" s="189" t="s">
        <v>147</v>
      </c>
      <c r="E1249" s="34"/>
      <c r="F1249" s="190" t="s">
        <v>2430</v>
      </c>
      <c r="G1249" s="34"/>
      <c r="H1249" s="34"/>
      <c r="I1249" s="186"/>
      <c r="J1249" s="34"/>
      <c r="K1249" s="34"/>
      <c r="L1249" s="37"/>
      <c r="M1249" s="187"/>
      <c r="N1249" s="188"/>
      <c r="O1249" s="62"/>
      <c r="P1249" s="62"/>
      <c r="Q1249" s="62"/>
      <c r="R1249" s="62"/>
      <c r="S1249" s="62"/>
      <c r="T1249" s="63"/>
      <c r="U1249" s="32"/>
      <c r="V1249" s="32"/>
      <c r="W1249" s="32"/>
      <c r="X1249" s="32"/>
      <c r="Y1249" s="32"/>
      <c r="Z1249" s="32"/>
      <c r="AA1249" s="32"/>
      <c r="AB1249" s="32"/>
      <c r="AC1249" s="32"/>
      <c r="AD1249" s="32"/>
      <c r="AE1249" s="32"/>
      <c r="AT1249" s="15" t="s">
        <v>147</v>
      </c>
      <c r="AU1249" s="15" t="s">
        <v>83</v>
      </c>
    </row>
    <row r="1250" spans="1:65" s="2" customFormat="1" ht="21.75" customHeight="1">
      <c r="A1250" s="32"/>
      <c r="B1250" s="33"/>
      <c r="C1250" s="171" t="s">
        <v>2431</v>
      </c>
      <c r="D1250" s="171" t="s">
        <v>138</v>
      </c>
      <c r="E1250" s="172" t="s">
        <v>2432</v>
      </c>
      <c r="F1250" s="173" t="s">
        <v>2433</v>
      </c>
      <c r="G1250" s="174" t="s">
        <v>168</v>
      </c>
      <c r="H1250" s="175">
        <v>10</v>
      </c>
      <c r="I1250" s="176"/>
      <c r="J1250" s="177">
        <f>ROUND(I1250*H1250,2)</f>
        <v>0</v>
      </c>
      <c r="K1250" s="173" t="s">
        <v>142</v>
      </c>
      <c r="L1250" s="37"/>
      <c r="M1250" s="178" t="s">
        <v>19</v>
      </c>
      <c r="N1250" s="179" t="s">
        <v>44</v>
      </c>
      <c r="O1250" s="62"/>
      <c r="P1250" s="180">
        <f>O1250*H1250</f>
        <v>0</v>
      </c>
      <c r="Q1250" s="180">
        <v>2.9999999999999997E-4</v>
      </c>
      <c r="R1250" s="180">
        <f>Q1250*H1250</f>
        <v>2.9999999999999996E-3</v>
      </c>
      <c r="S1250" s="180">
        <v>0</v>
      </c>
      <c r="T1250" s="181">
        <f>S1250*H1250</f>
        <v>0</v>
      </c>
      <c r="U1250" s="32"/>
      <c r="V1250" s="32"/>
      <c r="W1250" s="32"/>
      <c r="X1250" s="32"/>
      <c r="Y1250" s="32"/>
      <c r="Z1250" s="32"/>
      <c r="AA1250" s="32"/>
      <c r="AB1250" s="32"/>
      <c r="AC1250" s="32"/>
      <c r="AD1250" s="32"/>
      <c r="AE1250" s="32"/>
      <c r="AR1250" s="182" t="s">
        <v>143</v>
      </c>
      <c r="AT1250" s="182" t="s">
        <v>138</v>
      </c>
      <c r="AU1250" s="182" t="s">
        <v>83</v>
      </c>
      <c r="AY1250" s="15" t="s">
        <v>136</v>
      </c>
      <c r="BE1250" s="183">
        <f>IF(N1250="základní",J1250,0)</f>
        <v>0</v>
      </c>
      <c r="BF1250" s="183">
        <f>IF(N1250="snížená",J1250,0)</f>
        <v>0</v>
      </c>
      <c r="BG1250" s="183">
        <f>IF(N1250="zákl. přenesená",J1250,0)</f>
        <v>0</v>
      </c>
      <c r="BH1250" s="183">
        <f>IF(N1250="sníž. přenesená",J1250,0)</f>
        <v>0</v>
      </c>
      <c r="BI1250" s="183">
        <f>IF(N1250="nulová",J1250,0)</f>
        <v>0</v>
      </c>
      <c r="BJ1250" s="15" t="s">
        <v>81</v>
      </c>
      <c r="BK1250" s="183">
        <f>ROUND(I1250*H1250,2)</f>
        <v>0</v>
      </c>
      <c r="BL1250" s="15" t="s">
        <v>143</v>
      </c>
      <c r="BM1250" s="182" t="s">
        <v>2434</v>
      </c>
    </row>
    <row r="1251" spans="1:65" s="2" customFormat="1" ht="19.5">
      <c r="A1251" s="32"/>
      <c r="B1251" s="33"/>
      <c r="C1251" s="34"/>
      <c r="D1251" s="184" t="s">
        <v>145</v>
      </c>
      <c r="E1251" s="34"/>
      <c r="F1251" s="185" t="s">
        <v>2435</v>
      </c>
      <c r="G1251" s="34"/>
      <c r="H1251" s="34"/>
      <c r="I1251" s="186"/>
      <c r="J1251" s="34"/>
      <c r="K1251" s="34"/>
      <c r="L1251" s="37"/>
      <c r="M1251" s="187"/>
      <c r="N1251" s="188"/>
      <c r="O1251" s="62"/>
      <c r="P1251" s="62"/>
      <c r="Q1251" s="62"/>
      <c r="R1251" s="62"/>
      <c r="S1251" s="62"/>
      <c r="T1251" s="63"/>
      <c r="U1251" s="32"/>
      <c r="V1251" s="32"/>
      <c r="W1251" s="32"/>
      <c r="X1251" s="32"/>
      <c r="Y1251" s="32"/>
      <c r="Z1251" s="32"/>
      <c r="AA1251" s="32"/>
      <c r="AB1251" s="32"/>
      <c r="AC1251" s="32"/>
      <c r="AD1251" s="32"/>
      <c r="AE1251" s="32"/>
      <c r="AT1251" s="15" t="s">
        <v>145</v>
      </c>
      <c r="AU1251" s="15" t="s">
        <v>83</v>
      </c>
    </row>
    <row r="1252" spans="1:65" s="2" customFormat="1" ht="11.25">
      <c r="A1252" s="32"/>
      <c r="B1252" s="33"/>
      <c r="C1252" s="34"/>
      <c r="D1252" s="189" t="s">
        <v>147</v>
      </c>
      <c r="E1252" s="34"/>
      <c r="F1252" s="190" t="s">
        <v>2436</v>
      </c>
      <c r="G1252" s="34"/>
      <c r="H1252" s="34"/>
      <c r="I1252" s="186"/>
      <c r="J1252" s="34"/>
      <c r="K1252" s="34"/>
      <c r="L1252" s="37"/>
      <c r="M1252" s="187"/>
      <c r="N1252" s="188"/>
      <c r="O1252" s="62"/>
      <c r="P1252" s="62"/>
      <c r="Q1252" s="62"/>
      <c r="R1252" s="62"/>
      <c r="S1252" s="62"/>
      <c r="T1252" s="63"/>
      <c r="U1252" s="32"/>
      <c r="V1252" s="32"/>
      <c r="W1252" s="32"/>
      <c r="X1252" s="32"/>
      <c r="Y1252" s="32"/>
      <c r="Z1252" s="32"/>
      <c r="AA1252" s="32"/>
      <c r="AB1252" s="32"/>
      <c r="AC1252" s="32"/>
      <c r="AD1252" s="32"/>
      <c r="AE1252" s="32"/>
      <c r="AT1252" s="15" t="s">
        <v>147</v>
      </c>
      <c r="AU1252" s="15" t="s">
        <v>83</v>
      </c>
    </row>
    <row r="1253" spans="1:65" s="2" customFormat="1" ht="21.75" customHeight="1">
      <c r="A1253" s="32"/>
      <c r="B1253" s="33"/>
      <c r="C1253" s="171" t="s">
        <v>2437</v>
      </c>
      <c r="D1253" s="171" t="s">
        <v>138</v>
      </c>
      <c r="E1253" s="172" t="s">
        <v>2438</v>
      </c>
      <c r="F1253" s="173" t="s">
        <v>2439</v>
      </c>
      <c r="G1253" s="174" t="s">
        <v>168</v>
      </c>
      <c r="H1253" s="175">
        <v>10</v>
      </c>
      <c r="I1253" s="176"/>
      <c r="J1253" s="177">
        <f>ROUND(I1253*H1253,2)</f>
        <v>0</v>
      </c>
      <c r="K1253" s="173" t="s">
        <v>142</v>
      </c>
      <c r="L1253" s="37"/>
      <c r="M1253" s="178" t="s">
        <v>19</v>
      </c>
      <c r="N1253" s="179" t="s">
        <v>44</v>
      </c>
      <c r="O1253" s="62"/>
      <c r="P1253" s="180">
        <f>O1253*H1253</f>
        <v>0</v>
      </c>
      <c r="Q1253" s="180">
        <v>4.0000000000000002E-4</v>
      </c>
      <c r="R1253" s="180">
        <f>Q1253*H1253</f>
        <v>4.0000000000000001E-3</v>
      </c>
      <c r="S1253" s="180">
        <v>0</v>
      </c>
      <c r="T1253" s="181">
        <f>S1253*H1253</f>
        <v>0</v>
      </c>
      <c r="U1253" s="32"/>
      <c r="V1253" s="32"/>
      <c r="W1253" s="32"/>
      <c r="X1253" s="32"/>
      <c r="Y1253" s="32"/>
      <c r="Z1253" s="32"/>
      <c r="AA1253" s="32"/>
      <c r="AB1253" s="32"/>
      <c r="AC1253" s="32"/>
      <c r="AD1253" s="32"/>
      <c r="AE1253" s="32"/>
      <c r="AR1253" s="182" t="s">
        <v>143</v>
      </c>
      <c r="AT1253" s="182" t="s">
        <v>138</v>
      </c>
      <c r="AU1253" s="182" t="s">
        <v>83</v>
      </c>
      <c r="AY1253" s="15" t="s">
        <v>136</v>
      </c>
      <c r="BE1253" s="183">
        <f>IF(N1253="základní",J1253,0)</f>
        <v>0</v>
      </c>
      <c r="BF1253" s="183">
        <f>IF(N1253="snížená",J1253,0)</f>
        <v>0</v>
      </c>
      <c r="BG1253" s="183">
        <f>IF(N1253="zákl. přenesená",J1253,0)</f>
        <v>0</v>
      </c>
      <c r="BH1253" s="183">
        <f>IF(N1253="sníž. přenesená",J1253,0)</f>
        <v>0</v>
      </c>
      <c r="BI1253" s="183">
        <f>IF(N1253="nulová",J1253,0)</f>
        <v>0</v>
      </c>
      <c r="BJ1253" s="15" t="s">
        <v>81</v>
      </c>
      <c r="BK1253" s="183">
        <f>ROUND(I1253*H1253,2)</f>
        <v>0</v>
      </c>
      <c r="BL1253" s="15" t="s">
        <v>143</v>
      </c>
      <c r="BM1253" s="182" t="s">
        <v>2440</v>
      </c>
    </row>
    <row r="1254" spans="1:65" s="2" customFormat="1" ht="19.5">
      <c r="A1254" s="32"/>
      <c r="B1254" s="33"/>
      <c r="C1254" s="34"/>
      <c r="D1254" s="184" t="s">
        <v>145</v>
      </c>
      <c r="E1254" s="34"/>
      <c r="F1254" s="185" t="s">
        <v>2441</v>
      </c>
      <c r="G1254" s="34"/>
      <c r="H1254" s="34"/>
      <c r="I1254" s="186"/>
      <c r="J1254" s="34"/>
      <c r="K1254" s="34"/>
      <c r="L1254" s="37"/>
      <c r="M1254" s="187"/>
      <c r="N1254" s="188"/>
      <c r="O1254" s="62"/>
      <c r="P1254" s="62"/>
      <c r="Q1254" s="62"/>
      <c r="R1254" s="62"/>
      <c r="S1254" s="62"/>
      <c r="T1254" s="63"/>
      <c r="U1254" s="32"/>
      <c r="V1254" s="32"/>
      <c r="W1254" s="32"/>
      <c r="X1254" s="32"/>
      <c r="Y1254" s="32"/>
      <c r="Z1254" s="32"/>
      <c r="AA1254" s="32"/>
      <c r="AB1254" s="32"/>
      <c r="AC1254" s="32"/>
      <c r="AD1254" s="32"/>
      <c r="AE1254" s="32"/>
      <c r="AT1254" s="15" t="s">
        <v>145</v>
      </c>
      <c r="AU1254" s="15" t="s">
        <v>83</v>
      </c>
    </row>
    <row r="1255" spans="1:65" s="2" customFormat="1" ht="11.25">
      <c r="A1255" s="32"/>
      <c r="B1255" s="33"/>
      <c r="C1255" s="34"/>
      <c r="D1255" s="189" t="s">
        <v>147</v>
      </c>
      <c r="E1255" s="34"/>
      <c r="F1255" s="190" t="s">
        <v>2442</v>
      </c>
      <c r="G1255" s="34"/>
      <c r="H1255" s="34"/>
      <c r="I1255" s="186"/>
      <c r="J1255" s="34"/>
      <c r="K1255" s="34"/>
      <c r="L1255" s="37"/>
      <c r="M1255" s="187"/>
      <c r="N1255" s="188"/>
      <c r="O1255" s="62"/>
      <c r="P1255" s="62"/>
      <c r="Q1255" s="62"/>
      <c r="R1255" s="62"/>
      <c r="S1255" s="62"/>
      <c r="T1255" s="63"/>
      <c r="U1255" s="32"/>
      <c r="V1255" s="32"/>
      <c r="W1255" s="32"/>
      <c r="X1255" s="32"/>
      <c r="Y1255" s="32"/>
      <c r="Z1255" s="32"/>
      <c r="AA1255" s="32"/>
      <c r="AB1255" s="32"/>
      <c r="AC1255" s="32"/>
      <c r="AD1255" s="32"/>
      <c r="AE1255" s="32"/>
      <c r="AT1255" s="15" t="s">
        <v>147</v>
      </c>
      <c r="AU1255" s="15" t="s">
        <v>83</v>
      </c>
    </row>
    <row r="1256" spans="1:65" s="2" customFormat="1" ht="21.75" customHeight="1">
      <c r="A1256" s="32"/>
      <c r="B1256" s="33"/>
      <c r="C1256" s="171" t="s">
        <v>2443</v>
      </c>
      <c r="D1256" s="171" t="s">
        <v>138</v>
      </c>
      <c r="E1256" s="172" t="s">
        <v>2444</v>
      </c>
      <c r="F1256" s="173" t="s">
        <v>2445</v>
      </c>
      <c r="G1256" s="174" t="s">
        <v>168</v>
      </c>
      <c r="H1256" s="175">
        <v>5</v>
      </c>
      <c r="I1256" s="176"/>
      <c r="J1256" s="177">
        <f>ROUND(I1256*H1256,2)</f>
        <v>0</v>
      </c>
      <c r="K1256" s="173" t="s">
        <v>142</v>
      </c>
      <c r="L1256" s="37"/>
      <c r="M1256" s="178" t="s">
        <v>19</v>
      </c>
      <c r="N1256" s="179" t="s">
        <v>44</v>
      </c>
      <c r="O1256" s="62"/>
      <c r="P1256" s="180">
        <f>O1256*H1256</f>
        <v>0</v>
      </c>
      <c r="Q1256" s="180">
        <v>5.5000000000000003E-4</v>
      </c>
      <c r="R1256" s="180">
        <f>Q1256*H1256</f>
        <v>2.7500000000000003E-3</v>
      </c>
      <c r="S1256" s="180">
        <v>0</v>
      </c>
      <c r="T1256" s="181">
        <f>S1256*H1256</f>
        <v>0</v>
      </c>
      <c r="U1256" s="32"/>
      <c r="V1256" s="32"/>
      <c r="W1256" s="32"/>
      <c r="X1256" s="32"/>
      <c r="Y1256" s="32"/>
      <c r="Z1256" s="32"/>
      <c r="AA1256" s="32"/>
      <c r="AB1256" s="32"/>
      <c r="AC1256" s="32"/>
      <c r="AD1256" s="32"/>
      <c r="AE1256" s="32"/>
      <c r="AR1256" s="182" t="s">
        <v>143</v>
      </c>
      <c r="AT1256" s="182" t="s">
        <v>138</v>
      </c>
      <c r="AU1256" s="182" t="s">
        <v>83</v>
      </c>
      <c r="AY1256" s="15" t="s">
        <v>136</v>
      </c>
      <c r="BE1256" s="183">
        <f>IF(N1256="základní",J1256,0)</f>
        <v>0</v>
      </c>
      <c r="BF1256" s="183">
        <f>IF(N1256="snížená",J1256,0)</f>
        <v>0</v>
      </c>
      <c r="BG1256" s="183">
        <f>IF(N1256="zákl. přenesená",J1256,0)</f>
        <v>0</v>
      </c>
      <c r="BH1256" s="183">
        <f>IF(N1256="sníž. přenesená",J1256,0)</f>
        <v>0</v>
      </c>
      <c r="BI1256" s="183">
        <f>IF(N1256="nulová",J1256,0)</f>
        <v>0</v>
      </c>
      <c r="BJ1256" s="15" t="s">
        <v>81</v>
      </c>
      <c r="BK1256" s="183">
        <f>ROUND(I1256*H1256,2)</f>
        <v>0</v>
      </c>
      <c r="BL1256" s="15" t="s">
        <v>143</v>
      </c>
      <c r="BM1256" s="182" t="s">
        <v>2446</v>
      </c>
    </row>
    <row r="1257" spans="1:65" s="2" customFormat="1" ht="19.5">
      <c r="A1257" s="32"/>
      <c r="B1257" s="33"/>
      <c r="C1257" s="34"/>
      <c r="D1257" s="184" t="s">
        <v>145</v>
      </c>
      <c r="E1257" s="34"/>
      <c r="F1257" s="185" t="s">
        <v>2447</v>
      </c>
      <c r="G1257" s="34"/>
      <c r="H1257" s="34"/>
      <c r="I1257" s="186"/>
      <c r="J1257" s="34"/>
      <c r="K1257" s="34"/>
      <c r="L1257" s="37"/>
      <c r="M1257" s="187"/>
      <c r="N1257" s="188"/>
      <c r="O1257" s="62"/>
      <c r="P1257" s="62"/>
      <c r="Q1257" s="62"/>
      <c r="R1257" s="62"/>
      <c r="S1257" s="62"/>
      <c r="T1257" s="63"/>
      <c r="U1257" s="32"/>
      <c r="V1257" s="32"/>
      <c r="W1257" s="32"/>
      <c r="X1257" s="32"/>
      <c r="Y1257" s="32"/>
      <c r="Z1257" s="32"/>
      <c r="AA1257" s="32"/>
      <c r="AB1257" s="32"/>
      <c r="AC1257" s="32"/>
      <c r="AD1257" s="32"/>
      <c r="AE1257" s="32"/>
      <c r="AT1257" s="15" t="s">
        <v>145</v>
      </c>
      <c r="AU1257" s="15" t="s">
        <v>83</v>
      </c>
    </row>
    <row r="1258" spans="1:65" s="2" customFormat="1" ht="11.25">
      <c r="A1258" s="32"/>
      <c r="B1258" s="33"/>
      <c r="C1258" s="34"/>
      <c r="D1258" s="189" t="s">
        <v>147</v>
      </c>
      <c r="E1258" s="34"/>
      <c r="F1258" s="190" t="s">
        <v>2448</v>
      </c>
      <c r="G1258" s="34"/>
      <c r="H1258" s="34"/>
      <c r="I1258" s="186"/>
      <c r="J1258" s="34"/>
      <c r="K1258" s="34"/>
      <c r="L1258" s="37"/>
      <c r="M1258" s="187"/>
      <c r="N1258" s="188"/>
      <c r="O1258" s="62"/>
      <c r="P1258" s="62"/>
      <c r="Q1258" s="62"/>
      <c r="R1258" s="62"/>
      <c r="S1258" s="62"/>
      <c r="T1258" s="63"/>
      <c r="U1258" s="32"/>
      <c r="V1258" s="32"/>
      <c r="W1258" s="32"/>
      <c r="X1258" s="32"/>
      <c r="Y1258" s="32"/>
      <c r="Z1258" s="32"/>
      <c r="AA1258" s="32"/>
      <c r="AB1258" s="32"/>
      <c r="AC1258" s="32"/>
      <c r="AD1258" s="32"/>
      <c r="AE1258" s="32"/>
      <c r="AT1258" s="15" t="s">
        <v>147</v>
      </c>
      <c r="AU1258" s="15" t="s">
        <v>83</v>
      </c>
    </row>
    <row r="1259" spans="1:65" s="2" customFormat="1" ht="21.75" customHeight="1">
      <c r="A1259" s="32"/>
      <c r="B1259" s="33"/>
      <c r="C1259" s="171" t="s">
        <v>2449</v>
      </c>
      <c r="D1259" s="171" t="s">
        <v>138</v>
      </c>
      <c r="E1259" s="172" t="s">
        <v>2450</v>
      </c>
      <c r="F1259" s="173" t="s">
        <v>2451</v>
      </c>
      <c r="G1259" s="174" t="s">
        <v>168</v>
      </c>
      <c r="H1259" s="175">
        <v>5</v>
      </c>
      <c r="I1259" s="176"/>
      <c r="J1259" s="177">
        <f>ROUND(I1259*H1259,2)</f>
        <v>0</v>
      </c>
      <c r="K1259" s="173" t="s">
        <v>142</v>
      </c>
      <c r="L1259" s="37"/>
      <c r="M1259" s="178" t="s">
        <v>19</v>
      </c>
      <c r="N1259" s="179" t="s">
        <v>44</v>
      </c>
      <c r="O1259" s="62"/>
      <c r="P1259" s="180">
        <f>O1259*H1259</f>
        <v>0</v>
      </c>
      <c r="Q1259" s="180">
        <v>6.3000000000000003E-4</v>
      </c>
      <c r="R1259" s="180">
        <f>Q1259*H1259</f>
        <v>3.15E-3</v>
      </c>
      <c r="S1259" s="180">
        <v>0</v>
      </c>
      <c r="T1259" s="181">
        <f>S1259*H1259</f>
        <v>0</v>
      </c>
      <c r="U1259" s="32"/>
      <c r="V1259" s="32"/>
      <c r="W1259" s="32"/>
      <c r="X1259" s="32"/>
      <c r="Y1259" s="32"/>
      <c r="Z1259" s="32"/>
      <c r="AA1259" s="32"/>
      <c r="AB1259" s="32"/>
      <c r="AC1259" s="32"/>
      <c r="AD1259" s="32"/>
      <c r="AE1259" s="32"/>
      <c r="AR1259" s="182" t="s">
        <v>143</v>
      </c>
      <c r="AT1259" s="182" t="s">
        <v>138</v>
      </c>
      <c r="AU1259" s="182" t="s">
        <v>83</v>
      </c>
      <c r="AY1259" s="15" t="s">
        <v>136</v>
      </c>
      <c r="BE1259" s="183">
        <f>IF(N1259="základní",J1259,0)</f>
        <v>0</v>
      </c>
      <c r="BF1259" s="183">
        <f>IF(N1259="snížená",J1259,0)</f>
        <v>0</v>
      </c>
      <c r="BG1259" s="183">
        <f>IF(N1259="zákl. přenesená",J1259,0)</f>
        <v>0</v>
      </c>
      <c r="BH1259" s="183">
        <f>IF(N1259="sníž. přenesená",J1259,0)</f>
        <v>0</v>
      </c>
      <c r="BI1259" s="183">
        <f>IF(N1259="nulová",J1259,0)</f>
        <v>0</v>
      </c>
      <c r="BJ1259" s="15" t="s">
        <v>81</v>
      </c>
      <c r="BK1259" s="183">
        <f>ROUND(I1259*H1259,2)</f>
        <v>0</v>
      </c>
      <c r="BL1259" s="15" t="s">
        <v>143</v>
      </c>
      <c r="BM1259" s="182" t="s">
        <v>2452</v>
      </c>
    </row>
    <row r="1260" spans="1:65" s="2" customFormat="1" ht="19.5">
      <c r="A1260" s="32"/>
      <c r="B1260" s="33"/>
      <c r="C1260" s="34"/>
      <c r="D1260" s="184" t="s">
        <v>145</v>
      </c>
      <c r="E1260" s="34"/>
      <c r="F1260" s="185" t="s">
        <v>2453</v>
      </c>
      <c r="G1260" s="34"/>
      <c r="H1260" s="34"/>
      <c r="I1260" s="186"/>
      <c r="J1260" s="34"/>
      <c r="K1260" s="34"/>
      <c r="L1260" s="37"/>
      <c r="M1260" s="187"/>
      <c r="N1260" s="188"/>
      <c r="O1260" s="62"/>
      <c r="P1260" s="62"/>
      <c r="Q1260" s="62"/>
      <c r="R1260" s="62"/>
      <c r="S1260" s="62"/>
      <c r="T1260" s="63"/>
      <c r="U1260" s="32"/>
      <c r="V1260" s="32"/>
      <c r="W1260" s="32"/>
      <c r="X1260" s="32"/>
      <c r="Y1260" s="32"/>
      <c r="Z1260" s="32"/>
      <c r="AA1260" s="32"/>
      <c r="AB1260" s="32"/>
      <c r="AC1260" s="32"/>
      <c r="AD1260" s="32"/>
      <c r="AE1260" s="32"/>
      <c r="AT1260" s="15" t="s">
        <v>145</v>
      </c>
      <c r="AU1260" s="15" t="s">
        <v>83</v>
      </c>
    </row>
    <row r="1261" spans="1:65" s="2" customFormat="1" ht="11.25">
      <c r="A1261" s="32"/>
      <c r="B1261" s="33"/>
      <c r="C1261" s="34"/>
      <c r="D1261" s="189" t="s">
        <v>147</v>
      </c>
      <c r="E1261" s="34"/>
      <c r="F1261" s="190" t="s">
        <v>2454</v>
      </c>
      <c r="G1261" s="34"/>
      <c r="H1261" s="34"/>
      <c r="I1261" s="186"/>
      <c r="J1261" s="34"/>
      <c r="K1261" s="34"/>
      <c r="L1261" s="37"/>
      <c r="M1261" s="187"/>
      <c r="N1261" s="188"/>
      <c r="O1261" s="62"/>
      <c r="P1261" s="62"/>
      <c r="Q1261" s="62"/>
      <c r="R1261" s="62"/>
      <c r="S1261" s="62"/>
      <c r="T1261" s="63"/>
      <c r="U1261" s="32"/>
      <c r="V1261" s="32"/>
      <c r="W1261" s="32"/>
      <c r="X1261" s="32"/>
      <c r="Y1261" s="32"/>
      <c r="Z1261" s="32"/>
      <c r="AA1261" s="32"/>
      <c r="AB1261" s="32"/>
      <c r="AC1261" s="32"/>
      <c r="AD1261" s="32"/>
      <c r="AE1261" s="32"/>
      <c r="AT1261" s="15" t="s">
        <v>147</v>
      </c>
      <c r="AU1261" s="15" t="s">
        <v>83</v>
      </c>
    </row>
    <row r="1262" spans="1:65" s="2" customFormat="1" ht="16.5" customHeight="1">
      <c r="A1262" s="32"/>
      <c r="B1262" s="33"/>
      <c r="C1262" s="171" t="s">
        <v>2455</v>
      </c>
      <c r="D1262" s="171" t="s">
        <v>138</v>
      </c>
      <c r="E1262" s="172" t="s">
        <v>2456</v>
      </c>
      <c r="F1262" s="173" t="s">
        <v>2457</v>
      </c>
      <c r="G1262" s="174" t="s">
        <v>168</v>
      </c>
      <c r="H1262" s="175">
        <v>20</v>
      </c>
      <c r="I1262" s="176"/>
      <c r="J1262" s="177">
        <f>ROUND(I1262*H1262,2)</f>
        <v>0</v>
      </c>
      <c r="K1262" s="173" t="s">
        <v>142</v>
      </c>
      <c r="L1262" s="37"/>
      <c r="M1262" s="178" t="s">
        <v>19</v>
      </c>
      <c r="N1262" s="179" t="s">
        <v>44</v>
      </c>
      <c r="O1262" s="62"/>
      <c r="P1262" s="180">
        <f>O1262*H1262</f>
        <v>0</v>
      </c>
      <c r="Q1262" s="180">
        <v>1.0000000000000001E-5</v>
      </c>
      <c r="R1262" s="180">
        <f>Q1262*H1262</f>
        <v>2.0000000000000001E-4</v>
      </c>
      <c r="S1262" s="180">
        <v>0</v>
      </c>
      <c r="T1262" s="181">
        <f>S1262*H1262</f>
        <v>0</v>
      </c>
      <c r="U1262" s="32"/>
      <c r="V1262" s="32"/>
      <c r="W1262" s="32"/>
      <c r="X1262" s="32"/>
      <c r="Y1262" s="32"/>
      <c r="Z1262" s="32"/>
      <c r="AA1262" s="32"/>
      <c r="AB1262" s="32"/>
      <c r="AC1262" s="32"/>
      <c r="AD1262" s="32"/>
      <c r="AE1262" s="32"/>
      <c r="AR1262" s="182" t="s">
        <v>143</v>
      </c>
      <c r="AT1262" s="182" t="s">
        <v>138</v>
      </c>
      <c r="AU1262" s="182" t="s">
        <v>83</v>
      </c>
      <c r="AY1262" s="15" t="s">
        <v>136</v>
      </c>
      <c r="BE1262" s="183">
        <f>IF(N1262="základní",J1262,0)</f>
        <v>0</v>
      </c>
      <c r="BF1262" s="183">
        <f>IF(N1262="snížená",J1262,0)</f>
        <v>0</v>
      </c>
      <c r="BG1262" s="183">
        <f>IF(N1262="zákl. přenesená",J1262,0)</f>
        <v>0</v>
      </c>
      <c r="BH1262" s="183">
        <f>IF(N1262="sníž. přenesená",J1262,0)</f>
        <v>0</v>
      </c>
      <c r="BI1262" s="183">
        <f>IF(N1262="nulová",J1262,0)</f>
        <v>0</v>
      </c>
      <c r="BJ1262" s="15" t="s">
        <v>81</v>
      </c>
      <c r="BK1262" s="183">
        <f>ROUND(I1262*H1262,2)</f>
        <v>0</v>
      </c>
      <c r="BL1262" s="15" t="s">
        <v>143</v>
      </c>
      <c r="BM1262" s="182" t="s">
        <v>2458</v>
      </c>
    </row>
    <row r="1263" spans="1:65" s="2" customFormat="1" ht="11.25">
      <c r="A1263" s="32"/>
      <c r="B1263" s="33"/>
      <c r="C1263" s="34"/>
      <c r="D1263" s="184" t="s">
        <v>145</v>
      </c>
      <c r="E1263" s="34"/>
      <c r="F1263" s="185" t="s">
        <v>2459</v>
      </c>
      <c r="G1263" s="34"/>
      <c r="H1263" s="34"/>
      <c r="I1263" s="186"/>
      <c r="J1263" s="34"/>
      <c r="K1263" s="34"/>
      <c r="L1263" s="37"/>
      <c r="M1263" s="187"/>
      <c r="N1263" s="188"/>
      <c r="O1263" s="62"/>
      <c r="P1263" s="62"/>
      <c r="Q1263" s="62"/>
      <c r="R1263" s="62"/>
      <c r="S1263" s="62"/>
      <c r="T1263" s="63"/>
      <c r="U1263" s="32"/>
      <c r="V1263" s="32"/>
      <c r="W1263" s="32"/>
      <c r="X1263" s="32"/>
      <c r="Y1263" s="32"/>
      <c r="Z1263" s="32"/>
      <c r="AA1263" s="32"/>
      <c r="AB1263" s="32"/>
      <c r="AC1263" s="32"/>
      <c r="AD1263" s="32"/>
      <c r="AE1263" s="32"/>
      <c r="AT1263" s="15" t="s">
        <v>145</v>
      </c>
      <c r="AU1263" s="15" t="s">
        <v>83</v>
      </c>
    </row>
    <row r="1264" spans="1:65" s="2" customFormat="1" ht="11.25">
      <c r="A1264" s="32"/>
      <c r="B1264" s="33"/>
      <c r="C1264" s="34"/>
      <c r="D1264" s="189" t="s">
        <v>147</v>
      </c>
      <c r="E1264" s="34"/>
      <c r="F1264" s="190" t="s">
        <v>2460</v>
      </c>
      <c r="G1264" s="34"/>
      <c r="H1264" s="34"/>
      <c r="I1264" s="186"/>
      <c r="J1264" s="34"/>
      <c r="K1264" s="34"/>
      <c r="L1264" s="37"/>
      <c r="M1264" s="187"/>
      <c r="N1264" s="188"/>
      <c r="O1264" s="62"/>
      <c r="P1264" s="62"/>
      <c r="Q1264" s="62"/>
      <c r="R1264" s="62"/>
      <c r="S1264" s="62"/>
      <c r="T1264" s="63"/>
      <c r="U1264" s="32"/>
      <c r="V1264" s="32"/>
      <c r="W1264" s="32"/>
      <c r="X1264" s="32"/>
      <c r="Y1264" s="32"/>
      <c r="Z1264" s="32"/>
      <c r="AA1264" s="32"/>
      <c r="AB1264" s="32"/>
      <c r="AC1264" s="32"/>
      <c r="AD1264" s="32"/>
      <c r="AE1264" s="32"/>
      <c r="AT1264" s="15" t="s">
        <v>147</v>
      </c>
      <c r="AU1264" s="15" t="s">
        <v>83</v>
      </c>
    </row>
    <row r="1265" spans="1:65" s="2" customFormat="1" ht="16.5" customHeight="1">
      <c r="A1265" s="32"/>
      <c r="B1265" s="33"/>
      <c r="C1265" s="171" t="s">
        <v>2461</v>
      </c>
      <c r="D1265" s="171" t="s">
        <v>138</v>
      </c>
      <c r="E1265" s="172" t="s">
        <v>2462</v>
      </c>
      <c r="F1265" s="173" t="s">
        <v>2463</v>
      </c>
      <c r="G1265" s="174" t="s">
        <v>168</v>
      </c>
      <c r="H1265" s="175">
        <v>10</v>
      </c>
      <c r="I1265" s="176"/>
      <c r="J1265" s="177">
        <f>ROUND(I1265*H1265,2)</f>
        <v>0</v>
      </c>
      <c r="K1265" s="173" t="s">
        <v>142</v>
      </c>
      <c r="L1265" s="37"/>
      <c r="M1265" s="178" t="s">
        <v>19</v>
      </c>
      <c r="N1265" s="179" t="s">
        <v>44</v>
      </c>
      <c r="O1265" s="62"/>
      <c r="P1265" s="180">
        <f>O1265*H1265</f>
        <v>0</v>
      </c>
      <c r="Q1265" s="180">
        <v>2.0000000000000002E-5</v>
      </c>
      <c r="R1265" s="180">
        <f>Q1265*H1265</f>
        <v>2.0000000000000001E-4</v>
      </c>
      <c r="S1265" s="180">
        <v>0</v>
      </c>
      <c r="T1265" s="181">
        <f>S1265*H1265</f>
        <v>0</v>
      </c>
      <c r="U1265" s="32"/>
      <c r="V1265" s="32"/>
      <c r="W1265" s="32"/>
      <c r="X1265" s="32"/>
      <c r="Y1265" s="32"/>
      <c r="Z1265" s="32"/>
      <c r="AA1265" s="32"/>
      <c r="AB1265" s="32"/>
      <c r="AC1265" s="32"/>
      <c r="AD1265" s="32"/>
      <c r="AE1265" s="32"/>
      <c r="AR1265" s="182" t="s">
        <v>143</v>
      </c>
      <c r="AT1265" s="182" t="s">
        <v>138</v>
      </c>
      <c r="AU1265" s="182" t="s">
        <v>83</v>
      </c>
      <c r="AY1265" s="15" t="s">
        <v>136</v>
      </c>
      <c r="BE1265" s="183">
        <f>IF(N1265="základní",J1265,0)</f>
        <v>0</v>
      </c>
      <c r="BF1265" s="183">
        <f>IF(N1265="snížená",J1265,0)</f>
        <v>0</v>
      </c>
      <c r="BG1265" s="183">
        <f>IF(N1265="zákl. přenesená",J1265,0)</f>
        <v>0</v>
      </c>
      <c r="BH1265" s="183">
        <f>IF(N1265="sníž. přenesená",J1265,0)</f>
        <v>0</v>
      </c>
      <c r="BI1265" s="183">
        <f>IF(N1265="nulová",J1265,0)</f>
        <v>0</v>
      </c>
      <c r="BJ1265" s="15" t="s">
        <v>81</v>
      </c>
      <c r="BK1265" s="183">
        <f>ROUND(I1265*H1265,2)</f>
        <v>0</v>
      </c>
      <c r="BL1265" s="15" t="s">
        <v>143</v>
      </c>
      <c r="BM1265" s="182" t="s">
        <v>2464</v>
      </c>
    </row>
    <row r="1266" spans="1:65" s="2" customFormat="1" ht="11.25">
      <c r="A1266" s="32"/>
      <c r="B1266" s="33"/>
      <c r="C1266" s="34"/>
      <c r="D1266" s="184" t="s">
        <v>145</v>
      </c>
      <c r="E1266" s="34"/>
      <c r="F1266" s="185" t="s">
        <v>2465</v>
      </c>
      <c r="G1266" s="34"/>
      <c r="H1266" s="34"/>
      <c r="I1266" s="186"/>
      <c r="J1266" s="34"/>
      <c r="K1266" s="34"/>
      <c r="L1266" s="37"/>
      <c r="M1266" s="187"/>
      <c r="N1266" s="188"/>
      <c r="O1266" s="62"/>
      <c r="P1266" s="62"/>
      <c r="Q1266" s="62"/>
      <c r="R1266" s="62"/>
      <c r="S1266" s="62"/>
      <c r="T1266" s="63"/>
      <c r="U1266" s="32"/>
      <c r="V1266" s="32"/>
      <c r="W1266" s="32"/>
      <c r="X1266" s="32"/>
      <c r="Y1266" s="32"/>
      <c r="Z1266" s="32"/>
      <c r="AA1266" s="32"/>
      <c r="AB1266" s="32"/>
      <c r="AC1266" s="32"/>
      <c r="AD1266" s="32"/>
      <c r="AE1266" s="32"/>
      <c r="AT1266" s="15" t="s">
        <v>145</v>
      </c>
      <c r="AU1266" s="15" t="s">
        <v>83</v>
      </c>
    </row>
    <row r="1267" spans="1:65" s="2" customFormat="1" ht="11.25">
      <c r="A1267" s="32"/>
      <c r="B1267" s="33"/>
      <c r="C1267" s="34"/>
      <c r="D1267" s="189" t="s">
        <v>147</v>
      </c>
      <c r="E1267" s="34"/>
      <c r="F1267" s="190" t="s">
        <v>2466</v>
      </c>
      <c r="G1267" s="34"/>
      <c r="H1267" s="34"/>
      <c r="I1267" s="186"/>
      <c r="J1267" s="34"/>
      <c r="K1267" s="34"/>
      <c r="L1267" s="37"/>
      <c r="M1267" s="187"/>
      <c r="N1267" s="188"/>
      <c r="O1267" s="62"/>
      <c r="P1267" s="62"/>
      <c r="Q1267" s="62"/>
      <c r="R1267" s="62"/>
      <c r="S1267" s="62"/>
      <c r="T1267" s="63"/>
      <c r="U1267" s="32"/>
      <c r="V1267" s="32"/>
      <c r="W1267" s="32"/>
      <c r="X1267" s="32"/>
      <c r="Y1267" s="32"/>
      <c r="Z1267" s="32"/>
      <c r="AA1267" s="32"/>
      <c r="AB1267" s="32"/>
      <c r="AC1267" s="32"/>
      <c r="AD1267" s="32"/>
      <c r="AE1267" s="32"/>
      <c r="AT1267" s="15" t="s">
        <v>147</v>
      </c>
      <c r="AU1267" s="15" t="s">
        <v>83</v>
      </c>
    </row>
    <row r="1268" spans="1:65" s="2" customFormat="1" ht="16.5" customHeight="1">
      <c r="A1268" s="32"/>
      <c r="B1268" s="33"/>
      <c r="C1268" s="171" t="s">
        <v>2467</v>
      </c>
      <c r="D1268" s="171" t="s">
        <v>138</v>
      </c>
      <c r="E1268" s="172" t="s">
        <v>2468</v>
      </c>
      <c r="F1268" s="173" t="s">
        <v>2469</v>
      </c>
      <c r="G1268" s="174" t="s">
        <v>168</v>
      </c>
      <c r="H1268" s="175">
        <v>5</v>
      </c>
      <c r="I1268" s="176"/>
      <c r="J1268" s="177">
        <f>ROUND(I1268*H1268,2)</f>
        <v>0</v>
      </c>
      <c r="K1268" s="173" t="s">
        <v>142</v>
      </c>
      <c r="L1268" s="37"/>
      <c r="M1268" s="178" t="s">
        <v>19</v>
      </c>
      <c r="N1268" s="179" t="s">
        <v>44</v>
      </c>
      <c r="O1268" s="62"/>
      <c r="P1268" s="180">
        <f>O1268*H1268</f>
        <v>0</v>
      </c>
      <c r="Q1268" s="180">
        <v>6.9999999999999994E-5</v>
      </c>
      <c r="R1268" s="180">
        <f>Q1268*H1268</f>
        <v>3.4999999999999994E-4</v>
      </c>
      <c r="S1268" s="180">
        <v>0</v>
      </c>
      <c r="T1268" s="181">
        <f>S1268*H1268</f>
        <v>0</v>
      </c>
      <c r="U1268" s="32"/>
      <c r="V1268" s="32"/>
      <c r="W1268" s="32"/>
      <c r="X1268" s="32"/>
      <c r="Y1268" s="32"/>
      <c r="Z1268" s="32"/>
      <c r="AA1268" s="32"/>
      <c r="AB1268" s="32"/>
      <c r="AC1268" s="32"/>
      <c r="AD1268" s="32"/>
      <c r="AE1268" s="32"/>
      <c r="AR1268" s="182" t="s">
        <v>143</v>
      </c>
      <c r="AT1268" s="182" t="s">
        <v>138</v>
      </c>
      <c r="AU1268" s="182" t="s">
        <v>83</v>
      </c>
      <c r="AY1268" s="15" t="s">
        <v>136</v>
      </c>
      <c r="BE1268" s="183">
        <f>IF(N1268="základní",J1268,0)</f>
        <v>0</v>
      </c>
      <c r="BF1268" s="183">
        <f>IF(N1268="snížená",J1268,0)</f>
        <v>0</v>
      </c>
      <c r="BG1268" s="183">
        <f>IF(N1268="zákl. přenesená",J1268,0)</f>
        <v>0</v>
      </c>
      <c r="BH1268" s="183">
        <f>IF(N1268="sníž. přenesená",J1268,0)</f>
        <v>0</v>
      </c>
      <c r="BI1268" s="183">
        <f>IF(N1268="nulová",J1268,0)</f>
        <v>0</v>
      </c>
      <c r="BJ1268" s="15" t="s">
        <v>81</v>
      </c>
      <c r="BK1268" s="183">
        <f>ROUND(I1268*H1268,2)</f>
        <v>0</v>
      </c>
      <c r="BL1268" s="15" t="s">
        <v>143</v>
      </c>
      <c r="BM1268" s="182" t="s">
        <v>2470</v>
      </c>
    </row>
    <row r="1269" spans="1:65" s="2" customFormat="1" ht="11.25">
      <c r="A1269" s="32"/>
      <c r="B1269" s="33"/>
      <c r="C1269" s="34"/>
      <c r="D1269" s="184" t="s">
        <v>145</v>
      </c>
      <c r="E1269" s="34"/>
      <c r="F1269" s="185" t="s">
        <v>2471</v>
      </c>
      <c r="G1269" s="34"/>
      <c r="H1269" s="34"/>
      <c r="I1269" s="186"/>
      <c r="J1269" s="34"/>
      <c r="K1269" s="34"/>
      <c r="L1269" s="37"/>
      <c r="M1269" s="187"/>
      <c r="N1269" s="188"/>
      <c r="O1269" s="62"/>
      <c r="P1269" s="62"/>
      <c r="Q1269" s="62"/>
      <c r="R1269" s="62"/>
      <c r="S1269" s="62"/>
      <c r="T1269" s="63"/>
      <c r="U1269" s="32"/>
      <c r="V1269" s="32"/>
      <c r="W1269" s="32"/>
      <c r="X1269" s="32"/>
      <c r="Y1269" s="32"/>
      <c r="Z1269" s="32"/>
      <c r="AA1269" s="32"/>
      <c r="AB1269" s="32"/>
      <c r="AC1269" s="32"/>
      <c r="AD1269" s="32"/>
      <c r="AE1269" s="32"/>
      <c r="AT1269" s="15" t="s">
        <v>145</v>
      </c>
      <c r="AU1269" s="15" t="s">
        <v>83</v>
      </c>
    </row>
    <row r="1270" spans="1:65" s="2" customFormat="1" ht="11.25">
      <c r="A1270" s="32"/>
      <c r="B1270" s="33"/>
      <c r="C1270" s="34"/>
      <c r="D1270" s="189" t="s">
        <v>147</v>
      </c>
      <c r="E1270" s="34"/>
      <c r="F1270" s="190" t="s">
        <v>2472</v>
      </c>
      <c r="G1270" s="34"/>
      <c r="H1270" s="34"/>
      <c r="I1270" s="186"/>
      <c r="J1270" s="34"/>
      <c r="K1270" s="34"/>
      <c r="L1270" s="37"/>
      <c r="M1270" s="187"/>
      <c r="N1270" s="188"/>
      <c r="O1270" s="62"/>
      <c r="P1270" s="62"/>
      <c r="Q1270" s="62"/>
      <c r="R1270" s="62"/>
      <c r="S1270" s="62"/>
      <c r="T1270" s="63"/>
      <c r="U1270" s="32"/>
      <c r="V1270" s="32"/>
      <c r="W1270" s="32"/>
      <c r="X1270" s="32"/>
      <c r="Y1270" s="32"/>
      <c r="Z1270" s="32"/>
      <c r="AA1270" s="32"/>
      <c r="AB1270" s="32"/>
      <c r="AC1270" s="32"/>
      <c r="AD1270" s="32"/>
      <c r="AE1270" s="32"/>
      <c r="AT1270" s="15" t="s">
        <v>147</v>
      </c>
      <c r="AU1270" s="15" t="s">
        <v>83</v>
      </c>
    </row>
    <row r="1271" spans="1:65" s="2" customFormat="1" ht="16.5" customHeight="1">
      <c r="A1271" s="32"/>
      <c r="B1271" s="33"/>
      <c r="C1271" s="171" t="s">
        <v>2473</v>
      </c>
      <c r="D1271" s="171" t="s">
        <v>138</v>
      </c>
      <c r="E1271" s="172" t="s">
        <v>2474</v>
      </c>
      <c r="F1271" s="173" t="s">
        <v>2475</v>
      </c>
      <c r="G1271" s="174" t="s">
        <v>168</v>
      </c>
      <c r="H1271" s="175">
        <v>20</v>
      </c>
      <c r="I1271" s="176"/>
      <c r="J1271" s="177">
        <f>ROUND(I1271*H1271,2)</f>
        <v>0</v>
      </c>
      <c r="K1271" s="173" t="s">
        <v>142</v>
      </c>
      <c r="L1271" s="37"/>
      <c r="M1271" s="178" t="s">
        <v>19</v>
      </c>
      <c r="N1271" s="179" t="s">
        <v>44</v>
      </c>
      <c r="O1271" s="62"/>
      <c r="P1271" s="180">
        <f>O1271*H1271</f>
        <v>0</v>
      </c>
      <c r="Q1271" s="180">
        <v>1.2999999999999999E-4</v>
      </c>
      <c r="R1271" s="180">
        <f>Q1271*H1271</f>
        <v>2.5999999999999999E-3</v>
      </c>
      <c r="S1271" s="180">
        <v>0</v>
      </c>
      <c r="T1271" s="181">
        <f>S1271*H1271</f>
        <v>0</v>
      </c>
      <c r="U1271" s="32"/>
      <c r="V1271" s="32"/>
      <c r="W1271" s="32"/>
      <c r="X1271" s="32"/>
      <c r="Y1271" s="32"/>
      <c r="Z1271" s="32"/>
      <c r="AA1271" s="32"/>
      <c r="AB1271" s="32"/>
      <c r="AC1271" s="32"/>
      <c r="AD1271" s="32"/>
      <c r="AE1271" s="32"/>
      <c r="AR1271" s="182" t="s">
        <v>143</v>
      </c>
      <c r="AT1271" s="182" t="s">
        <v>138</v>
      </c>
      <c r="AU1271" s="182" t="s">
        <v>83</v>
      </c>
      <c r="AY1271" s="15" t="s">
        <v>136</v>
      </c>
      <c r="BE1271" s="183">
        <f>IF(N1271="základní",J1271,0)</f>
        <v>0</v>
      </c>
      <c r="BF1271" s="183">
        <f>IF(N1271="snížená",J1271,0)</f>
        <v>0</v>
      </c>
      <c r="BG1271" s="183">
        <f>IF(N1271="zákl. přenesená",J1271,0)</f>
        <v>0</v>
      </c>
      <c r="BH1271" s="183">
        <f>IF(N1271="sníž. přenesená",J1271,0)</f>
        <v>0</v>
      </c>
      <c r="BI1271" s="183">
        <f>IF(N1271="nulová",J1271,0)</f>
        <v>0</v>
      </c>
      <c r="BJ1271" s="15" t="s">
        <v>81</v>
      </c>
      <c r="BK1271" s="183">
        <f>ROUND(I1271*H1271,2)</f>
        <v>0</v>
      </c>
      <c r="BL1271" s="15" t="s">
        <v>143</v>
      </c>
      <c r="BM1271" s="182" t="s">
        <v>2476</v>
      </c>
    </row>
    <row r="1272" spans="1:65" s="2" customFormat="1" ht="11.25">
      <c r="A1272" s="32"/>
      <c r="B1272" s="33"/>
      <c r="C1272" s="34"/>
      <c r="D1272" s="184" t="s">
        <v>145</v>
      </c>
      <c r="E1272" s="34"/>
      <c r="F1272" s="185" t="s">
        <v>2477</v>
      </c>
      <c r="G1272" s="34"/>
      <c r="H1272" s="34"/>
      <c r="I1272" s="186"/>
      <c r="J1272" s="34"/>
      <c r="K1272" s="34"/>
      <c r="L1272" s="37"/>
      <c r="M1272" s="187"/>
      <c r="N1272" s="188"/>
      <c r="O1272" s="62"/>
      <c r="P1272" s="62"/>
      <c r="Q1272" s="62"/>
      <c r="R1272" s="62"/>
      <c r="S1272" s="62"/>
      <c r="T1272" s="63"/>
      <c r="U1272" s="32"/>
      <c r="V1272" s="32"/>
      <c r="W1272" s="32"/>
      <c r="X1272" s="32"/>
      <c r="Y1272" s="32"/>
      <c r="Z1272" s="32"/>
      <c r="AA1272" s="32"/>
      <c r="AB1272" s="32"/>
      <c r="AC1272" s="32"/>
      <c r="AD1272" s="32"/>
      <c r="AE1272" s="32"/>
      <c r="AT1272" s="15" t="s">
        <v>145</v>
      </c>
      <c r="AU1272" s="15" t="s">
        <v>83</v>
      </c>
    </row>
    <row r="1273" spans="1:65" s="2" customFormat="1" ht="11.25">
      <c r="A1273" s="32"/>
      <c r="B1273" s="33"/>
      <c r="C1273" s="34"/>
      <c r="D1273" s="189" t="s">
        <v>147</v>
      </c>
      <c r="E1273" s="34"/>
      <c r="F1273" s="190" t="s">
        <v>2478</v>
      </c>
      <c r="G1273" s="34"/>
      <c r="H1273" s="34"/>
      <c r="I1273" s="186"/>
      <c r="J1273" s="34"/>
      <c r="K1273" s="34"/>
      <c r="L1273" s="37"/>
      <c r="M1273" s="187"/>
      <c r="N1273" s="188"/>
      <c r="O1273" s="62"/>
      <c r="P1273" s="62"/>
      <c r="Q1273" s="62"/>
      <c r="R1273" s="62"/>
      <c r="S1273" s="62"/>
      <c r="T1273" s="63"/>
      <c r="U1273" s="32"/>
      <c r="V1273" s="32"/>
      <c r="W1273" s="32"/>
      <c r="X1273" s="32"/>
      <c r="Y1273" s="32"/>
      <c r="Z1273" s="32"/>
      <c r="AA1273" s="32"/>
      <c r="AB1273" s="32"/>
      <c r="AC1273" s="32"/>
      <c r="AD1273" s="32"/>
      <c r="AE1273" s="32"/>
      <c r="AT1273" s="15" t="s">
        <v>147</v>
      </c>
      <c r="AU1273" s="15" t="s">
        <v>83</v>
      </c>
    </row>
    <row r="1274" spans="1:65" s="2" customFormat="1" ht="16.5" customHeight="1">
      <c r="A1274" s="32"/>
      <c r="B1274" s="33"/>
      <c r="C1274" s="171" t="s">
        <v>2479</v>
      </c>
      <c r="D1274" s="171" t="s">
        <v>138</v>
      </c>
      <c r="E1274" s="172" t="s">
        <v>2480</v>
      </c>
      <c r="F1274" s="173" t="s">
        <v>2481</v>
      </c>
      <c r="G1274" s="174" t="s">
        <v>168</v>
      </c>
      <c r="H1274" s="175">
        <v>10</v>
      </c>
      <c r="I1274" s="176"/>
      <c r="J1274" s="177">
        <f>ROUND(I1274*H1274,2)</f>
        <v>0</v>
      </c>
      <c r="K1274" s="173" t="s">
        <v>142</v>
      </c>
      <c r="L1274" s="37"/>
      <c r="M1274" s="178" t="s">
        <v>19</v>
      </c>
      <c r="N1274" s="179" t="s">
        <v>44</v>
      </c>
      <c r="O1274" s="62"/>
      <c r="P1274" s="180">
        <f>O1274*H1274</f>
        <v>0</v>
      </c>
      <c r="Q1274" s="180">
        <v>2.7999999999999998E-4</v>
      </c>
      <c r="R1274" s="180">
        <f>Q1274*H1274</f>
        <v>2.7999999999999995E-3</v>
      </c>
      <c r="S1274" s="180">
        <v>0</v>
      </c>
      <c r="T1274" s="181">
        <f>S1274*H1274</f>
        <v>0</v>
      </c>
      <c r="U1274" s="32"/>
      <c r="V1274" s="32"/>
      <c r="W1274" s="32"/>
      <c r="X1274" s="32"/>
      <c r="Y1274" s="32"/>
      <c r="Z1274" s="32"/>
      <c r="AA1274" s="32"/>
      <c r="AB1274" s="32"/>
      <c r="AC1274" s="32"/>
      <c r="AD1274" s="32"/>
      <c r="AE1274" s="32"/>
      <c r="AR1274" s="182" t="s">
        <v>143</v>
      </c>
      <c r="AT1274" s="182" t="s">
        <v>138</v>
      </c>
      <c r="AU1274" s="182" t="s">
        <v>83</v>
      </c>
      <c r="AY1274" s="15" t="s">
        <v>136</v>
      </c>
      <c r="BE1274" s="183">
        <f>IF(N1274="základní",J1274,0)</f>
        <v>0</v>
      </c>
      <c r="BF1274" s="183">
        <f>IF(N1274="snížená",J1274,0)</f>
        <v>0</v>
      </c>
      <c r="BG1274" s="183">
        <f>IF(N1274="zákl. přenesená",J1274,0)</f>
        <v>0</v>
      </c>
      <c r="BH1274" s="183">
        <f>IF(N1274="sníž. přenesená",J1274,0)</f>
        <v>0</v>
      </c>
      <c r="BI1274" s="183">
        <f>IF(N1274="nulová",J1274,0)</f>
        <v>0</v>
      </c>
      <c r="BJ1274" s="15" t="s">
        <v>81</v>
      </c>
      <c r="BK1274" s="183">
        <f>ROUND(I1274*H1274,2)</f>
        <v>0</v>
      </c>
      <c r="BL1274" s="15" t="s">
        <v>143</v>
      </c>
      <c r="BM1274" s="182" t="s">
        <v>2482</v>
      </c>
    </row>
    <row r="1275" spans="1:65" s="2" customFormat="1" ht="11.25">
      <c r="A1275" s="32"/>
      <c r="B1275" s="33"/>
      <c r="C1275" s="34"/>
      <c r="D1275" s="184" t="s">
        <v>145</v>
      </c>
      <c r="E1275" s="34"/>
      <c r="F1275" s="185" t="s">
        <v>2483</v>
      </c>
      <c r="G1275" s="34"/>
      <c r="H1275" s="34"/>
      <c r="I1275" s="186"/>
      <c r="J1275" s="34"/>
      <c r="K1275" s="34"/>
      <c r="L1275" s="37"/>
      <c r="M1275" s="187"/>
      <c r="N1275" s="188"/>
      <c r="O1275" s="62"/>
      <c r="P1275" s="62"/>
      <c r="Q1275" s="62"/>
      <c r="R1275" s="62"/>
      <c r="S1275" s="62"/>
      <c r="T1275" s="63"/>
      <c r="U1275" s="32"/>
      <c r="V1275" s="32"/>
      <c r="W1275" s="32"/>
      <c r="X1275" s="32"/>
      <c r="Y1275" s="32"/>
      <c r="Z1275" s="32"/>
      <c r="AA1275" s="32"/>
      <c r="AB1275" s="32"/>
      <c r="AC1275" s="32"/>
      <c r="AD1275" s="32"/>
      <c r="AE1275" s="32"/>
      <c r="AT1275" s="15" t="s">
        <v>145</v>
      </c>
      <c r="AU1275" s="15" t="s">
        <v>83</v>
      </c>
    </row>
    <row r="1276" spans="1:65" s="2" customFormat="1" ht="11.25">
      <c r="A1276" s="32"/>
      <c r="B1276" s="33"/>
      <c r="C1276" s="34"/>
      <c r="D1276" s="189" t="s">
        <v>147</v>
      </c>
      <c r="E1276" s="34"/>
      <c r="F1276" s="190" t="s">
        <v>2484</v>
      </c>
      <c r="G1276" s="34"/>
      <c r="H1276" s="34"/>
      <c r="I1276" s="186"/>
      <c r="J1276" s="34"/>
      <c r="K1276" s="34"/>
      <c r="L1276" s="37"/>
      <c r="M1276" s="187"/>
      <c r="N1276" s="188"/>
      <c r="O1276" s="62"/>
      <c r="P1276" s="62"/>
      <c r="Q1276" s="62"/>
      <c r="R1276" s="62"/>
      <c r="S1276" s="62"/>
      <c r="T1276" s="63"/>
      <c r="U1276" s="32"/>
      <c r="V1276" s="32"/>
      <c r="W1276" s="32"/>
      <c r="X1276" s="32"/>
      <c r="Y1276" s="32"/>
      <c r="Z1276" s="32"/>
      <c r="AA1276" s="32"/>
      <c r="AB1276" s="32"/>
      <c r="AC1276" s="32"/>
      <c r="AD1276" s="32"/>
      <c r="AE1276" s="32"/>
      <c r="AT1276" s="15" t="s">
        <v>147</v>
      </c>
      <c r="AU1276" s="15" t="s">
        <v>83</v>
      </c>
    </row>
    <row r="1277" spans="1:65" s="2" customFormat="1" ht="16.5" customHeight="1">
      <c r="A1277" s="32"/>
      <c r="B1277" s="33"/>
      <c r="C1277" s="171" t="s">
        <v>2485</v>
      </c>
      <c r="D1277" s="171" t="s">
        <v>138</v>
      </c>
      <c r="E1277" s="172" t="s">
        <v>2486</v>
      </c>
      <c r="F1277" s="173" t="s">
        <v>2487</v>
      </c>
      <c r="G1277" s="174" t="s">
        <v>168</v>
      </c>
      <c r="H1277" s="175">
        <v>5</v>
      </c>
      <c r="I1277" s="176"/>
      <c r="J1277" s="177">
        <f>ROUND(I1277*H1277,2)</f>
        <v>0</v>
      </c>
      <c r="K1277" s="173" t="s">
        <v>142</v>
      </c>
      <c r="L1277" s="37"/>
      <c r="M1277" s="178" t="s">
        <v>19</v>
      </c>
      <c r="N1277" s="179" t="s">
        <v>44</v>
      </c>
      <c r="O1277" s="62"/>
      <c r="P1277" s="180">
        <f>O1277*H1277</f>
        <v>0</v>
      </c>
      <c r="Q1277" s="180">
        <v>5.5999999999999995E-4</v>
      </c>
      <c r="R1277" s="180">
        <f>Q1277*H1277</f>
        <v>2.7999999999999995E-3</v>
      </c>
      <c r="S1277" s="180">
        <v>0</v>
      </c>
      <c r="T1277" s="181">
        <f>S1277*H1277</f>
        <v>0</v>
      </c>
      <c r="U1277" s="32"/>
      <c r="V1277" s="32"/>
      <c r="W1277" s="32"/>
      <c r="X1277" s="32"/>
      <c r="Y1277" s="32"/>
      <c r="Z1277" s="32"/>
      <c r="AA1277" s="32"/>
      <c r="AB1277" s="32"/>
      <c r="AC1277" s="32"/>
      <c r="AD1277" s="32"/>
      <c r="AE1277" s="32"/>
      <c r="AR1277" s="182" t="s">
        <v>143</v>
      </c>
      <c r="AT1277" s="182" t="s">
        <v>138</v>
      </c>
      <c r="AU1277" s="182" t="s">
        <v>83</v>
      </c>
      <c r="AY1277" s="15" t="s">
        <v>136</v>
      </c>
      <c r="BE1277" s="183">
        <f>IF(N1277="základní",J1277,0)</f>
        <v>0</v>
      </c>
      <c r="BF1277" s="183">
        <f>IF(N1277="snížená",J1277,0)</f>
        <v>0</v>
      </c>
      <c r="BG1277" s="183">
        <f>IF(N1277="zákl. přenesená",J1277,0)</f>
        <v>0</v>
      </c>
      <c r="BH1277" s="183">
        <f>IF(N1277="sníž. přenesená",J1277,0)</f>
        <v>0</v>
      </c>
      <c r="BI1277" s="183">
        <f>IF(N1277="nulová",J1277,0)</f>
        <v>0</v>
      </c>
      <c r="BJ1277" s="15" t="s">
        <v>81</v>
      </c>
      <c r="BK1277" s="183">
        <f>ROUND(I1277*H1277,2)</f>
        <v>0</v>
      </c>
      <c r="BL1277" s="15" t="s">
        <v>143</v>
      </c>
      <c r="BM1277" s="182" t="s">
        <v>2488</v>
      </c>
    </row>
    <row r="1278" spans="1:65" s="2" customFormat="1" ht="11.25">
      <c r="A1278" s="32"/>
      <c r="B1278" s="33"/>
      <c r="C1278" s="34"/>
      <c r="D1278" s="184" t="s">
        <v>145</v>
      </c>
      <c r="E1278" s="34"/>
      <c r="F1278" s="185" t="s">
        <v>2489</v>
      </c>
      <c r="G1278" s="34"/>
      <c r="H1278" s="34"/>
      <c r="I1278" s="186"/>
      <c r="J1278" s="34"/>
      <c r="K1278" s="34"/>
      <c r="L1278" s="37"/>
      <c r="M1278" s="187"/>
      <c r="N1278" s="188"/>
      <c r="O1278" s="62"/>
      <c r="P1278" s="62"/>
      <c r="Q1278" s="62"/>
      <c r="R1278" s="62"/>
      <c r="S1278" s="62"/>
      <c r="T1278" s="63"/>
      <c r="U1278" s="32"/>
      <c r="V1278" s="32"/>
      <c r="W1278" s="32"/>
      <c r="X1278" s="32"/>
      <c r="Y1278" s="32"/>
      <c r="Z1278" s="32"/>
      <c r="AA1278" s="32"/>
      <c r="AB1278" s="32"/>
      <c r="AC1278" s="32"/>
      <c r="AD1278" s="32"/>
      <c r="AE1278" s="32"/>
      <c r="AT1278" s="15" t="s">
        <v>145</v>
      </c>
      <c r="AU1278" s="15" t="s">
        <v>83</v>
      </c>
    </row>
    <row r="1279" spans="1:65" s="2" customFormat="1" ht="11.25">
      <c r="A1279" s="32"/>
      <c r="B1279" s="33"/>
      <c r="C1279" s="34"/>
      <c r="D1279" s="189" t="s">
        <v>147</v>
      </c>
      <c r="E1279" s="34"/>
      <c r="F1279" s="190" t="s">
        <v>2490</v>
      </c>
      <c r="G1279" s="34"/>
      <c r="H1279" s="34"/>
      <c r="I1279" s="186"/>
      <c r="J1279" s="34"/>
      <c r="K1279" s="34"/>
      <c r="L1279" s="37"/>
      <c r="M1279" s="187"/>
      <c r="N1279" s="188"/>
      <c r="O1279" s="62"/>
      <c r="P1279" s="62"/>
      <c r="Q1279" s="62"/>
      <c r="R1279" s="62"/>
      <c r="S1279" s="62"/>
      <c r="T1279" s="63"/>
      <c r="U1279" s="32"/>
      <c r="V1279" s="32"/>
      <c r="W1279" s="32"/>
      <c r="X1279" s="32"/>
      <c r="Y1279" s="32"/>
      <c r="Z1279" s="32"/>
      <c r="AA1279" s="32"/>
      <c r="AB1279" s="32"/>
      <c r="AC1279" s="32"/>
      <c r="AD1279" s="32"/>
      <c r="AE1279" s="32"/>
      <c r="AT1279" s="15" t="s">
        <v>147</v>
      </c>
      <c r="AU1279" s="15" t="s">
        <v>83</v>
      </c>
    </row>
    <row r="1280" spans="1:65" s="2" customFormat="1" ht="16.5" customHeight="1">
      <c r="A1280" s="32"/>
      <c r="B1280" s="33"/>
      <c r="C1280" s="171" t="s">
        <v>2491</v>
      </c>
      <c r="D1280" s="171" t="s">
        <v>138</v>
      </c>
      <c r="E1280" s="172" t="s">
        <v>2492</v>
      </c>
      <c r="F1280" s="173" t="s">
        <v>2493</v>
      </c>
      <c r="G1280" s="174" t="s">
        <v>168</v>
      </c>
      <c r="H1280" s="175">
        <v>10</v>
      </c>
      <c r="I1280" s="176"/>
      <c r="J1280" s="177">
        <f>ROUND(I1280*H1280,2)</f>
        <v>0</v>
      </c>
      <c r="K1280" s="173" t="s">
        <v>142</v>
      </c>
      <c r="L1280" s="37"/>
      <c r="M1280" s="178" t="s">
        <v>19</v>
      </c>
      <c r="N1280" s="179" t="s">
        <v>44</v>
      </c>
      <c r="O1280" s="62"/>
      <c r="P1280" s="180">
        <f>O1280*H1280</f>
        <v>0</v>
      </c>
      <c r="Q1280" s="180">
        <v>1.0000000000000001E-5</v>
      </c>
      <c r="R1280" s="180">
        <f>Q1280*H1280</f>
        <v>1E-4</v>
      </c>
      <c r="S1280" s="180">
        <v>0</v>
      </c>
      <c r="T1280" s="181">
        <f>S1280*H1280</f>
        <v>0</v>
      </c>
      <c r="U1280" s="32"/>
      <c r="V1280" s="32"/>
      <c r="W1280" s="32"/>
      <c r="X1280" s="32"/>
      <c r="Y1280" s="32"/>
      <c r="Z1280" s="32"/>
      <c r="AA1280" s="32"/>
      <c r="AB1280" s="32"/>
      <c r="AC1280" s="32"/>
      <c r="AD1280" s="32"/>
      <c r="AE1280" s="32"/>
      <c r="AR1280" s="182" t="s">
        <v>143</v>
      </c>
      <c r="AT1280" s="182" t="s">
        <v>138</v>
      </c>
      <c r="AU1280" s="182" t="s">
        <v>83</v>
      </c>
      <c r="AY1280" s="15" t="s">
        <v>136</v>
      </c>
      <c r="BE1280" s="183">
        <f>IF(N1280="základní",J1280,0)</f>
        <v>0</v>
      </c>
      <c r="BF1280" s="183">
        <f>IF(N1280="snížená",J1280,0)</f>
        <v>0</v>
      </c>
      <c r="BG1280" s="183">
        <f>IF(N1280="zákl. přenesená",J1280,0)</f>
        <v>0</v>
      </c>
      <c r="BH1280" s="183">
        <f>IF(N1280="sníž. přenesená",J1280,0)</f>
        <v>0</v>
      </c>
      <c r="BI1280" s="183">
        <f>IF(N1280="nulová",J1280,0)</f>
        <v>0</v>
      </c>
      <c r="BJ1280" s="15" t="s">
        <v>81</v>
      </c>
      <c r="BK1280" s="183">
        <f>ROUND(I1280*H1280,2)</f>
        <v>0</v>
      </c>
      <c r="BL1280" s="15" t="s">
        <v>143</v>
      </c>
      <c r="BM1280" s="182" t="s">
        <v>2494</v>
      </c>
    </row>
    <row r="1281" spans="1:65" s="2" customFormat="1" ht="19.5">
      <c r="A1281" s="32"/>
      <c r="B1281" s="33"/>
      <c r="C1281" s="34"/>
      <c r="D1281" s="184" t="s">
        <v>145</v>
      </c>
      <c r="E1281" s="34"/>
      <c r="F1281" s="185" t="s">
        <v>2495</v>
      </c>
      <c r="G1281" s="34"/>
      <c r="H1281" s="34"/>
      <c r="I1281" s="186"/>
      <c r="J1281" s="34"/>
      <c r="K1281" s="34"/>
      <c r="L1281" s="37"/>
      <c r="M1281" s="187"/>
      <c r="N1281" s="188"/>
      <c r="O1281" s="62"/>
      <c r="P1281" s="62"/>
      <c r="Q1281" s="62"/>
      <c r="R1281" s="62"/>
      <c r="S1281" s="62"/>
      <c r="T1281" s="63"/>
      <c r="U1281" s="32"/>
      <c r="V1281" s="32"/>
      <c r="W1281" s="32"/>
      <c r="X1281" s="32"/>
      <c r="Y1281" s="32"/>
      <c r="Z1281" s="32"/>
      <c r="AA1281" s="32"/>
      <c r="AB1281" s="32"/>
      <c r="AC1281" s="32"/>
      <c r="AD1281" s="32"/>
      <c r="AE1281" s="32"/>
      <c r="AT1281" s="15" t="s">
        <v>145</v>
      </c>
      <c r="AU1281" s="15" t="s">
        <v>83</v>
      </c>
    </row>
    <row r="1282" spans="1:65" s="2" customFormat="1" ht="11.25">
      <c r="A1282" s="32"/>
      <c r="B1282" s="33"/>
      <c r="C1282" s="34"/>
      <c r="D1282" s="189" t="s">
        <v>147</v>
      </c>
      <c r="E1282" s="34"/>
      <c r="F1282" s="190" t="s">
        <v>2496</v>
      </c>
      <c r="G1282" s="34"/>
      <c r="H1282" s="34"/>
      <c r="I1282" s="186"/>
      <c r="J1282" s="34"/>
      <c r="K1282" s="34"/>
      <c r="L1282" s="37"/>
      <c r="M1282" s="187"/>
      <c r="N1282" s="188"/>
      <c r="O1282" s="62"/>
      <c r="P1282" s="62"/>
      <c r="Q1282" s="62"/>
      <c r="R1282" s="62"/>
      <c r="S1282" s="62"/>
      <c r="T1282" s="63"/>
      <c r="U1282" s="32"/>
      <c r="V1282" s="32"/>
      <c r="W1282" s="32"/>
      <c r="X1282" s="32"/>
      <c r="Y1282" s="32"/>
      <c r="Z1282" s="32"/>
      <c r="AA1282" s="32"/>
      <c r="AB1282" s="32"/>
      <c r="AC1282" s="32"/>
      <c r="AD1282" s="32"/>
      <c r="AE1282" s="32"/>
      <c r="AT1282" s="15" t="s">
        <v>147</v>
      </c>
      <c r="AU1282" s="15" t="s">
        <v>83</v>
      </c>
    </row>
    <row r="1283" spans="1:65" s="2" customFormat="1" ht="16.5" customHeight="1">
      <c r="A1283" s="32"/>
      <c r="B1283" s="33"/>
      <c r="C1283" s="171" t="s">
        <v>2497</v>
      </c>
      <c r="D1283" s="171" t="s">
        <v>138</v>
      </c>
      <c r="E1283" s="172" t="s">
        <v>2498</v>
      </c>
      <c r="F1283" s="173" t="s">
        <v>2499</v>
      </c>
      <c r="G1283" s="174" t="s">
        <v>168</v>
      </c>
      <c r="H1283" s="175">
        <v>10</v>
      </c>
      <c r="I1283" s="176"/>
      <c r="J1283" s="177">
        <f>ROUND(I1283*H1283,2)</f>
        <v>0</v>
      </c>
      <c r="K1283" s="173" t="s">
        <v>142</v>
      </c>
      <c r="L1283" s="37"/>
      <c r="M1283" s="178" t="s">
        <v>19</v>
      </c>
      <c r="N1283" s="179" t="s">
        <v>44</v>
      </c>
      <c r="O1283" s="62"/>
      <c r="P1283" s="180">
        <f>O1283*H1283</f>
        <v>0</v>
      </c>
      <c r="Q1283" s="180">
        <v>1.0000000000000001E-5</v>
      </c>
      <c r="R1283" s="180">
        <f>Q1283*H1283</f>
        <v>1E-4</v>
      </c>
      <c r="S1283" s="180">
        <v>0</v>
      </c>
      <c r="T1283" s="181">
        <f>S1283*H1283</f>
        <v>0</v>
      </c>
      <c r="U1283" s="32"/>
      <c r="V1283" s="32"/>
      <c r="W1283" s="32"/>
      <c r="X1283" s="32"/>
      <c r="Y1283" s="32"/>
      <c r="Z1283" s="32"/>
      <c r="AA1283" s="32"/>
      <c r="AB1283" s="32"/>
      <c r="AC1283" s="32"/>
      <c r="AD1283" s="32"/>
      <c r="AE1283" s="32"/>
      <c r="AR1283" s="182" t="s">
        <v>143</v>
      </c>
      <c r="AT1283" s="182" t="s">
        <v>138</v>
      </c>
      <c r="AU1283" s="182" t="s">
        <v>83</v>
      </c>
      <c r="AY1283" s="15" t="s">
        <v>136</v>
      </c>
      <c r="BE1283" s="183">
        <f>IF(N1283="základní",J1283,0)</f>
        <v>0</v>
      </c>
      <c r="BF1283" s="183">
        <f>IF(N1283="snížená",J1283,0)</f>
        <v>0</v>
      </c>
      <c r="BG1283" s="183">
        <f>IF(N1283="zákl. přenesená",J1283,0)</f>
        <v>0</v>
      </c>
      <c r="BH1283" s="183">
        <f>IF(N1283="sníž. přenesená",J1283,0)</f>
        <v>0</v>
      </c>
      <c r="BI1283" s="183">
        <f>IF(N1283="nulová",J1283,0)</f>
        <v>0</v>
      </c>
      <c r="BJ1283" s="15" t="s">
        <v>81</v>
      </c>
      <c r="BK1283" s="183">
        <f>ROUND(I1283*H1283,2)</f>
        <v>0</v>
      </c>
      <c r="BL1283" s="15" t="s">
        <v>143</v>
      </c>
      <c r="BM1283" s="182" t="s">
        <v>2500</v>
      </c>
    </row>
    <row r="1284" spans="1:65" s="2" customFormat="1" ht="19.5">
      <c r="A1284" s="32"/>
      <c r="B1284" s="33"/>
      <c r="C1284" s="34"/>
      <c r="D1284" s="184" t="s">
        <v>145</v>
      </c>
      <c r="E1284" s="34"/>
      <c r="F1284" s="185" t="s">
        <v>2501</v>
      </c>
      <c r="G1284" s="34"/>
      <c r="H1284" s="34"/>
      <c r="I1284" s="186"/>
      <c r="J1284" s="34"/>
      <c r="K1284" s="34"/>
      <c r="L1284" s="37"/>
      <c r="M1284" s="187"/>
      <c r="N1284" s="188"/>
      <c r="O1284" s="62"/>
      <c r="P1284" s="62"/>
      <c r="Q1284" s="62"/>
      <c r="R1284" s="62"/>
      <c r="S1284" s="62"/>
      <c r="T1284" s="63"/>
      <c r="U1284" s="32"/>
      <c r="V1284" s="32"/>
      <c r="W1284" s="32"/>
      <c r="X1284" s="32"/>
      <c r="Y1284" s="32"/>
      <c r="Z1284" s="32"/>
      <c r="AA1284" s="32"/>
      <c r="AB1284" s="32"/>
      <c r="AC1284" s="32"/>
      <c r="AD1284" s="32"/>
      <c r="AE1284" s="32"/>
      <c r="AT1284" s="15" t="s">
        <v>145</v>
      </c>
      <c r="AU1284" s="15" t="s">
        <v>83</v>
      </c>
    </row>
    <row r="1285" spans="1:65" s="2" customFormat="1" ht="11.25">
      <c r="A1285" s="32"/>
      <c r="B1285" s="33"/>
      <c r="C1285" s="34"/>
      <c r="D1285" s="189" t="s">
        <v>147</v>
      </c>
      <c r="E1285" s="34"/>
      <c r="F1285" s="190" t="s">
        <v>2502</v>
      </c>
      <c r="G1285" s="34"/>
      <c r="H1285" s="34"/>
      <c r="I1285" s="186"/>
      <c r="J1285" s="34"/>
      <c r="K1285" s="34"/>
      <c r="L1285" s="37"/>
      <c r="M1285" s="187"/>
      <c r="N1285" s="188"/>
      <c r="O1285" s="62"/>
      <c r="P1285" s="62"/>
      <c r="Q1285" s="62"/>
      <c r="R1285" s="62"/>
      <c r="S1285" s="62"/>
      <c r="T1285" s="63"/>
      <c r="U1285" s="32"/>
      <c r="V1285" s="32"/>
      <c r="W1285" s="32"/>
      <c r="X1285" s="32"/>
      <c r="Y1285" s="32"/>
      <c r="Z1285" s="32"/>
      <c r="AA1285" s="32"/>
      <c r="AB1285" s="32"/>
      <c r="AC1285" s="32"/>
      <c r="AD1285" s="32"/>
      <c r="AE1285" s="32"/>
      <c r="AT1285" s="15" t="s">
        <v>147</v>
      </c>
      <c r="AU1285" s="15" t="s">
        <v>83</v>
      </c>
    </row>
    <row r="1286" spans="1:65" s="2" customFormat="1" ht="16.5" customHeight="1">
      <c r="A1286" s="32"/>
      <c r="B1286" s="33"/>
      <c r="C1286" s="171" t="s">
        <v>2503</v>
      </c>
      <c r="D1286" s="171" t="s">
        <v>138</v>
      </c>
      <c r="E1286" s="172" t="s">
        <v>2504</v>
      </c>
      <c r="F1286" s="173" t="s">
        <v>2505</v>
      </c>
      <c r="G1286" s="174" t="s">
        <v>168</v>
      </c>
      <c r="H1286" s="175">
        <v>5</v>
      </c>
      <c r="I1286" s="176"/>
      <c r="J1286" s="177">
        <f>ROUND(I1286*H1286,2)</f>
        <v>0</v>
      </c>
      <c r="K1286" s="173" t="s">
        <v>142</v>
      </c>
      <c r="L1286" s="37"/>
      <c r="M1286" s="178" t="s">
        <v>19</v>
      </c>
      <c r="N1286" s="179" t="s">
        <v>44</v>
      </c>
      <c r="O1286" s="62"/>
      <c r="P1286" s="180">
        <f>O1286*H1286</f>
        <v>0</v>
      </c>
      <c r="Q1286" s="180">
        <v>1.0000000000000001E-5</v>
      </c>
      <c r="R1286" s="180">
        <f>Q1286*H1286</f>
        <v>5.0000000000000002E-5</v>
      </c>
      <c r="S1286" s="180">
        <v>0</v>
      </c>
      <c r="T1286" s="181">
        <f>S1286*H1286</f>
        <v>0</v>
      </c>
      <c r="U1286" s="32"/>
      <c r="V1286" s="32"/>
      <c r="W1286" s="32"/>
      <c r="X1286" s="32"/>
      <c r="Y1286" s="32"/>
      <c r="Z1286" s="32"/>
      <c r="AA1286" s="32"/>
      <c r="AB1286" s="32"/>
      <c r="AC1286" s="32"/>
      <c r="AD1286" s="32"/>
      <c r="AE1286" s="32"/>
      <c r="AR1286" s="182" t="s">
        <v>143</v>
      </c>
      <c r="AT1286" s="182" t="s">
        <v>138</v>
      </c>
      <c r="AU1286" s="182" t="s">
        <v>83</v>
      </c>
      <c r="AY1286" s="15" t="s">
        <v>136</v>
      </c>
      <c r="BE1286" s="183">
        <f>IF(N1286="základní",J1286,0)</f>
        <v>0</v>
      </c>
      <c r="BF1286" s="183">
        <f>IF(N1286="snížená",J1286,0)</f>
        <v>0</v>
      </c>
      <c r="BG1286" s="183">
        <f>IF(N1286="zákl. přenesená",J1286,0)</f>
        <v>0</v>
      </c>
      <c r="BH1286" s="183">
        <f>IF(N1286="sníž. přenesená",J1286,0)</f>
        <v>0</v>
      </c>
      <c r="BI1286" s="183">
        <f>IF(N1286="nulová",J1286,0)</f>
        <v>0</v>
      </c>
      <c r="BJ1286" s="15" t="s">
        <v>81</v>
      </c>
      <c r="BK1286" s="183">
        <f>ROUND(I1286*H1286,2)</f>
        <v>0</v>
      </c>
      <c r="BL1286" s="15" t="s">
        <v>143</v>
      </c>
      <c r="BM1286" s="182" t="s">
        <v>2506</v>
      </c>
    </row>
    <row r="1287" spans="1:65" s="2" customFormat="1" ht="11.25">
      <c r="A1287" s="32"/>
      <c r="B1287" s="33"/>
      <c r="C1287" s="34"/>
      <c r="D1287" s="184" t="s">
        <v>145</v>
      </c>
      <c r="E1287" s="34"/>
      <c r="F1287" s="185" t="s">
        <v>2507</v>
      </c>
      <c r="G1287" s="34"/>
      <c r="H1287" s="34"/>
      <c r="I1287" s="186"/>
      <c r="J1287" s="34"/>
      <c r="K1287" s="34"/>
      <c r="L1287" s="37"/>
      <c r="M1287" s="187"/>
      <c r="N1287" s="188"/>
      <c r="O1287" s="62"/>
      <c r="P1287" s="62"/>
      <c r="Q1287" s="62"/>
      <c r="R1287" s="62"/>
      <c r="S1287" s="62"/>
      <c r="T1287" s="63"/>
      <c r="U1287" s="32"/>
      <c r="V1287" s="32"/>
      <c r="W1287" s="32"/>
      <c r="X1287" s="32"/>
      <c r="Y1287" s="32"/>
      <c r="Z1287" s="32"/>
      <c r="AA1287" s="32"/>
      <c r="AB1287" s="32"/>
      <c r="AC1287" s="32"/>
      <c r="AD1287" s="32"/>
      <c r="AE1287" s="32"/>
      <c r="AT1287" s="15" t="s">
        <v>145</v>
      </c>
      <c r="AU1287" s="15" t="s">
        <v>83</v>
      </c>
    </row>
    <row r="1288" spans="1:65" s="2" customFormat="1" ht="11.25">
      <c r="A1288" s="32"/>
      <c r="B1288" s="33"/>
      <c r="C1288" s="34"/>
      <c r="D1288" s="189" t="s">
        <v>147</v>
      </c>
      <c r="E1288" s="34"/>
      <c r="F1288" s="190" t="s">
        <v>2508</v>
      </c>
      <c r="G1288" s="34"/>
      <c r="H1288" s="34"/>
      <c r="I1288" s="186"/>
      <c r="J1288" s="34"/>
      <c r="K1288" s="34"/>
      <c r="L1288" s="37"/>
      <c r="M1288" s="187"/>
      <c r="N1288" s="188"/>
      <c r="O1288" s="62"/>
      <c r="P1288" s="62"/>
      <c r="Q1288" s="62"/>
      <c r="R1288" s="62"/>
      <c r="S1288" s="62"/>
      <c r="T1288" s="63"/>
      <c r="U1288" s="32"/>
      <c r="V1288" s="32"/>
      <c r="W1288" s="32"/>
      <c r="X1288" s="32"/>
      <c r="Y1288" s="32"/>
      <c r="Z1288" s="32"/>
      <c r="AA1288" s="32"/>
      <c r="AB1288" s="32"/>
      <c r="AC1288" s="32"/>
      <c r="AD1288" s="32"/>
      <c r="AE1288" s="32"/>
      <c r="AT1288" s="15" t="s">
        <v>147</v>
      </c>
      <c r="AU1288" s="15" t="s">
        <v>83</v>
      </c>
    </row>
    <row r="1289" spans="1:65" s="2" customFormat="1" ht="16.5" customHeight="1">
      <c r="A1289" s="32"/>
      <c r="B1289" s="33"/>
      <c r="C1289" s="171" t="s">
        <v>2509</v>
      </c>
      <c r="D1289" s="171" t="s">
        <v>138</v>
      </c>
      <c r="E1289" s="172" t="s">
        <v>2510</v>
      </c>
      <c r="F1289" s="173" t="s">
        <v>2511</v>
      </c>
      <c r="G1289" s="174" t="s">
        <v>168</v>
      </c>
      <c r="H1289" s="175">
        <v>5</v>
      </c>
      <c r="I1289" s="176"/>
      <c r="J1289" s="177">
        <f>ROUND(I1289*H1289,2)</f>
        <v>0</v>
      </c>
      <c r="K1289" s="173" t="s">
        <v>142</v>
      </c>
      <c r="L1289" s="37"/>
      <c r="M1289" s="178" t="s">
        <v>19</v>
      </c>
      <c r="N1289" s="179" t="s">
        <v>44</v>
      </c>
      <c r="O1289" s="62"/>
      <c r="P1289" s="180">
        <f>O1289*H1289</f>
        <v>0</v>
      </c>
      <c r="Q1289" s="180">
        <v>1.0000000000000001E-5</v>
      </c>
      <c r="R1289" s="180">
        <f>Q1289*H1289</f>
        <v>5.0000000000000002E-5</v>
      </c>
      <c r="S1289" s="180">
        <v>0</v>
      </c>
      <c r="T1289" s="181">
        <f>S1289*H1289</f>
        <v>0</v>
      </c>
      <c r="U1289" s="32"/>
      <c r="V1289" s="32"/>
      <c r="W1289" s="32"/>
      <c r="X1289" s="32"/>
      <c r="Y1289" s="32"/>
      <c r="Z1289" s="32"/>
      <c r="AA1289" s="32"/>
      <c r="AB1289" s="32"/>
      <c r="AC1289" s="32"/>
      <c r="AD1289" s="32"/>
      <c r="AE1289" s="32"/>
      <c r="AR1289" s="182" t="s">
        <v>143</v>
      </c>
      <c r="AT1289" s="182" t="s">
        <v>138</v>
      </c>
      <c r="AU1289" s="182" t="s">
        <v>83</v>
      </c>
      <c r="AY1289" s="15" t="s">
        <v>136</v>
      </c>
      <c r="BE1289" s="183">
        <f>IF(N1289="základní",J1289,0)</f>
        <v>0</v>
      </c>
      <c r="BF1289" s="183">
        <f>IF(N1289="snížená",J1289,0)</f>
        <v>0</v>
      </c>
      <c r="BG1289" s="183">
        <f>IF(N1289="zákl. přenesená",J1289,0)</f>
        <v>0</v>
      </c>
      <c r="BH1289" s="183">
        <f>IF(N1289="sníž. přenesená",J1289,0)</f>
        <v>0</v>
      </c>
      <c r="BI1289" s="183">
        <f>IF(N1289="nulová",J1289,0)</f>
        <v>0</v>
      </c>
      <c r="BJ1289" s="15" t="s">
        <v>81</v>
      </c>
      <c r="BK1289" s="183">
        <f>ROUND(I1289*H1289,2)</f>
        <v>0</v>
      </c>
      <c r="BL1289" s="15" t="s">
        <v>143</v>
      </c>
      <c r="BM1289" s="182" t="s">
        <v>2512</v>
      </c>
    </row>
    <row r="1290" spans="1:65" s="2" customFormat="1" ht="11.25">
      <c r="A1290" s="32"/>
      <c r="B1290" s="33"/>
      <c r="C1290" s="34"/>
      <c r="D1290" s="184" t="s">
        <v>145</v>
      </c>
      <c r="E1290" s="34"/>
      <c r="F1290" s="185" t="s">
        <v>2513</v>
      </c>
      <c r="G1290" s="34"/>
      <c r="H1290" s="34"/>
      <c r="I1290" s="186"/>
      <c r="J1290" s="34"/>
      <c r="K1290" s="34"/>
      <c r="L1290" s="37"/>
      <c r="M1290" s="187"/>
      <c r="N1290" s="188"/>
      <c r="O1290" s="62"/>
      <c r="P1290" s="62"/>
      <c r="Q1290" s="62"/>
      <c r="R1290" s="62"/>
      <c r="S1290" s="62"/>
      <c r="T1290" s="63"/>
      <c r="U1290" s="32"/>
      <c r="V1290" s="32"/>
      <c r="W1290" s="32"/>
      <c r="X1290" s="32"/>
      <c r="Y1290" s="32"/>
      <c r="Z1290" s="32"/>
      <c r="AA1290" s="32"/>
      <c r="AB1290" s="32"/>
      <c r="AC1290" s="32"/>
      <c r="AD1290" s="32"/>
      <c r="AE1290" s="32"/>
      <c r="AT1290" s="15" t="s">
        <v>145</v>
      </c>
      <c r="AU1290" s="15" t="s">
        <v>83</v>
      </c>
    </row>
    <row r="1291" spans="1:65" s="2" customFormat="1" ht="11.25">
      <c r="A1291" s="32"/>
      <c r="B1291" s="33"/>
      <c r="C1291" s="34"/>
      <c r="D1291" s="189" t="s">
        <v>147</v>
      </c>
      <c r="E1291" s="34"/>
      <c r="F1291" s="190" t="s">
        <v>2514</v>
      </c>
      <c r="G1291" s="34"/>
      <c r="H1291" s="34"/>
      <c r="I1291" s="186"/>
      <c r="J1291" s="34"/>
      <c r="K1291" s="34"/>
      <c r="L1291" s="37"/>
      <c r="M1291" s="187"/>
      <c r="N1291" s="188"/>
      <c r="O1291" s="62"/>
      <c r="P1291" s="62"/>
      <c r="Q1291" s="62"/>
      <c r="R1291" s="62"/>
      <c r="S1291" s="62"/>
      <c r="T1291" s="63"/>
      <c r="U1291" s="32"/>
      <c r="V1291" s="32"/>
      <c r="W1291" s="32"/>
      <c r="X1291" s="32"/>
      <c r="Y1291" s="32"/>
      <c r="Z1291" s="32"/>
      <c r="AA1291" s="32"/>
      <c r="AB1291" s="32"/>
      <c r="AC1291" s="32"/>
      <c r="AD1291" s="32"/>
      <c r="AE1291" s="32"/>
      <c r="AT1291" s="15" t="s">
        <v>147</v>
      </c>
      <c r="AU1291" s="15" t="s">
        <v>83</v>
      </c>
    </row>
    <row r="1292" spans="1:65" s="2" customFormat="1" ht="16.5" customHeight="1">
      <c r="A1292" s="32"/>
      <c r="B1292" s="33"/>
      <c r="C1292" s="191" t="s">
        <v>2515</v>
      </c>
      <c r="D1292" s="191" t="s">
        <v>409</v>
      </c>
      <c r="E1292" s="192" t="s">
        <v>2516</v>
      </c>
      <c r="F1292" s="193" t="s">
        <v>2517</v>
      </c>
      <c r="G1292" s="194" t="s">
        <v>168</v>
      </c>
      <c r="H1292" s="195">
        <v>5</v>
      </c>
      <c r="I1292" s="196"/>
      <c r="J1292" s="197">
        <f>ROUND(I1292*H1292,2)</f>
        <v>0</v>
      </c>
      <c r="K1292" s="193" t="s">
        <v>142</v>
      </c>
      <c r="L1292" s="198"/>
      <c r="M1292" s="199" t="s">
        <v>19</v>
      </c>
      <c r="N1292" s="200" t="s">
        <v>44</v>
      </c>
      <c r="O1292" s="62"/>
      <c r="P1292" s="180">
        <f>O1292*H1292</f>
        <v>0</v>
      </c>
      <c r="Q1292" s="180">
        <v>0</v>
      </c>
      <c r="R1292" s="180">
        <f>Q1292*H1292</f>
        <v>0</v>
      </c>
      <c r="S1292" s="180">
        <v>0</v>
      </c>
      <c r="T1292" s="181">
        <f>S1292*H1292</f>
        <v>0</v>
      </c>
      <c r="U1292" s="32"/>
      <c r="V1292" s="32"/>
      <c r="W1292" s="32"/>
      <c r="X1292" s="32"/>
      <c r="Y1292" s="32"/>
      <c r="Z1292" s="32"/>
      <c r="AA1292" s="32"/>
      <c r="AB1292" s="32"/>
      <c r="AC1292" s="32"/>
      <c r="AD1292" s="32"/>
      <c r="AE1292" s="32"/>
      <c r="AR1292" s="182" t="s">
        <v>184</v>
      </c>
      <c r="AT1292" s="182" t="s">
        <v>409</v>
      </c>
      <c r="AU1292" s="182" t="s">
        <v>83</v>
      </c>
      <c r="AY1292" s="15" t="s">
        <v>136</v>
      </c>
      <c r="BE1292" s="183">
        <f>IF(N1292="základní",J1292,0)</f>
        <v>0</v>
      </c>
      <c r="BF1292" s="183">
        <f>IF(N1292="snížená",J1292,0)</f>
        <v>0</v>
      </c>
      <c r="BG1292" s="183">
        <f>IF(N1292="zákl. přenesená",J1292,0)</f>
        <v>0</v>
      </c>
      <c r="BH1292" s="183">
        <f>IF(N1292="sníž. přenesená",J1292,0)</f>
        <v>0</v>
      </c>
      <c r="BI1292" s="183">
        <f>IF(N1292="nulová",J1292,0)</f>
        <v>0</v>
      </c>
      <c r="BJ1292" s="15" t="s">
        <v>81</v>
      </c>
      <c r="BK1292" s="183">
        <f>ROUND(I1292*H1292,2)</f>
        <v>0</v>
      </c>
      <c r="BL1292" s="15" t="s">
        <v>143</v>
      </c>
      <c r="BM1292" s="182" t="s">
        <v>2518</v>
      </c>
    </row>
    <row r="1293" spans="1:65" s="2" customFormat="1" ht="11.25">
      <c r="A1293" s="32"/>
      <c r="B1293" s="33"/>
      <c r="C1293" s="34"/>
      <c r="D1293" s="184" t="s">
        <v>145</v>
      </c>
      <c r="E1293" s="34"/>
      <c r="F1293" s="185" t="s">
        <v>2517</v>
      </c>
      <c r="G1293" s="34"/>
      <c r="H1293" s="34"/>
      <c r="I1293" s="186"/>
      <c r="J1293" s="34"/>
      <c r="K1293" s="34"/>
      <c r="L1293" s="37"/>
      <c r="M1293" s="187"/>
      <c r="N1293" s="188"/>
      <c r="O1293" s="62"/>
      <c r="P1293" s="62"/>
      <c r="Q1293" s="62"/>
      <c r="R1293" s="62"/>
      <c r="S1293" s="62"/>
      <c r="T1293" s="63"/>
      <c r="U1293" s="32"/>
      <c r="V1293" s="32"/>
      <c r="W1293" s="32"/>
      <c r="X1293" s="32"/>
      <c r="Y1293" s="32"/>
      <c r="Z1293" s="32"/>
      <c r="AA1293" s="32"/>
      <c r="AB1293" s="32"/>
      <c r="AC1293" s="32"/>
      <c r="AD1293" s="32"/>
      <c r="AE1293" s="32"/>
      <c r="AT1293" s="15" t="s">
        <v>145</v>
      </c>
      <c r="AU1293" s="15" t="s">
        <v>83</v>
      </c>
    </row>
    <row r="1294" spans="1:65" s="2" customFormat="1" ht="16.5" customHeight="1">
      <c r="A1294" s="32"/>
      <c r="B1294" s="33"/>
      <c r="C1294" s="191" t="s">
        <v>2519</v>
      </c>
      <c r="D1294" s="191" t="s">
        <v>409</v>
      </c>
      <c r="E1294" s="192" t="s">
        <v>2520</v>
      </c>
      <c r="F1294" s="193" t="s">
        <v>2521</v>
      </c>
      <c r="G1294" s="194" t="s">
        <v>168</v>
      </c>
      <c r="H1294" s="195">
        <v>5</v>
      </c>
      <c r="I1294" s="196"/>
      <c r="J1294" s="197">
        <f>ROUND(I1294*H1294,2)</f>
        <v>0</v>
      </c>
      <c r="K1294" s="193" t="s">
        <v>142</v>
      </c>
      <c r="L1294" s="198"/>
      <c r="M1294" s="199" t="s">
        <v>19</v>
      </c>
      <c r="N1294" s="200" t="s">
        <v>44</v>
      </c>
      <c r="O1294" s="62"/>
      <c r="P1294" s="180">
        <f>O1294*H1294</f>
        <v>0</v>
      </c>
      <c r="Q1294" s="180">
        <v>0</v>
      </c>
      <c r="R1294" s="180">
        <f>Q1294*H1294</f>
        <v>0</v>
      </c>
      <c r="S1294" s="180">
        <v>0</v>
      </c>
      <c r="T1294" s="181">
        <f>S1294*H1294</f>
        <v>0</v>
      </c>
      <c r="U1294" s="32"/>
      <c r="V1294" s="32"/>
      <c r="W1294" s="32"/>
      <c r="X1294" s="32"/>
      <c r="Y1294" s="32"/>
      <c r="Z1294" s="32"/>
      <c r="AA1294" s="32"/>
      <c r="AB1294" s="32"/>
      <c r="AC1294" s="32"/>
      <c r="AD1294" s="32"/>
      <c r="AE1294" s="32"/>
      <c r="AR1294" s="182" t="s">
        <v>184</v>
      </c>
      <c r="AT1294" s="182" t="s">
        <v>409</v>
      </c>
      <c r="AU1294" s="182" t="s">
        <v>83</v>
      </c>
      <c r="AY1294" s="15" t="s">
        <v>136</v>
      </c>
      <c r="BE1294" s="183">
        <f>IF(N1294="základní",J1294,0)</f>
        <v>0</v>
      </c>
      <c r="BF1294" s="183">
        <f>IF(N1294="snížená",J1294,0)</f>
        <v>0</v>
      </c>
      <c r="BG1294" s="183">
        <f>IF(N1294="zákl. přenesená",J1294,0)</f>
        <v>0</v>
      </c>
      <c r="BH1294" s="183">
        <f>IF(N1294="sníž. přenesená",J1294,0)</f>
        <v>0</v>
      </c>
      <c r="BI1294" s="183">
        <f>IF(N1294="nulová",J1294,0)</f>
        <v>0</v>
      </c>
      <c r="BJ1294" s="15" t="s">
        <v>81</v>
      </c>
      <c r="BK1294" s="183">
        <f>ROUND(I1294*H1294,2)</f>
        <v>0</v>
      </c>
      <c r="BL1294" s="15" t="s">
        <v>143</v>
      </c>
      <c r="BM1294" s="182" t="s">
        <v>2522</v>
      </c>
    </row>
    <row r="1295" spans="1:65" s="2" customFormat="1" ht="11.25">
      <c r="A1295" s="32"/>
      <c r="B1295" s="33"/>
      <c r="C1295" s="34"/>
      <c r="D1295" s="184" t="s">
        <v>145</v>
      </c>
      <c r="E1295" s="34"/>
      <c r="F1295" s="185" t="s">
        <v>2521</v>
      </c>
      <c r="G1295" s="34"/>
      <c r="H1295" s="34"/>
      <c r="I1295" s="186"/>
      <c r="J1295" s="34"/>
      <c r="K1295" s="34"/>
      <c r="L1295" s="37"/>
      <c r="M1295" s="187"/>
      <c r="N1295" s="188"/>
      <c r="O1295" s="62"/>
      <c r="P1295" s="62"/>
      <c r="Q1295" s="62"/>
      <c r="R1295" s="62"/>
      <c r="S1295" s="62"/>
      <c r="T1295" s="63"/>
      <c r="U1295" s="32"/>
      <c r="V1295" s="32"/>
      <c r="W1295" s="32"/>
      <c r="X1295" s="32"/>
      <c r="Y1295" s="32"/>
      <c r="Z1295" s="32"/>
      <c r="AA1295" s="32"/>
      <c r="AB1295" s="32"/>
      <c r="AC1295" s="32"/>
      <c r="AD1295" s="32"/>
      <c r="AE1295" s="32"/>
      <c r="AT1295" s="15" t="s">
        <v>145</v>
      </c>
      <c r="AU1295" s="15" t="s">
        <v>83</v>
      </c>
    </row>
    <row r="1296" spans="1:65" s="2" customFormat="1" ht="16.5" customHeight="1">
      <c r="A1296" s="32"/>
      <c r="B1296" s="33"/>
      <c r="C1296" s="171" t="s">
        <v>2523</v>
      </c>
      <c r="D1296" s="171" t="s">
        <v>138</v>
      </c>
      <c r="E1296" s="172" t="s">
        <v>2524</v>
      </c>
      <c r="F1296" s="173" t="s">
        <v>2525</v>
      </c>
      <c r="G1296" s="174" t="s">
        <v>263</v>
      </c>
      <c r="H1296" s="175">
        <v>5</v>
      </c>
      <c r="I1296" s="176"/>
      <c r="J1296" s="177">
        <f>ROUND(I1296*H1296,2)</f>
        <v>0</v>
      </c>
      <c r="K1296" s="173" t="s">
        <v>142</v>
      </c>
      <c r="L1296" s="37"/>
      <c r="M1296" s="178" t="s">
        <v>19</v>
      </c>
      <c r="N1296" s="179" t="s">
        <v>44</v>
      </c>
      <c r="O1296" s="62"/>
      <c r="P1296" s="180">
        <f>O1296*H1296</f>
        <v>0</v>
      </c>
      <c r="Q1296" s="180">
        <v>0.12</v>
      </c>
      <c r="R1296" s="180">
        <f>Q1296*H1296</f>
        <v>0.6</v>
      </c>
      <c r="S1296" s="180">
        <v>2.2000000000000002</v>
      </c>
      <c r="T1296" s="181">
        <f>S1296*H1296</f>
        <v>11</v>
      </c>
      <c r="U1296" s="32"/>
      <c r="V1296" s="32"/>
      <c r="W1296" s="32"/>
      <c r="X1296" s="32"/>
      <c r="Y1296" s="32"/>
      <c r="Z1296" s="32"/>
      <c r="AA1296" s="32"/>
      <c r="AB1296" s="32"/>
      <c r="AC1296" s="32"/>
      <c r="AD1296" s="32"/>
      <c r="AE1296" s="32"/>
      <c r="AR1296" s="182" t="s">
        <v>143</v>
      </c>
      <c r="AT1296" s="182" t="s">
        <v>138</v>
      </c>
      <c r="AU1296" s="182" t="s">
        <v>83</v>
      </c>
      <c r="AY1296" s="15" t="s">
        <v>136</v>
      </c>
      <c r="BE1296" s="183">
        <f>IF(N1296="základní",J1296,0)</f>
        <v>0</v>
      </c>
      <c r="BF1296" s="183">
        <f>IF(N1296="snížená",J1296,0)</f>
        <v>0</v>
      </c>
      <c r="BG1296" s="183">
        <f>IF(N1296="zákl. přenesená",J1296,0)</f>
        <v>0</v>
      </c>
      <c r="BH1296" s="183">
        <f>IF(N1296="sníž. přenesená",J1296,0)</f>
        <v>0</v>
      </c>
      <c r="BI1296" s="183">
        <f>IF(N1296="nulová",J1296,0)</f>
        <v>0</v>
      </c>
      <c r="BJ1296" s="15" t="s">
        <v>81</v>
      </c>
      <c r="BK1296" s="183">
        <f>ROUND(I1296*H1296,2)</f>
        <v>0</v>
      </c>
      <c r="BL1296" s="15" t="s">
        <v>143</v>
      </c>
      <c r="BM1296" s="182" t="s">
        <v>2526</v>
      </c>
    </row>
    <row r="1297" spans="1:65" s="2" customFormat="1" ht="11.25">
      <c r="A1297" s="32"/>
      <c r="B1297" s="33"/>
      <c r="C1297" s="34"/>
      <c r="D1297" s="184" t="s">
        <v>145</v>
      </c>
      <c r="E1297" s="34"/>
      <c r="F1297" s="185" t="s">
        <v>2527</v>
      </c>
      <c r="G1297" s="34"/>
      <c r="H1297" s="34"/>
      <c r="I1297" s="186"/>
      <c r="J1297" s="34"/>
      <c r="K1297" s="34"/>
      <c r="L1297" s="37"/>
      <c r="M1297" s="187"/>
      <c r="N1297" s="188"/>
      <c r="O1297" s="62"/>
      <c r="P1297" s="62"/>
      <c r="Q1297" s="62"/>
      <c r="R1297" s="62"/>
      <c r="S1297" s="62"/>
      <c r="T1297" s="63"/>
      <c r="U1297" s="32"/>
      <c r="V1297" s="32"/>
      <c r="W1297" s="32"/>
      <c r="X1297" s="32"/>
      <c r="Y1297" s="32"/>
      <c r="Z1297" s="32"/>
      <c r="AA1297" s="32"/>
      <c r="AB1297" s="32"/>
      <c r="AC1297" s="32"/>
      <c r="AD1297" s="32"/>
      <c r="AE1297" s="32"/>
      <c r="AT1297" s="15" t="s">
        <v>145</v>
      </c>
      <c r="AU1297" s="15" t="s">
        <v>83</v>
      </c>
    </row>
    <row r="1298" spans="1:65" s="2" customFormat="1" ht="11.25">
      <c r="A1298" s="32"/>
      <c r="B1298" s="33"/>
      <c r="C1298" s="34"/>
      <c r="D1298" s="189" t="s">
        <v>147</v>
      </c>
      <c r="E1298" s="34"/>
      <c r="F1298" s="190" t="s">
        <v>2528</v>
      </c>
      <c r="G1298" s="34"/>
      <c r="H1298" s="34"/>
      <c r="I1298" s="186"/>
      <c r="J1298" s="34"/>
      <c r="K1298" s="34"/>
      <c r="L1298" s="37"/>
      <c r="M1298" s="187"/>
      <c r="N1298" s="188"/>
      <c r="O1298" s="62"/>
      <c r="P1298" s="62"/>
      <c r="Q1298" s="62"/>
      <c r="R1298" s="62"/>
      <c r="S1298" s="62"/>
      <c r="T1298" s="63"/>
      <c r="U1298" s="32"/>
      <c r="V1298" s="32"/>
      <c r="W1298" s="32"/>
      <c r="X1298" s="32"/>
      <c r="Y1298" s="32"/>
      <c r="Z1298" s="32"/>
      <c r="AA1298" s="32"/>
      <c r="AB1298" s="32"/>
      <c r="AC1298" s="32"/>
      <c r="AD1298" s="32"/>
      <c r="AE1298" s="32"/>
      <c r="AT1298" s="15" t="s">
        <v>147</v>
      </c>
      <c r="AU1298" s="15" t="s">
        <v>83</v>
      </c>
    </row>
    <row r="1299" spans="1:65" s="2" customFormat="1" ht="16.5" customHeight="1">
      <c r="A1299" s="32"/>
      <c r="B1299" s="33"/>
      <c r="C1299" s="171" t="s">
        <v>2529</v>
      </c>
      <c r="D1299" s="171" t="s">
        <v>138</v>
      </c>
      <c r="E1299" s="172" t="s">
        <v>2530</v>
      </c>
      <c r="F1299" s="173" t="s">
        <v>2531</v>
      </c>
      <c r="G1299" s="174" t="s">
        <v>263</v>
      </c>
      <c r="H1299" s="175">
        <v>10</v>
      </c>
      <c r="I1299" s="176"/>
      <c r="J1299" s="177">
        <f>ROUND(I1299*H1299,2)</f>
        <v>0</v>
      </c>
      <c r="K1299" s="173" t="s">
        <v>142</v>
      </c>
      <c r="L1299" s="37"/>
      <c r="M1299" s="178" t="s">
        <v>19</v>
      </c>
      <c r="N1299" s="179" t="s">
        <v>44</v>
      </c>
      <c r="O1299" s="62"/>
      <c r="P1299" s="180">
        <f>O1299*H1299</f>
        <v>0</v>
      </c>
      <c r="Q1299" s="180">
        <v>0.12171</v>
      </c>
      <c r="R1299" s="180">
        <f>Q1299*H1299</f>
        <v>1.2171000000000001</v>
      </c>
      <c r="S1299" s="180">
        <v>2.4</v>
      </c>
      <c r="T1299" s="181">
        <f>S1299*H1299</f>
        <v>24</v>
      </c>
      <c r="U1299" s="32"/>
      <c r="V1299" s="32"/>
      <c r="W1299" s="32"/>
      <c r="X1299" s="32"/>
      <c r="Y1299" s="32"/>
      <c r="Z1299" s="32"/>
      <c r="AA1299" s="32"/>
      <c r="AB1299" s="32"/>
      <c r="AC1299" s="32"/>
      <c r="AD1299" s="32"/>
      <c r="AE1299" s="32"/>
      <c r="AR1299" s="182" t="s">
        <v>143</v>
      </c>
      <c r="AT1299" s="182" t="s">
        <v>138</v>
      </c>
      <c r="AU1299" s="182" t="s">
        <v>83</v>
      </c>
      <c r="AY1299" s="15" t="s">
        <v>136</v>
      </c>
      <c r="BE1299" s="183">
        <f>IF(N1299="základní",J1299,0)</f>
        <v>0</v>
      </c>
      <c r="BF1299" s="183">
        <f>IF(N1299="snížená",J1299,0)</f>
        <v>0</v>
      </c>
      <c r="BG1299" s="183">
        <f>IF(N1299="zákl. přenesená",J1299,0)</f>
        <v>0</v>
      </c>
      <c r="BH1299" s="183">
        <f>IF(N1299="sníž. přenesená",J1299,0)</f>
        <v>0</v>
      </c>
      <c r="BI1299" s="183">
        <f>IF(N1299="nulová",J1299,0)</f>
        <v>0</v>
      </c>
      <c r="BJ1299" s="15" t="s">
        <v>81</v>
      </c>
      <c r="BK1299" s="183">
        <f>ROUND(I1299*H1299,2)</f>
        <v>0</v>
      </c>
      <c r="BL1299" s="15" t="s">
        <v>143</v>
      </c>
      <c r="BM1299" s="182" t="s">
        <v>2532</v>
      </c>
    </row>
    <row r="1300" spans="1:65" s="2" customFormat="1" ht="11.25">
      <c r="A1300" s="32"/>
      <c r="B1300" s="33"/>
      <c r="C1300" s="34"/>
      <c r="D1300" s="184" t="s">
        <v>145</v>
      </c>
      <c r="E1300" s="34"/>
      <c r="F1300" s="185" t="s">
        <v>2533</v>
      </c>
      <c r="G1300" s="34"/>
      <c r="H1300" s="34"/>
      <c r="I1300" s="186"/>
      <c r="J1300" s="34"/>
      <c r="K1300" s="34"/>
      <c r="L1300" s="37"/>
      <c r="M1300" s="187"/>
      <c r="N1300" s="188"/>
      <c r="O1300" s="62"/>
      <c r="P1300" s="62"/>
      <c r="Q1300" s="62"/>
      <c r="R1300" s="62"/>
      <c r="S1300" s="62"/>
      <c r="T1300" s="63"/>
      <c r="U1300" s="32"/>
      <c r="V1300" s="32"/>
      <c r="W1300" s="32"/>
      <c r="X1300" s="32"/>
      <c r="Y1300" s="32"/>
      <c r="Z1300" s="32"/>
      <c r="AA1300" s="32"/>
      <c r="AB1300" s="32"/>
      <c r="AC1300" s="32"/>
      <c r="AD1300" s="32"/>
      <c r="AE1300" s="32"/>
      <c r="AT1300" s="15" t="s">
        <v>145</v>
      </c>
      <c r="AU1300" s="15" t="s">
        <v>83</v>
      </c>
    </row>
    <row r="1301" spans="1:65" s="2" customFormat="1" ht="11.25">
      <c r="A1301" s="32"/>
      <c r="B1301" s="33"/>
      <c r="C1301" s="34"/>
      <c r="D1301" s="189" t="s">
        <v>147</v>
      </c>
      <c r="E1301" s="34"/>
      <c r="F1301" s="190" t="s">
        <v>2534</v>
      </c>
      <c r="G1301" s="34"/>
      <c r="H1301" s="34"/>
      <c r="I1301" s="186"/>
      <c r="J1301" s="34"/>
      <c r="K1301" s="34"/>
      <c r="L1301" s="37"/>
      <c r="M1301" s="187"/>
      <c r="N1301" s="188"/>
      <c r="O1301" s="62"/>
      <c r="P1301" s="62"/>
      <c r="Q1301" s="62"/>
      <c r="R1301" s="62"/>
      <c r="S1301" s="62"/>
      <c r="T1301" s="63"/>
      <c r="U1301" s="32"/>
      <c r="V1301" s="32"/>
      <c r="W1301" s="32"/>
      <c r="X1301" s="32"/>
      <c r="Y1301" s="32"/>
      <c r="Z1301" s="32"/>
      <c r="AA1301" s="32"/>
      <c r="AB1301" s="32"/>
      <c r="AC1301" s="32"/>
      <c r="AD1301" s="32"/>
      <c r="AE1301" s="32"/>
      <c r="AT1301" s="15" t="s">
        <v>147</v>
      </c>
      <c r="AU1301" s="15" t="s">
        <v>83</v>
      </c>
    </row>
    <row r="1302" spans="1:65" s="2" customFormat="1" ht="16.5" customHeight="1">
      <c r="A1302" s="32"/>
      <c r="B1302" s="33"/>
      <c r="C1302" s="171" t="s">
        <v>2535</v>
      </c>
      <c r="D1302" s="171" t="s">
        <v>138</v>
      </c>
      <c r="E1302" s="172" t="s">
        <v>2536</v>
      </c>
      <c r="F1302" s="173" t="s">
        <v>2537</v>
      </c>
      <c r="G1302" s="174" t="s">
        <v>263</v>
      </c>
      <c r="H1302" s="175">
        <v>5</v>
      </c>
      <c r="I1302" s="176"/>
      <c r="J1302" s="177">
        <f>ROUND(I1302*H1302,2)</f>
        <v>0</v>
      </c>
      <c r="K1302" s="173" t="s">
        <v>142</v>
      </c>
      <c r="L1302" s="37"/>
      <c r="M1302" s="178" t="s">
        <v>19</v>
      </c>
      <c r="N1302" s="179" t="s">
        <v>44</v>
      </c>
      <c r="O1302" s="62"/>
      <c r="P1302" s="180">
        <f>O1302*H1302</f>
        <v>0</v>
      </c>
      <c r="Q1302" s="180">
        <v>0.12</v>
      </c>
      <c r="R1302" s="180">
        <f>Q1302*H1302</f>
        <v>0.6</v>
      </c>
      <c r="S1302" s="180">
        <v>2.4900000000000002</v>
      </c>
      <c r="T1302" s="181">
        <f>S1302*H1302</f>
        <v>12.450000000000001</v>
      </c>
      <c r="U1302" s="32"/>
      <c r="V1302" s="32"/>
      <c r="W1302" s="32"/>
      <c r="X1302" s="32"/>
      <c r="Y1302" s="32"/>
      <c r="Z1302" s="32"/>
      <c r="AA1302" s="32"/>
      <c r="AB1302" s="32"/>
      <c r="AC1302" s="32"/>
      <c r="AD1302" s="32"/>
      <c r="AE1302" s="32"/>
      <c r="AR1302" s="182" t="s">
        <v>143</v>
      </c>
      <c r="AT1302" s="182" t="s">
        <v>138</v>
      </c>
      <c r="AU1302" s="182" t="s">
        <v>83</v>
      </c>
      <c r="AY1302" s="15" t="s">
        <v>136</v>
      </c>
      <c r="BE1302" s="183">
        <f>IF(N1302="základní",J1302,0)</f>
        <v>0</v>
      </c>
      <c r="BF1302" s="183">
        <f>IF(N1302="snížená",J1302,0)</f>
        <v>0</v>
      </c>
      <c r="BG1302" s="183">
        <f>IF(N1302="zákl. přenesená",J1302,0)</f>
        <v>0</v>
      </c>
      <c r="BH1302" s="183">
        <f>IF(N1302="sníž. přenesená",J1302,0)</f>
        <v>0</v>
      </c>
      <c r="BI1302" s="183">
        <f>IF(N1302="nulová",J1302,0)</f>
        <v>0</v>
      </c>
      <c r="BJ1302" s="15" t="s">
        <v>81</v>
      </c>
      <c r="BK1302" s="183">
        <f>ROUND(I1302*H1302,2)</f>
        <v>0</v>
      </c>
      <c r="BL1302" s="15" t="s">
        <v>143</v>
      </c>
      <c r="BM1302" s="182" t="s">
        <v>2538</v>
      </c>
    </row>
    <row r="1303" spans="1:65" s="2" customFormat="1" ht="11.25">
      <c r="A1303" s="32"/>
      <c r="B1303" s="33"/>
      <c r="C1303" s="34"/>
      <c r="D1303" s="184" t="s">
        <v>145</v>
      </c>
      <c r="E1303" s="34"/>
      <c r="F1303" s="185" t="s">
        <v>2539</v>
      </c>
      <c r="G1303" s="34"/>
      <c r="H1303" s="34"/>
      <c r="I1303" s="186"/>
      <c r="J1303" s="34"/>
      <c r="K1303" s="34"/>
      <c r="L1303" s="37"/>
      <c r="M1303" s="187"/>
      <c r="N1303" s="188"/>
      <c r="O1303" s="62"/>
      <c r="P1303" s="62"/>
      <c r="Q1303" s="62"/>
      <c r="R1303" s="62"/>
      <c r="S1303" s="62"/>
      <c r="T1303" s="63"/>
      <c r="U1303" s="32"/>
      <c r="V1303" s="32"/>
      <c r="W1303" s="32"/>
      <c r="X1303" s="32"/>
      <c r="Y1303" s="32"/>
      <c r="Z1303" s="32"/>
      <c r="AA1303" s="32"/>
      <c r="AB1303" s="32"/>
      <c r="AC1303" s="32"/>
      <c r="AD1303" s="32"/>
      <c r="AE1303" s="32"/>
      <c r="AT1303" s="15" t="s">
        <v>145</v>
      </c>
      <c r="AU1303" s="15" t="s">
        <v>83</v>
      </c>
    </row>
    <row r="1304" spans="1:65" s="2" customFormat="1" ht="11.25">
      <c r="A1304" s="32"/>
      <c r="B1304" s="33"/>
      <c r="C1304" s="34"/>
      <c r="D1304" s="189" t="s">
        <v>147</v>
      </c>
      <c r="E1304" s="34"/>
      <c r="F1304" s="190" t="s">
        <v>2540</v>
      </c>
      <c r="G1304" s="34"/>
      <c r="H1304" s="34"/>
      <c r="I1304" s="186"/>
      <c r="J1304" s="34"/>
      <c r="K1304" s="34"/>
      <c r="L1304" s="37"/>
      <c r="M1304" s="187"/>
      <c r="N1304" s="188"/>
      <c r="O1304" s="62"/>
      <c r="P1304" s="62"/>
      <c r="Q1304" s="62"/>
      <c r="R1304" s="62"/>
      <c r="S1304" s="62"/>
      <c r="T1304" s="63"/>
      <c r="U1304" s="32"/>
      <c r="V1304" s="32"/>
      <c r="W1304" s="32"/>
      <c r="X1304" s="32"/>
      <c r="Y1304" s="32"/>
      <c r="Z1304" s="32"/>
      <c r="AA1304" s="32"/>
      <c r="AB1304" s="32"/>
      <c r="AC1304" s="32"/>
      <c r="AD1304" s="32"/>
      <c r="AE1304" s="32"/>
      <c r="AT1304" s="15" t="s">
        <v>147</v>
      </c>
      <c r="AU1304" s="15" t="s">
        <v>83</v>
      </c>
    </row>
    <row r="1305" spans="1:65" s="2" customFormat="1" ht="16.5" customHeight="1">
      <c r="A1305" s="32"/>
      <c r="B1305" s="33"/>
      <c r="C1305" s="171" t="s">
        <v>2541</v>
      </c>
      <c r="D1305" s="171" t="s">
        <v>138</v>
      </c>
      <c r="E1305" s="172" t="s">
        <v>2542</v>
      </c>
      <c r="F1305" s="173" t="s">
        <v>2543</v>
      </c>
      <c r="G1305" s="174" t="s">
        <v>263</v>
      </c>
      <c r="H1305" s="175">
        <v>0.9</v>
      </c>
      <c r="I1305" s="176"/>
      <c r="J1305" s="177">
        <f>ROUND(I1305*H1305,2)</f>
        <v>0</v>
      </c>
      <c r="K1305" s="173" t="s">
        <v>142</v>
      </c>
      <c r="L1305" s="37"/>
      <c r="M1305" s="178" t="s">
        <v>19</v>
      </c>
      <c r="N1305" s="179" t="s">
        <v>44</v>
      </c>
      <c r="O1305" s="62"/>
      <c r="P1305" s="180">
        <f>O1305*H1305</f>
        <v>0</v>
      </c>
      <c r="Q1305" s="180">
        <v>0</v>
      </c>
      <c r="R1305" s="180">
        <f>Q1305*H1305</f>
        <v>0</v>
      </c>
      <c r="S1305" s="180">
        <v>2.5</v>
      </c>
      <c r="T1305" s="181">
        <f>S1305*H1305</f>
        <v>2.25</v>
      </c>
      <c r="U1305" s="32"/>
      <c r="V1305" s="32"/>
      <c r="W1305" s="32"/>
      <c r="X1305" s="32"/>
      <c r="Y1305" s="32"/>
      <c r="Z1305" s="32"/>
      <c r="AA1305" s="32"/>
      <c r="AB1305" s="32"/>
      <c r="AC1305" s="32"/>
      <c r="AD1305" s="32"/>
      <c r="AE1305" s="32"/>
      <c r="AR1305" s="182" t="s">
        <v>143</v>
      </c>
      <c r="AT1305" s="182" t="s">
        <v>138</v>
      </c>
      <c r="AU1305" s="182" t="s">
        <v>83</v>
      </c>
      <c r="AY1305" s="15" t="s">
        <v>136</v>
      </c>
      <c r="BE1305" s="183">
        <f>IF(N1305="základní",J1305,0)</f>
        <v>0</v>
      </c>
      <c r="BF1305" s="183">
        <f>IF(N1305="snížená",J1305,0)</f>
        <v>0</v>
      </c>
      <c r="BG1305" s="183">
        <f>IF(N1305="zákl. přenesená",J1305,0)</f>
        <v>0</v>
      </c>
      <c r="BH1305" s="183">
        <f>IF(N1305="sníž. přenesená",J1305,0)</f>
        <v>0</v>
      </c>
      <c r="BI1305" s="183">
        <f>IF(N1305="nulová",J1305,0)</f>
        <v>0</v>
      </c>
      <c r="BJ1305" s="15" t="s">
        <v>81</v>
      </c>
      <c r="BK1305" s="183">
        <f>ROUND(I1305*H1305,2)</f>
        <v>0</v>
      </c>
      <c r="BL1305" s="15" t="s">
        <v>143</v>
      </c>
      <c r="BM1305" s="182" t="s">
        <v>2544</v>
      </c>
    </row>
    <row r="1306" spans="1:65" s="2" customFormat="1" ht="11.25">
      <c r="A1306" s="32"/>
      <c r="B1306" s="33"/>
      <c r="C1306" s="34"/>
      <c r="D1306" s="184" t="s">
        <v>145</v>
      </c>
      <c r="E1306" s="34"/>
      <c r="F1306" s="185" t="s">
        <v>2545</v>
      </c>
      <c r="G1306" s="34"/>
      <c r="H1306" s="34"/>
      <c r="I1306" s="186"/>
      <c r="J1306" s="34"/>
      <c r="K1306" s="34"/>
      <c r="L1306" s="37"/>
      <c r="M1306" s="187"/>
      <c r="N1306" s="188"/>
      <c r="O1306" s="62"/>
      <c r="P1306" s="62"/>
      <c r="Q1306" s="62"/>
      <c r="R1306" s="62"/>
      <c r="S1306" s="62"/>
      <c r="T1306" s="63"/>
      <c r="U1306" s="32"/>
      <c r="V1306" s="32"/>
      <c r="W1306" s="32"/>
      <c r="X1306" s="32"/>
      <c r="Y1306" s="32"/>
      <c r="Z1306" s="32"/>
      <c r="AA1306" s="32"/>
      <c r="AB1306" s="32"/>
      <c r="AC1306" s="32"/>
      <c r="AD1306" s="32"/>
      <c r="AE1306" s="32"/>
      <c r="AT1306" s="15" t="s">
        <v>145</v>
      </c>
      <c r="AU1306" s="15" t="s">
        <v>83</v>
      </c>
    </row>
    <row r="1307" spans="1:65" s="2" customFormat="1" ht="11.25">
      <c r="A1307" s="32"/>
      <c r="B1307" s="33"/>
      <c r="C1307" s="34"/>
      <c r="D1307" s="189" t="s">
        <v>147</v>
      </c>
      <c r="E1307" s="34"/>
      <c r="F1307" s="190" t="s">
        <v>2546</v>
      </c>
      <c r="G1307" s="34"/>
      <c r="H1307" s="34"/>
      <c r="I1307" s="186"/>
      <c r="J1307" s="34"/>
      <c r="K1307" s="34"/>
      <c r="L1307" s="37"/>
      <c r="M1307" s="187"/>
      <c r="N1307" s="188"/>
      <c r="O1307" s="62"/>
      <c r="P1307" s="62"/>
      <c r="Q1307" s="62"/>
      <c r="R1307" s="62"/>
      <c r="S1307" s="62"/>
      <c r="T1307" s="63"/>
      <c r="U1307" s="32"/>
      <c r="V1307" s="32"/>
      <c r="W1307" s="32"/>
      <c r="X1307" s="32"/>
      <c r="Y1307" s="32"/>
      <c r="Z1307" s="32"/>
      <c r="AA1307" s="32"/>
      <c r="AB1307" s="32"/>
      <c r="AC1307" s="32"/>
      <c r="AD1307" s="32"/>
      <c r="AE1307" s="32"/>
      <c r="AT1307" s="15" t="s">
        <v>147</v>
      </c>
      <c r="AU1307" s="15" t="s">
        <v>83</v>
      </c>
    </row>
    <row r="1308" spans="1:65" s="2" customFormat="1" ht="16.5" customHeight="1">
      <c r="A1308" s="32"/>
      <c r="B1308" s="33"/>
      <c r="C1308" s="171" t="s">
        <v>2547</v>
      </c>
      <c r="D1308" s="171" t="s">
        <v>138</v>
      </c>
      <c r="E1308" s="172" t="s">
        <v>2548</v>
      </c>
      <c r="F1308" s="173" t="s">
        <v>2549</v>
      </c>
      <c r="G1308" s="174" t="s">
        <v>263</v>
      </c>
      <c r="H1308" s="175">
        <v>6</v>
      </c>
      <c r="I1308" s="176"/>
      <c r="J1308" s="177">
        <f>ROUND(I1308*H1308,2)</f>
        <v>0</v>
      </c>
      <c r="K1308" s="173" t="s">
        <v>142</v>
      </c>
      <c r="L1308" s="37"/>
      <c r="M1308" s="178" t="s">
        <v>19</v>
      </c>
      <c r="N1308" s="179" t="s">
        <v>44</v>
      </c>
      <c r="O1308" s="62"/>
      <c r="P1308" s="180">
        <f>O1308*H1308</f>
        <v>0</v>
      </c>
      <c r="Q1308" s="180">
        <v>0</v>
      </c>
      <c r="R1308" s="180">
        <f>Q1308*H1308</f>
        <v>0</v>
      </c>
      <c r="S1308" s="180">
        <v>2.5</v>
      </c>
      <c r="T1308" s="181">
        <f>S1308*H1308</f>
        <v>15</v>
      </c>
      <c r="U1308" s="32"/>
      <c r="V1308" s="32"/>
      <c r="W1308" s="32"/>
      <c r="X1308" s="32"/>
      <c r="Y1308" s="32"/>
      <c r="Z1308" s="32"/>
      <c r="AA1308" s="32"/>
      <c r="AB1308" s="32"/>
      <c r="AC1308" s="32"/>
      <c r="AD1308" s="32"/>
      <c r="AE1308" s="32"/>
      <c r="AR1308" s="182" t="s">
        <v>143</v>
      </c>
      <c r="AT1308" s="182" t="s">
        <v>138</v>
      </c>
      <c r="AU1308" s="182" t="s">
        <v>83</v>
      </c>
      <c r="AY1308" s="15" t="s">
        <v>136</v>
      </c>
      <c r="BE1308" s="183">
        <f>IF(N1308="základní",J1308,0)</f>
        <v>0</v>
      </c>
      <c r="BF1308" s="183">
        <f>IF(N1308="snížená",J1308,0)</f>
        <v>0</v>
      </c>
      <c r="BG1308" s="183">
        <f>IF(N1308="zákl. přenesená",J1308,0)</f>
        <v>0</v>
      </c>
      <c r="BH1308" s="183">
        <f>IF(N1308="sníž. přenesená",J1308,0)</f>
        <v>0</v>
      </c>
      <c r="BI1308" s="183">
        <f>IF(N1308="nulová",J1308,0)</f>
        <v>0</v>
      </c>
      <c r="BJ1308" s="15" t="s">
        <v>81</v>
      </c>
      <c r="BK1308" s="183">
        <f>ROUND(I1308*H1308,2)</f>
        <v>0</v>
      </c>
      <c r="BL1308" s="15" t="s">
        <v>143</v>
      </c>
      <c r="BM1308" s="182" t="s">
        <v>2550</v>
      </c>
    </row>
    <row r="1309" spans="1:65" s="2" customFormat="1" ht="11.25">
      <c r="A1309" s="32"/>
      <c r="B1309" s="33"/>
      <c r="C1309" s="34"/>
      <c r="D1309" s="184" t="s">
        <v>145</v>
      </c>
      <c r="E1309" s="34"/>
      <c r="F1309" s="185" t="s">
        <v>2551</v>
      </c>
      <c r="G1309" s="34"/>
      <c r="H1309" s="34"/>
      <c r="I1309" s="186"/>
      <c r="J1309" s="34"/>
      <c r="K1309" s="34"/>
      <c r="L1309" s="37"/>
      <c r="M1309" s="187"/>
      <c r="N1309" s="188"/>
      <c r="O1309" s="62"/>
      <c r="P1309" s="62"/>
      <c r="Q1309" s="62"/>
      <c r="R1309" s="62"/>
      <c r="S1309" s="62"/>
      <c r="T1309" s="63"/>
      <c r="U1309" s="32"/>
      <c r="V1309" s="32"/>
      <c r="W1309" s="32"/>
      <c r="X1309" s="32"/>
      <c r="Y1309" s="32"/>
      <c r="Z1309" s="32"/>
      <c r="AA1309" s="32"/>
      <c r="AB1309" s="32"/>
      <c r="AC1309" s="32"/>
      <c r="AD1309" s="32"/>
      <c r="AE1309" s="32"/>
      <c r="AT1309" s="15" t="s">
        <v>145</v>
      </c>
      <c r="AU1309" s="15" t="s">
        <v>83</v>
      </c>
    </row>
    <row r="1310" spans="1:65" s="2" customFormat="1" ht="11.25">
      <c r="A1310" s="32"/>
      <c r="B1310" s="33"/>
      <c r="C1310" s="34"/>
      <c r="D1310" s="189" t="s">
        <v>147</v>
      </c>
      <c r="E1310" s="34"/>
      <c r="F1310" s="190" t="s">
        <v>2552</v>
      </c>
      <c r="G1310" s="34"/>
      <c r="H1310" s="34"/>
      <c r="I1310" s="186"/>
      <c r="J1310" s="34"/>
      <c r="K1310" s="34"/>
      <c r="L1310" s="37"/>
      <c r="M1310" s="187"/>
      <c r="N1310" s="188"/>
      <c r="O1310" s="62"/>
      <c r="P1310" s="62"/>
      <c r="Q1310" s="62"/>
      <c r="R1310" s="62"/>
      <c r="S1310" s="62"/>
      <c r="T1310" s="63"/>
      <c r="U1310" s="32"/>
      <c r="V1310" s="32"/>
      <c r="W1310" s="32"/>
      <c r="X1310" s="32"/>
      <c r="Y1310" s="32"/>
      <c r="Z1310" s="32"/>
      <c r="AA1310" s="32"/>
      <c r="AB1310" s="32"/>
      <c r="AC1310" s="32"/>
      <c r="AD1310" s="32"/>
      <c r="AE1310" s="32"/>
      <c r="AT1310" s="15" t="s">
        <v>147</v>
      </c>
      <c r="AU1310" s="15" t="s">
        <v>83</v>
      </c>
    </row>
    <row r="1311" spans="1:65" s="2" customFormat="1" ht="16.5" customHeight="1">
      <c r="A1311" s="32"/>
      <c r="B1311" s="33"/>
      <c r="C1311" s="171" t="s">
        <v>2553</v>
      </c>
      <c r="D1311" s="171" t="s">
        <v>138</v>
      </c>
      <c r="E1311" s="172" t="s">
        <v>2554</v>
      </c>
      <c r="F1311" s="173" t="s">
        <v>2555</v>
      </c>
      <c r="G1311" s="174" t="s">
        <v>263</v>
      </c>
      <c r="H1311" s="175">
        <v>1</v>
      </c>
      <c r="I1311" s="176"/>
      <c r="J1311" s="177">
        <f>ROUND(I1311*H1311,2)</f>
        <v>0</v>
      </c>
      <c r="K1311" s="173" t="s">
        <v>142</v>
      </c>
      <c r="L1311" s="37"/>
      <c r="M1311" s="178" t="s">
        <v>19</v>
      </c>
      <c r="N1311" s="179" t="s">
        <v>44</v>
      </c>
      <c r="O1311" s="62"/>
      <c r="P1311" s="180">
        <f>O1311*H1311</f>
        <v>0</v>
      </c>
      <c r="Q1311" s="180">
        <v>0</v>
      </c>
      <c r="R1311" s="180">
        <f>Q1311*H1311</f>
        <v>0</v>
      </c>
      <c r="S1311" s="180">
        <v>2.5</v>
      </c>
      <c r="T1311" s="181">
        <f>S1311*H1311</f>
        <v>2.5</v>
      </c>
      <c r="U1311" s="32"/>
      <c r="V1311" s="32"/>
      <c r="W1311" s="32"/>
      <c r="X1311" s="32"/>
      <c r="Y1311" s="32"/>
      <c r="Z1311" s="32"/>
      <c r="AA1311" s="32"/>
      <c r="AB1311" s="32"/>
      <c r="AC1311" s="32"/>
      <c r="AD1311" s="32"/>
      <c r="AE1311" s="32"/>
      <c r="AR1311" s="182" t="s">
        <v>143</v>
      </c>
      <c r="AT1311" s="182" t="s">
        <v>138</v>
      </c>
      <c r="AU1311" s="182" t="s">
        <v>83</v>
      </c>
      <c r="AY1311" s="15" t="s">
        <v>136</v>
      </c>
      <c r="BE1311" s="183">
        <f>IF(N1311="základní",J1311,0)</f>
        <v>0</v>
      </c>
      <c r="BF1311" s="183">
        <f>IF(N1311="snížená",J1311,0)</f>
        <v>0</v>
      </c>
      <c r="BG1311" s="183">
        <f>IF(N1311="zákl. přenesená",J1311,0)</f>
        <v>0</v>
      </c>
      <c r="BH1311" s="183">
        <f>IF(N1311="sníž. přenesená",J1311,0)</f>
        <v>0</v>
      </c>
      <c r="BI1311" s="183">
        <f>IF(N1311="nulová",J1311,0)</f>
        <v>0</v>
      </c>
      <c r="BJ1311" s="15" t="s">
        <v>81</v>
      </c>
      <c r="BK1311" s="183">
        <f>ROUND(I1311*H1311,2)</f>
        <v>0</v>
      </c>
      <c r="BL1311" s="15" t="s">
        <v>143</v>
      </c>
      <c r="BM1311" s="182" t="s">
        <v>2556</v>
      </c>
    </row>
    <row r="1312" spans="1:65" s="2" customFormat="1" ht="11.25">
      <c r="A1312" s="32"/>
      <c r="B1312" s="33"/>
      <c r="C1312" s="34"/>
      <c r="D1312" s="184" t="s">
        <v>145</v>
      </c>
      <c r="E1312" s="34"/>
      <c r="F1312" s="185" t="s">
        <v>2557</v>
      </c>
      <c r="G1312" s="34"/>
      <c r="H1312" s="34"/>
      <c r="I1312" s="186"/>
      <c r="J1312" s="34"/>
      <c r="K1312" s="34"/>
      <c r="L1312" s="37"/>
      <c r="M1312" s="187"/>
      <c r="N1312" s="188"/>
      <c r="O1312" s="62"/>
      <c r="P1312" s="62"/>
      <c r="Q1312" s="62"/>
      <c r="R1312" s="62"/>
      <c r="S1312" s="62"/>
      <c r="T1312" s="63"/>
      <c r="U1312" s="32"/>
      <c r="V1312" s="32"/>
      <c r="W1312" s="32"/>
      <c r="X1312" s="32"/>
      <c r="Y1312" s="32"/>
      <c r="Z1312" s="32"/>
      <c r="AA1312" s="32"/>
      <c r="AB1312" s="32"/>
      <c r="AC1312" s="32"/>
      <c r="AD1312" s="32"/>
      <c r="AE1312" s="32"/>
      <c r="AT1312" s="15" t="s">
        <v>145</v>
      </c>
      <c r="AU1312" s="15" t="s">
        <v>83</v>
      </c>
    </row>
    <row r="1313" spans="1:65" s="2" customFormat="1" ht="11.25">
      <c r="A1313" s="32"/>
      <c r="B1313" s="33"/>
      <c r="C1313" s="34"/>
      <c r="D1313" s="189" t="s">
        <v>147</v>
      </c>
      <c r="E1313" s="34"/>
      <c r="F1313" s="190" t="s">
        <v>2558</v>
      </c>
      <c r="G1313" s="34"/>
      <c r="H1313" s="34"/>
      <c r="I1313" s="186"/>
      <c r="J1313" s="34"/>
      <c r="K1313" s="34"/>
      <c r="L1313" s="37"/>
      <c r="M1313" s="187"/>
      <c r="N1313" s="188"/>
      <c r="O1313" s="62"/>
      <c r="P1313" s="62"/>
      <c r="Q1313" s="62"/>
      <c r="R1313" s="62"/>
      <c r="S1313" s="62"/>
      <c r="T1313" s="63"/>
      <c r="U1313" s="32"/>
      <c r="V1313" s="32"/>
      <c r="W1313" s="32"/>
      <c r="X1313" s="32"/>
      <c r="Y1313" s="32"/>
      <c r="Z1313" s="32"/>
      <c r="AA1313" s="32"/>
      <c r="AB1313" s="32"/>
      <c r="AC1313" s="32"/>
      <c r="AD1313" s="32"/>
      <c r="AE1313" s="32"/>
      <c r="AT1313" s="15" t="s">
        <v>147</v>
      </c>
      <c r="AU1313" s="15" t="s">
        <v>83</v>
      </c>
    </row>
    <row r="1314" spans="1:65" s="2" customFormat="1" ht="16.5" customHeight="1">
      <c r="A1314" s="32"/>
      <c r="B1314" s="33"/>
      <c r="C1314" s="171" t="s">
        <v>2559</v>
      </c>
      <c r="D1314" s="171" t="s">
        <v>138</v>
      </c>
      <c r="E1314" s="172" t="s">
        <v>2560</v>
      </c>
      <c r="F1314" s="173" t="s">
        <v>2561</v>
      </c>
      <c r="G1314" s="174" t="s">
        <v>263</v>
      </c>
      <c r="H1314" s="175">
        <v>5</v>
      </c>
      <c r="I1314" s="176"/>
      <c r="J1314" s="177">
        <f>ROUND(I1314*H1314,2)</f>
        <v>0</v>
      </c>
      <c r="K1314" s="173" t="s">
        <v>142</v>
      </c>
      <c r="L1314" s="37"/>
      <c r="M1314" s="178" t="s">
        <v>19</v>
      </c>
      <c r="N1314" s="179" t="s">
        <v>44</v>
      </c>
      <c r="O1314" s="62"/>
      <c r="P1314" s="180">
        <f>O1314*H1314</f>
        <v>0</v>
      </c>
      <c r="Q1314" s="180">
        <v>0</v>
      </c>
      <c r="R1314" s="180">
        <f>Q1314*H1314</f>
        <v>0</v>
      </c>
      <c r="S1314" s="180">
        <v>2.5</v>
      </c>
      <c r="T1314" s="181">
        <f>S1314*H1314</f>
        <v>12.5</v>
      </c>
      <c r="U1314" s="32"/>
      <c r="V1314" s="32"/>
      <c r="W1314" s="32"/>
      <c r="X1314" s="32"/>
      <c r="Y1314" s="32"/>
      <c r="Z1314" s="32"/>
      <c r="AA1314" s="32"/>
      <c r="AB1314" s="32"/>
      <c r="AC1314" s="32"/>
      <c r="AD1314" s="32"/>
      <c r="AE1314" s="32"/>
      <c r="AR1314" s="182" t="s">
        <v>143</v>
      </c>
      <c r="AT1314" s="182" t="s">
        <v>138</v>
      </c>
      <c r="AU1314" s="182" t="s">
        <v>83</v>
      </c>
      <c r="AY1314" s="15" t="s">
        <v>136</v>
      </c>
      <c r="BE1314" s="183">
        <f>IF(N1314="základní",J1314,0)</f>
        <v>0</v>
      </c>
      <c r="BF1314" s="183">
        <f>IF(N1314="snížená",J1314,0)</f>
        <v>0</v>
      </c>
      <c r="BG1314" s="183">
        <f>IF(N1314="zákl. přenesená",J1314,0)</f>
        <v>0</v>
      </c>
      <c r="BH1314" s="183">
        <f>IF(N1314="sníž. přenesená",J1314,0)</f>
        <v>0</v>
      </c>
      <c r="BI1314" s="183">
        <f>IF(N1314="nulová",J1314,0)</f>
        <v>0</v>
      </c>
      <c r="BJ1314" s="15" t="s">
        <v>81</v>
      </c>
      <c r="BK1314" s="183">
        <f>ROUND(I1314*H1314,2)</f>
        <v>0</v>
      </c>
      <c r="BL1314" s="15" t="s">
        <v>143</v>
      </c>
      <c r="BM1314" s="182" t="s">
        <v>2562</v>
      </c>
    </row>
    <row r="1315" spans="1:65" s="2" customFormat="1" ht="11.25">
      <c r="A1315" s="32"/>
      <c r="B1315" s="33"/>
      <c r="C1315" s="34"/>
      <c r="D1315" s="184" t="s">
        <v>145</v>
      </c>
      <c r="E1315" s="34"/>
      <c r="F1315" s="185" t="s">
        <v>2563</v>
      </c>
      <c r="G1315" s="34"/>
      <c r="H1315" s="34"/>
      <c r="I1315" s="186"/>
      <c r="J1315" s="34"/>
      <c r="K1315" s="34"/>
      <c r="L1315" s="37"/>
      <c r="M1315" s="187"/>
      <c r="N1315" s="188"/>
      <c r="O1315" s="62"/>
      <c r="P1315" s="62"/>
      <c r="Q1315" s="62"/>
      <c r="R1315" s="62"/>
      <c r="S1315" s="62"/>
      <c r="T1315" s="63"/>
      <c r="U1315" s="32"/>
      <c r="V1315" s="32"/>
      <c r="W1315" s="32"/>
      <c r="X1315" s="32"/>
      <c r="Y1315" s="32"/>
      <c r="Z1315" s="32"/>
      <c r="AA1315" s="32"/>
      <c r="AB1315" s="32"/>
      <c r="AC1315" s="32"/>
      <c r="AD1315" s="32"/>
      <c r="AE1315" s="32"/>
      <c r="AT1315" s="15" t="s">
        <v>145</v>
      </c>
      <c r="AU1315" s="15" t="s">
        <v>83</v>
      </c>
    </row>
    <row r="1316" spans="1:65" s="2" customFormat="1" ht="11.25">
      <c r="A1316" s="32"/>
      <c r="B1316" s="33"/>
      <c r="C1316" s="34"/>
      <c r="D1316" s="189" t="s">
        <v>147</v>
      </c>
      <c r="E1316" s="34"/>
      <c r="F1316" s="190" t="s">
        <v>2564</v>
      </c>
      <c r="G1316" s="34"/>
      <c r="H1316" s="34"/>
      <c r="I1316" s="186"/>
      <c r="J1316" s="34"/>
      <c r="K1316" s="34"/>
      <c r="L1316" s="37"/>
      <c r="M1316" s="187"/>
      <c r="N1316" s="188"/>
      <c r="O1316" s="62"/>
      <c r="P1316" s="62"/>
      <c r="Q1316" s="62"/>
      <c r="R1316" s="62"/>
      <c r="S1316" s="62"/>
      <c r="T1316" s="63"/>
      <c r="U1316" s="32"/>
      <c r="V1316" s="32"/>
      <c r="W1316" s="32"/>
      <c r="X1316" s="32"/>
      <c r="Y1316" s="32"/>
      <c r="Z1316" s="32"/>
      <c r="AA1316" s="32"/>
      <c r="AB1316" s="32"/>
      <c r="AC1316" s="32"/>
      <c r="AD1316" s="32"/>
      <c r="AE1316" s="32"/>
      <c r="AT1316" s="15" t="s">
        <v>147</v>
      </c>
      <c r="AU1316" s="15" t="s">
        <v>83</v>
      </c>
    </row>
    <row r="1317" spans="1:65" s="2" customFormat="1" ht="16.5" customHeight="1">
      <c r="A1317" s="32"/>
      <c r="B1317" s="33"/>
      <c r="C1317" s="171" t="s">
        <v>2565</v>
      </c>
      <c r="D1317" s="171" t="s">
        <v>138</v>
      </c>
      <c r="E1317" s="172" t="s">
        <v>2566</v>
      </c>
      <c r="F1317" s="173" t="s">
        <v>2567</v>
      </c>
      <c r="G1317" s="174" t="s">
        <v>263</v>
      </c>
      <c r="H1317" s="175">
        <v>1</v>
      </c>
      <c r="I1317" s="176"/>
      <c r="J1317" s="177">
        <f>ROUND(I1317*H1317,2)</f>
        <v>0</v>
      </c>
      <c r="K1317" s="173" t="s">
        <v>142</v>
      </c>
      <c r="L1317" s="37"/>
      <c r="M1317" s="178" t="s">
        <v>19</v>
      </c>
      <c r="N1317" s="179" t="s">
        <v>44</v>
      </c>
      <c r="O1317" s="62"/>
      <c r="P1317" s="180">
        <f>O1317*H1317</f>
        <v>0</v>
      </c>
      <c r="Q1317" s="180">
        <v>0</v>
      </c>
      <c r="R1317" s="180">
        <f>Q1317*H1317</f>
        <v>0</v>
      </c>
      <c r="S1317" s="180">
        <v>1.8</v>
      </c>
      <c r="T1317" s="181">
        <f>S1317*H1317</f>
        <v>1.8</v>
      </c>
      <c r="U1317" s="32"/>
      <c r="V1317" s="32"/>
      <c r="W1317" s="32"/>
      <c r="X1317" s="32"/>
      <c r="Y1317" s="32"/>
      <c r="Z1317" s="32"/>
      <c r="AA1317" s="32"/>
      <c r="AB1317" s="32"/>
      <c r="AC1317" s="32"/>
      <c r="AD1317" s="32"/>
      <c r="AE1317" s="32"/>
      <c r="AR1317" s="182" t="s">
        <v>143</v>
      </c>
      <c r="AT1317" s="182" t="s">
        <v>138</v>
      </c>
      <c r="AU1317" s="182" t="s">
        <v>83</v>
      </c>
      <c r="AY1317" s="15" t="s">
        <v>136</v>
      </c>
      <c r="BE1317" s="183">
        <f>IF(N1317="základní",J1317,0)</f>
        <v>0</v>
      </c>
      <c r="BF1317" s="183">
        <f>IF(N1317="snížená",J1317,0)</f>
        <v>0</v>
      </c>
      <c r="BG1317" s="183">
        <f>IF(N1317="zákl. přenesená",J1317,0)</f>
        <v>0</v>
      </c>
      <c r="BH1317" s="183">
        <f>IF(N1317="sníž. přenesená",J1317,0)</f>
        <v>0</v>
      </c>
      <c r="BI1317" s="183">
        <f>IF(N1317="nulová",J1317,0)</f>
        <v>0</v>
      </c>
      <c r="BJ1317" s="15" t="s">
        <v>81</v>
      </c>
      <c r="BK1317" s="183">
        <f>ROUND(I1317*H1317,2)</f>
        <v>0</v>
      </c>
      <c r="BL1317" s="15" t="s">
        <v>143</v>
      </c>
      <c r="BM1317" s="182" t="s">
        <v>2568</v>
      </c>
    </row>
    <row r="1318" spans="1:65" s="2" customFormat="1" ht="19.5">
      <c r="A1318" s="32"/>
      <c r="B1318" s="33"/>
      <c r="C1318" s="34"/>
      <c r="D1318" s="184" t="s">
        <v>145</v>
      </c>
      <c r="E1318" s="34"/>
      <c r="F1318" s="185" t="s">
        <v>2569</v>
      </c>
      <c r="G1318" s="34"/>
      <c r="H1318" s="34"/>
      <c r="I1318" s="186"/>
      <c r="J1318" s="34"/>
      <c r="K1318" s="34"/>
      <c r="L1318" s="37"/>
      <c r="M1318" s="187"/>
      <c r="N1318" s="188"/>
      <c r="O1318" s="62"/>
      <c r="P1318" s="62"/>
      <c r="Q1318" s="62"/>
      <c r="R1318" s="62"/>
      <c r="S1318" s="62"/>
      <c r="T1318" s="63"/>
      <c r="U1318" s="32"/>
      <c r="V1318" s="32"/>
      <c r="W1318" s="32"/>
      <c r="X1318" s="32"/>
      <c r="Y1318" s="32"/>
      <c r="Z1318" s="32"/>
      <c r="AA1318" s="32"/>
      <c r="AB1318" s="32"/>
      <c r="AC1318" s="32"/>
      <c r="AD1318" s="32"/>
      <c r="AE1318" s="32"/>
      <c r="AT1318" s="15" t="s">
        <v>145</v>
      </c>
      <c r="AU1318" s="15" t="s">
        <v>83</v>
      </c>
    </row>
    <row r="1319" spans="1:65" s="2" customFormat="1" ht="11.25">
      <c r="A1319" s="32"/>
      <c r="B1319" s="33"/>
      <c r="C1319" s="34"/>
      <c r="D1319" s="189" t="s">
        <v>147</v>
      </c>
      <c r="E1319" s="34"/>
      <c r="F1319" s="190" t="s">
        <v>2570</v>
      </c>
      <c r="G1319" s="34"/>
      <c r="H1319" s="34"/>
      <c r="I1319" s="186"/>
      <c r="J1319" s="34"/>
      <c r="K1319" s="34"/>
      <c r="L1319" s="37"/>
      <c r="M1319" s="187"/>
      <c r="N1319" s="188"/>
      <c r="O1319" s="62"/>
      <c r="P1319" s="62"/>
      <c r="Q1319" s="62"/>
      <c r="R1319" s="62"/>
      <c r="S1319" s="62"/>
      <c r="T1319" s="63"/>
      <c r="U1319" s="32"/>
      <c r="V1319" s="32"/>
      <c r="W1319" s="32"/>
      <c r="X1319" s="32"/>
      <c r="Y1319" s="32"/>
      <c r="Z1319" s="32"/>
      <c r="AA1319" s="32"/>
      <c r="AB1319" s="32"/>
      <c r="AC1319" s="32"/>
      <c r="AD1319" s="32"/>
      <c r="AE1319" s="32"/>
      <c r="AT1319" s="15" t="s">
        <v>147</v>
      </c>
      <c r="AU1319" s="15" t="s">
        <v>83</v>
      </c>
    </row>
    <row r="1320" spans="1:65" s="2" customFormat="1" ht="16.5" customHeight="1">
      <c r="A1320" s="32"/>
      <c r="B1320" s="33"/>
      <c r="C1320" s="171" t="s">
        <v>2571</v>
      </c>
      <c r="D1320" s="171" t="s">
        <v>138</v>
      </c>
      <c r="E1320" s="172" t="s">
        <v>2572</v>
      </c>
      <c r="F1320" s="173" t="s">
        <v>2573</v>
      </c>
      <c r="G1320" s="174" t="s">
        <v>263</v>
      </c>
      <c r="H1320" s="175">
        <v>4</v>
      </c>
      <c r="I1320" s="176"/>
      <c r="J1320" s="177">
        <f>ROUND(I1320*H1320,2)</f>
        <v>0</v>
      </c>
      <c r="K1320" s="173" t="s">
        <v>142</v>
      </c>
      <c r="L1320" s="37"/>
      <c r="M1320" s="178" t="s">
        <v>19</v>
      </c>
      <c r="N1320" s="179" t="s">
        <v>44</v>
      </c>
      <c r="O1320" s="62"/>
      <c r="P1320" s="180">
        <f>O1320*H1320</f>
        <v>0</v>
      </c>
      <c r="Q1320" s="180">
        <v>0</v>
      </c>
      <c r="R1320" s="180">
        <f>Q1320*H1320</f>
        <v>0</v>
      </c>
      <c r="S1320" s="180">
        <v>1.8</v>
      </c>
      <c r="T1320" s="181">
        <f>S1320*H1320</f>
        <v>7.2</v>
      </c>
      <c r="U1320" s="32"/>
      <c r="V1320" s="32"/>
      <c r="W1320" s="32"/>
      <c r="X1320" s="32"/>
      <c r="Y1320" s="32"/>
      <c r="Z1320" s="32"/>
      <c r="AA1320" s="32"/>
      <c r="AB1320" s="32"/>
      <c r="AC1320" s="32"/>
      <c r="AD1320" s="32"/>
      <c r="AE1320" s="32"/>
      <c r="AR1320" s="182" t="s">
        <v>143</v>
      </c>
      <c r="AT1320" s="182" t="s">
        <v>138</v>
      </c>
      <c r="AU1320" s="182" t="s">
        <v>83</v>
      </c>
      <c r="AY1320" s="15" t="s">
        <v>136</v>
      </c>
      <c r="BE1320" s="183">
        <f>IF(N1320="základní",J1320,0)</f>
        <v>0</v>
      </c>
      <c r="BF1320" s="183">
        <f>IF(N1320="snížená",J1320,0)</f>
        <v>0</v>
      </c>
      <c r="BG1320" s="183">
        <f>IF(N1320="zákl. přenesená",J1320,0)</f>
        <v>0</v>
      </c>
      <c r="BH1320" s="183">
        <f>IF(N1320="sníž. přenesená",J1320,0)</f>
        <v>0</v>
      </c>
      <c r="BI1320" s="183">
        <f>IF(N1320="nulová",J1320,0)</f>
        <v>0</v>
      </c>
      <c r="BJ1320" s="15" t="s">
        <v>81</v>
      </c>
      <c r="BK1320" s="183">
        <f>ROUND(I1320*H1320,2)</f>
        <v>0</v>
      </c>
      <c r="BL1320" s="15" t="s">
        <v>143</v>
      </c>
      <c r="BM1320" s="182" t="s">
        <v>2574</v>
      </c>
    </row>
    <row r="1321" spans="1:65" s="2" customFormat="1" ht="19.5">
      <c r="A1321" s="32"/>
      <c r="B1321" s="33"/>
      <c r="C1321" s="34"/>
      <c r="D1321" s="184" t="s">
        <v>145</v>
      </c>
      <c r="E1321" s="34"/>
      <c r="F1321" s="185" t="s">
        <v>2575</v>
      </c>
      <c r="G1321" s="34"/>
      <c r="H1321" s="34"/>
      <c r="I1321" s="186"/>
      <c r="J1321" s="34"/>
      <c r="K1321" s="34"/>
      <c r="L1321" s="37"/>
      <c r="M1321" s="187"/>
      <c r="N1321" s="188"/>
      <c r="O1321" s="62"/>
      <c r="P1321" s="62"/>
      <c r="Q1321" s="62"/>
      <c r="R1321" s="62"/>
      <c r="S1321" s="62"/>
      <c r="T1321" s="63"/>
      <c r="U1321" s="32"/>
      <c r="V1321" s="32"/>
      <c r="W1321" s="32"/>
      <c r="X1321" s="32"/>
      <c r="Y1321" s="32"/>
      <c r="Z1321" s="32"/>
      <c r="AA1321" s="32"/>
      <c r="AB1321" s="32"/>
      <c r="AC1321" s="32"/>
      <c r="AD1321" s="32"/>
      <c r="AE1321" s="32"/>
      <c r="AT1321" s="15" t="s">
        <v>145</v>
      </c>
      <c r="AU1321" s="15" t="s">
        <v>83</v>
      </c>
    </row>
    <row r="1322" spans="1:65" s="2" customFormat="1" ht="11.25">
      <c r="A1322" s="32"/>
      <c r="B1322" s="33"/>
      <c r="C1322" s="34"/>
      <c r="D1322" s="189" t="s">
        <v>147</v>
      </c>
      <c r="E1322" s="34"/>
      <c r="F1322" s="190" t="s">
        <v>2576</v>
      </c>
      <c r="G1322" s="34"/>
      <c r="H1322" s="34"/>
      <c r="I1322" s="186"/>
      <c r="J1322" s="34"/>
      <c r="K1322" s="34"/>
      <c r="L1322" s="37"/>
      <c r="M1322" s="187"/>
      <c r="N1322" s="188"/>
      <c r="O1322" s="62"/>
      <c r="P1322" s="62"/>
      <c r="Q1322" s="62"/>
      <c r="R1322" s="62"/>
      <c r="S1322" s="62"/>
      <c r="T1322" s="63"/>
      <c r="U1322" s="32"/>
      <c r="V1322" s="32"/>
      <c r="W1322" s="32"/>
      <c r="X1322" s="32"/>
      <c r="Y1322" s="32"/>
      <c r="Z1322" s="32"/>
      <c r="AA1322" s="32"/>
      <c r="AB1322" s="32"/>
      <c r="AC1322" s="32"/>
      <c r="AD1322" s="32"/>
      <c r="AE1322" s="32"/>
      <c r="AT1322" s="15" t="s">
        <v>147</v>
      </c>
      <c r="AU1322" s="15" t="s">
        <v>83</v>
      </c>
    </row>
    <row r="1323" spans="1:65" s="2" customFormat="1" ht="16.5" customHeight="1">
      <c r="A1323" s="32"/>
      <c r="B1323" s="33"/>
      <c r="C1323" s="171" t="s">
        <v>2577</v>
      </c>
      <c r="D1323" s="171" t="s">
        <v>138</v>
      </c>
      <c r="E1323" s="172" t="s">
        <v>2578</v>
      </c>
      <c r="F1323" s="173" t="s">
        <v>2579</v>
      </c>
      <c r="G1323" s="174" t="s">
        <v>263</v>
      </c>
      <c r="H1323" s="175">
        <v>1</v>
      </c>
      <c r="I1323" s="176"/>
      <c r="J1323" s="177">
        <f>ROUND(I1323*H1323,2)</f>
        <v>0</v>
      </c>
      <c r="K1323" s="173" t="s">
        <v>142</v>
      </c>
      <c r="L1323" s="37"/>
      <c r="M1323" s="178" t="s">
        <v>19</v>
      </c>
      <c r="N1323" s="179" t="s">
        <v>44</v>
      </c>
      <c r="O1323" s="62"/>
      <c r="P1323" s="180">
        <f>O1323*H1323</f>
        <v>0</v>
      </c>
      <c r="Q1323" s="180">
        <v>0</v>
      </c>
      <c r="R1323" s="180">
        <f>Q1323*H1323</f>
        <v>0</v>
      </c>
      <c r="S1323" s="180">
        <v>2.2000000000000002</v>
      </c>
      <c r="T1323" s="181">
        <f>S1323*H1323</f>
        <v>2.2000000000000002</v>
      </c>
      <c r="U1323" s="32"/>
      <c r="V1323" s="32"/>
      <c r="W1323" s="32"/>
      <c r="X1323" s="32"/>
      <c r="Y1323" s="32"/>
      <c r="Z1323" s="32"/>
      <c r="AA1323" s="32"/>
      <c r="AB1323" s="32"/>
      <c r="AC1323" s="32"/>
      <c r="AD1323" s="32"/>
      <c r="AE1323" s="32"/>
      <c r="AR1323" s="182" t="s">
        <v>143</v>
      </c>
      <c r="AT1323" s="182" t="s">
        <v>138</v>
      </c>
      <c r="AU1323" s="182" t="s">
        <v>83</v>
      </c>
      <c r="AY1323" s="15" t="s">
        <v>136</v>
      </c>
      <c r="BE1323" s="183">
        <f>IF(N1323="základní",J1323,0)</f>
        <v>0</v>
      </c>
      <c r="BF1323" s="183">
        <f>IF(N1323="snížená",J1323,0)</f>
        <v>0</v>
      </c>
      <c r="BG1323" s="183">
        <f>IF(N1323="zákl. přenesená",J1323,0)</f>
        <v>0</v>
      </c>
      <c r="BH1323" s="183">
        <f>IF(N1323="sníž. přenesená",J1323,0)</f>
        <v>0</v>
      </c>
      <c r="BI1323" s="183">
        <f>IF(N1323="nulová",J1323,0)</f>
        <v>0</v>
      </c>
      <c r="BJ1323" s="15" t="s">
        <v>81</v>
      </c>
      <c r="BK1323" s="183">
        <f>ROUND(I1323*H1323,2)</f>
        <v>0</v>
      </c>
      <c r="BL1323" s="15" t="s">
        <v>143</v>
      </c>
      <c r="BM1323" s="182" t="s">
        <v>2580</v>
      </c>
    </row>
    <row r="1324" spans="1:65" s="2" customFormat="1" ht="11.25">
      <c r="A1324" s="32"/>
      <c r="B1324" s="33"/>
      <c r="C1324" s="34"/>
      <c r="D1324" s="184" t="s">
        <v>145</v>
      </c>
      <c r="E1324" s="34"/>
      <c r="F1324" s="185" t="s">
        <v>2581</v>
      </c>
      <c r="G1324" s="34"/>
      <c r="H1324" s="34"/>
      <c r="I1324" s="186"/>
      <c r="J1324" s="34"/>
      <c r="K1324" s="34"/>
      <c r="L1324" s="37"/>
      <c r="M1324" s="187"/>
      <c r="N1324" s="188"/>
      <c r="O1324" s="62"/>
      <c r="P1324" s="62"/>
      <c r="Q1324" s="62"/>
      <c r="R1324" s="62"/>
      <c r="S1324" s="62"/>
      <c r="T1324" s="63"/>
      <c r="U1324" s="32"/>
      <c r="V1324" s="32"/>
      <c r="W1324" s="32"/>
      <c r="X1324" s="32"/>
      <c r="Y1324" s="32"/>
      <c r="Z1324" s="32"/>
      <c r="AA1324" s="32"/>
      <c r="AB1324" s="32"/>
      <c r="AC1324" s="32"/>
      <c r="AD1324" s="32"/>
      <c r="AE1324" s="32"/>
      <c r="AT1324" s="15" t="s">
        <v>145</v>
      </c>
      <c r="AU1324" s="15" t="s">
        <v>83</v>
      </c>
    </row>
    <row r="1325" spans="1:65" s="2" customFormat="1" ht="11.25">
      <c r="A1325" s="32"/>
      <c r="B1325" s="33"/>
      <c r="C1325" s="34"/>
      <c r="D1325" s="189" t="s">
        <v>147</v>
      </c>
      <c r="E1325" s="34"/>
      <c r="F1325" s="190" t="s">
        <v>2582</v>
      </c>
      <c r="G1325" s="34"/>
      <c r="H1325" s="34"/>
      <c r="I1325" s="186"/>
      <c r="J1325" s="34"/>
      <c r="K1325" s="34"/>
      <c r="L1325" s="37"/>
      <c r="M1325" s="187"/>
      <c r="N1325" s="188"/>
      <c r="O1325" s="62"/>
      <c r="P1325" s="62"/>
      <c r="Q1325" s="62"/>
      <c r="R1325" s="62"/>
      <c r="S1325" s="62"/>
      <c r="T1325" s="63"/>
      <c r="U1325" s="32"/>
      <c r="V1325" s="32"/>
      <c r="W1325" s="32"/>
      <c r="X1325" s="32"/>
      <c r="Y1325" s="32"/>
      <c r="Z1325" s="32"/>
      <c r="AA1325" s="32"/>
      <c r="AB1325" s="32"/>
      <c r="AC1325" s="32"/>
      <c r="AD1325" s="32"/>
      <c r="AE1325" s="32"/>
      <c r="AT1325" s="15" t="s">
        <v>147</v>
      </c>
      <c r="AU1325" s="15" t="s">
        <v>83</v>
      </c>
    </row>
    <row r="1326" spans="1:65" s="2" customFormat="1" ht="16.5" customHeight="1">
      <c r="A1326" s="32"/>
      <c r="B1326" s="33"/>
      <c r="C1326" s="171" t="s">
        <v>2583</v>
      </c>
      <c r="D1326" s="171" t="s">
        <v>138</v>
      </c>
      <c r="E1326" s="172" t="s">
        <v>2584</v>
      </c>
      <c r="F1326" s="173" t="s">
        <v>2585</v>
      </c>
      <c r="G1326" s="174" t="s">
        <v>263</v>
      </c>
      <c r="H1326" s="175">
        <v>2</v>
      </c>
      <c r="I1326" s="176"/>
      <c r="J1326" s="177">
        <f>ROUND(I1326*H1326,2)</f>
        <v>0</v>
      </c>
      <c r="K1326" s="173" t="s">
        <v>142</v>
      </c>
      <c r="L1326" s="37"/>
      <c r="M1326" s="178" t="s">
        <v>19</v>
      </c>
      <c r="N1326" s="179" t="s">
        <v>44</v>
      </c>
      <c r="O1326" s="62"/>
      <c r="P1326" s="180">
        <f>O1326*H1326</f>
        <v>0</v>
      </c>
      <c r="Q1326" s="180">
        <v>0</v>
      </c>
      <c r="R1326" s="180">
        <f>Q1326*H1326</f>
        <v>0</v>
      </c>
      <c r="S1326" s="180">
        <v>2.2000000000000002</v>
      </c>
      <c r="T1326" s="181">
        <f>S1326*H1326</f>
        <v>4.4000000000000004</v>
      </c>
      <c r="U1326" s="32"/>
      <c r="V1326" s="32"/>
      <c r="W1326" s="32"/>
      <c r="X1326" s="32"/>
      <c r="Y1326" s="32"/>
      <c r="Z1326" s="32"/>
      <c r="AA1326" s="32"/>
      <c r="AB1326" s="32"/>
      <c r="AC1326" s="32"/>
      <c r="AD1326" s="32"/>
      <c r="AE1326" s="32"/>
      <c r="AR1326" s="182" t="s">
        <v>143</v>
      </c>
      <c r="AT1326" s="182" t="s">
        <v>138</v>
      </c>
      <c r="AU1326" s="182" t="s">
        <v>83</v>
      </c>
      <c r="AY1326" s="15" t="s">
        <v>136</v>
      </c>
      <c r="BE1326" s="183">
        <f>IF(N1326="základní",J1326,0)</f>
        <v>0</v>
      </c>
      <c r="BF1326" s="183">
        <f>IF(N1326="snížená",J1326,0)</f>
        <v>0</v>
      </c>
      <c r="BG1326" s="183">
        <f>IF(N1326="zákl. přenesená",J1326,0)</f>
        <v>0</v>
      </c>
      <c r="BH1326" s="183">
        <f>IF(N1326="sníž. přenesená",J1326,0)</f>
        <v>0</v>
      </c>
      <c r="BI1326" s="183">
        <f>IF(N1326="nulová",J1326,0)</f>
        <v>0</v>
      </c>
      <c r="BJ1326" s="15" t="s">
        <v>81</v>
      </c>
      <c r="BK1326" s="183">
        <f>ROUND(I1326*H1326,2)</f>
        <v>0</v>
      </c>
      <c r="BL1326" s="15" t="s">
        <v>143</v>
      </c>
      <c r="BM1326" s="182" t="s">
        <v>2586</v>
      </c>
    </row>
    <row r="1327" spans="1:65" s="2" customFormat="1" ht="11.25">
      <c r="A1327" s="32"/>
      <c r="B1327" s="33"/>
      <c r="C1327" s="34"/>
      <c r="D1327" s="184" t="s">
        <v>145</v>
      </c>
      <c r="E1327" s="34"/>
      <c r="F1327" s="185" t="s">
        <v>2587</v>
      </c>
      <c r="G1327" s="34"/>
      <c r="H1327" s="34"/>
      <c r="I1327" s="186"/>
      <c r="J1327" s="34"/>
      <c r="K1327" s="34"/>
      <c r="L1327" s="37"/>
      <c r="M1327" s="187"/>
      <c r="N1327" s="188"/>
      <c r="O1327" s="62"/>
      <c r="P1327" s="62"/>
      <c r="Q1327" s="62"/>
      <c r="R1327" s="62"/>
      <c r="S1327" s="62"/>
      <c r="T1327" s="63"/>
      <c r="U1327" s="32"/>
      <c r="V1327" s="32"/>
      <c r="W1327" s="32"/>
      <c r="X1327" s="32"/>
      <c r="Y1327" s="32"/>
      <c r="Z1327" s="32"/>
      <c r="AA1327" s="32"/>
      <c r="AB1327" s="32"/>
      <c r="AC1327" s="32"/>
      <c r="AD1327" s="32"/>
      <c r="AE1327" s="32"/>
      <c r="AT1327" s="15" t="s">
        <v>145</v>
      </c>
      <c r="AU1327" s="15" t="s">
        <v>83</v>
      </c>
    </row>
    <row r="1328" spans="1:65" s="2" customFormat="1" ht="11.25">
      <c r="A1328" s="32"/>
      <c r="B1328" s="33"/>
      <c r="C1328" s="34"/>
      <c r="D1328" s="189" t="s">
        <v>147</v>
      </c>
      <c r="E1328" s="34"/>
      <c r="F1328" s="190" t="s">
        <v>2588</v>
      </c>
      <c r="G1328" s="34"/>
      <c r="H1328" s="34"/>
      <c r="I1328" s="186"/>
      <c r="J1328" s="34"/>
      <c r="K1328" s="34"/>
      <c r="L1328" s="37"/>
      <c r="M1328" s="187"/>
      <c r="N1328" s="188"/>
      <c r="O1328" s="62"/>
      <c r="P1328" s="62"/>
      <c r="Q1328" s="62"/>
      <c r="R1328" s="62"/>
      <c r="S1328" s="62"/>
      <c r="T1328" s="63"/>
      <c r="U1328" s="32"/>
      <c r="V1328" s="32"/>
      <c r="W1328" s="32"/>
      <c r="X1328" s="32"/>
      <c r="Y1328" s="32"/>
      <c r="Z1328" s="32"/>
      <c r="AA1328" s="32"/>
      <c r="AB1328" s="32"/>
      <c r="AC1328" s="32"/>
      <c r="AD1328" s="32"/>
      <c r="AE1328" s="32"/>
      <c r="AT1328" s="15" t="s">
        <v>147</v>
      </c>
      <c r="AU1328" s="15" t="s">
        <v>83</v>
      </c>
    </row>
    <row r="1329" spans="1:65" s="2" customFormat="1" ht="16.5" customHeight="1">
      <c r="A1329" s="32"/>
      <c r="B1329" s="33"/>
      <c r="C1329" s="171" t="s">
        <v>2589</v>
      </c>
      <c r="D1329" s="171" t="s">
        <v>138</v>
      </c>
      <c r="E1329" s="172" t="s">
        <v>2590</v>
      </c>
      <c r="F1329" s="173" t="s">
        <v>2591</v>
      </c>
      <c r="G1329" s="174" t="s">
        <v>263</v>
      </c>
      <c r="H1329" s="175">
        <v>2</v>
      </c>
      <c r="I1329" s="176"/>
      <c r="J1329" s="177">
        <f>ROUND(I1329*H1329,2)</f>
        <v>0</v>
      </c>
      <c r="K1329" s="173" t="s">
        <v>142</v>
      </c>
      <c r="L1329" s="37"/>
      <c r="M1329" s="178" t="s">
        <v>19</v>
      </c>
      <c r="N1329" s="179" t="s">
        <v>44</v>
      </c>
      <c r="O1329" s="62"/>
      <c r="P1329" s="180">
        <f>O1329*H1329</f>
        <v>0</v>
      </c>
      <c r="Q1329" s="180">
        <v>0.12171</v>
      </c>
      <c r="R1329" s="180">
        <f>Q1329*H1329</f>
        <v>0.24342</v>
      </c>
      <c r="S1329" s="180">
        <v>2.4</v>
      </c>
      <c r="T1329" s="181">
        <f>S1329*H1329</f>
        <v>4.8</v>
      </c>
      <c r="U1329" s="32"/>
      <c r="V1329" s="32"/>
      <c r="W1329" s="32"/>
      <c r="X1329" s="32"/>
      <c r="Y1329" s="32"/>
      <c r="Z1329" s="32"/>
      <c r="AA1329" s="32"/>
      <c r="AB1329" s="32"/>
      <c r="AC1329" s="32"/>
      <c r="AD1329" s="32"/>
      <c r="AE1329" s="32"/>
      <c r="AR1329" s="182" t="s">
        <v>143</v>
      </c>
      <c r="AT1329" s="182" t="s">
        <v>138</v>
      </c>
      <c r="AU1329" s="182" t="s">
        <v>83</v>
      </c>
      <c r="AY1329" s="15" t="s">
        <v>136</v>
      </c>
      <c r="BE1329" s="183">
        <f>IF(N1329="základní",J1329,0)</f>
        <v>0</v>
      </c>
      <c r="BF1329" s="183">
        <f>IF(N1329="snížená",J1329,0)</f>
        <v>0</v>
      </c>
      <c r="BG1329" s="183">
        <f>IF(N1329="zákl. přenesená",J1329,0)</f>
        <v>0</v>
      </c>
      <c r="BH1329" s="183">
        <f>IF(N1329="sníž. přenesená",J1329,0)</f>
        <v>0</v>
      </c>
      <c r="BI1329" s="183">
        <f>IF(N1329="nulová",J1329,0)</f>
        <v>0</v>
      </c>
      <c r="BJ1329" s="15" t="s">
        <v>81</v>
      </c>
      <c r="BK1329" s="183">
        <f>ROUND(I1329*H1329,2)</f>
        <v>0</v>
      </c>
      <c r="BL1329" s="15" t="s">
        <v>143</v>
      </c>
      <c r="BM1329" s="182" t="s">
        <v>2592</v>
      </c>
    </row>
    <row r="1330" spans="1:65" s="2" customFormat="1" ht="11.25">
      <c r="A1330" s="32"/>
      <c r="B1330" s="33"/>
      <c r="C1330" s="34"/>
      <c r="D1330" s="184" t="s">
        <v>145</v>
      </c>
      <c r="E1330" s="34"/>
      <c r="F1330" s="185" t="s">
        <v>2593</v>
      </c>
      <c r="G1330" s="34"/>
      <c r="H1330" s="34"/>
      <c r="I1330" s="186"/>
      <c r="J1330" s="34"/>
      <c r="K1330" s="34"/>
      <c r="L1330" s="37"/>
      <c r="M1330" s="187"/>
      <c r="N1330" s="188"/>
      <c r="O1330" s="62"/>
      <c r="P1330" s="62"/>
      <c r="Q1330" s="62"/>
      <c r="R1330" s="62"/>
      <c r="S1330" s="62"/>
      <c r="T1330" s="63"/>
      <c r="U1330" s="32"/>
      <c r="V1330" s="32"/>
      <c r="W1330" s="32"/>
      <c r="X1330" s="32"/>
      <c r="Y1330" s="32"/>
      <c r="Z1330" s="32"/>
      <c r="AA1330" s="32"/>
      <c r="AB1330" s="32"/>
      <c r="AC1330" s="32"/>
      <c r="AD1330" s="32"/>
      <c r="AE1330" s="32"/>
      <c r="AT1330" s="15" t="s">
        <v>145</v>
      </c>
      <c r="AU1330" s="15" t="s">
        <v>83</v>
      </c>
    </row>
    <row r="1331" spans="1:65" s="2" customFormat="1" ht="11.25">
      <c r="A1331" s="32"/>
      <c r="B1331" s="33"/>
      <c r="C1331" s="34"/>
      <c r="D1331" s="189" t="s">
        <v>147</v>
      </c>
      <c r="E1331" s="34"/>
      <c r="F1331" s="190" t="s">
        <v>2594</v>
      </c>
      <c r="G1331" s="34"/>
      <c r="H1331" s="34"/>
      <c r="I1331" s="186"/>
      <c r="J1331" s="34"/>
      <c r="K1331" s="34"/>
      <c r="L1331" s="37"/>
      <c r="M1331" s="187"/>
      <c r="N1331" s="188"/>
      <c r="O1331" s="62"/>
      <c r="P1331" s="62"/>
      <c r="Q1331" s="62"/>
      <c r="R1331" s="62"/>
      <c r="S1331" s="62"/>
      <c r="T1331" s="63"/>
      <c r="U1331" s="32"/>
      <c r="V1331" s="32"/>
      <c r="W1331" s="32"/>
      <c r="X1331" s="32"/>
      <c r="Y1331" s="32"/>
      <c r="Z1331" s="32"/>
      <c r="AA1331" s="32"/>
      <c r="AB1331" s="32"/>
      <c r="AC1331" s="32"/>
      <c r="AD1331" s="32"/>
      <c r="AE1331" s="32"/>
      <c r="AT1331" s="15" t="s">
        <v>147</v>
      </c>
      <c r="AU1331" s="15" t="s">
        <v>83</v>
      </c>
    </row>
    <row r="1332" spans="1:65" s="2" customFormat="1" ht="16.5" customHeight="1">
      <c r="A1332" s="32"/>
      <c r="B1332" s="33"/>
      <c r="C1332" s="171" t="s">
        <v>2595</v>
      </c>
      <c r="D1332" s="171" t="s">
        <v>138</v>
      </c>
      <c r="E1332" s="172" t="s">
        <v>2596</v>
      </c>
      <c r="F1332" s="173" t="s">
        <v>2597</v>
      </c>
      <c r="G1332" s="174" t="s">
        <v>263</v>
      </c>
      <c r="H1332" s="175">
        <v>5</v>
      </c>
      <c r="I1332" s="176"/>
      <c r="J1332" s="177">
        <f>ROUND(I1332*H1332,2)</f>
        <v>0</v>
      </c>
      <c r="K1332" s="173" t="s">
        <v>142</v>
      </c>
      <c r="L1332" s="37"/>
      <c r="M1332" s="178" t="s">
        <v>19</v>
      </c>
      <c r="N1332" s="179" t="s">
        <v>44</v>
      </c>
      <c r="O1332" s="62"/>
      <c r="P1332" s="180">
        <f>O1332*H1332</f>
        <v>0</v>
      </c>
      <c r="Q1332" s="180">
        <v>0.12</v>
      </c>
      <c r="R1332" s="180">
        <f>Q1332*H1332</f>
        <v>0.6</v>
      </c>
      <c r="S1332" s="180">
        <v>2.4900000000000002</v>
      </c>
      <c r="T1332" s="181">
        <f>S1332*H1332</f>
        <v>12.450000000000001</v>
      </c>
      <c r="U1332" s="32"/>
      <c r="V1332" s="32"/>
      <c r="W1332" s="32"/>
      <c r="X1332" s="32"/>
      <c r="Y1332" s="32"/>
      <c r="Z1332" s="32"/>
      <c r="AA1332" s="32"/>
      <c r="AB1332" s="32"/>
      <c r="AC1332" s="32"/>
      <c r="AD1332" s="32"/>
      <c r="AE1332" s="32"/>
      <c r="AR1332" s="182" t="s">
        <v>143</v>
      </c>
      <c r="AT1332" s="182" t="s">
        <v>138</v>
      </c>
      <c r="AU1332" s="182" t="s">
        <v>83</v>
      </c>
      <c r="AY1332" s="15" t="s">
        <v>136</v>
      </c>
      <c r="BE1332" s="183">
        <f>IF(N1332="základní",J1332,0)</f>
        <v>0</v>
      </c>
      <c r="BF1332" s="183">
        <f>IF(N1332="snížená",J1332,0)</f>
        <v>0</v>
      </c>
      <c r="BG1332" s="183">
        <f>IF(N1332="zákl. přenesená",J1332,0)</f>
        <v>0</v>
      </c>
      <c r="BH1332" s="183">
        <f>IF(N1332="sníž. přenesená",J1332,0)</f>
        <v>0</v>
      </c>
      <c r="BI1332" s="183">
        <f>IF(N1332="nulová",J1332,0)</f>
        <v>0</v>
      </c>
      <c r="BJ1332" s="15" t="s">
        <v>81</v>
      </c>
      <c r="BK1332" s="183">
        <f>ROUND(I1332*H1332,2)</f>
        <v>0</v>
      </c>
      <c r="BL1332" s="15" t="s">
        <v>143</v>
      </c>
      <c r="BM1332" s="182" t="s">
        <v>2598</v>
      </c>
    </row>
    <row r="1333" spans="1:65" s="2" customFormat="1" ht="11.25">
      <c r="A1333" s="32"/>
      <c r="B1333" s="33"/>
      <c r="C1333" s="34"/>
      <c r="D1333" s="184" t="s">
        <v>145</v>
      </c>
      <c r="E1333" s="34"/>
      <c r="F1333" s="185" t="s">
        <v>2599</v>
      </c>
      <c r="G1333" s="34"/>
      <c r="H1333" s="34"/>
      <c r="I1333" s="186"/>
      <c r="J1333" s="34"/>
      <c r="K1333" s="34"/>
      <c r="L1333" s="37"/>
      <c r="M1333" s="187"/>
      <c r="N1333" s="188"/>
      <c r="O1333" s="62"/>
      <c r="P1333" s="62"/>
      <c r="Q1333" s="62"/>
      <c r="R1333" s="62"/>
      <c r="S1333" s="62"/>
      <c r="T1333" s="63"/>
      <c r="U1333" s="32"/>
      <c r="V1333" s="32"/>
      <c r="W1333" s="32"/>
      <c r="X1333" s="32"/>
      <c r="Y1333" s="32"/>
      <c r="Z1333" s="32"/>
      <c r="AA1333" s="32"/>
      <c r="AB1333" s="32"/>
      <c r="AC1333" s="32"/>
      <c r="AD1333" s="32"/>
      <c r="AE1333" s="32"/>
      <c r="AT1333" s="15" t="s">
        <v>145</v>
      </c>
      <c r="AU1333" s="15" t="s">
        <v>83</v>
      </c>
    </row>
    <row r="1334" spans="1:65" s="2" customFormat="1" ht="11.25">
      <c r="A1334" s="32"/>
      <c r="B1334" s="33"/>
      <c r="C1334" s="34"/>
      <c r="D1334" s="189" t="s">
        <v>147</v>
      </c>
      <c r="E1334" s="34"/>
      <c r="F1334" s="190" t="s">
        <v>2600</v>
      </c>
      <c r="G1334" s="34"/>
      <c r="H1334" s="34"/>
      <c r="I1334" s="186"/>
      <c r="J1334" s="34"/>
      <c r="K1334" s="34"/>
      <c r="L1334" s="37"/>
      <c r="M1334" s="187"/>
      <c r="N1334" s="188"/>
      <c r="O1334" s="62"/>
      <c r="P1334" s="62"/>
      <c r="Q1334" s="62"/>
      <c r="R1334" s="62"/>
      <c r="S1334" s="62"/>
      <c r="T1334" s="63"/>
      <c r="U1334" s="32"/>
      <c r="V1334" s="32"/>
      <c r="W1334" s="32"/>
      <c r="X1334" s="32"/>
      <c r="Y1334" s="32"/>
      <c r="Z1334" s="32"/>
      <c r="AA1334" s="32"/>
      <c r="AB1334" s="32"/>
      <c r="AC1334" s="32"/>
      <c r="AD1334" s="32"/>
      <c r="AE1334" s="32"/>
      <c r="AT1334" s="15" t="s">
        <v>147</v>
      </c>
      <c r="AU1334" s="15" t="s">
        <v>83</v>
      </c>
    </row>
    <row r="1335" spans="1:65" s="2" customFormat="1" ht="16.5" customHeight="1">
      <c r="A1335" s="32"/>
      <c r="B1335" s="33"/>
      <c r="C1335" s="171" t="s">
        <v>2601</v>
      </c>
      <c r="D1335" s="171" t="s">
        <v>138</v>
      </c>
      <c r="E1335" s="172" t="s">
        <v>2602</v>
      </c>
      <c r="F1335" s="173" t="s">
        <v>2603</v>
      </c>
      <c r="G1335" s="174" t="s">
        <v>263</v>
      </c>
      <c r="H1335" s="175">
        <v>1.5</v>
      </c>
      <c r="I1335" s="176"/>
      <c r="J1335" s="177">
        <f>ROUND(I1335*H1335,2)</f>
        <v>0</v>
      </c>
      <c r="K1335" s="173" t="s">
        <v>142</v>
      </c>
      <c r="L1335" s="37"/>
      <c r="M1335" s="178" t="s">
        <v>19</v>
      </c>
      <c r="N1335" s="179" t="s">
        <v>44</v>
      </c>
      <c r="O1335" s="62"/>
      <c r="P1335" s="180">
        <f>O1335*H1335</f>
        <v>0</v>
      </c>
      <c r="Q1335" s="180">
        <v>0.12</v>
      </c>
      <c r="R1335" s="180">
        <f>Q1335*H1335</f>
        <v>0.18</v>
      </c>
      <c r="S1335" s="180">
        <v>2.2000000000000002</v>
      </c>
      <c r="T1335" s="181">
        <f>S1335*H1335</f>
        <v>3.3000000000000003</v>
      </c>
      <c r="U1335" s="32"/>
      <c r="V1335" s="32"/>
      <c r="W1335" s="32"/>
      <c r="X1335" s="32"/>
      <c r="Y1335" s="32"/>
      <c r="Z1335" s="32"/>
      <c r="AA1335" s="32"/>
      <c r="AB1335" s="32"/>
      <c r="AC1335" s="32"/>
      <c r="AD1335" s="32"/>
      <c r="AE1335" s="32"/>
      <c r="AR1335" s="182" t="s">
        <v>143</v>
      </c>
      <c r="AT1335" s="182" t="s">
        <v>138</v>
      </c>
      <c r="AU1335" s="182" t="s">
        <v>83</v>
      </c>
      <c r="AY1335" s="15" t="s">
        <v>136</v>
      </c>
      <c r="BE1335" s="183">
        <f>IF(N1335="základní",J1335,0)</f>
        <v>0</v>
      </c>
      <c r="BF1335" s="183">
        <f>IF(N1335="snížená",J1335,0)</f>
        <v>0</v>
      </c>
      <c r="BG1335" s="183">
        <f>IF(N1335="zákl. přenesená",J1335,0)</f>
        <v>0</v>
      </c>
      <c r="BH1335" s="183">
        <f>IF(N1335="sníž. přenesená",J1335,0)</f>
        <v>0</v>
      </c>
      <c r="BI1335" s="183">
        <f>IF(N1335="nulová",J1335,0)</f>
        <v>0</v>
      </c>
      <c r="BJ1335" s="15" t="s">
        <v>81</v>
      </c>
      <c r="BK1335" s="183">
        <f>ROUND(I1335*H1335,2)</f>
        <v>0</v>
      </c>
      <c r="BL1335" s="15" t="s">
        <v>143</v>
      </c>
      <c r="BM1335" s="182" t="s">
        <v>2604</v>
      </c>
    </row>
    <row r="1336" spans="1:65" s="2" customFormat="1" ht="11.25">
      <c r="A1336" s="32"/>
      <c r="B1336" s="33"/>
      <c r="C1336" s="34"/>
      <c r="D1336" s="184" t="s">
        <v>145</v>
      </c>
      <c r="E1336" s="34"/>
      <c r="F1336" s="185" t="s">
        <v>2605</v>
      </c>
      <c r="G1336" s="34"/>
      <c r="H1336" s="34"/>
      <c r="I1336" s="186"/>
      <c r="J1336" s="34"/>
      <c r="K1336" s="34"/>
      <c r="L1336" s="37"/>
      <c r="M1336" s="187"/>
      <c r="N1336" s="188"/>
      <c r="O1336" s="62"/>
      <c r="P1336" s="62"/>
      <c r="Q1336" s="62"/>
      <c r="R1336" s="62"/>
      <c r="S1336" s="62"/>
      <c r="T1336" s="63"/>
      <c r="U1336" s="32"/>
      <c r="V1336" s="32"/>
      <c r="W1336" s="32"/>
      <c r="X1336" s="32"/>
      <c r="Y1336" s="32"/>
      <c r="Z1336" s="32"/>
      <c r="AA1336" s="32"/>
      <c r="AB1336" s="32"/>
      <c r="AC1336" s="32"/>
      <c r="AD1336" s="32"/>
      <c r="AE1336" s="32"/>
      <c r="AT1336" s="15" t="s">
        <v>145</v>
      </c>
      <c r="AU1336" s="15" t="s">
        <v>83</v>
      </c>
    </row>
    <row r="1337" spans="1:65" s="2" customFormat="1" ht="11.25">
      <c r="A1337" s="32"/>
      <c r="B1337" s="33"/>
      <c r="C1337" s="34"/>
      <c r="D1337" s="189" t="s">
        <v>147</v>
      </c>
      <c r="E1337" s="34"/>
      <c r="F1337" s="190" t="s">
        <v>2606</v>
      </c>
      <c r="G1337" s="34"/>
      <c r="H1337" s="34"/>
      <c r="I1337" s="186"/>
      <c r="J1337" s="34"/>
      <c r="K1337" s="34"/>
      <c r="L1337" s="37"/>
      <c r="M1337" s="187"/>
      <c r="N1337" s="188"/>
      <c r="O1337" s="62"/>
      <c r="P1337" s="62"/>
      <c r="Q1337" s="62"/>
      <c r="R1337" s="62"/>
      <c r="S1337" s="62"/>
      <c r="T1337" s="63"/>
      <c r="U1337" s="32"/>
      <c r="V1337" s="32"/>
      <c r="W1337" s="32"/>
      <c r="X1337" s="32"/>
      <c r="Y1337" s="32"/>
      <c r="Z1337" s="32"/>
      <c r="AA1337" s="32"/>
      <c r="AB1337" s="32"/>
      <c r="AC1337" s="32"/>
      <c r="AD1337" s="32"/>
      <c r="AE1337" s="32"/>
      <c r="AT1337" s="15" t="s">
        <v>147</v>
      </c>
      <c r="AU1337" s="15" t="s">
        <v>83</v>
      </c>
    </row>
    <row r="1338" spans="1:65" s="2" customFormat="1" ht="16.5" customHeight="1">
      <c r="A1338" s="32"/>
      <c r="B1338" s="33"/>
      <c r="C1338" s="171" t="s">
        <v>2607</v>
      </c>
      <c r="D1338" s="171" t="s">
        <v>138</v>
      </c>
      <c r="E1338" s="172" t="s">
        <v>2608</v>
      </c>
      <c r="F1338" s="173" t="s">
        <v>2609</v>
      </c>
      <c r="G1338" s="174" t="s">
        <v>263</v>
      </c>
      <c r="H1338" s="175">
        <v>1.5</v>
      </c>
      <c r="I1338" s="176"/>
      <c r="J1338" s="177">
        <f>ROUND(I1338*H1338,2)</f>
        <v>0</v>
      </c>
      <c r="K1338" s="173" t="s">
        <v>142</v>
      </c>
      <c r="L1338" s="37"/>
      <c r="M1338" s="178" t="s">
        <v>19</v>
      </c>
      <c r="N1338" s="179" t="s">
        <v>44</v>
      </c>
      <c r="O1338" s="62"/>
      <c r="P1338" s="180">
        <f>O1338*H1338</f>
        <v>0</v>
      </c>
      <c r="Q1338" s="180">
        <v>0.12171</v>
      </c>
      <c r="R1338" s="180">
        <f>Q1338*H1338</f>
        <v>0.18256500000000001</v>
      </c>
      <c r="S1338" s="180">
        <v>2.4</v>
      </c>
      <c r="T1338" s="181">
        <f>S1338*H1338</f>
        <v>3.5999999999999996</v>
      </c>
      <c r="U1338" s="32"/>
      <c r="V1338" s="32"/>
      <c r="W1338" s="32"/>
      <c r="X1338" s="32"/>
      <c r="Y1338" s="32"/>
      <c r="Z1338" s="32"/>
      <c r="AA1338" s="32"/>
      <c r="AB1338" s="32"/>
      <c r="AC1338" s="32"/>
      <c r="AD1338" s="32"/>
      <c r="AE1338" s="32"/>
      <c r="AR1338" s="182" t="s">
        <v>143</v>
      </c>
      <c r="AT1338" s="182" t="s">
        <v>138</v>
      </c>
      <c r="AU1338" s="182" t="s">
        <v>83</v>
      </c>
      <c r="AY1338" s="15" t="s">
        <v>136</v>
      </c>
      <c r="BE1338" s="183">
        <f>IF(N1338="základní",J1338,0)</f>
        <v>0</v>
      </c>
      <c r="BF1338" s="183">
        <f>IF(N1338="snížená",J1338,0)</f>
        <v>0</v>
      </c>
      <c r="BG1338" s="183">
        <f>IF(N1338="zákl. přenesená",J1338,0)</f>
        <v>0</v>
      </c>
      <c r="BH1338" s="183">
        <f>IF(N1338="sníž. přenesená",J1338,0)</f>
        <v>0</v>
      </c>
      <c r="BI1338" s="183">
        <f>IF(N1338="nulová",J1338,0)</f>
        <v>0</v>
      </c>
      <c r="BJ1338" s="15" t="s">
        <v>81</v>
      </c>
      <c r="BK1338" s="183">
        <f>ROUND(I1338*H1338,2)</f>
        <v>0</v>
      </c>
      <c r="BL1338" s="15" t="s">
        <v>143</v>
      </c>
      <c r="BM1338" s="182" t="s">
        <v>2610</v>
      </c>
    </row>
    <row r="1339" spans="1:65" s="2" customFormat="1" ht="11.25">
      <c r="A1339" s="32"/>
      <c r="B1339" s="33"/>
      <c r="C1339" s="34"/>
      <c r="D1339" s="184" t="s">
        <v>145</v>
      </c>
      <c r="E1339" s="34"/>
      <c r="F1339" s="185" t="s">
        <v>2611</v>
      </c>
      <c r="G1339" s="34"/>
      <c r="H1339" s="34"/>
      <c r="I1339" s="186"/>
      <c r="J1339" s="34"/>
      <c r="K1339" s="34"/>
      <c r="L1339" s="37"/>
      <c r="M1339" s="187"/>
      <c r="N1339" s="188"/>
      <c r="O1339" s="62"/>
      <c r="P1339" s="62"/>
      <c r="Q1339" s="62"/>
      <c r="R1339" s="62"/>
      <c r="S1339" s="62"/>
      <c r="T1339" s="63"/>
      <c r="U1339" s="32"/>
      <c r="V1339" s="32"/>
      <c r="W1339" s="32"/>
      <c r="X1339" s="32"/>
      <c r="Y1339" s="32"/>
      <c r="Z1339" s="32"/>
      <c r="AA1339" s="32"/>
      <c r="AB1339" s="32"/>
      <c r="AC1339" s="32"/>
      <c r="AD1339" s="32"/>
      <c r="AE1339" s="32"/>
      <c r="AT1339" s="15" t="s">
        <v>145</v>
      </c>
      <c r="AU1339" s="15" t="s">
        <v>83</v>
      </c>
    </row>
    <row r="1340" spans="1:65" s="2" customFormat="1" ht="11.25">
      <c r="A1340" s="32"/>
      <c r="B1340" s="33"/>
      <c r="C1340" s="34"/>
      <c r="D1340" s="189" t="s">
        <v>147</v>
      </c>
      <c r="E1340" s="34"/>
      <c r="F1340" s="190" t="s">
        <v>2612</v>
      </c>
      <c r="G1340" s="34"/>
      <c r="H1340" s="34"/>
      <c r="I1340" s="186"/>
      <c r="J1340" s="34"/>
      <c r="K1340" s="34"/>
      <c r="L1340" s="37"/>
      <c r="M1340" s="187"/>
      <c r="N1340" s="188"/>
      <c r="O1340" s="62"/>
      <c r="P1340" s="62"/>
      <c r="Q1340" s="62"/>
      <c r="R1340" s="62"/>
      <c r="S1340" s="62"/>
      <c r="T1340" s="63"/>
      <c r="U1340" s="32"/>
      <c r="V1340" s="32"/>
      <c r="W1340" s="32"/>
      <c r="X1340" s="32"/>
      <c r="Y1340" s="32"/>
      <c r="Z1340" s="32"/>
      <c r="AA1340" s="32"/>
      <c r="AB1340" s="32"/>
      <c r="AC1340" s="32"/>
      <c r="AD1340" s="32"/>
      <c r="AE1340" s="32"/>
      <c r="AT1340" s="15" t="s">
        <v>147</v>
      </c>
      <c r="AU1340" s="15" t="s">
        <v>83</v>
      </c>
    </row>
    <row r="1341" spans="1:65" s="2" customFormat="1" ht="16.5" customHeight="1">
      <c r="A1341" s="32"/>
      <c r="B1341" s="33"/>
      <c r="C1341" s="171" t="s">
        <v>2613</v>
      </c>
      <c r="D1341" s="171" t="s">
        <v>138</v>
      </c>
      <c r="E1341" s="172" t="s">
        <v>2614</v>
      </c>
      <c r="F1341" s="173" t="s">
        <v>2615</v>
      </c>
      <c r="G1341" s="174" t="s">
        <v>781</v>
      </c>
      <c r="H1341" s="175">
        <v>1500</v>
      </c>
      <c r="I1341" s="176"/>
      <c r="J1341" s="177">
        <f>ROUND(I1341*H1341,2)</f>
        <v>0</v>
      </c>
      <c r="K1341" s="173" t="s">
        <v>142</v>
      </c>
      <c r="L1341" s="37"/>
      <c r="M1341" s="178" t="s">
        <v>19</v>
      </c>
      <c r="N1341" s="179" t="s">
        <v>44</v>
      </c>
      <c r="O1341" s="62"/>
      <c r="P1341" s="180">
        <f>O1341*H1341</f>
        <v>0</v>
      </c>
      <c r="Q1341" s="180">
        <v>0</v>
      </c>
      <c r="R1341" s="180">
        <f>Q1341*H1341</f>
        <v>0</v>
      </c>
      <c r="S1341" s="180">
        <v>1E-3</v>
      </c>
      <c r="T1341" s="181">
        <f>S1341*H1341</f>
        <v>1.5</v>
      </c>
      <c r="U1341" s="32"/>
      <c r="V1341" s="32"/>
      <c r="W1341" s="32"/>
      <c r="X1341" s="32"/>
      <c r="Y1341" s="32"/>
      <c r="Z1341" s="32"/>
      <c r="AA1341" s="32"/>
      <c r="AB1341" s="32"/>
      <c r="AC1341" s="32"/>
      <c r="AD1341" s="32"/>
      <c r="AE1341" s="32"/>
      <c r="AR1341" s="182" t="s">
        <v>143</v>
      </c>
      <c r="AT1341" s="182" t="s">
        <v>138</v>
      </c>
      <c r="AU1341" s="182" t="s">
        <v>83</v>
      </c>
      <c r="AY1341" s="15" t="s">
        <v>136</v>
      </c>
      <c r="BE1341" s="183">
        <f>IF(N1341="základní",J1341,0)</f>
        <v>0</v>
      </c>
      <c r="BF1341" s="183">
        <f>IF(N1341="snížená",J1341,0)</f>
        <v>0</v>
      </c>
      <c r="BG1341" s="183">
        <f>IF(N1341="zákl. přenesená",J1341,0)</f>
        <v>0</v>
      </c>
      <c r="BH1341" s="183">
        <f>IF(N1341="sníž. přenesená",J1341,0)</f>
        <v>0</v>
      </c>
      <c r="BI1341" s="183">
        <f>IF(N1341="nulová",J1341,0)</f>
        <v>0</v>
      </c>
      <c r="BJ1341" s="15" t="s">
        <v>81</v>
      </c>
      <c r="BK1341" s="183">
        <f>ROUND(I1341*H1341,2)</f>
        <v>0</v>
      </c>
      <c r="BL1341" s="15" t="s">
        <v>143</v>
      </c>
      <c r="BM1341" s="182" t="s">
        <v>2616</v>
      </c>
    </row>
    <row r="1342" spans="1:65" s="2" customFormat="1" ht="29.25">
      <c r="A1342" s="32"/>
      <c r="B1342" s="33"/>
      <c r="C1342" s="34"/>
      <c r="D1342" s="184" t="s">
        <v>145</v>
      </c>
      <c r="E1342" s="34"/>
      <c r="F1342" s="185" t="s">
        <v>2617</v>
      </c>
      <c r="G1342" s="34"/>
      <c r="H1342" s="34"/>
      <c r="I1342" s="186"/>
      <c r="J1342" s="34"/>
      <c r="K1342" s="34"/>
      <c r="L1342" s="37"/>
      <c r="M1342" s="187"/>
      <c r="N1342" s="188"/>
      <c r="O1342" s="62"/>
      <c r="P1342" s="62"/>
      <c r="Q1342" s="62"/>
      <c r="R1342" s="62"/>
      <c r="S1342" s="62"/>
      <c r="T1342" s="63"/>
      <c r="U1342" s="32"/>
      <c r="V1342" s="32"/>
      <c r="W1342" s="32"/>
      <c r="X1342" s="32"/>
      <c r="Y1342" s="32"/>
      <c r="Z1342" s="32"/>
      <c r="AA1342" s="32"/>
      <c r="AB1342" s="32"/>
      <c r="AC1342" s="32"/>
      <c r="AD1342" s="32"/>
      <c r="AE1342" s="32"/>
      <c r="AT1342" s="15" t="s">
        <v>145</v>
      </c>
      <c r="AU1342" s="15" t="s">
        <v>83</v>
      </c>
    </row>
    <row r="1343" spans="1:65" s="2" customFormat="1" ht="11.25">
      <c r="A1343" s="32"/>
      <c r="B1343" s="33"/>
      <c r="C1343" s="34"/>
      <c r="D1343" s="189" t="s">
        <v>147</v>
      </c>
      <c r="E1343" s="34"/>
      <c r="F1343" s="190" t="s">
        <v>2618</v>
      </c>
      <c r="G1343" s="34"/>
      <c r="H1343" s="34"/>
      <c r="I1343" s="186"/>
      <c r="J1343" s="34"/>
      <c r="K1343" s="34"/>
      <c r="L1343" s="37"/>
      <c r="M1343" s="187"/>
      <c r="N1343" s="188"/>
      <c r="O1343" s="62"/>
      <c r="P1343" s="62"/>
      <c r="Q1343" s="62"/>
      <c r="R1343" s="62"/>
      <c r="S1343" s="62"/>
      <c r="T1343" s="63"/>
      <c r="U1343" s="32"/>
      <c r="V1343" s="32"/>
      <c r="W1343" s="32"/>
      <c r="X1343" s="32"/>
      <c r="Y1343" s="32"/>
      <c r="Z1343" s="32"/>
      <c r="AA1343" s="32"/>
      <c r="AB1343" s="32"/>
      <c r="AC1343" s="32"/>
      <c r="AD1343" s="32"/>
      <c r="AE1343" s="32"/>
      <c r="AT1343" s="15" t="s">
        <v>147</v>
      </c>
      <c r="AU1343" s="15" t="s">
        <v>83</v>
      </c>
    </row>
    <row r="1344" spans="1:65" s="2" customFormat="1" ht="16.5" customHeight="1">
      <c r="A1344" s="32"/>
      <c r="B1344" s="33"/>
      <c r="C1344" s="171" t="s">
        <v>2619</v>
      </c>
      <c r="D1344" s="171" t="s">
        <v>138</v>
      </c>
      <c r="E1344" s="172" t="s">
        <v>2620</v>
      </c>
      <c r="F1344" s="173" t="s">
        <v>2621</v>
      </c>
      <c r="G1344" s="174" t="s">
        <v>781</v>
      </c>
      <c r="H1344" s="175">
        <v>150</v>
      </c>
      <c r="I1344" s="176"/>
      <c r="J1344" s="177">
        <f>ROUND(I1344*H1344,2)</f>
        <v>0</v>
      </c>
      <c r="K1344" s="173" t="s">
        <v>142</v>
      </c>
      <c r="L1344" s="37"/>
      <c r="M1344" s="178" t="s">
        <v>19</v>
      </c>
      <c r="N1344" s="179" t="s">
        <v>44</v>
      </c>
      <c r="O1344" s="62"/>
      <c r="P1344" s="180">
        <f>O1344*H1344</f>
        <v>0</v>
      </c>
      <c r="Q1344" s="180">
        <v>0</v>
      </c>
      <c r="R1344" s="180">
        <f>Q1344*H1344</f>
        <v>0</v>
      </c>
      <c r="S1344" s="180">
        <v>1E-3</v>
      </c>
      <c r="T1344" s="181">
        <f>S1344*H1344</f>
        <v>0.15</v>
      </c>
      <c r="U1344" s="32"/>
      <c r="V1344" s="32"/>
      <c r="W1344" s="32"/>
      <c r="X1344" s="32"/>
      <c r="Y1344" s="32"/>
      <c r="Z1344" s="32"/>
      <c r="AA1344" s="32"/>
      <c r="AB1344" s="32"/>
      <c r="AC1344" s="32"/>
      <c r="AD1344" s="32"/>
      <c r="AE1344" s="32"/>
      <c r="AR1344" s="182" t="s">
        <v>143</v>
      </c>
      <c r="AT1344" s="182" t="s">
        <v>138</v>
      </c>
      <c r="AU1344" s="182" t="s">
        <v>83</v>
      </c>
      <c r="AY1344" s="15" t="s">
        <v>136</v>
      </c>
      <c r="BE1344" s="183">
        <f>IF(N1344="základní",J1344,0)</f>
        <v>0</v>
      </c>
      <c r="BF1344" s="183">
        <f>IF(N1344="snížená",J1344,0)</f>
        <v>0</v>
      </c>
      <c r="BG1344" s="183">
        <f>IF(N1344="zákl. přenesená",J1344,0)</f>
        <v>0</v>
      </c>
      <c r="BH1344" s="183">
        <f>IF(N1344="sníž. přenesená",J1344,0)</f>
        <v>0</v>
      </c>
      <c r="BI1344" s="183">
        <f>IF(N1344="nulová",J1344,0)</f>
        <v>0</v>
      </c>
      <c r="BJ1344" s="15" t="s">
        <v>81</v>
      </c>
      <c r="BK1344" s="183">
        <f>ROUND(I1344*H1344,2)</f>
        <v>0</v>
      </c>
      <c r="BL1344" s="15" t="s">
        <v>143</v>
      </c>
      <c r="BM1344" s="182" t="s">
        <v>2622</v>
      </c>
    </row>
    <row r="1345" spans="1:65" s="2" customFormat="1" ht="29.25">
      <c r="A1345" s="32"/>
      <c r="B1345" s="33"/>
      <c r="C1345" s="34"/>
      <c r="D1345" s="184" t="s">
        <v>145</v>
      </c>
      <c r="E1345" s="34"/>
      <c r="F1345" s="185" t="s">
        <v>2623</v>
      </c>
      <c r="G1345" s="34"/>
      <c r="H1345" s="34"/>
      <c r="I1345" s="186"/>
      <c r="J1345" s="34"/>
      <c r="K1345" s="34"/>
      <c r="L1345" s="37"/>
      <c r="M1345" s="187"/>
      <c r="N1345" s="188"/>
      <c r="O1345" s="62"/>
      <c r="P1345" s="62"/>
      <c r="Q1345" s="62"/>
      <c r="R1345" s="62"/>
      <c r="S1345" s="62"/>
      <c r="T1345" s="63"/>
      <c r="U1345" s="32"/>
      <c r="V1345" s="32"/>
      <c r="W1345" s="32"/>
      <c r="X1345" s="32"/>
      <c r="Y1345" s="32"/>
      <c r="Z1345" s="32"/>
      <c r="AA1345" s="32"/>
      <c r="AB1345" s="32"/>
      <c r="AC1345" s="32"/>
      <c r="AD1345" s="32"/>
      <c r="AE1345" s="32"/>
      <c r="AT1345" s="15" t="s">
        <v>145</v>
      </c>
      <c r="AU1345" s="15" t="s">
        <v>83</v>
      </c>
    </row>
    <row r="1346" spans="1:65" s="2" customFormat="1" ht="11.25">
      <c r="A1346" s="32"/>
      <c r="B1346" s="33"/>
      <c r="C1346" s="34"/>
      <c r="D1346" s="189" t="s">
        <v>147</v>
      </c>
      <c r="E1346" s="34"/>
      <c r="F1346" s="190" t="s">
        <v>2624</v>
      </c>
      <c r="G1346" s="34"/>
      <c r="H1346" s="34"/>
      <c r="I1346" s="186"/>
      <c r="J1346" s="34"/>
      <c r="K1346" s="34"/>
      <c r="L1346" s="37"/>
      <c r="M1346" s="187"/>
      <c r="N1346" s="188"/>
      <c r="O1346" s="62"/>
      <c r="P1346" s="62"/>
      <c r="Q1346" s="62"/>
      <c r="R1346" s="62"/>
      <c r="S1346" s="62"/>
      <c r="T1346" s="63"/>
      <c r="U1346" s="32"/>
      <c r="V1346" s="32"/>
      <c r="W1346" s="32"/>
      <c r="X1346" s="32"/>
      <c r="Y1346" s="32"/>
      <c r="Z1346" s="32"/>
      <c r="AA1346" s="32"/>
      <c r="AB1346" s="32"/>
      <c r="AC1346" s="32"/>
      <c r="AD1346" s="32"/>
      <c r="AE1346" s="32"/>
      <c r="AT1346" s="15" t="s">
        <v>147</v>
      </c>
      <c r="AU1346" s="15" t="s">
        <v>83</v>
      </c>
    </row>
    <row r="1347" spans="1:65" s="2" customFormat="1" ht="16.5" customHeight="1">
      <c r="A1347" s="32"/>
      <c r="B1347" s="33"/>
      <c r="C1347" s="171" t="s">
        <v>2625</v>
      </c>
      <c r="D1347" s="171" t="s">
        <v>138</v>
      </c>
      <c r="E1347" s="172" t="s">
        <v>2626</v>
      </c>
      <c r="F1347" s="173" t="s">
        <v>2627</v>
      </c>
      <c r="G1347" s="174" t="s">
        <v>276</v>
      </c>
      <c r="H1347" s="175">
        <v>10</v>
      </c>
      <c r="I1347" s="176"/>
      <c r="J1347" s="177">
        <f>ROUND(I1347*H1347,2)</f>
        <v>0</v>
      </c>
      <c r="K1347" s="173" t="s">
        <v>142</v>
      </c>
      <c r="L1347" s="37"/>
      <c r="M1347" s="178" t="s">
        <v>19</v>
      </c>
      <c r="N1347" s="179" t="s">
        <v>44</v>
      </c>
      <c r="O1347" s="62"/>
      <c r="P1347" s="180">
        <f>O1347*H1347</f>
        <v>0</v>
      </c>
      <c r="Q1347" s="180">
        <v>0</v>
      </c>
      <c r="R1347" s="180">
        <f>Q1347*H1347</f>
        <v>0</v>
      </c>
      <c r="S1347" s="180">
        <v>8.9999999999999993E-3</v>
      </c>
      <c r="T1347" s="181">
        <f>S1347*H1347</f>
        <v>0.09</v>
      </c>
      <c r="U1347" s="32"/>
      <c r="V1347" s="32"/>
      <c r="W1347" s="32"/>
      <c r="X1347" s="32"/>
      <c r="Y1347" s="32"/>
      <c r="Z1347" s="32"/>
      <c r="AA1347" s="32"/>
      <c r="AB1347" s="32"/>
      <c r="AC1347" s="32"/>
      <c r="AD1347" s="32"/>
      <c r="AE1347" s="32"/>
      <c r="AR1347" s="182" t="s">
        <v>143</v>
      </c>
      <c r="AT1347" s="182" t="s">
        <v>138</v>
      </c>
      <c r="AU1347" s="182" t="s">
        <v>83</v>
      </c>
      <c r="AY1347" s="15" t="s">
        <v>136</v>
      </c>
      <c r="BE1347" s="183">
        <f>IF(N1347="základní",J1347,0)</f>
        <v>0</v>
      </c>
      <c r="BF1347" s="183">
        <f>IF(N1347="snížená",J1347,0)</f>
        <v>0</v>
      </c>
      <c r="BG1347" s="183">
        <f>IF(N1347="zákl. přenesená",J1347,0)</f>
        <v>0</v>
      </c>
      <c r="BH1347" s="183">
        <f>IF(N1347="sníž. přenesená",J1347,0)</f>
        <v>0</v>
      </c>
      <c r="BI1347" s="183">
        <f>IF(N1347="nulová",J1347,0)</f>
        <v>0</v>
      </c>
      <c r="BJ1347" s="15" t="s">
        <v>81</v>
      </c>
      <c r="BK1347" s="183">
        <f>ROUND(I1347*H1347,2)</f>
        <v>0</v>
      </c>
      <c r="BL1347" s="15" t="s">
        <v>143</v>
      </c>
      <c r="BM1347" s="182" t="s">
        <v>2628</v>
      </c>
    </row>
    <row r="1348" spans="1:65" s="2" customFormat="1" ht="11.25">
      <c r="A1348" s="32"/>
      <c r="B1348" s="33"/>
      <c r="C1348" s="34"/>
      <c r="D1348" s="184" t="s">
        <v>145</v>
      </c>
      <c r="E1348" s="34"/>
      <c r="F1348" s="185" t="s">
        <v>2629</v>
      </c>
      <c r="G1348" s="34"/>
      <c r="H1348" s="34"/>
      <c r="I1348" s="186"/>
      <c r="J1348" s="34"/>
      <c r="K1348" s="34"/>
      <c r="L1348" s="37"/>
      <c r="M1348" s="187"/>
      <c r="N1348" s="188"/>
      <c r="O1348" s="62"/>
      <c r="P1348" s="62"/>
      <c r="Q1348" s="62"/>
      <c r="R1348" s="62"/>
      <c r="S1348" s="62"/>
      <c r="T1348" s="63"/>
      <c r="U1348" s="32"/>
      <c r="V1348" s="32"/>
      <c r="W1348" s="32"/>
      <c r="X1348" s="32"/>
      <c r="Y1348" s="32"/>
      <c r="Z1348" s="32"/>
      <c r="AA1348" s="32"/>
      <c r="AB1348" s="32"/>
      <c r="AC1348" s="32"/>
      <c r="AD1348" s="32"/>
      <c r="AE1348" s="32"/>
      <c r="AT1348" s="15" t="s">
        <v>145</v>
      </c>
      <c r="AU1348" s="15" t="s">
        <v>83</v>
      </c>
    </row>
    <row r="1349" spans="1:65" s="2" customFormat="1" ht="11.25">
      <c r="A1349" s="32"/>
      <c r="B1349" s="33"/>
      <c r="C1349" s="34"/>
      <c r="D1349" s="189" t="s">
        <v>147</v>
      </c>
      <c r="E1349" s="34"/>
      <c r="F1349" s="190" t="s">
        <v>2630</v>
      </c>
      <c r="G1349" s="34"/>
      <c r="H1349" s="34"/>
      <c r="I1349" s="186"/>
      <c r="J1349" s="34"/>
      <c r="K1349" s="34"/>
      <c r="L1349" s="37"/>
      <c r="M1349" s="187"/>
      <c r="N1349" s="188"/>
      <c r="O1349" s="62"/>
      <c r="P1349" s="62"/>
      <c r="Q1349" s="62"/>
      <c r="R1349" s="62"/>
      <c r="S1349" s="62"/>
      <c r="T1349" s="63"/>
      <c r="U1349" s="32"/>
      <c r="V1349" s="32"/>
      <c r="W1349" s="32"/>
      <c r="X1349" s="32"/>
      <c r="Y1349" s="32"/>
      <c r="Z1349" s="32"/>
      <c r="AA1349" s="32"/>
      <c r="AB1349" s="32"/>
      <c r="AC1349" s="32"/>
      <c r="AD1349" s="32"/>
      <c r="AE1349" s="32"/>
      <c r="AT1349" s="15" t="s">
        <v>147</v>
      </c>
      <c r="AU1349" s="15" t="s">
        <v>83</v>
      </c>
    </row>
    <row r="1350" spans="1:65" s="2" customFormat="1" ht="16.5" customHeight="1">
      <c r="A1350" s="32"/>
      <c r="B1350" s="33"/>
      <c r="C1350" s="171" t="s">
        <v>2631</v>
      </c>
      <c r="D1350" s="171" t="s">
        <v>138</v>
      </c>
      <c r="E1350" s="172" t="s">
        <v>2632</v>
      </c>
      <c r="F1350" s="173" t="s">
        <v>2633</v>
      </c>
      <c r="G1350" s="174" t="s">
        <v>276</v>
      </c>
      <c r="H1350" s="175">
        <v>10</v>
      </c>
      <c r="I1350" s="176"/>
      <c r="J1350" s="177">
        <f>ROUND(I1350*H1350,2)</f>
        <v>0</v>
      </c>
      <c r="K1350" s="173" t="s">
        <v>142</v>
      </c>
      <c r="L1350" s="37"/>
      <c r="M1350" s="178" t="s">
        <v>19</v>
      </c>
      <c r="N1350" s="179" t="s">
        <v>44</v>
      </c>
      <c r="O1350" s="62"/>
      <c r="P1350" s="180">
        <f>O1350*H1350</f>
        <v>0</v>
      </c>
      <c r="Q1350" s="180">
        <v>0</v>
      </c>
      <c r="R1350" s="180">
        <f>Q1350*H1350</f>
        <v>0</v>
      </c>
      <c r="S1350" s="180">
        <v>8.9999999999999993E-3</v>
      </c>
      <c r="T1350" s="181">
        <f>S1350*H1350</f>
        <v>0.09</v>
      </c>
      <c r="U1350" s="32"/>
      <c r="V1350" s="32"/>
      <c r="W1350" s="32"/>
      <c r="X1350" s="32"/>
      <c r="Y1350" s="32"/>
      <c r="Z1350" s="32"/>
      <c r="AA1350" s="32"/>
      <c r="AB1350" s="32"/>
      <c r="AC1350" s="32"/>
      <c r="AD1350" s="32"/>
      <c r="AE1350" s="32"/>
      <c r="AR1350" s="182" t="s">
        <v>143</v>
      </c>
      <c r="AT1350" s="182" t="s">
        <v>138</v>
      </c>
      <c r="AU1350" s="182" t="s">
        <v>83</v>
      </c>
      <c r="AY1350" s="15" t="s">
        <v>136</v>
      </c>
      <c r="BE1350" s="183">
        <f>IF(N1350="základní",J1350,0)</f>
        <v>0</v>
      </c>
      <c r="BF1350" s="183">
        <f>IF(N1350="snížená",J1350,0)</f>
        <v>0</v>
      </c>
      <c r="BG1350" s="183">
        <f>IF(N1350="zákl. přenesená",J1350,0)</f>
        <v>0</v>
      </c>
      <c r="BH1350" s="183">
        <f>IF(N1350="sníž. přenesená",J1350,0)</f>
        <v>0</v>
      </c>
      <c r="BI1350" s="183">
        <f>IF(N1350="nulová",J1350,0)</f>
        <v>0</v>
      </c>
      <c r="BJ1350" s="15" t="s">
        <v>81</v>
      </c>
      <c r="BK1350" s="183">
        <f>ROUND(I1350*H1350,2)</f>
        <v>0</v>
      </c>
      <c r="BL1350" s="15" t="s">
        <v>143</v>
      </c>
      <c r="BM1350" s="182" t="s">
        <v>2634</v>
      </c>
    </row>
    <row r="1351" spans="1:65" s="2" customFormat="1" ht="11.25">
      <c r="A1351" s="32"/>
      <c r="B1351" s="33"/>
      <c r="C1351" s="34"/>
      <c r="D1351" s="184" t="s">
        <v>145</v>
      </c>
      <c r="E1351" s="34"/>
      <c r="F1351" s="185" t="s">
        <v>2635</v>
      </c>
      <c r="G1351" s="34"/>
      <c r="H1351" s="34"/>
      <c r="I1351" s="186"/>
      <c r="J1351" s="34"/>
      <c r="K1351" s="34"/>
      <c r="L1351" s="37"/>
      <c r="M1351" s="187"/>
      <c r="N1351" s="188"/>
      <c r="O1351" s="62"/>
      <c r="P1351" s="62"/>
      <c r="Q1351" s="62"/>
      <c r="R1351" s="62"/>
      <c r="S1351" s="62"/>
      <c r="T1351" s="63"/>
      <c r="U1351" s="32"/>
      <c r="V1351" s="32"/>
      <c r="W1351" s="32"/>
      <c r="X1351" s="32"/>
      <c r="Y1351" s="32"/>
      <c r="Z1351" s="32"/>
      <c r="AA1351" s="32"/>
      <c r="AB1351" s="32"/>
      <c r="AC1351" s="32"/>
      <c r="AD1351" s="32"/>
      <c r="AE1351" s="32"/>
      <c r="AT1351" s="15" t="s">
        <v>145</v>
      </c>
      <c r="AU1351" s="15" t="s">
        <v>83</v>
      </c>
    </row>
    <row r="1352" spans="1:65" s="2" customFormat="1" ht="11.25">
      <c r="A1352" s="32"/>
      <c r="B1352" s="33"/>
      <c r="C1352" s="34"/>
      <c r="D1352" s="189" t="s">
        <v>147</v>
      </c>
      <c r="E1352" s="34"/>
      <c r="F1352" s="190" t="s">
        <v>2636</v>
      </c>
      <c r="G1352" s="34"/>
      <c r="H1352" s="34"/>
      <c r="I1352" s="186"/>
      <c r="J1352" s="34"/>
      <c r="K1352" s="34"/>
      <c r="L1352" s="37"/>
      <c r="M1352" s="187"/>
      <c r="N1352" s="188"/>
      <c r="O1352" s="62"/>
      <c r="P1352" s="62"/>
      <c r="Q1352" s="62"/>
      <c r="R1352" s="62"/>
      <c r="S1352" s="62"/>
      <c r="T1352" s="63"/>
      <c r="U1352" s="32"/>
      <c r="V1352" s="32"/>
      <c r="W1352" s="32"/>
      <c r="X1352" s="32"/>
      <c r="Y1352" s="32"/>
      <c r="Z1352" s="32"/>
      <c r="AA1352" s="32"/>
      <c r="AB1352" s="32"/>
      <c r="AC1352" s="32"/>
      <c r="AD1352" s="32"/>
      <c r="AE1352" s="32"/>
      <c r="AT1352" s="15" t="s">
        <v>147</v>
      </c>
      <c r="AU1352" s="15" t="s">
        <v>83</v>
      </c>
    </row>
    <row r="1353" spans="1:65" s="2" customFormat="1" ht="16.5" customHeight="1">
      <c r="A1353" s="32"/>
      <c r="B1353" s="33"/>
      <c r="C1353" s="171" t="s">
        <v>2637</v>
      </c>
      <c r="D1353" s="171" t="s">
        <v>138</v>
      </c>
      <c r="E1353" s="172" t="s">
        <v>2638</v>
      </c>
      <c r="F1353" s="173" t="s">
        <v>2639</v>
      </c>
      <c r="G1353" s="174" t="s">
        <v>276</v>
      </c>
      <c r="H1353" s="175">
        <v>5</v>
      </c>
      <c r="I1353" s="176"/>
      <c r="J1353" s="177">
        <f>ROUND(I1353*H1353,2)</f>
        <v>0</v>
      </c>
      <c r="K1353" s="173" t="s">
        <v>142</v>
      </c>
      <c r="L1353" s="37"/>
      <c r="M1353" s="178" t="s">
        <v>19</v>
      </c>
      <c r="N1353" s="179" t="s">
        <v>44</v>
      </c>
      <c r="O1353" s="62"/>
      <c r="P1353" s="180">
        <f>O1353*H1353</f>
        <v>0</v>
      </c>
      <c r="Q1353" s="180">
        <v>0</v>
      </c>
      <c r="R1353" s="180">
        <f>Q1353*H1353</f>
        <v>0</v>
      </c>
      <c r="S1353" s="180">
        <v>0.35</v>
      </c>
      <c r="T1353" s="181">
        <f>S1353*H1353</f>
        <v>1.75</v>
      </c>
      <c r="U1353" s="32"/>
      <c r="V1353" s="32"/>
      <c r="W1353" s="32"/>
      <c r="X1353" s="32"/>
      <c r="Y1353" s="32"/>
      <c r="Z1353" s="32"/>
      <c r="AA1353" s="32"/>
      <c r="AB1353" s="32"/>
      <c r="AC1353" s="32"/>
      <c r="AD1353" s="32"/>
      <c r="AE1353" s="32"/>
      <c r="AR1353" s="182" t="s">
        <v>143</v>
      </c>
      <c r="AT1353" s="182" t="s">
        <v>138</v>
      </c>
      <c r="AU1353" s="182" t="s">
        <v>83</v>
      </c>
      <c r="AY1353" s="15" t="s">
        <v>136</v>
      </c>
      <c r="BE1353" s="183">
        <f>IF(N1353="základní",J1353,0)</f>
        <v>0</v>
      </c>
      <c r="BF1353" s="183">
        <f>IF(N1353="snížená",J1353,0)</f>
        <v>0</v>
      </c>
      <c r="BG1353" s="183">
        <f>IF(N1353="zákl. přenesená",J1353,0)</f>
        <v>0</v>
      </c>
      <c r="BH1353" s="183">
        <f>IF(N1353="sníž. přenesená",J1353,0)</f>
        <v>0</v>
      </c>
      <c r="BI1353" s="183">
        <f>IF(N1353="nulová",J1353,0)</f>
        <v>0</v>
      </c>
      <c r="BJ1353" s="15" t="s">
        <v>81</v>
      </c>
      <c r="BK1353" s="183">
        <f>ROUND(I1353*H1353,2)</f>
        <v>0</v>
      </c>
      <c r="BL1353" s="15" t="s">
        <v>143</v>
      </c>
      <c r="BM1353" s="182" t="s">
        <v>2640</v>
      </c>
    </row>
    <row r="1354" spans="1:65" s="2" customFormat="1" ht="19.5">
      <c r="A1354" s="32"/>
      <c r="B1354" s="33"/>
      <c r="C1354" s="34"/>
      <c r="D1354" s="184" t="s">
        <v>145</v>
      </c>
      <c r="E1354" s="34"/>
      <c r="F1354" s="185" t="s">
        <v>2641</v>
      </c>
      <c r="G1354" s="34"/>
      <c r="H1354" s="34"/>
      <c r="I1354" s="186"/>
      <c r="J1354" s="34"/>
      <c r="K1354" s="34"/>
      <c r="L1354" s="37"/>
      <c r="M1354" s="187"/>
      <c r="N1354" s="188"/>
      <c r="O1354" s="62"/>
      <c r="P1354" s="62"/>
      <c r="Q1354" s="62"/>
      <c r="R1354" s="62"/>
      <c r="S1354" s="62"/>
      <c r="T1354" s="63"/>
      <c r="U1354" s="32"/>
      <c r="V1354" s="32"/>
      <c r="W1354" s="32"/>
      <c r="X1354" s="32"/>
      <c r="Y1354" s="32"/>
      <c r="Z1354" s="32"/>
      <c r="AA1354" s="32"/>
      <c r="AB1354" s="32"/>
      <c r="AC1354" s="32"/>
      <c r="AD1354" s="32"/>
      <c r="AE1354" s="32"/>
      <c r="AT1354" s="15" t="s">
        <v>145</v>
      </c>
      <c r="AU1354" s="15" t="s">
        <v>83</v>
      </c>
    </row>
    <row r="1355" spans="1:65" s="2" customFormat="1" ht="11.25">
      <c r="A1355" s="32"/>
      <c r="B1355" s="33"/>
      <c r="C1355" s="34"/>
      <c r="D1355" s="189" t="s">
        <v>147</v>
      </c>
      <c r="E1355" s="34"/>
      <c r="F1355" s="190" t="s">
        <v>2642</v>
      </c>
      <c r="G1355" s="34"/>
      <c r="H1355" s="34"/>
      <c r="I1355" s="186"/>
      <c r="J1355" s="34"/>
      <c r="K1355" s="34"/>
      <c r="L1355" s="37"/>
      <c r="M1355" s="187"/>
      <c r="N1355" s="188"/>
      <c r="O1355" s="62"/>
      <c r="P1355" s="62"/>
      <c r="Q1355" s="62"/>
      <c r="R1355" s="62"/>
      <c r="S1355" s="62"/>
      <c r="T1355" s="63"/>
      <c r="U1355" s="32"/>
      <c r="V1355" s="32"/>
      <c r="W1355" s="32"/>
      <c r="X1355" s="32"/>
      <c r="Y1355" s="32"/>
      <c r="Z1355" s="32"/>
      <c r="AA1355" s="32"/>
      <c r="AB1355" s="32"/>
      <c r="AC1355" s="32"/>
      <c r="AD1355" s="32"/>
      <c r="AE1355" s="32"/>
      <c r="AT1355" s="15" t="s">
        <v>147</v>
      </c>
      <c r="AU1355" s="15" t="s">
        <v>83</v>
      </c>
    </row>
    <row r="1356" spans="1:65" s="2" customFormat="1" ht="16.5" customHeight="1">
      <c r="A1356" s="32"/>
      <c r="B1356" s="33"/>
      <c r="C1356" s="171" t="s">
        <v>2643</v>
      </c>
      <c r="D1356" s="171" t="s">
        <v>138</v>
      </c>
      <c r="E1356" s="172" t="s">
        <v>2644</v>
      </c>
      <c r="F1356" s="173" t="s">
        <v>2645</v>
      </c>
      <c r="G1356" s="174" t="s">
        <v>276</v>
      </c>
      <c r="H1356" s="175">
        <v>50</v>
      </c>
      <c r="I1356" s="176"/>
      <c r="J1356" s="177">
        <f>ROUND(I1356*H1356,2)</f>
        <v>0</v>
      </c>
      <c r="K1356" s="173" t="s">
        <v>142</v>
      </c>
      <c r="L1356" s="37"/>
      <c r="M1356" s="178" t="s">
        <v>19</v>
      </c>
      <c r="N1356" s="179" t="s">
        <v>44</v>
      </c>
      <c r="O1356" s="62"/>
      <c r="P1356" s="180">
        <f>O1356*H1356</f>
        <v>0</v>
      </c>
      <c r="Q1356" s="180">
        <v>0</v>
      </c>
      <c r="R1356" s="180">
        <f>Q1356*H1356</f>
        <v>0</v>
      </c>
      <c r="S1356" s="180">
        <v>0.9</v>
      </c>
      <c r="T1356" s="181">
        <f>S1356*H1356</f>
        <v>45</v>
      </c>
      <c r="U1356" s="32"/>
      <c r="V1356" s="32"/>
      <c r="W1356" s="32"/>
      <c r="X1356" s="32"/>
      <c r="Y1356" s="32"/>
      <c r="Z1356" s="32"/>
      <c r="AA1356" s="32"/>
      <c r="AB1356" s="32"/>
      <c r="AC1356" s="32"/>
      <c r="AD1356" s="32"/>
      <c r="AE1356" s="32"/>
      <c r="AR1356" s="182" t="s">
        <v>143</v>
      </c>
      <c r="AT1356" s="182" t="s">
        <v>138</v>
      </c>
      <c r="AU1356" s="182" t="s">
        <v>83</v>
      </c>
      <c r="AY1356" s="15" t="s">
        <v>136</v>
      </c>
      <c r="BE1356" s="183">
        <f>IF(N1356="základní",J1356,0)</f>
        <v>0</v>
      </c>
      <c r="BF1356" s="183">
        <f>IF(N1356="snížená",J1356,0)</f>
        <v>0</v>
      </c>
      <c r="BG1356" s="183">
        <f>IF(N1356="zákl. přenesená",J1356,0)</f>
        <v>0</v>
      </c>
      <c r="BH1356" s="183">
        <f>IF(N1356="sníž. přenesená",J1356,0)</f>
        <v>0</v>
      </c>
      <c r="BI1356" s="183">
        <f>IF(N1356="nulová",J1356,0)</f>
        <v>0</v>
      </c>
      <c r="BJ1356" s="15" t="s">
        <v>81</v>
      </c>
      <c r="BK1356" s="183">
        <f>ROUND(I1356*H1356,2)</f>
        <v>0</v>
      </c>
      <c r="BL1356" s="15" t="s">
        <v>143</v>
      </c>
      <c r="BM1356" s="182" t="s">
        <v>2646</v>
      </c>
    </row>
    <row r="1357" spans="1:65" s="2" customFormat="1" ht="19.5">
      <c r="A1357" s="32"/>
      <c r="B1357" s="33"/>
      <c r="C1357" s="34"/>
      <c r="D1357" s="184" t="s">
        <v>145</v>
      </c>
      <c r="E1357" s="34"/>
      <c r="F1357" s="185" t="s">
        <v>2647</v>
      </c>
      <c r="G1357" s="34"/>
      <c r="H1357" s="34"/>
      <c r="I1357" s="186"/>
      <c r="J1357" s="34"/>
      <c r="K1357" s="34"/>
      <c r="L1357" s="37"/>
      <c r="M1357" s="187"/>
      <c r="N1357" s="188"/>
      <c r="O1357" s="62"/>
      <c r="P1357" s="62"/>
      <c r="Q1357" s="62"/>
      <c r="R1357" s="62"/>
      <c r="S1357" s="62"/>
      <c r="T1357" s="63"/>
      <c r="U1357" s="32"/>
      <c r="V1357" s="32"/>
      <c r="W1357" s="32"/>
      <c r="X1357" s="32"/>
      <c r="Y1357" s="32"/>
      <c r="Z1357" s="32"/>
      <c r="AA1357" s="32"/>
      <c r="AB1357" s="32"/>
      <c r="AC1357" s="32"/>
      <c r="AD1357" s="32"/>
      <c r="AE1357" s="32"/>
      <c r="AT1357" s="15" t="s">
        <v>145</v>
      </c>
      <c r="AU1357" s="15" t="s">
        <v>83</v>
      </c>
    </row>
    <row r="1358" spans="1:65" s="2" customFormat="1" ht="11.25">
      <c r="A1358" s="32"/>
      <c r="B1358" s="33"/>
      <c r="C1358" s="34"/>
      <c r="D1358" s="189" t="s">
        <v>147</v>
      </c>
      <c r="E1358" s="34"/>
      <c r="F1358" s="190" t="s">
        <v>2648</v>
      </c>
      <c r="G1358" s="34"/>
      <c r="H1358" s="34"/>
      <c r="I1358" s="186"/>
      <c r="J1358" s="34"/>
      <c r="K1358" s="34"/>
      <c r="L1358" s="37"/>
      <c r="M1358" s="187"/>
      <c r="N1358" s="188"/>
      <c r="O1358" s="62"/>
      <c r="P1358" s="62"/>
      <c r="Q1358" s="62"/>
      <c r="R1358" s="62"/>
      <c r="S1358" s="62"/>
      <c r="T1358" s="63"/>
      <c r="U1358" s="32"/>
      <c r="V1358" s="32"/>
      <c r="W1358" s="32"/>
      <c r="X1358" s="32"/>
      <c r="Y1358" s="32"/>
      <c r="Z1358" s="32"/>
      <c r="AA1358" s="32"/>
      <c r="AB1358" s="32"/>
      <c r="AC1358" s="32"/>
      <c r="AD1358" s="32"/>
      <c r="AE1358" s="32"/>
      <c r="AT1358" s="15" t="s">
        <v>147</v>
      </c>
      <c r="AU1358" s="15" t="s">
        <v>83</v>
      </c>
    </row>
    <row r="1359" spans="1:65" s="2" customFormat="1" ht="16.5" customHeight="1">
      <c r="A1359" s="32"/>
      <c r="B1359" s="33"/>
      <c r="C1359" s="171" t="s">
        <v>2649</v>
      </c>
      <c r="D1359" s="171" t="s">
        <v>138</v>
      </c>
      <c r="E1359" s="172" t="s">
        <v>2650</v>
      </c>
      <c r="F1359" s="173" t="s">
        <v>2651</v>
      </c>
      <c r="G1359" s="174" t="s">
        <v>276</v>
      </c>
      <c r="H1359" s="175">
        <v>50</v>
      </c>
      <c r="I1359" s="176"/>
      <c r="J1359" s="177">
        <f>ROUND(I1359*H1359,2)</f>
        <v>0</v>
      </c>
      <c r="K1359" s="173" t="s">
        <v>142</v>
      </c>
      <c r="L1359" s="37"/>
      <c r="M1359" s="178" t="s">
        <v>19</v>
      </c>
      <c r="N1359" s="179" t="s">
        <v>44</v>
      </c>
      <c r="O1359" s="62"/>
      <c r="P1359" s="180">
        <f>O1359*H1359</f>
        <v>0</v>
      </c>
      <c r="Q1359" s="180">
        <v>0</v>
      </c>
      <c r="R1359" s="180">
        <f>Q1359*H1359</f>
        <v>0</v>
      </c>
      <c r="S1359" s="180">
        <v>0.35</v>
      </c>
      <c r="T1359" s="181">
        <f>S1359*H1359</f>
        <v>17.5</v>
      </c>
      <c r="U1359" s="32"/>
      <c r="V1359" s="32"/>
      <c r="W1359" s="32"/>
      <c r="X1359" s="32"/>
      <c r="Y1359" s="32"/>
      <c r="Z1359" s="32"/>
      <c r="AA1359" s="32"/>
      <c r="AB1359" s="32"/>
      <c r="AC1359" s="32"/>
      <c r="AD1359" s="32"/>
      <c r="AE1359" s="32"/>
      <c r="AR1359" s="182" t="s">
        <v>143</v>
      </c>
      <c r="AT1359" s="182" t="s">
        <v>138</v>
      </c>
      <c r="AU1359" s="182" t="s">
        <v>83</v>
      </c>
      <c r="AY1359" s="15" t="s">
        <v>136</v>
      </c>
      <c r="BE1359" s="183">
        <f>IF(N1359="základní",J1359,0)</f>
        <v>0</v>
      </c>
      <c r="BF1359" s="183">
        <f>IF(N1359="snížená",J1359,0)</f>
        <v>0</v>
      </c>
      <c r="BG1359" s="183">
        <f>IF(N1359="zákl. přenesená",J1359,0)</f>
        <v>0</v>
      </c>
      <c r="BH1359" s="183">
        <f>IF(N1359="sníž. přenesená",J1359,0)</f>
        <v>0</v>
      </c>
      <c r="BI1359" s="183">
        <f>IF(N1359="nulová",J1359,0)</f>
        <v>0</v>
      </c>
      <c r="BJ1359" s="15" t="s">
        <v>81</v>
      </c>
      <c r="BK1359" s="183">
        <f>ROUND(I1359*H1359,2)</f>
        <v>0</v>
      </c>
      <c r="BL1359" s="15" t="s">
        <v>143</v>
      </c>
      <c r="BM1359" s="182" t="s">
        <v>2652</v>
      </c>
    </row>
    <row r="1360" spans="1:65" s="2" customFormat="1" ht="19.5">
      <c r="A1360" s="32"/>
      <c r="B1360" s="33"/>
      <c r="C1360" s="34"/>
      <c r="D1360" s="184" t="s">
        <v>145</v>
      </c>
      <c r="E1360" s="34"/>
      <c r="F1360" s="185" t="s">
        <v>2653</v>
      </c>
      <c r="G1360" s="34"/>
      <c r="H1360" s="34"/>
      <c r="I1360" s="186"/>
      <c r="J1360" s="34"/>
      <c r="K1360" s="34"/>
      <c r="L1360" s="37"/>
      <c r="M1360" s="187"/>
      <c r="N1360" s="188"/>
      <c r="O1360" s="62"/>
      <c r="P1360" s="62"/>
      <c r="Q1360" s="62"/>
      <c r="R1360" s="62"/>
      <c r="S1360" s="62"/>
      <c r="T1360" s="63"/>
      <c r="U1360" s="32"/>
      <c r="V1360" s="32"/>
      <c r="W1360" s="32"/>
      <c r="X1360" s="32"/>
      <c r="Y1360" s="32"/>
      <c r="Z1360" s="32"/>
      <c r="AA1360" s="32"/>
      <c r="AB1360" s="32"/>
      <c r="AC1360" s="32"/>
      <c r="AD1360" s="32"/>
      <c r="AE1360" s="32"/>
      <c r="AT1360" s="15" t="s">
        <v>145</v>
      </c>
      <c r="AU1360" s="15" t="s">
        <v>83</v>
      </c>
    </row>
    <row r="1361" spans="1:65" s="2" customFormat="1" ht="11.25">
      <c r="A1361" s="32"/>
      <c r="B1361" s="33"/>
      <c r="C1361" s="34"/>
      <c r="D1361" s="189" t="s">
        <v>147</v>
      </c>
      <c r="E1361" s="34"/>
      <c r="F1361" s="190" t="s">
        <v>2654</v>
      </c>
      <c r="G1361" s="34"/>
      <c r="H1361" s="34"/>
      <c r="I1361" s="186"/>
      <c r="J1361" s="34"/>
      <c r="K1361" s="34"/>
      <c r="L1361" s="37"/>
      <c r="M1361" s="187"/>
      <c r="N1361" s="188"/>
      <c r="O1361" s="62"/>
      <c r="P1361" s="62"/>
      <c r="Q1361" s="62"/>
      <c r="R1361" s="62"/>
      <c r="S1361" s="62"/>
      <c r="T1361" s="63"/>
      <c r="U1361" s="32"/>
      <c r="V1361" s="32"/>
      <c r="W1361" s="32"/>
      <c r="X1361" s="32"/>
      <c r="Y1361" s="32"/>
      <c r="Z1361" s="32"/>
      <c r="AA1361" s="32"/>
      <c r="AB1361" s="32"/>
      <c r="AC1361" s="32"/>
      <c r="AD1361" s="32"/>
      <c r="AE1361" s="32"/>
      <c r="AT1361" s="15" t="s">
        <v>147</v>
      </c>
      <c r="AU1361" s="15" t="s">
        <v>83</v>
      </c>
    </row>
    <row r="1362" spans="1:65" s="2" customFormat="1" ht="16.5" customHeight="1">
      <c r="A1362" s="32"/>
      <c r="B1362" s="33"/>
      <c r="C1362" s="171" t="s">
        <v>2655</v>
      </c>
      <c r="D1362" s="171" t="s">
        <v>138</v>
      </c>
      <c r="E1362" s="172" t="s">
        <v>2656</v>
      </c>
      <c r="F1362" s="173" t="s">
        <v>2657</v>
      </c>
      <c r="G1362" s="174" t="s">
        <v>276</v>
      </c>
      <c r="H1362" s="175">
        <v>50</v>
      </c>
      <c r="I1362" s="176"/>
      <c r="J1362" s="177">
        <f>ROUND(I1362*H1362,2)</f>
        <v>0</v>
      </c>
      <c r="K1362" s="173" t="s">
        <v>142</v>
      </c>
      <c r="L1362" s="37"/>
      <c r="M1362" s="178" t="s">
        <v>19</v>
      </c>
      <c r="N1362" s="179" t="s">
        <v>44</v>
      </c>
      <c r="O1362" s="62"/>
      <c r="P1362" s="180">
        <f>O1362*H1362</f>
        <v>0</v>
      </c>
      <c r="Q1362" s="180">
        <v>8.0000000000000007E-5</v>
      </c>
      <c r="R1362" s="180">
        <f>Q1362*H1362</f>
        <v>4.0000000000000001E-3</v>
      </c>
      <c r="S1362" s="180">
        <v>1.7999999999999999E-2</v>
      </c>
      <c r="T1362" s="181">
        <f>S1362*H1362</f>
        <v>0.89999999999999991</v>
      </c>
      <c r="U1362" s="32"/>
      <c r="V1362" s="32"/>
      <c r="W1362" s="32"/>
      <c r="X1362" s="32"/>
      <c r="Y1362" s="32"/>
      <c r="Z1362" s="32"/>
      <c r="AA1362" s="32"/>
      <c r="AB1362" s="32"/>
      <c r="AC1362" s="32"/>
      <c r="AD1362" s="32"/>
      <c r="AE1362" s="32"/>
      <c r="AR1362" s="182" t="s">
        <v>143</v>
      </c>
      <c r="AT1362" s="182" t="s">
        <v>138</v>
      </c>
      <c r="AU1362" s="182" t="s">
        <v>83</v>
      </c>
      <c r="AY1362" s="15" t="s">
        <v>136</v>
      </c>
      <c r="BE1362" s="183">
        <f>IF(N1362="základní",J1362,0)</f>
        <v>0</v>
      </c>
      <c r="BF1362" s="183">
        <f>IF(N1362="snížená",J1362,0)</f>
        <v>0</v>
      </c>
      <c r="BG1362" s="183">
        <f>IF(N1362="zákl. přenesená",J1362,0)</f>
        <v>0</v>
      </c>
      <c r="BH1362" s="183">
        <f>IF(N1362="sníž. přenesená",J1362,0)</f>
        <v>0</v>
      </c>
      <c r="BI1362" s="183">
        <f>IF(N1362="nulová",J1362,0)</f>
        <v>0</v>
      </c>
      <c r="BJ1362" s="15" t="s">
        <v>81</v>
      </c>
      <c r="BK1362" s="183">
        <f>ROUND(I1362*H1362,2)</f>
        <v>0</v>
      </c>
      <c r="BL1362" s="15" t="s">
        <v>143</v>
      </c>
      <c r="BM1362" s="182" t="s">
        <v>2658</v>
      </c>
    </row>
    <row r="1363" spans="1:65" s="2" customFormat="1" ht="11.25">
      <c r="A1363" s="32"/>
      <c r="B1363" s="33"/>
      <c r="C1363" s="34"/>
      <c r="D1363" s="184" t="s">
        <v>145</v>
      </c>
      <c r="E1363" s="34"/>
      <c r="F1363" s="185" t="s">
        <v>2659</v>
      </c>
      <c r="G1363" s="34"/>
      <c r="H1363" s="34"/>
      <c r="I1363" s="186"/>
      <c r="J1363" s="34"/>
      <c r="K1363" s="34"/>
      <c r="L1363" s="37"/>
      <c r="M1363" s="187"/>
      <c r="N1363" s="188"/>
      <c r="O1363" s="62"/>
      <c r="P1363" s="62"/>
      <c r="Q1363" s="62"/>
      <c r="R1363" s="62"/>
      <c r="S1363" s="62"/>
      <c r="T1363" s="63"/>
      <c r="U1363" s="32"/>
      <c r="V1363" s="32"/>
      <c r="W1363" s="32"/>
      <c r="X1363" s="32"/>
      <c r="Y1363" s="32"/>
      <c r="Z1363" s="32"/>
      <c r="AA1363" s="32"/>
      <c r="AB1363" s="32"/>
      <c r="AC1363" s="32"/>
      <c r="AD1363" s="32"/>
      <c r="AE1363" s="32"/>
      <c r="AT1363" s="15" t="s">
        <v>145</v>
      </c>
      <c r="AU1363" s="15" t="s">
        <v>83</v>
      </c>
    </row>
    <row r="1364" spans="1:65" s="2" customFormat="1" ht="11.25">
      <c r="A1364" s="32"/>
      <c r="B1364" s="33"/>
      <c r="C1364" s="34"/>
      <c r="D1364" s="189" t="s">
        <v>147</v>
      </c>
      <c r="E1364" s="34"/>
      <c r="F1364" s="190" t="s">
        <v>2660</v>
      </c>
      <c r="G1364" s="34"/>
      <c r="H1364" s="34"/>
      <c r="I1364" s="186"/>
      <c r="J1364" s="34"/>
      <c r="K1364" s="34"/>
      <c r="L1364" s="37"/>
      <c r="M1364" s="187"/>
      <c r="N1364" s="188"/>
      <c r="O1364" s="62"/>
      <c r="P1364" s="62"/>
      <c r="Q1364" s="62"/>
      <c r="R1364" s="62"/>
      <c r="S1364" s="62"/>
      <c r="T1364" s="63"/>
      <c r="U1364" s="32"/>
      <c r="V1364" s="32"/>
      <c r="W1364" s="32"/>
      <c r="X1364" s="32"/>
      <c r="Y1364" s="32"/>
      <c r="Z1364" s="32"/>
      <c r="AA1364" s="32"/>
      <c r="AB1364" s="32"/>
      <c r="AC1364" s="32"/>
      <c r="AD1364" s="32"/>
      <c r="AE1364" s="32"/>
      <c r="AT1364" s="15" t="s">
        <v>147</v>
      </c>
      <c r="AU1364" s="15" t="s">
        <v>83</v>
      </c>
    </row>
    <row r="1365" spans="1:65" s="2" customFormat="1" ht="16.5" customHeight="1">
      <c r="A1365" s="32"/>
      <c r="B1365" s="33"/>
      <c r="C1365" s="171" t="s">
        <v>2661</v>
      </c>
      <c r="D1365" s="171" t="s">
        <v>138</v>
      </c>
      <c r="E1365" s="172" t="s">
        <v>2662</v>
      </c>
      <c r="F1365" s="173" t="s">
        <v>2663</v>
      </c>
      <c r="G1365" s="174" t="s">
        <v>781</v>
      </c>
      <c r="H1365" s="175">
        <v>50</v>
      </c>
      <c r="I1365" s="176"/>
      <c r="J1365" s="177">
        <f>ROUND(I1365*H1365,2)</f>
        <v>0</v>
      </c>
      <c r="K1365" s="173" t="s">
        <v>142</v>
      </c>
      <c r="L1365" s="37"/>
      <c r="M1365" s="178" t="s">
        <v>19</v>
      </c>
      <c r="N1365" s="179" t="s">
        <v>44</v>
      </c>
      <c r="O1365" s="62"/>
      <c r="P1365" s="180">
        <f>O1365*H1365</f>
        <v>0</v>
      </c>
      <c r="Q1365" s="180">
        <v>0</v>
      </c>
      <c r="R1365" s="180">
        <f>Q1365*H1365</f>
        <v>0</v>
      </c>
      <c r="S1365" s="180">
        <v>1E-3</v>
      </c>
      <c r="T1365" s="181">
        <f>S1365*H1365</f>
        <v>0.05</v>
      </c>
      <c r="U1365" s="32"/>
      <c r="V1365" s="32"/>
      <c r="W1365" s="32"/>
      <c r="X1365" s="32"/>
      <c r="Y1365" s="32"/>
      <c r="Z1365" s="32"/>
      <c r="AA1365" s="32"/>
      <c r="AB1365" s="32"/>
      <c r="AC1365" s="32"/>
      <c r="AD1365" s="32"/>
      <c r="AE1365" s="32"/>
      <c r="AR1365" s="182" t="s">
        <v>143</v>
      </c>
      <c r="AT1365" s="182" t="s">
        <v>138</v>
      </c>
      <c r="AU1365" s="182" t="s">
        <v>83</v>
      </c>
      <c r="AY1365" s="15" t="s">
        <v>136</v>
      </c>
      <c r="BE1365" s="183">
        <f>IF(N1365="základní",J1365,0)</f>
        <v>0</v>
      </c>
      <c r="BF1365" s="183">
        <f>IF(N1365="snížená",J1365,0)</f>
        <v>0</v>
      </c>
      <c r="BG1365" s="183">
        <f>IF(N1365="zákl. přenesená",J1365,0)</f>
        <v>0</v>
      </c>
      <c r="BH1365" s="183">
        <f>IF(N1365="sníž. přenesená",J1365,0)</f>
        <v>0</v>
      </c>
      <c r="BI1365" s="183">
        <f>IF(N1365="nulová",J1365,0)</f>
        <v>0</v>
      </c>
      <c r="BJ1365" s="15" t="s">
        <v>81</v>
      </c>
      <c r="BK1365" s="183">
        <f>ROUND(I1365*H1365,2)</f>
        <v>0</v>
      </c>
      <c r="BL1365" s="15" t="s">
        <v>143</v>
      </c>
      <c r="BM1365" s="182" t="s">
        <v>2664</v>
      </c>
    </row>
    <row r="1366" spans="1:65" s="2" customFormat="1" ht="11.25">
      <c r="A1366" s="32"/>
      <c r="B1366" s="33"/>
      <c r="C1366" s="34"/>
      <c r="D1366" s="184" t="s">
        <v>145</v>
      </c>
      <c r="E1366" s="34"/>
      <c r="F1366" s="185" t="s">
        <v>2665</v>
      </c>
      <c r="G1366" s="34"/>
      <c r="H1366" s="34"/>
      <c r="I1366" s="186"/>
      <c r="J1366" s="34"/>
      <c r="K1366" s="34"/>
      <c r="L1366" s="37"/>
      <c r="M1366" s="187"/>
      <c r="N1366" s="188"/>
      <c r="O1366" s="62"/>
      <c r="P1366" s="62"/>
      <c r="Q1366" s="62"/>
      <c r="R1366" s="62"/>
      <c r="S1366" s="62"/>
      <c r="T1366" s="63"/>
      <c r="U1366" s="32"/>
      <c r="V1366" s="32"/>
      <c r="W1366" s="32"/>
      <c r="X1366" s="32"/>
      <c r="Y1366" s="32"/>
      <c r="Z1366" s="32"/>
      <c r="AA1366" s="32"/>
      <c r="AB1366" s="32"/>
      <c r="AC1366" s="32"/>
      <c r="AD1366" s="32"/>
      <c r="AE1366" s="32"/>
      <c r="AT1366" s="15" t="s">
        <v>145</v>
      </c>
      <c r="AU1366" s="15" t="s">
        <v>83</v>
      </c>
    </row>
    <row r="1367" spans="1:65" s="2" customFormat="1" ht="11.25">
      <c r="A1367" s="32"/>
      <c r="B1367" s="33"/>
      <c r="C1367" s="34"/>
      <c r="D1367" s="189" t="s">
        <v>147</v>
      </c>
      <c r="E1367" s="34"/>
      <c r="F1367" s="190" t="s">
        <v>2666</v>
      </c>
      <c r="G1367" s="34"/>
      <c r="H1367" s="34"/>
      <c r="I1367" s="186"/>
      <c r="J1367" s="34"/>
      <c r="K1367" s="34"/>
      <c r="L1367" s="37"/>
      <c r="M1367" s="187"/>
      <c r="N1367" s="188"/>
      <c r="O1367" s="62"/>
      <c r="P1367" s="62"/>
      <c r="Q1367" s="62"/>
      <c r="R1367" s="62"/>
      <c r="S1367" s="62"/>
      <c r="T1367" s="63"/>
      <c r="U1367" s="32"/>
      <c r="V1367" s="32"/>
      <c r="W1367" s="32"/>
      <c r="X1367" s="32"/>
      <c r="Y1367" s="32"/>
      <c r="Z1367" s="32"/>
      <c r="AA1367" s="32"/>
      <c r="AB1367" s="32"/>
      <c r="AC1367" s="32"/>
      <c r="AD1367" s="32"/>
      <c r="AE1367" s="32"/>
      <c r="AT1367" s="15" t="s">
        <v>147</v>
      </c>
      <c r="AU1367" s="15" t="s">
        <v>83</v>
      </c>
    </row>
    <row r="1368" spans="1:65" s="2" customFormat="1" ht="16.5" customHeight="1">
      <c r="A1368" s="32"/>
      <c r="B1368" s="33"/>
      <c r="C1368" s="171" t="s">
        <v>2667</v>
      </c>
      <c r="D1368" s="171" t="s">
        <v>138</v>
      </c>
      <c r="E1368" s="172" t="s">
        <v>2668</v>
      </c>
      <c r="F1368" s="173" t="s">
        <v>2669</v>
      </c>
      <c r="G1368" s="174" t="s">
        <v>781</v>
      </c>
      <c r="H1368" s="175">
        <v>150</v>
      </c>
      <c r="I1368" s="176"/>
      <c r="J1368" s="177">
        <f>ROUND(I1368*H1368,2)</f>
        <v>0</v>
      </c>
      <c r="K1368" s="173" t="s">
        <v>142</v>
      </c>
      <c r="L1368" s="37"/>
      <c r="M1368" s="178" t="s">
        <v>19</v>
      </c>
      <c r="N1368" s="179" t="s">
        <v>44</v>
      </c>
      <c r="O1368" s="62"/>
      <c r="P1368" s="180">
        <f>O1368*H1368</f>
        <v>0</v>
      </c>
      <c r="Q1368" s="180">
        <v>0</v>
      </c>
      <c r="R1368" s="180">
        <f>Q1368*H1368</f>
        <v>0</v>
      </c>
      <c r="S1368" s="180">
        <v>1E-3</v>
      </c>
      <c r="T1368" s="181">
        <f>S1368*H1368</f>
        <v>0.15</v>
      </c>
      <c r="U1368" s="32"/>
      <c r="V1368" s="32"/>
      <c r="W1368" s="32"/>
      <c r="X1368" s="32"/>
      <c r="Y1368" s="32"/>
      <c r="Z1368" s="32"/>
      <c r="AA1368" s="32"/>
      <c r="AB1368" s="32"/>
      <c r="AC1368" s="32"/>
      <c r="AD1368" s="32"/>
      <c r="AE1368" s="32"/>
      <c r="AR1368" s="182" t="s">
        <v>143</v>
      </c>
      <c r="AT1368" s="182" t="s">
        <v>138</v>
      </c>
      <c r="AU1368" s="182" t="s">
        <v>83</v>
      </c>
      <c r="AY1368" s="15" t="s">
        <v>136</v>
      </c>
      <c r="BE1368" s="183">
        <f>IF(N1368="základní",J1368,0)</f>
        <v>0</v>
      </c>
      <c r="BF1368" s="183">
        <f>IF(N1368="snížená",J1368,0)</f>
        <v>0</v>
      </c>
      <c r="BG1368" s="183">
        <f>IF(N1368="zákl. přenesená",J1368,0)</f>
        <v>0</v>
      </c>
      <c r="BH1368" s="183">
        <f>IF(N1368="sníž. přenesená",J1368,0)</f>
        <v>0</v>
      </c>
      <c r="BI1368" s="183">
        <f>IF(N1368="nulová",J1368,0)</f>
        <v>0</v>
      </c>
      <c r="BJ1368" s="15" t="s">
        <v>81</v>
      </c>
      <c r="BK1368" s="183">
        <f>ROUND(I1368*H1368,2)</f>
        <v>0</v>
      </c>
      <c r="BL1368" s="15" t="s">
        <v>143</v>
      </c>
      <c r="BM1368" s="182" t="s">
        <v>2670</v>
      </c>
    </row>
    <row r="1369" spans="1:65" s="2" customFormat="1" ht="11.25">
      <c r="A1369" s="32"/>
      <c r="B1369" s="33"/>
      <c r="C1369" s="34"/>
      <c r="D1369" s="184" t="s">
        <v>145</v>
      </c>
      <c r="E1369" s="34"/>
      <c r="F1369" s="185" t="s">
        <v>2671</v>
      </c>
      <c r="G1369" s="34"/>
      <c r="H1369" s="34"/>
      <c r="I1369" s="186"/>
      <c r="J1369" s="34"/>
      <c r="K1369" s="34"/>
      <c r="L1369" s="37"/>
      <c r="M1369" s="187"/>
      <c r="N1369" s="188"/>
      <c r="O1369" s="62"/>
      <c r="P1369" s="62"/>
      <c r="Q1369" s="62"/>
      <c r="R1369" s="62"/>
      <c r="S1369" s="62"/>
      <c r="T1369" s="63"/>
      <c r="U1369" s="32"/>
      <c r="V1369" s="32"/>
      <c r="W1369" s="32"/>
      <c r="X1369" s="32"/>
      <c r="Y1369" s="32"/>
      <c r="Z1369" s="32"/>
      <c r="AA1369" s="32"/>
      <c r="AB1369" s="32"/>
      <c r="AC1369" s="32"/>
      <c r="AD1369" s="32"/>
      <c r="AE1369" s="32"/>
      <c r="AT1369" s="15" t="s">
        <v>145</v>
      </c>
      <c r="AU1369" s="15" t="s">
        <v>83</v>
      </c>
    </row>
    <row r="1370" spans="1:65" s="2" customFormat="1" ht="11.25">
      <c r="A1370" s="32"/>
      <c r="B1370" s="33"/>
      <c r="C1370" s="34"/>
      <c r="D1370" s="189" t="s">
        <v>147</v>
      </c>
      <c r="E1370" s="34"/>
      <c r="F1370" s="190" t="s">
        <v>2672</v>
      </c>
      <c r="G1370" s="34"/>
      <c r="H1370" s="34"/>
      <c r="I1370" s="186"/>
      <c r="J1370" s="34"/>
      <c r="K1370" s="34"/>
      <c r="L1370" s="37"/>
      <c r="M1370" s="187"/>
      <c r="N1370" s="188"/>
      <c r="O1370" s="62"/>
      <c r="P1370" s="62"/>
      <c r="Q1370" s="62"/>
      <c r="R1370" s="62"/>
      <c r="S1370" s="62"/>
      <c r="T1370" s="63"/>
      <c r="U1370" s="32"/>
      <c r="V1370" s="32"/>
      <c r="W1370" s="32"/>
      <c r="X1370" s="32"/>
      <c r="Y1370" s="32"/>
      <c r="Z1370" s="32"/>
      <c r="AA1370" s="32"/>
      <c r="AB1370" s="32"/>
      <c r="AC1370" s="32"/>
      <c r="AD1370" s="32"/>
      <c r="AE1370" s="32"/>
      <c r="AT1370" s="15" t="s">
        <v>147</v>
      </c>
      <c r="AU1370" s="15" t="s">
        <v>83</v>
      </c>
    </row>
    <row r="1371" spans="1:65" s="2" customFormat="1" ht="16.5" customHeight="1">
      <c r="A1371" s="32"/>
      <c r="B1371" s="33"/>
      <c r="C1371" s="171" t="s">
        <v>2673</v>
      </c>
      <c r="D1371" s="171" t="s">
        <v>138</v>
      </c>
      <c r="E1371" s="172" t="s">
        <v>2674</v>
      </c>
      <c r="F1371" s="173" t="s">
        <v>2675</v>
      </c>
      <c r="G1371" s="174" t="s">
        <v>141</v>
      </c>
      <c r="H1371" s="175">
        <v>10</v>
      </c>
      <c r="I1371" s="176"/>
      <c r="J1371" s="177">
        <f>ROUND(I1371*H1371,2)</f>
        <v>0</v>
      </c>
      <c r="K1371" s="173" t="s">
        <v>142</v>
      </c>
      <c r="L1371" s="37"/>
      <c r="M1371" s="178" t="s">
        <v>19</v>
      </c>
      <c r="N1371" s="179" t="s">
        <v>44</v>
      </c>
      <c r="O1371" s="62"/>
      <c r="P1371" s="180">
        <f>O1371*H1371</f>
        <v>0</v>
      </c>
      <c r="Q1371" s="180">
        <v>0</v>
      </c>
      <c r="R1371" s="180">
        <f>Q1371*H1371</f>
        <v>0</v>
      </c>
      <c r="S1371" s="180">
        <v>0.17599999999999999</v>
      </c>
      <c r="T1371" s="181">
        <f>S1371*H1371</f>
        <v>1.7599999999999998</v>
      </c>
      <c r="U1371" s="32"/>
      <c r="V1371" s="32"/>
      <c r="W1371" s="32"/>
      <c r="X1371" s="32"/>
      <c r="Y1371" s="32"/>
      <c r="Z1371" s="32"/>
      <c r="AA1371" s="32"/>
      <c r="AB1371" s="32"/>
      <c r="AC1371" s="32"/>
      <c r="AD1371" s="32"/>
      <c r="AE1371" s="32"/>
      <c r="AR1371" s="182" t="s">
        <v>143</v>
      </c>
      <c r="AT1371" s="182" t="s">
        <v>138</v>
      </c>
      <c r="AU1371" s="182" t="s">
        <v>83</v>
      </c>
      <c r="AY1371" s="15" t="s">
        <v>136</v>
      </c>
      <c r="BE1371" s="183">
        <f>IF(N1371="základní",J1371,0)</f>
        <v>0</v>
      </c>
      <c r="BF1371" s="183">
        <f>IF(N1371="snížená",J1371,0)</f>
        <v>0</v>
      </c>
      <c r="BG1371" s="183">
        <f>IF(N1371="zákl. přenesená",J1371,0)</f>
        <v>0</v>
      </c>
      <c r="BH1371" s="183">
        <f>IF(N1371="sníž. přenesená",J1371,0)</f>
        <v>0</v>
      </c>
      <c r="BI1371" s="183">
        <f>IF(N1371="nulová",J1371,0)</f>
        <v>0</v>
      </c>
      <c r="BJ1371" s="15" t="s">
        <v>81</v>
      </c>
      <c r="BK1371" s="183">
        <f>ROUND(I1371*H1371,2)</f>
        <v>0</v>
      </c>
      <c r="BL1371" s="15" t="s">
        <v>143</v>
      </c>
      <c r="BM1371" s="182" t="s">
        <v>2676</v>
      </c>
    </row>
    <row r="1372" spans="1:65" s="2" customFormat="1" ht="11.25">
      <c r="A1372" s="32"/>
      <c r="B1372" s="33"/>
      <c r="C1372" s="34"/>
      <c r="D1372" s="184" t="s">
        <v>145</v>
      </c>
      <c r="E1372" s="34"/>
      <c r="F1372" s="185" t="s">
        <v>2677</v>
      </c>
      <c r="G1372" s="34"/>
      <c r="H1372" s="34"/>
      <c r="I1372" s="186"/>
      <c r="J1372" s="34"/>
      <c r="K1372" s="34"/>
      <c r="L1372" s="37"/>
      <c r="M1372" s="187"/>
      <c r="N1372" s="188"/>
      <c r="O1372" s="62"/>
      <c r="P1372" s="62"/>
      <c r="Q1372" s="62"/>
      <c r="R1372" s="62"/>
      <c r="S1372" s="62"/>
      <c r="T1372" s="63"/>
      <c r="U1372" s="32"/>
      <c r="V1372" s="32"/>
      <c r="W1372" s="32"/>
      <c r="X1372" s="32"/>
      <c r="Y1372" s="32"/>
      <c r="Z1372" s="32"/>
      <c r="AA1372" s="32"/>
      <c r="AB1372" s="32"/>
      <c r="AC1372" s="32"/>
      <c r="AD1372" s="32"/>
      <c r="AE1372" s="32"/>
      <c r="AT1372" s="15" t="s">
        <v>145</v>
      </c>
      <c r="AU1372" s="15" t="s">
        <v>83</v>
      </c>
    </row>
    <row r="1373" spans="1:65" s="2" customFormat="1" ht="11.25">
      <c r="A1373" s="32"/>
      <c r="B1373" s="33"/>
      <c r="C1373" s="34"/>
      <c r="D1373" s="189" t="s">
        <v>147</v>
      </c>
      <c r="E1373" s="34"/>
      <c r="F1373" s="190" t="s">
        <v>2678</v>
      </c>
      <c r="G1373" s="34"/>
      <c r="H1373" s="34"/>
      <c r="I1373" s="186"/>
      <c r="J1373" s="34"/>
      <c r="K1373" s="34"/>
      <c r="L1373" s="37"/>
      <c r="M1373" s="187"/>
      <c r="N1373" s="188"/>
      <c r="O1373" s="62"/>
      <c r="P1373" s="62"/>
      <c r="Q1373" s="62"/>
      <c r="R1373" s="62"/>
      <c r="S1373" s="62"/>
      <c r="T1373" s="63"/>
      <c r="U1373" s="32"/>
      <c r="V1373" s="32"/>
      <c r="W1373" s="32"/>
      <c r="X1373" s="32"/>
      <c r="Y1373" s="32"/>
      <c r="Z1373" s="32"/>
      <c r="AA1373" s="32"/>
      <c r="AB1373" s="32"/>
      <c r="AC1373" s="32"/>
      <c r="AD1373" s="32"/>
      <c r="AE1373" s="32"/>
      <c r="AT1373" s="15" t="s">
        <v>147</v>
      </c>
      <c r="AU1373" s="15" t="s">
        <v>83</v>
      </c>
    </row>
    <row r="1374" spans="1:65" s="2" customFormat="1" ht="16.5" customHeight="1">
      <c r="A1374" s="32"/>
      <c r="B1374" s="33"/>
      <c r="C1374" s="171" t="s">
        <v>2679</v>
      </c>
      <c r="D1374" s="171" t="s">
        <v>138</v>
      </c>
      <c r="E1374" s="172" t="s">
        <v>2680</v>
      </c>
      <c r="F1374" s="173" t="s">
        <v>2681</v>
      </c>
      <c r="G1374" s="174" t="s">
        <v>141</v>
      </c>
      <c r="H1374" s="175">
        <v>10</v>
      </c>
      <c r="I1374" s="176"/>
      <c r="J1374" s="177">
        <f>ROUND(I1374*H1374,2)</f>
        <v>0</v>
      </c>
      <c r="K1374" s="173" t="s">
        <v>142</v>
      </c>
      <c r="L1374" s="37"/>
      <c r="M1374" s="178" t="s">
        <v>19</v>
      </c>
      <c r="N1374" s="179" t="s">
        <v>44</v>
      </c>
      <c r="O1374" s="62"/>
      <c r="P1374" s="180">
        <f>O1374*H1374</f>
        <v>0</v>
      </c>
      <c r="Q1374" s="180">
        <v>0</v>
      </c>
      <c r="R1374" s="180">
        <f>Q1374*H1374</f>
        <v>0</v>
      </c>
      <c r="S1374" s="180">
        <v>0.26400000000000001</v>
      </c>
      <c r="T1374" s="181">
        <f>S1374*H1374</f>
        <v>2.64</v>
      </c>
      <c r="U1374" s="32"/>
      <c r="V1374" s="32"/>
      <c r="W1374" s="32"/>
      <c r="X1374" s="32"/>
      <c r="Y1374" s="32"/>
      <c r="Z1374" s="32"/>
      <c r="AA1374" s="32"/>
      <c r="AB1374" s="32"/>
      <c r="AC1374" s="32"/>
      <c r="AD1374" s="32"/>
      <c r="AE1374" s="32"/>
      <c r="AR1374" s="182" t="s">
        <v>143</v>
      </c>
      <c r="AT1374" s="182" t="s">
        <v>138</v>
      </c>
      <c r="AU1374" s="182" t="s">
        <v>83</v>
      </c>
      <c r="AY1374" s="15" t="s">
        <v>136</v>
      </c>
      <c r="BE1374" s="183">
        <f>IF(N1374="základní",J1374,0)</f>
        <v>0</v>
      </c>
      <c r="BF1374" s="183">
        <f>IF(N1374="snížená",J1374,0)</f>
        <v>0</v>
      </c>
      <c r="BG1374" s="183">
        <f>IF(N1374="zákl. přenesená",J1374,0)</f>
        <v>0</v>
      </c>
      <c r="BH1374" s="183">
        <f>IF(N1374="sníž. přenesená",J1374,0)</f>
        <v>0</v>
      </c>
      <c r="BI1374" s="183">
        <f>IF(N1374="nulová",J1374,0)</f>
        <v>0</v>
      </c>
      <c r="BJ1374" s="15" t="s">
        <v>81</v>
      </c>
      <c r="BK1374" s="183">
        <f>ROUND(I1374*H1374,2)</f>
        <v>0</v>
      </c>
      <c r="BL1374" s="15" t="s">
        <v>143</v>
      </c>
      <c r="BM1374" s="182" t="s">
        <v>2682</v>
      </c>
    </row>
    <row r="1375" spans="1:65" s="2" customFormat="1" ht="11.25">
      <c r="A1375" s="32"/>
      <c r="B1375" s="33"/>
      <c r="C1375" s="34"/>
      <c r="D1375" s="184" t="s">
        <v>145</v>
      </c>
      <c r="E1375" s="34"/>
      <c r="F1375" s="185" t="s">
        <v>2683</v>
      </c>
      <c r="G1375" s="34"/>
      <c r="H1375" s="34"/>
      <c r="I1375" s="186"/>
      <c r="J1375" s="34"/>
      <c r="K1375" s="34"/>
      <c r="L1375" s="37"/>
      <c r="M1375" s="187"/>
      <c r="N1375" s="188"/>
      <c r="O1375" s="62"/>
      <c r="P1375" s="62"/>
      <c r="Q1375" s="62"/>
      <c r="R1375" s="62"/>
      <c r="S1375" s="62"/>
      <c r="T1375" s="63"/>
      <c r="U1375" s="32"/>
      <c r="V1375" s="32"/>
      <c r="W1375" s="32"/>
      <c r="X1375" s="32"/>
      <c r="Y1375" s="32"/>
      <c r="Z1375" s="32"/>
      <c r="AA1375" s="32"/>
      <c r="AB1375" s="32"/>
      <c r="AC1375" s="32"/>
      <c r="AD1375" s="32"/>
      <c r="AE1375" s="32"/>
      <c r="AT1375" s="15" t="s">
        <v>145</v>
      </c>
      <c r="AU1375" s="15" t="s">
        <v>83</v>
      </c>
    </row>
    <row r="1376" spans="1:65" s="2" customFormat="1" ht="11.25">
      <c r="A1376" s="32"/>
      <c r="B1376" s="33"/>
      <c r="C1376" s="34"/>
      <c r="D1376" s="189" t="s">
        <v>147</v>
      </c>
      <c r="E1376" s="34"/>
      <c r="F1376" s="190" t="s">
        <v>2684</v>
      </c>
      <c r="G1376" s="34"/>
      <c r="H1376" s="34"/>
      <c r="I1376" s="186"/>
      <c r="J1376" s="34"/>
      <c r="K1376" s="34"/>
      <c r="L1376" s="37"/>
      <c r="M1376" s="187"/>
      <c r="N1376" s="188"/>
      <c r="O1376" s="62"/>
      <c r="P1376" s="62"/>
      <c r="Q1376" s="62"/>
      <c r="R1376" s="62"/>
      <c r="S1376" s="62"/>
      <c r="T1376" s="63"/>
      <c r="U1376" s="32"/>
      <c r="V1376" s="32"/>
      <c r="W1376" s="32"/>
      <c r="X1376" s="32"/>
      <c r="Y1376" s="32"/>
      <c r="Z1376" s="32"/>
      <c r="AA1376" s="32"/>
      <c r="AB1376" s="32"/>
      <c r="AC1376" s="32"/>
      <c r="AD1376" s="32"/>
      <c r="AE1376" s="32"/>
      <c r="AT1376" s="15" t="s">
        <v>147</v>
      </c>
      <c r="AU1376" s="15" t="s">
        <v>83</v>
      </c>
    </row>
    <row r="1377" spans="1:65" s="2" customFormat="1" ht="16.5" customHeight="1">
      <c r="A1377" s="32"/>
      <c r="B1377" s="33"/>
      <c r="C1377" s="171" t="s">
        <v>2685</v>
      </c>
      <c r="D1377" s="171" t="s">
        <v>138</v>
      </c>
      <c r="E1377" s="172" t="s">
        <v>2686</v>
      </c>
      <c r="F1377" s="173" t="s">
        <v>2687</v>
      </c>
      <c r="G1377" s="174" t="s">
        <v>141</v>
      </c>
      <c r="H1377" s="175">
        <v>30</v>
      </c>
      <c r="I1377" s="176"/>
      <c r="J1377" s="177">
        <f>ROUND(I1377*H1377,2)</f>
        <v>0</v>
      </c>
      <c r="K1377" s="173" t="s">
        <v>142</v>
      </c>
      <c r="L1377" s="37"/>
      <c r="M1377" s="178" t="s">
        <v>19</v>
      </c>
      <c r="N1377" s="179" t="s">
        <v>44</v>
      </c>
      <c r="O1377" s="62"/>
      <c r="P1377" s="180">
        <f>O1377*H1377</f>
        <v>0</v>
      </c>
      <c r="Q1377" s="180">
        <v>8.7500000000000008E-3</v>
      </c>
      <c r="R1377" s="180">
        <f>Q1377*H1377</f>
        <v>0.26250000000000001</v>
      </c>
      <c r="S1377" s="180">
        <v>0</v>
      </c>
      <c r="T1377" s="181">
        <f>S1377*H1377</f>
        <v>0</v>
      </c>
      <c r="U1377" s="32"/>
      <c r="V1377" s="32"/>
      <c r="W1377" s="32"/>
      <c r="X1377" s="32"/>
      <c r="Y1377" s="32"/>
      <c r="Z1377" s="32"/>
      <c r="AA1377" s="32"/>
      <c r="AB1377" s="32"/>
      <c r="AC1377" s="32"/>
      <c r="AD1377" s="32"/>
      <c r="AE1377" s="32"/>
      <c r="AR1377" s="182" t="s">
        <v>143</v>
      </c>
      <c r="AT1377" s="182" t="s">
        <v>138</v>
      </c>
      <c r="AU1377" s="182" t="s">
        <v>83</v>
      </c>
      <c r="AY1377" s="15" t="s">
        <v>136</v>
      </c>
      <c r="BE1377" s="183">
        <f>IF(N1377="základní",J1377,0)</f>
        <v>0</v>
      </c>
      <c r="BF1377" s="183">
        <f>IF(N1377="snížená",J1377,0)</f>
        <v>0</v>
      </c>
      <c r="BG1377" s="183">
        <f>IF(N1377="zákl. přenesená",J1377,0)</f>
        <v>0</v>
      </c>
      <c r="BH1377" s="183">
        <f>IF(N1377="sníž. přenesená",J1377,0)</f>
        <v>0</v>
      </c>
      <c r="BI1377" s="183">
        <f>IF(N1377="nulová",J1377,0)</f>
        <v>0</v>
      </c>
      <c r="BJ1377" s="15" t="s">
        <v>81</v>
      </c>
      <c r="BK1377" s="183">
        <f>ROUND(I1377*H1377,2)</f>
        <v>0</v>
      </c>
      <c r="BL1377" s="15" t="s">
        <v>143</v>
      </c>
      <c r="BM1377" s="182" t="s">
        <v>2688</v>
      </c>
    </row>
    <row r="1378" spans="1:65" s="2" customFormat="1" ht="11.25">
      <c r="A1378" s="32"/>
      <c r="B1378" s="33"/>
      <c r="C1378" s="34"/>
      <c r="D1378" s="184" t="s">
        <v>145</v>
      </c>
      <c r="E1378" s="34"/>
      <c r="F1378" s="185" t="s">
        <v>2689</v>
      </c>
      <c r="G1378" s="34"/>
      <c r="H1378" s="34"/>
      <c r="I1378" s="186"/>
      <c r="J1378" s="34"/>
      <c r="K1378" s="34"/>
      <c r="L1378" s="37"/>
      <c r="M1378" s="187"/>
      <c r="N1378" s="188"/>
      <c r="O1378" s="62"/>
      <c r="P1378" s="62"/>
      <c r="Q1378" s="62"/>
      <c r="R1378" s="62"/>
      <c r="S1378" s="62"/>
      <c r="T1378" s="63"/>
      <c r="U1378" s="32"/>
      <c r="V1378" s="32"/>
      <c r="W1378" s="32"/>
      <c r="X1378" s="32"/>
      <c r="Y1378" s="32"/>
      <c r="Z1378" s="32"/>
      <c r="AA1378" s="32"/>
      <c r="AB1378" s="32"/>
      <c r="AC1378" s="32"/>
      <c r="AD1378" s="32"/>
      <c r="AE1378" s="32"/>
      <c r="AT1378" s="15" t="s">
        <v>145</v>
      </c>
      <c r="AU1378" s="15" t="s">
        <v>83</v>
      </c>
    </row>
    <row r="1379" spans="1:65" s="2" customFormat="1" ht="11.25">
      <c r="A1379" s="32"/>
      <c r="B1379" s="33"/>
      <c r="C1379" s="34"/>
      <c r="D1379" s="189" t="s">
        <v>147</v>
      </c>
      <c r="E1379" s="34"/>
      <c r="F1379" s="190" t="s">
        <v>2690</v>
      </c>
      <c r="G1379" s="34"/>
      <c r="H1379" s="34"/>
      <c r="I1379" s="186"/>
      <c r="J1379" s="34"/>
      <c r="K1379" s="34"/>
      <c r="L1379" s="37"/>
      <c r="M1379" s="187"/>
      <c r="N1379" s="188"/>
      <c r="O1379" s="62"/>
      <c r="P1379" s="62"/>
      <c r="Q1379" s="62"/>
      <c r="R1379" s="62"/>
      <c r="S1379" s="62"/>
      <c r="T1379" s="63"/>
      <c r="U1379" s="32"/>
      <c r="V1379" s="32"/>
      <c r="W1379" s="32"/>
      <c r="X1379" s="32"/>
      <c r="Y1379" s="32"/>
      <c r="Z1379" s="32"/>
      <c r="AA1379" s="32"/>
      <c r="AB1379" s="32"/>
      <c r="AC1379" s="32"/>
      <c r="AD1379" s="32"/>
      <c r="AE1379" s="32"/>
      <c r="AT1379" s="15" t="s">
        <v>147</v>
      </c>
      <c r="AU1379" s="15" t="s">
        <v>83</v>
      </c>
    </row>
    <row r="1380" spans="1:65" s="2" customFormat="1" ht="16.5" customHeight="1">
      <c r="A1380" s="32"/>
      <c r="B1380" s="33"/>
      <c r="C1380" s="171" t="s">
        <v>2691</v>
      </c>
      <c r="D1380" s="171" t="s">
        <v>138</v>
      </c>
      <c r="E1380" s="172" t="s">
        <v>2692</v>
      </c>
      <c r="F1380" s="173" t="s">
        <v>2693</v>
      </c>
      <c r="G1380" s="174" t="s">
        <v>141</v>
      </c>
      <c r="H1380" s="175">
        <v>30</v>
      </c>
      <c r="I1380" s="176"/>
      <c r="J1380" s="177">
        <f>ROUND(I1380*H1380,2)</f>
        <v>0</v>
      </c>
      <c r="K1380" s="173" t="s">
        <v>142</v>
      </c>
      <c r="L1380" s="37"/>
      <c r="M1380" s="178" t="s">
        <v>19</v>
      </c>
      <c r="N1380" s="179" t="s">
        <v>44</v>
      </c>
      <c r="O1380" s="62"/>
      <c r="P1380" s="180">
        <f>O1380*H1380</f>
        <v>0</v>
      </c>
      <c r="Q1380" s="180">
        <v>1.059E-2</v>
      </c>
      <c r="R1380" s="180">
        <f>Q1380*H1380</f>
        <v>0.31770000000000004</v>
      </c>
      <c r="S1380" s="180">
        <v>0</v>
      </c>
      <c r="T1380" s="181">
        <f>S1380*H1380</f>
        <v>0</v>
      </c>
      <c r="U1380" s="32"/>
      <c r="V1380" s="32"/>
      <c r="W1380" s="32"/>
      <c r="X1380" s="32"/>
      <c r="Y1380" s="32"/>
      <c r="Z1380" s="32"/>
      <c r="AA1380" s="32"/>
      <c r="AB1380" s="32"/>
      <c r="AC1380" s="32"/>
      <c r="AD1380" s="32"/>
      <c r="AE1380" s="32"/>
      <c r="AR1380" s="182" t="s">
        <v>143</v>
      </c>
      <c r="AT1380" s="182" t="s">
        <v>138</v>
      </c>
      <c r="AU1380" s="182" t="s">
        <v>83</v>
      </c>
      <c r="AY1380" s="15" t="s">
        <v>136</v>
      </c>
      <c r="BE1380" s="183">
        <f>IF(N1380="základní",J1380,0)</f>
        <v>0</v>
      </c>
      <c r="BF1380" s="183">
        <f>IF(N1380="snížená",J1380,0)</f>
        <v>0</v>
      </c>
      <c r="BG1380" s="183">
        <f>IF(N1380="zákl. přenesená",J1380,0)</f>
        <v>0</v>
      </c>
      <c r="BH1380" s="183">
        <f>IF(N1380="sníž. přenesená",J1380,0)</f>
        <v>0</v>
      </c>
      <c r="BI1380" s="183">
        <f>IF(N1380="nulová",J1380,0)</f>
        <v>0</v>
      </c>
      <c r="BJ1380" s="15" t="s">
        <v>81</v>
      </c>
      <c r="BK1380" s="183">
        <f>ROUND(I1380*H1380,2)</f>
        <v>0</v>
      </c>
      <c r="BL1380" s="15" t="s">
        <v>143</v>
      </c>
      <c r="BM1380" s="182" t="s">
        <v>2694</v>
      </c>
    </row>
    <row r="1381" spans="1:65" s="2" customFormat="1" ht="11.25">
      <c r="A1381" s="32"/>
      <c r="B1381" s="33"/>
      <c r="C1381" s="34"/>
      <c r="D1381" s="184" t="s">
        <v>145</v>
      </c>
      <c r="E1381" s="34"/>
      <c r="F1381" s="185" t="s">
        <v>2695</v>
      </c>
      <c r="G1381" s="34"/>
      <c r="H1381" s="34"/>
      <c r="I1381" s="186"/>
      <c r="J1381" s="34"/>
      <c r="K1381" s="34"/>
      <c r="L1381" s="37"/>
      <c r="M1381" s="187"/>
      <c r="N1381" s="188"/>
      <c r="O1381" s="62"/>
      <c r="P1381" s="62"/>
      <c r="Q1381" s="62"/>
      <c r="R1381" s="62"/>
      <c r="S1381" s="62"/>
      <c r="T1381" s="63"/>
      <c r="U1381" s="32"/>
      <c r="V1381" s="32"/>
      <c r="W1381" s="32"/>
      <c r="X1381" s="32"/>
      <c r="Y1381" s="32"/>
      <c r="Z1381" s="32"/>
      <c r="AA1381" s="32"/>
      <c r="AB1381" s="32"/>
      <c r="AC1381" s="32"/>
      <c r="AD1381" s="32"/>
      <c r="AE1381" s="32"/>
      <c r="AT1381" s="15" t="s">
        <v>145</v>
      </c>
      <c r="AU1381" s="15" t="s">
        <v>83</v>
      </c>
    </row>
    <row r="1382" spans="1:65" s="2" customFormat="1" ht="11.25">
      <c r="A1382" s="32"/>
      <c r="B1382" s="33"/>
      <c r="C1382" s="34"/>
      <c r="D1382" s="189" t="s">
        <v>147</v>
      </c>
      <c r="E1382" s="34"/>
      <c r="F1382" s="190" t="s">
        <v>2696</v>
      </c>
      <c r="G1382" s="34"/>
      <c r="H1382" s="34"/>
      <c r="I1382" s="186"/>
      <c r="J1382" s="34"/>
      <c r="K1382" s="34"/>
      <c r="L1382" s="37"/>
      <c r="M1382" s="187"/>
      <c r="N1382" s="188"/>
      <c r="O1382" s="62"/>
      <c r="P1382" s="62"/>
      <c r="Q1382" s="62"/>
      <c r="R1382" s="62"/>
      <c r="S1382" s="62"/>
      <c r="T1382" s="63"/>
      <c r="U1382" s="32"/>
      <c r="V1382" s="32"/>
      <c r="W1382" s="32"/>
      <c r="X1382" s="32"/>
      <c r="Y1382" s="32"/>
      <c r="Z1382" s="32"/>
      <c r="AA1382" s="32"/>
      <c r="AB1382" s="32"/>
      <c r="AC1382" s="32"/>
      <c r="AD1382" s="32"/>
      <c r="AE1382" s="32"/>
      <c r="AT1382" s="15" t="s">
        <v>147</v>
      </c>
      <c r="AU1382" s="15" t="s">
        <v>83</v>
      </c>
    </row>
    <row r="1383" spans="1:65" s="2" customFormat="1" ht="16.5" customHeight="1">
      <c r="A1383" s="32"/>
      <c r="B1383" s="33"/>
      <c r="C1383" s="171" t="s">
        <v>2697</v>
      </c>
      <c r="D1383" s="171" t="s">
        <v>138</v>
      </c>
      <c r="E1383" s="172" t="s">
        <v>2698</v>
      </c>
      <c r="F1383" s="173" t="s">
        <v>2699</v>
      </c>
      <c r="G1383" s="174" t="s">
        <v>141</v>
      </c>
      <c r="H1383" s="175">
        <v>20</v>
      </c>
      <c r="I1383" s="176"/>
      <c r="J1383" s="177">
        <f>ROUND(I1383*H1383,2)</f>
        <v>0</v>
      </c>
      <c r="K1383" s="173" t="s">
        <v>142</v>
      </c>
      <c r="L1383" s="37"/>
      <c r="M1383" s="178" t="s">
        <v>19</v>
      </c>
      <c r="N1383" s="179" t="s">
        <v>44</v>
      </c>
      <c r="O1383" s="62"/>
      <c r="P1383" s="180">
        <f>O1383*H1383</f>
        <v>0</v>
      </c>
      <c r="Q1383" s="180">
        <v>1.325E-2</v>
      </c>
      <c r="R1383" s="180">
        <f>Q1383*H1383</f>
        <v>0.26500000000000001</v>
      </c>
      <c r="S1383" s="180">
        <v>0</v>
      </c>
      <c r="T1383" s="181">
        <f>S1383*H1383</f>
        <v>0</v>
      </c>
      <c r="U1383" s="32"/>
      <c r="V1383" s="32"/>
      <c r="W1383" s="32"/>
      <c r="X1383" s="32"/>
      <c r="Y1383" s="32"/>
      <c r="Z1383" s="32"/>
      <c r="AA1383" s="32"/>
      <c r="AB1383" s="32"/>
      <c r="AC1383" s="32"/>
      <c r="AD1383" s="32"/>
      <c r="AE1383" s="32"/>
      <c r="AR1383" s="182" t="s">
        <v>143</v>
      </c>
      <c r="AT1383" s="182" t="s">
        <v>138</v>
      </c>
      <c r="AU1383" s="182" t="s">
        <v>83</v>
      </c>
      <c r="AY1383" s="15" t="s">
        <v>136</v>
      </c>
      <c r="BE1383" s="183">
        <f>IF(N1383="základní",J1383,0)</f>
        <v>0</v>
      </c>
      <c r="BF1383" s="183">
        <f>IF(N1383="snížená",J1383,0)</f>
        <v>0</v>
      </c>
      <c r="BG1383" s="183">
        <f>IF(N1383="zákl. přenesená",J1383,0)</f>
        <v>0</v>
      </c>
      <c r="BH1383" s="183">
        <f>IF(N1383="sníž. přenesená",J1383,0)</f>
        <v>0</v>
      </c>
      <c r="BI1383" s="183">
        <f>IF(N1383="nulová",J1383,0)</f>
        <v>0</v>
      </c>
      <c r="BJ1383" s="15" t="s">
        <v>81</v>
      </c>
      <c r="BK1383" s="183">
        <f>ROUND(I1383*H1383,2)</f>
        <v>0</v>
      </c>
      <c r="BL1383" s="15" t="s">
        <v>143</v>
      </c>
      <c r="BM1383" s="182" t="s">
        <v>2700</v>
      </c>
    </row>
    <row r="1384" spans="1:65" s="2" customFormat="1" ht="11.25">
      <c r="A1384" s="32"/>
      <c r="B1384" s="33"/>
      <c r="C1384" s="34"/>
      <c r="D1384" s="184" t="s">
        <v>145</v>
      </c>
      <c r="E1384" s="34"/>
      <c r="F1384" s="185" t="s">
        <v>2701</v>
      </c>
      <c r="G1384" s="34"/>
      <c r="H1384" s="34"/>
      <c r="I1384" s="186"/>
      <c r="J1384" s="34"/>
      <c r="K1384" s="34"/>
      <c r="L1384" s="37"/>
      <c r="M1384" s="187"/>
      <c r="N1384" s="188"/>
      <c r="O1384" s="62"/>
      <c r="P1384" s="62"/>
      <c r="Q1384" s="62"/>
      <c r="R1384" s="62"/>
      <c r="S1384" s="62"/>
      <c r="T1384" s="63"/>
      <c r="U1384" s="32"/>
      <c r="V1384" s="32"/>
      <c r="W1384" s="32"/>
      <c r="X1384" s="32"/>
      <c r="Y1384" s="32"/>
      <c r="Z1384" s="32"/>
      <c r="AA1384" s="32"/>
      <c r="AB1384" s="32"/>
      <c r="AC1384" s="32"/>
      <c r="AD1384" s="32"/>
      <c r="AE1384" s="32"/>
      <c r="AT1384" s="15" t="s">
        <v>145</v>
      </c>
      <c r="AU1384" s="15" t="s">
        <v>83</v>
      </c>
    </row>
    <row r="1385" spans="1:65" s="2" customFormat="1" ht="11.25">
      <c r="A1385" s="32"/>
      <c r="B1385" s="33"/>
      <c r="C1385" s="34"/>
      <c r="D1385" s="189" t="s">
        <v>147</v>
      </c>
      <c r="E1385" s="34"/>
      <c r="F1385" s="190" t="s">
        <v>2702</v>
      </c>
      <c r="G1385" s="34"/>
      <c r="H1385" s="34"/>
      <c r="I1385" s="186"/>
      <c r="J1385" s="34"/>
      <c r="K1385" s="34"/>
      <c r="L1385" s="37"/>
      <c r="M1385" s="187"/>
      <c r="N1385" s="188"/>
      <c r="O1385" s="62"/>
      <c r="P1385" s="62"/>
      <c r="Q1385" s="62"/>
      <c r="R1385" s="62"/>
      <c r="S1385" s="62"/>
      <c r="T1385" s="63"/>
      <c r="U1385" s="32"/>
      <c r="V1385" s="32"/>
      <c r="W1385" s="32"/>
      <c r="X1385" s="32"/>
      <c r="Y1385" s="32"/>
      <c r="Z1385" s="32"/>
      <c r="AA1385" s="32"/>
      <c r="AB1385" s="32"/>
      <c r="AC1385" s="32"/>
      <c r="AD1385" s="32"/>
      <c r="AE1385" s="32"/>
      <c r="AT1385" s="15" t="s">
        <v>147</v>
      </c>
      <c r="AU1385" s="15" t="s">
        <v>83</v>
      </c>
    </row>
    <row r="1386" spans="1:65" s="2" customFormat="1" ht="16.5" customHeight="1">
      <c r="A1386" s="32"/>
      <c r="B1386" s="33"/>
      <c r="C1386" s="171" t="s">
        <v>2703</v>
      </c>
      <c r="D1386" s="171" t="s">
        <v>138</v>
      </c>
      <c r="E1386" s="172" t="s">
        <v>2704</v>
      </c>
      <c r="F1386" s="173" t="s">
        <v>2705</v>
      </c>
      <c r="G1386" s="174" t="s">
        <v>141</v>
      </c>
      <c r="H1386" s="175">
        <v>20</v>
      </c>
      <c r="I1386" s="176"/>
      <c r="J1386" s="177">
        <f>ROUND(I1386*H1386,2)</f>
        <v>0</v>
      </c>
      <c r="K1386" s="173" t="s">
        <v>142</v>
      </c>
      <c r="L1386" s="37"/>
      <c r="M1386" s="178" t="s">
        <v>19</v>
      </c>
      <c r="N1386" s="179" t="s">
        <v>44</v>
      </c>
      <c r="O1386" s="62"/>
      <c r="P1386" s="180">
        <f>O1386*H1386</f>
        <v>0</v>
      </c>
      <c r="Q1386" s="180">
        <v>2.0719999999999999E-2</v>
      </c>
      <c r="R1386" s="180">
        <f>Q1386*H1386</f>
        <v>0.41439999999999999</v>
      </c>
      <c r="S1386" s="180">
        <v>0</v>
      </c>
      <c r="T1386" s="181">
        <f>S1386*H1386</f>
        <v>0</v>
      </c>
      <c r="U1386" s="32"/>
      <c r="V1386" s="32"/>
      <c r="W1386" s="32"/>
      <c r="X1386" s="32"/>
      <c r="Y1386" s="32"/>
      <c r="Z1386" s="32"/>
      <c r="AA1386" s="32"/>
      <c r="AB1386" s="32"/>
      <c r="AC1386" s="32"/>
      <c r="AD1386" s="32"/>
      <c r="AE1386" s="32"/>
      <c r="AR1386" s="182" t="s">
        <v>143</v>
      </c>
      <c r="AT1386" s="182" t="s">
        <v>138</v>
      </c>
      <c r="AU1386" s="182" t="s">
        <v>83</v>
      </c>
      <c r="AY1386" s="15" t="s">
        <v>136</v>
      </c>
      <c r="BE1386" s="183">
        <f>IF(N1386="základní",J1386,0)</f>
        <v>0</v>
      </c>
      <c r="BF1386" s="183">
        <f>IF(N1386="snížená",J1386,0)</f>
        <v>0</v>
      </c>
      <c r="BG1386" s="183">
        <f>IF(N1386="zákl. přenesená",J1386,0)</f>
        <v>0</v>
      </c>
      <c r="BH1386" s="183">
        <f>IF(N1386="sníž. přenesená",J1386,0)</f>
        <v>0</v>
      </c>
      <c r="BI1386" s="183">
        <f>IF(N1386="nulová",J1386,0)</f>
        <v>0</v>
      </c>
      <c r="BJ1386" s="15" t="s">
        <v>81</v>
      </c>
      <c r="BK1386" s="183">
        <f>ROUND(I1386*H1386,2)</f>
        <v>0</v>
      </c>
      <c r="BL1386" s="15" t="s">
        <v>143</v>
      </c>
      <c r="BM1386" s="182" t="s">
        <v>2706</v>
      </c>
    </row>
    <row r="1387" spans="1:65" s="2" customFormat="1" ht="11.25">
      <c r="A1387" s="32"/>
      <c r="B1387" s="33"/>
      <c r="C1387" s="34"/>
      <c r="D1387" s="184" t="s">
        <v>145</v>
      </c>
      <c r="E1387" s="34"/>
      <c r="F1387" s="185" t="s">
        <v>2707</v>
      </c>
      <c r="G1387" s="34"/>
      <c r="H1387" s="34"/>
      <c r="I1387" s="186"/>
      <c r="J1387" s="34"/>
      <c r="K1387" s="34"/>
      <c r="L1387" s="37"/>
      <c r="M1387" s="187"/>
      <c r="N1387" s="188"/>
      <c r="O1387" s="62"/>
      <c r="P1387" s="62"/>
      <c r="Q1387" s="62"/>
      <c r="R1387" s="62"/>
      <c r="S1387" s="62"/>
      <c r="T1387" s="63"/>
      <c r="U1387" s="32"/>
      <c r="V1387" s="32"/>
      <c r="W1387" s="32"/>
      <c r="X1387" s="32"/>
      <c r="Y1387" s="32"/>
      <c r="Z1387" s="32"/>
      <c r="AA1387" s="32"/>
      <c r="AB1387" s="32"/>
      <c r="AC1387" s="32"/>
      <c r="AD1387" s="32"/>
      <c r="AE1387" s="32"/>
      <c r="AT1387" s="15" t="s">
        <v>145</v>
      </c>
      <c r="AU1387" s="15" t="s">
        <v>83</v>
      </c>
    </row>
    <row r="1388" spans="1:65" s="2" customFormat="1" ht="11.25">
      <c r="A1388" s="32"/>
      <c r="B1388" s="33"/>
      <c r="C1388" s="34"/>
      <c r="D1388" s="189" t="s">
        <v>147</v>
      </c>
      <c r="E1388" s="34"/>
      <c r="F1388" s="190" t="s">
        <v>2708</v>
      </c>
      <c r="G1388" s="34"/>
      <c r="H1388" s="34"/>
      <c r="I1388" s="186"/>
      <c r="J1388" s="34"/>
      <c r="K1388" s="34"/>
      <c r="L1388" s="37"/>
      <c r="M1388" s="187"/>
      <c r="N1388" s="188"/>
      <c r="O1388" s="62"/>
      <c r="P1388" s="62"/>
      <c r="Q1388" s="62"/>
      <c r="R1388" s="62"/>
      <c r="S1388" s="62"/>
      <c r="T1388" s="63"/>
      <c r="U1388" s="32"/>
      <c r="V1388" s="32"/>
      <c r="W1388" s="32"/>
      <c r="X1388" s="32"/>
      <c r="Y1388" s="32"/>
      <c r="Z1388" s="32"/>
      <c r="AA1388" s="32"/>
      <c r="AB1388" s="32"/>
      <c r="AC1388" s="32"/>
      <c r="AD1388" s="32"/>
      <c r="AE1388" s="32"/>
      <c r="AT1388" s="15" t="s">
        <v>147</v>
      </c>
      <c r="AU1388" s="15" t="s">
        <v>83</v>
      </c>
    </row>
    <row r="1389" spans="1:65" s="2" customFormat="1" ht="16.5" customHeight="1">
      <c r="A1389" s="32"/>
      <c r="B1389" s="33"/>
      <c r="C1389" s="171" t="s">
        <v>2709</v>
      </c>
      <c r="D1389" s="171" t="s">
        <v>138</v>
      </c>
      <c r="E1389" s="172" t="s">
        <v>2710</v>
      </c>
      <c r="F1389" s="173" t="s">
        <v>2711</v>
      </c>
      <c r="G1389" s="174" t="s">
        <v>141</v>
      </c>
      <c r="H1389" s="175">
        <v>8</v>
      </c>
      <c r="I1389" s="176"/>
      <c r="J1389" s="177">
        <f>ROUND(I1389*H1389,2)</f>
        <v>0</v>
      </c>
      <c r="K1389" s="173" t="s">
        <v>142</v>
      </c>
      <c r="L1389" s="37"/>
      <c r="M1389" s="178" t="s">
        <v>19</v>
      </c>
      <c r="N1389" s="179" t="s">
        <v>44</v>
      </c>
      <c r="O1389" s="62"/>
      <c r="P1389" s="180">
        <f>O1389*H1389</f>
        <v>0</v>
      </c>
      <c r="Q1389" s="180">
        <v>6.318E-2</v>
      </c>
      <c r="R1389" s="180">
        <f>Q1389*H1389</f>
        <v>0.50544</v>
      </c>
      <c r="S1389" s="180">
        <v>0</v>
      </c>
      <c r="T1389" s="181">
        <f>S1389*H1389</f>
        <v>0</v>
      </c>
      <c r="U1389" s="32"/>
      <c r="V1389" s="32"/>
      <c r="W1389" s="32"/>
      <c r="X1389" s="32"/>
      <c r="Y1389" s="32"/>
      <c r="Z1389" s="32"/>
      <c r="AA1389" s="32"/>
      <c r="AB1389" s="32"/>
      <c r="AC1389" s="32"/>
      <c r="AD1389" s="32"/>
      <c r="AE1389" s="32"/>
      <c r="AR1389" s="182" t="s">
        <v>143</v>
      </c>
      <c r="AT1389" s="182" t="s">
        <v>138</v>
      </c>
      <c r="AU1389" s="182" t="s">
        <v>83</v>
      </c>
      <c r="AY1389" s="15" t="s">
        <v>136</v>
      </c>
      <c r="BE1389" s="183">
        <f>IF(N1389="základní",J1389,0)</f>
        <v>0</v>
      </c>
      <c r="BF1389" s="183">
        <f>IF(N1389="snížená",J1389,0)</f>
        <v>0</v>
      </c>
      <c r="BG1389" s="183">
        <f>IF(N1389="zákl. přenesená",J1389,0)</f>
        <v>0</v>
      </c>
      <c r="BH1389" s="183">
        <f>IF(N1389="sníž. přenesená",J1389,0)</f>
        <v>0</v>
      </c>
      <c r="BI1389" s="183">
        <f>IF(N1389="nulová",J1389,0)</f>
        <v>0</v>
      </c>
      <c r="BJ1389" s="15" t="s">
        <v>81</v>
      </c>
      <c r="BK1389" s="183">
        <f>ROUND(I1389*H1389,2)</f>
        <v>0</v>
      </c>
      <c r="BL1389" s="15" t="s">
        <v>143</v>
      </c>
      <c r="BM1389" s="182" t="s">
        <v>2712</v>
      </c>
    </row>
    <row r="1390" spans="1:65" s="2" customFormat="1" ht="11.25">
      <c r="A1390" s="32"/>
      <c r="B1390" s="33"/>
      <c r="C1390" s="34"/>
      <c r="D1390" s="184" t="s">
        <v>145</v>
      </c>
      <c r="E1390" s="34"/>
      <c r="F1390" s="185" t="s">
        <v>2713</v>
      </c>
      <c r="G1390" s="34"/>
      <c r="H1390" s="34"/>
      <c r="I1390" s="186"/>
      <c r="J1390" s="34"/>
      <c r="K1390" s="34"/>
      <c r="L1390" s="37"/>
      <c r="M1390" s="187"/>
      <c r="N1390" s="188"/>
      <c r="O1390" s="62"/>
      <c r="P1390" s="62"/>
      <c r="Q1390" s="62"/>
      <c r="R1390" s="62"/>
      <c r="S1390" s="62"/>
      <c r="T1390" s="63"/>
      <c r="U1390" s="32"/>
      <c r="V1390" s="32"/>
      <c r="W1390" s="32"/>
      <c r="X1390" s="32"/>
      <c r="Y1390" s="32"/>
      <c r="Z1390" s="32"/>
      <c r="AA1390" s="32"/>
      <c r="AB1390" s="32"/>
      <c r="AC1390" s="32"/>
      <c r="AD1390" s="32"/>
      <c r="AE1390" s="32"/>
      <c r="AT1390" s="15" t="s">
        <v>145</v>
      </c>
      <c r="AU1390" s="15" t="s">
        <v>83</v>
      </c>
    </row>
    <row r="1391" spans="1:65" s="2" customFormat="1" ht="11.25">
      <c r="A1391" s="32"/>
      <c r="B1391" s="33"/>
      <c r="C1391" s="34"/>
      <c r="D1391" s="189" t="s">
        <v>147</v>
      </c>
      <c r="E1391" s="34"/>
      <c r="F1391" s="190" t="s">
        <v>2714</v>
      </c>
      <c r="G1391" s="34"/>
      <c r="H1391" s="34"/>
      <c r="I1391" s="186"/>
      <c r="J1391" s="34"/>
      <c r="K1391" s="34"/>
      <c r="L1391" s="37"/>
      <c r="M1391" s="187"/>
      <c r="N1391" s="188"/>
      <c r="O1391" s="62"/>
      <c r="P1391" s="62"/>
      <c r="Q1391" s="62"/>
      <c r="R1391" s="62"/>
      <c r="S1391" s="62"/>
      <c r="T1391" s="63"/>
      <c r="U1391" s="32"/>
      <c r="V1391" s="32"/>
      <c r="W1391" s="32"/>
      <c r="X1391" s="32"/>
      <c r="Y1391" s="32"/>
      <c r="Z1391" s="32"/>
      <c r="AA1391" s="32"/>
      <c r="AB1391" s="32"/>
      <c r="AC1391" s="32"/>
      <c r="AD1391" s="32"/>
      <c r="AE1391" s="32"/>
      <c r="AT1391" s="15" t="s">
        <v>147</v>
      </c>
      <c r="AU1391" s="15" t="s">
        <v>83</v>
      </c>
    </row>
    <row r="1392" spans="1:65" s="2" customFormat="1" ht="16.5" customHeight="1">
      <c r="A1392" s="32"/>
      <c r="B1392" s="33"/>
      <c r="C1392" s="171" t="s">
        <v>2715</v>
      </c>
      <c r="D1392" s="171" t="s">
        <v>138</v>
      </c>
      <c r="E1392" s="172" t="s">
        <v>2716</v>
      </c>
      <c r="F1392" s="173" t="s">
        <v>2717</v>
      </c>
      <c r="G1392" s="174" t="s">
        <v>141</v>
      </c>
      <c r="H1392" s="175">
        <v>10</v>
      </c>
      <c r="I1392" s="176"/>
      <c r="J1392" s="177">
        <f>ROUND(I1392*H1392,2)</f>
        <v>0</v>
      </c>
      <c r="K1392" s="173" t="s">
        <v>142</v>
      </c>
      <c r="L1392" s="37"/>
      <c r="M1392" s="178" t="s">
        <v>19</v>
      </c>
      <c r="N1392" s="179" t="s">
        <v>44</v>
      </c>
      <c r="O1392" s="62"/>
      <c r="P1392" s="180">
        <f>O1392*H1392</f>
        <v>0</v>
      </c>
      <c r="Q1392" s="180">
        <v>9.0740000000000001E-2</v>
      </c>
      <c r="R1392" s="180">
        <f>Q1392*H1392</f>
        <v>0.90739999999999998</v>
      </c>
      <c r="S1392" s="180">
        <v>0</v>
      </c>
      <c r="T1392" s="181">
        <f>S1392*H1392</f>
        <v>0</v>
      </c>
      <c r="U1392" s="32"/>
      <c r="V1392" s="32"/>
      <c r="W1392" s="32"/>
      <c r="X1392" s="32"/>
      <c r="Y1392" s="32"/>
      <c r="Z1392" s="32"/>
      <c r="AA1392" s="32"/>
      <c r="AB1392" s="32"/>
      <c r="AC1392" s="32"/>
      <c r="AD1392" s="32"/>
      <c r="AE1392" s="32"/>
      <c r="AR1392" s="182" t="s">
        <v>143</v>
      </c>
      <c r="AT1392" s="182" t="s">
        <v>138</v>
      </c>
      <c r="AU1392" s="182" t="s">
        <v>83</v>
      </c>
      <c r="AY1392" s="15" t="s">
        <v>136</v>
      </c>
      <c r="BE1392" s="183">
        <f>IF(N1392="základní",J1392,0)</f>
        <v>0</v>
      </c>
      <c r="BF1392" s="183">
        <f>IF(N1392="snížená",J1392,0)</f>
        <v>0</v>
      </c>
      <c r="BG1392" s="183">
        <f>IF(N1392="zákl. přenesená",J1392,0)</f>
        <v>0</v>
      </c>
      <c r="BH1392" s="183">
        <f>IF(N1392="sníž. přenesená",J1392,0)</f>
        <v>0</v>
      </c>
      <c r="BI1392" s="183">
        <f>IF(N1392="nulová",J1392,0)</f>
        <v>0</v>
      </c>
      <c r="BJ1392" s="15" t="s">
        <v>81</v>
      </c>
      <c r="BK1392" s="183">
        <f>ROUND(I1392*H1392,2)</f>
        <v>0</v>
      </c>
      <c r="BL1392" s="15" t="s">
        <v>143</v>
      </c>
      <c r="BM1392" s="182" t="s">
        <v>2718</v>
      </c>
    </row>
    <row r="1393" spans="1:65" s="2" customFormat="1" ht="11.25">
      <c r="A1393" s="32"/>
      <c r="B1393" s="33"/>
      <c r="C1393" s="34"/>
      <c r="D1393" s="184" t="s">
        <v>145</v>
      </c>
      <c r="E1393" s="34"/>
      <c r="F1393" s="185" t="s">
        <v>2719</v>
      </c>
      <c r="G1393" s="34"/>
      <c r="H1393" s="34"/>
      <c r="I1393" s="186"/>
      <c r="J1393" s="34"/>
      <c r="K1393" s="34"/>
      <c r="L1393" s="37"/>
      <c r="M1393" s="187"/>
      <c r="N1393" s="188"/>
      <c r="O1393" s="62"/>
      <c r="P1393" s="62"/>
      <c r="Q1393" s="62"/>
      <c r="R1393" s="62"/>
      <c r="S1393" s="62"/>
      <c r="T1393" s="63"/>
      <c r="U1393" s="32"/>
      <c r="V1393" s="32"/>
      <c r="W1393" s="32"/>
      <c r="X1393" s="32"/>
      <c r="Y1393" s="32"/>
      <c r="Z1393" s="32"/>
      <c r="AA1393" s="32"/>
      <c r="AB1393" s="32"/>
      <c r="AC1393" s="32"/>
      <c r="AD1393" s="32"/>
      <c r="AE1393" s="32"/>
      <c r="AT1393" s="15" t="s">
        <v>145</v>
      </c>
      <c r="AU1393" s="15" t="s">
        <v>83</v>
      </c>
    </row>
    <row r="1394" spans="1:65" s="2" customFormat="1" ht="11.25">
      <c r="A1394" s="32"/>
      <c r="B1394" s="33"/>
      <c r="C1394" s="34"/>
      <c r="D1394" s="189" t="s">
        <v>147</v>
      </c>
      <c r="E1394" s="34"/>
      <c r="F1394" s="190" t="s">
        <v>2720</v>
      </c>
      <c r="G1394" s="34"/>
      <c r="H1394" s="34"/>
      <c r="I1394" s="186"/>
      <c r="J1394" s="34"/>
      <c r="K1394" s="34"/>
      <c r="L1394" s="37"/>
      <c r="M1394" s="187"/>
      <c r="N1394" s="188"/>
      <c r="O1394" s="62"/>
      <c r="P1394" s="62"/>
      <c r="Q1394" s="62"/>
      <c r="R1394" s="62"/>
      <c r="S1394" s="62"/>
      <c r="T1394" s="63"/>
      <c r="U1394" s="32"/>
      <c r="V1394" s="32"/>
      <c r="W1394" s="32"/>
      <c r="X1394" s="32"/>
      <c r="Y1394" s="32"/>
      <c r="Z1394" s="32"/>
      <c r="AA1394" s="32"/>
      <c r="AB1394" s="32"/>
      <c r="AC1394" s="32"/>
      <c r="AD1394" s="32"/>
      <c r="AE1394" s="32"/>
      <c r="AT1394" s="15" t="s">
        <v>147</v>
      </c>
      <c r="AU1394" s="15" t="s">
        <v>83</v>
      </c>
    </row>
    <row r="1395" spans="1:65" s="2" customFormat="1" ht="16.5" customHeight="1">
      <c r="A1395" s="32"/>
      <c r="B1395" s="33"/>
      <c r="C1395" s="171" t="s">
        <v>2721</v>
      </c>
      <c r="D1395" s="171" t="s">
        <v>138</v>
      </c>
      <c r="E1395" s="172" t="s">
        <v>2722</v>
      </c>
      <c r="F1395" s="173" t="s">
        <v>2723</v>
      </c>
      <c r="G1395" s="174" t="s">
        <v>141</v>
      </c>
      <c r="H1395" s="175">
        <v>30</v>
      </c>
      <c r="I1395" s="176"/>
      <c r="J1395" s="177">
        <f>ROUND(I1395*H1395,2)</f>
        <v>0</v>
      </c>
      <c r="K1395" s="173" t="s">
        <v>142</v>
      </c>
      <c r="L1395" s="37"/>
      <c r="M1395" s="178" t="s">
        <v>19</v>
      </c>
      <c r="N1395" s="179" t="s">
        <v>44</v>
      </c>
      <c r="O1395" s="62"/>
      <c r="P1395" s="180">
        <f>O1395*H1395</f>
        <v>0</v>
      </c>
      <c r="Q1395" s="180">
        <v>0</v>
      </c>
      <c r="R1395" s="180">
        <f>Q1395*H1395</f>
        <v>0</v>
      </c>
      <c r="S1395" s="180">
        <v>8.7500000000000008E-3</v>
      </c>
      <c r="T1395" s="181">
        <f>S1395*H1395</f>
        <v>0.26250000000000001</v>
      </c>
      <c r="U1395" s="32"/>
      <c r="V1395" s="32"/>
      <c r="W1395" s="32"/>
      <c r="X1395" s="32"/>
      <c r="Y1395" s="32"/>
      <c r="Z1395" s="32"/>
      <c r="AA1395" s="32"/>
      <c r="AB1395" s="32"/>
      <c r="AC1395" s="32"/>
      <c r="AD1395" s="32"/>
      <c r="AE1395" s="32"/>
      <c r="AR1395" s="182" t="s">
        <v>143</v>
      </c>
      <c r="AT1395" s="182" t="s">
        <v>138</v>
      </c>
      <c r="AU1395" s="182" t="s">
        <v>83</v>
      </c>
      <c r="AY1395" s="15" t="s">
        <v>136</v>
      </c>
      <c r="BE1395" s="183">
        <f>IF(N1395="základní",J1395,0)</f>
        <v>0</v>
      </c>
      <c r="BF1395" s="183">
        <f>IF(N1395="snížená",J1395,0)</f>
        <v>0</v>
      </c>
      <c r="BG1395" s="183">
        <f>IF(N1395="zákl. přenesená",J1395,0)</f>
        <v>0</v>
      </c>
      <c r="BH1395" s="183">
        <f>IF(N1395="sníž. přenesená",J1395,0)</f>
        <v>0</v>
      </c>
      <c r="BI1395" s="183">
        <f>IF(N1395="nulová",J1395,0)</f>
        <v>0</v>
      </c>
      <c r="BJ1395" s="15" t="s">
        <v>81</v>
      </c>
      <c r="BK1395" s="183">
        <f>ROUND(I1395*H1395,2)</f>
        <v>0</v>
      </c>
      <c r="BL1395" s="15" t="s">
        <v>143</v>
      </c>
      <c r="BM1395" s="182" t="s">
        <v>2724</v>
      </c>
    </row>
    <row r="1396" spans="1:65" s="2" customFormat="1" ht="11.25">
      <c r="A1396" s="32"/>
      <c r="B1396" s="33"/>
      <c r="C1396" s="34"/>
      <c r="D1396" s="184" t="s">
        <v>145</v>
      </c>
      <c r="E1396" s="34"/>
      <c r="F1396" s="185" t="s">
        <v>2725</v>
      </c>
      <c r="G1396" s="34"/>
      <c r="H1396" s="34"/>
      <c r="I1396" s="186"/>
      <c r="J1396" s="34"/>
      <c r="K1396" s="34"/>
      <c r="L1396" s="37"/>
      <c r="M1396" s="187"/>
      <c r="N1396" s="188"/>
      <c r="O1396" s="62"/>
      <c r="P1396" s="62"/>
      <c r="Q1396" s="62"/>
      <c r="R1396" s="62"/>
      <c r="S1396" s="62"/>
      <c r="T1396" s="63"/>
      <c r="U1396" s="32"/>
      <c r="V1396" s="32"/>
      <c r="W1396" s="32"/>
      <c r="X1396" s="32"/>
      <c r="Y1396" s="32"/>
      <c r="Z1396" s="32"/>
      <c r="AA1396" s="32"/>
      <c r="AB1396" s="32"/>
      <c r="AC1396" s="32"/>
      <c r="AD1396" s="32"/>
      <c r="AE1396" s="32"/>
      <c r="AT1396" s="15" t="s">
        <v>145</v>
      </c>
      <c r="AU1396" s="15" t="s">
        <v>83</v>
      </c>
    </row>
    <row r="1397" spans="1:65" s="2" customFormat="1" ht="11.25">
      <c r="A1397" s="32"/>
      <c r="B1397" s="33"/>
      <c r="C1397" s="34"/>
      <c r="D1397" s="189" t="s">
        <v>147</v>
      </c>
      <c r="E1397" s="34"/>
      <c r="F1397" s="190" t="s">
        <v>2726</v>
      </c>
      <c r="G1397" s="34"/>
      <c r="H1397" s="34"/>
      <c r="I1397" s="186"/>
      <c r="J1397" s="34"/>
      <c r="K1397" s="34"/>
      <c r="L1397" s="37"/>
      <c r="M1397" s="187"/>
      <c r="N1397" s="188"/>
      <c r="O1397" s="62"/>
      <c r="P1397" s="62"/>
      <c r="Q1397" s="62"/>
      <c r="R1397" s="62"/>
      <c r="S1397" s="62"/>
      <c r="T1397" s="63"/>
      <c r="U1397" s="32"/>
      <c r="V1397" s="32"/>
      <c r="W1397" s="32"/>
      <c r="X1397" s="32"/>
      <c r="Y1397" s="32"/>
      <c r="Z1397" s="32"/>
      <c r="AA1397" s="32"/>
      <c r="AB1397" s="32"/>
      <c r="AC1397" s="32"/>
      <c r="AD1397" s="32"/>
      <c r="AE1397" s="32"/>
      <c r="AT1397" s="15" t="s">
        <v>147</v>
      </c>
      <c r="AU1397" s="15" t="s">
        <v>83</v>
      </c>
    </row>
    <row r="1398" spans="1:65" s="2" customFormat="1" ht="16.5" customHeight="1">
      <c r="A1398" s="32"/>
      <c r="B1398" s="33"/>
      <c r="C1398" s="171" t="s">
        <v>2727</v>
      </c>
      <c r="D1398" s="171" t="s">
        <v>138</v>
      </c>
      <c r="E1398" s="172" t="s">
        <v>2728</v>
      </c>
      <c r="F1398" s="173" t="s">
        <v>2729</v>
      </c>
      <c r="G1398" s="174" t="s">
        <v>141</v>
      </c>
      <c r="H1398" s="175">
        <v>30</v>
      </c>
      <c r="I1398" s="176"/>
      <c r="J1398" s="177">
        <f>ROUND(I1398*H1398,2)</f>
        <v>0</v>
      </c>
      <c r="K1398" s="173" t="s">
        <v>142</v>
      </c>
      <c r="L1398" s="37"/>
      <c r="M1398" s="178" t="s">
        <v>19</v>
      </c>
      <c r="N1398" s="179" t="s">
        <v>44</v>
      </c>
      <c r="O1398" s="62"/>
      <c r="P1398" s="180">
        <f>O1398*H1398</f>
        <v>0</v>
      </c>
      <c r="Q1398" s="180">
        <v>0</v>
      </c>
      <c r="R1398" s="180">
        <f>Q1398*H1398</f>
        <v>0</v>
      </c>
      <c r="S1398" s="180">
        <v>1.059E-2</v>
      </c>
      <c r="T1398" s="181">
        <f>S1398*H1398</f>
        <v>0.31770000000000004</v>
      </c>
      <c r="U1398" s="32"/>
      <c r="V1398" s="32"/>
      <c r="W1398" s="32"/>
      <c r="X1398" s="32"/>
      <c r="Y1398" s="32"/>
      <c r="Z1398" s="32"/>
      <c r="AA1398" s="32"/>
      <c r="AB1398" s="32"/>
      <c r="AC1398" s="32"/>
      <c r="AD1398" s="32"/>
      <c r="AE1398" s="32"/>
      <c r="AR1398" s="182" t="s">
        <v>143</v>
      </c>
      <c r="AT1398" s="182" t="s">
        <v>138</v>
      </c>
      <c r="AU1398" s="182" t="s">
        <v>83</v>
      </c>
      <c r="AY1398" s="15" t="s">
        <v>136</v>
      </c>
      <c r="BE1398" s="183">
        <f>IF(N1398="základní",J1398,0)</f>
        <v>0</v>
      </c>
      <c r="BF1398" s="183">
        <f>IF(N1398="snížená",J1398,0)</f>
        <v>0</v>
      </c>
      <c r="BG1398" s="183">
        <f>IF(N1398="zákl. přenesená",J1398,0)</f>
        <v>0</v>
      </c>
      <c r="BH1398" s="183">
        <f>IF(N1398="sníž. přenesená",J1398,0)</f>
        <v>0</v>
      </c>
      <c r="BI1398" s="183">
        <f>IF(N1398="nulová",J1398,0)</f>
        <v>0</v>
      </c>
      <c r="BJ1398" s="15" t="s">
        <v>81</v>
      </c>
      <c r="BK1398" s="183">
        <f>ROUND(I1398*H1398,2)</f>
        <v>0</v>
      </c>
      <c r="BL1398" s="15" t="s">
        <v>143</v>
      </c>
      <c r="BM1398" s="182" t="s">
        <v>2730</v>
      </c>
    </row>
    <row r="1399" spans="1:65" s="2" customFormat="1" ht="11.25">
      <c r="A1399" s="32"/>
      <c r="B1399" s="33"/>
      <c r="C1399" s="34"/>
      <c r="D1399" s="184" t="s">
        <v>145</v>
      </c>
      <c r="E1399" s="34"/>
      <c r="F1399" s="185" t="s">
        <v>2731</v>
      </c>
      <c r="G1399" s="34"/>
      <c r="H1399" s="34"/>
      <c r="I1399" s="186"/>
      <c r="J1399" s="34"/>
      <c r="K1399" s="34"/>
      <c r="L1399" s="37"/>
      <c r="M1399" s="187"/>
      <c r="N1399" s="188"/>
      <c r="O1399" s="62"/>
      <c r="P1399" s="62"/>
      <c r="Q1399" s="62"/>
      <c r="R1399" s="62"/>
      <c r="S1399" s="62"/>
      <c r="T1399" s="63"/>
      <c r="U1399" s="32"/>
      <c r="V1399" s="32"/>
      <c r="W1399" s="32"/>
      <c r="X1399" s="32"/>
      <c r="Y1399" s="32"/>
      <c r="Z1399" s="32"/>
      <c r="AA1399" s="32"/>
      <c r="AB1399" s="32"/>
      <c r="AC1399" s="32"/>
      <c r="AD1399" s="32"/>
      <c r="AE1399" s="32"/>
      <c r="AT1399" s="15" t="s">
        <v>145</v>
      </c>
      <c r="AU1399" s="15" t="s">
        <v>83</v>
      </c>
    </row>
    <row r="1400" spans="1:65" s="2" customFormat="1" ht="11.25">
      <c r="A1400" s="32"/>
      <c r="B1400" s="33"/>
      <c r="C1400" s="34"/>
      <c r="D1400" s="189" t="s">
        <v>147</v>
      </c>
      <c r="E1400" s="34"/>
      <c r="F1400" s="190" t="s">
        <v>2732</v>
      </c>
      <c r="G1400" s="34"/>
      <c r="H1400" s="34"/>
      <c r="I1400" s="186"/>
      <c r="J1400" s="34"/>
      <c r="K1400" s="34"/>
      <c r="L1400" s="37"/>
      <c r="M1400" s="187"/>
      <c r="N1400" s="188"/>
      <c r="O1400" s="62"/>
      <c r="P1400" s="62"/>
      <c r="Q1400" s="62"/>
      <c r="R1400" s="62"/>
      <c r="S1400" s="62"/>
      <c r="T1400" s="63"/>
      <c r="U1400" s="32"/>
      <c r="V1400" s="32"/>
      <c r="W1400" s="32"/>
      <c r="X1400" s="32"/>
      <c r="Y1400" s="32"/>
      <c r="Z1400" s="32"/>
      <c r="AA1400" s="32"/>
      <c r="AB1400" s="32"/>
      <c r="AC1400" s="32"/>
      <c r="AD1400" s="32"/>
      <c r="AE1400" s="32"/>
      <c r="AT1400" s="15" t="s">
        <v>147</v>
      </c>
      <c r="AU1400" s="15" t="s">
        <v>83</v>
      </c>
    </row>
    <row r="1401" spans="1:65" s="2" customFormat="1" ht="16.5" customHeight="1">
      <c r="A1401" s="32"/>
      <c r="B1401" s="33"/>
      <c r="C1401" s="171" t="s">
        <v>2733</v>
      </c>
      <c r="D1401" s="171" t="s">
        <v>138</v>
      </c>
      <c r="E1401" s="172" t="s">
        <v>2734</v>
      </c>
      <c r="F1401" s="173" t="s">
        <v>2735</v>
      </c>
      <c r="G1401" s="174" t="s">
        <v>141</v>
      </c>
      <c r="H1401" s="175">
        <v>20</v>
      </c>
      <c r="I1401" s="176"/>
      <c r="J1401" s="177">
        <f>ROUND(I1401*H1401,2)</f>
        <v>0</v>
      </c>
      <c r="K1401" s="173" t="s">
        <v>142</v>
      </c>
      <c r="L1401" s="37"/>
      <c r="M1401" s="178" t="s">
        <v>19</v>
      </c>
      <c r="N1401" s="179" t="s">
        <v>44</v>
      </c>
      <c r="O1401" s="62"/>
      <c r="P1401" s="180">
        <f>O1401*H1401</f>
        <v>0</v>
      </c>
      <c r="Q1401" s="180">
        <v>0</v>
      </c>
      <c r="R1401" s="180">
        <f>Q1401*H1401</f>
        <v>0</v>
      </c>
      <c r="S1401" s="180">
        <v>1.325E-2</v>
      </c>
      <c r="T1401" s="181">
        <f>S1401*H1401</f>
        <v>0.26500000000000001</v>
      </c>
      <c r="U1401" s="32"/>
      <c r="V1401" s="32"/>
      <c r="W1401" s="32"/>
      <c r="X1401" s="32"/>
      <c r="Y1401" s="32"/>
      <c r="Z1401" s="32"/>
      <c r="AA1401" s="32"/>
      <c r="AB1401" s="32"/>
      <c r="AC1401" s="32"/>
      <c r="AD1401" s="32"/>
      <c r="AE1401" s="32"/>
      <c r="AR1401" s="182" t="s">
        <v>143</v>
      </c>
      <c r="AT1401" s="182" t="s">
        <v>138</v>
      </c>
      <c r="AU1401" s="182" t="s">
        <v>83</v>
      </c>
      <c r="AY1401" s="15" t="s">
        <v>136</v>
      </c>
      <c r="BE1401" s="183">
        <f>IF(N1401="základní",J1401,0)</f>
        <v>0</v>
      </c>
      <c r="BF1401" s="183">
        <f>IF(N1401="snížená",J1401,0)</f>
        <v>0</v>
      </c>
      <c r="BG1401" s="183">
        <f>IF(N1401="zákl. přenesená",J1401,0)</f>
        <v>0</v>
      </c>
      <c r="BH1401" s="183">
        <f>IF(N1401="sníž. přenesená",J1401,0)</f>
        <v>0</v>
      </c>
      <c r="BI1401" s="183">
        <f>IF(N1401="nulová",J1401,0)</f>
        <v>0</v>
      </c>
      <c r="BJ1401" s="15" t="s">
        <v>81</v>
      </c>
      <c r="BK1401" s="183">
        <f>ROUND(I1401*H1401,2)</f>
        <v>0</v>
      </c>
      <c r="BL1401" s="15" t="s">
        <v>143</v>
      </c>
      <c r="BM1401" s="182" t="s">
        <v>2736</v>
      </c>
    </row>
    <row r="1402" spans="1:65" s="2" customFormat="1" ht="11.25">
      <c r="A1402" s="32"/>
      <c r="B1402" s="33"/>
      <c r="C1402" s="34"/>
      <c r="D1402" s="184" t="s">
        <v>145</v>
      </c>
      <c r="E1402" s="34"/>
      <c r="F1402" s="185" t="s">
        <v>2737</v>
      </c>
      <c r="G1402" s="34"/>
      <c r="H1402" s="34"/>
      <c r="I1402" s="186"/>
      <c r="J1402" s="34"/>
      <c r="K1402" s="34"/>
      <c r="L1402" s="37"/>
      <c r="M1402" s="187"/>
      <c r="N1402" s="188"/>
      <c r="O1402" s="62"/>
      <c r="P1402" s="62"/>
      <c r="Q1402" s="62"/>
      <c r="R1402" s="62"/>
      <c r="S1402" s="62"/>
      <c r="T1402" s="63"/>
      <c r="U1402" s="32"/>
      <c r="V1402" s="32"/>
      <c r="W1402" s="32"/>
      <c r="X1402" s="32"/>
      <c r="Y1402" s="32"/>
      <c r="Z1402" s="32"/>
      <c r="AA1402" s="32"/>
      <c r="AB1402" s="32"/>
      <c r="AC1402" s="32"/>
      <c r="AD1402" s="32"/>
      <c r="AE1402" s="32"/>
      <c r="AT1402" s="15" t="s">
        <v>145</v>
      </c>
      <c r="AU1402" s="15" t="s">
        <v>83</v>
      </c>
    </row>
    <row r="1403" spans="1:65" s="2" customFormat="1" ht="11.25">
      <c r="A1403" s="32"/>
      <c r="B1403" s="33"/>
      <c r="C1403" s="34"/>
      <c r="D1403" s="189" t="s">
        <v>147</v>
      </c>
      <c r="E1403" s="34"/>
      <c r="F1403" s="190" t="s">
        <v>2738</v>
      </c>
      <c r="G1403" s="34"/>
      <c r="H1403" s="34"/>
      <c r="I1403" s="186"/>
      <c r="J1403" s="34"/>
      <c r="K1403" s="34"/>
      <c r="L1403" s="37"/>
      <c r="M1403" s="187"/>
      <c r="N1403" s="188"/>
      <c r="O1403" s="62"/>
      <c r="P1403" s="62"/>
      <c r="Q1403" s="62"/>
      <c r="R1403" s="62"/>
      <c r="S1403" s="62"/>
      <c r="T1403" s="63"/>
      <c r="U1403" s="32"/>
      <c r="V1403" s="32"/>
      <c r="W1403" s="32"/>
      <c r="X1403" s="32"/>
      <c r="Y1403" s="32"/>
      <c r="Z1403" s="32"/>
      <c r="AA1403" s="32"/>
      <c r="AB1403" s="32"/>
      <c r="AC1403" s="32"/>
      <c r="AD1403" s="32"/>
      <c r="AE1403" s="32"/>
      <c r="AT1403" s="15" t="s">
        <v>147</v>
      </c>
      <c r="AU1403" s="15" t="s">
        <v>83</v>
      </c>
    </row>
    <row r="1404" spans="1:65" s="2" customFormat="1" ht="16.5" customHeight="1">
      <c r="A1404" s="32"/>
      <c r="B1404" s="33"/>
      <c r="C1404" s="171" t="s">
        <v>2739</v>
      </c>
      <c r="D1404" s="171" t="s">
        <v>138</v>
      </c>
      <c r="E1404" s="172" t="s">
        <v>2740</v>
      </c>
      <c r="F1404" s="173" t="s">
        <v>2741</v>
      </c>
      <c r="G1404" s="174" t="s">
        <v>141</v>
      </c>
      <c r="H1404" s="175">
        <v>20</v>
      </c>
      <c r="I1404" s="176"/>
      <c r="J1404" s="177">
        <f>ROUND(I1404*H1404,2)</f>
        <v>0</v>
      </c>
      <c r="K1404" s="173" t="s">
        <v>142</v>
      </c>
      <c r="L1404" s="37"/>
      <c r="M1404" s="178" t="s">
        <v>19</v>
      </c>
      <c r="N1404" s="179" t="s">
        <v>44</v>
      </c>
      <c r="O1404" s="62"/>
      <c r="P1404" s="180">
        <f>O1404*H1404</f>
        <v>0</v>
      </c>
      <c r="Q1404" s="180">
        <v>0</v>
      </c>
      <c r="R1404" s="180">
        <f>Q1404*H1404</f>
        <v>0</v>
      </c>
      <c r="S1404" s="180">
        <v>2.0719999999999999E-2</v>
      </c>
      <c r="T1404" s="181">
        <f>S1404*H1404</f>
        <v>0.41439999999999999</v>
      </c>
      <c r="U1404" s="32"/>
      <c r="V1404" s="32"/>
      <c r="W1404" s="32"/>
      <c r="X1404" s="32"/>
      <c r="Y1404" s="32"/>
      <c r="Z1404" s="32"/>
      <c r="AA1404" s="32"/>
      <c r="AB1404" s="32"/>
      <c r="AC1404" s="32"/>
      <c r="AD1404" s="32"/>
      <c r="AE1404" s="32"/>
      <c r="AR1404" s="182" t="s">
        <v>143</v>
      </c>
      <c r="AT1404" s="182" t="s">
        <v>138</v>
      </c>
      <c r="AU1404" s="182" t="s">
        <v>83</v>
      </c>
      <c r="AY1404" s="15" t="s">
        <v>136</v>
      </c>
      <c r="BE1404" s="183">
        <f>IF(N1404="základní",J1404,0)</f>
        <v>0</v>
      </c>
      <c r="BF1404" s="183">
        <f>IF(N1404="snížená",J1404,0)</f>
        <v>0</v>
      </c>
      <c r="BG1404" s="183">
        <f>IF(N1404="zákl. přenesená",J1404,0)</f>
        <v>0</v>
      </c>
      <c r="BH1404" s="183">
        <f>IF(N1404="sníž. přenesená",J1404,0)</f>
        <v>0</v>
      </c>
      <c r="BI1404" s="183">
        <f>IF(N1404="nulová",J1404,0)</f>
        <v>0</v>
      </c>
      <c r="BJ1404" s="15" t="s">
        <v>81</v>
      </c>
      <c r="BK1404" s="183">
        <f>ROUND(I1404*H1404,2)</f>
        <v>0</v>
      </c>
      <c r="BL1404" s="15" t="s">
        <v>143</v>
      </c>
      <c r="BM1404" s="182" t="s">
        <v>2742</v>
      </c>
    </row>
    <row r="1405" spans="1:65" s="2" customFormat="1" ht="11.25">
      <c r="A1405" s="32"/>
      <c r="B1405" s="33"/>
      <c r="C1405" s="34"/>
      <c r="D1405" s="184" t="s">
        <v>145</v>
      </c>
      <c r="E1405" s="34"/>
      <c r="F1405" s="185" t="s">
        <v>2743</v>
      </c>
      <c r="G1405" s="34"/>
      <c r="H1405" s="34"/>
      <c r="I1405" s="186"/>
      <c r="J1405" s="34"/>
      <c r="K1405" s="34"/>
      <c r="L1405" s="37"/>
      <c r="M1405" s="187"/>
      <c r="N1405" s="188"/>
      <c r="O1405" s="62"/>
      <c r="P1405" s="62"/>
      <c r="Q1405" s="62"/>
      <c r="R1405" s="62"/>
      <c r="S1405" s="62"/>
      <c r="T1405" s="63"/>
      <c r="U1405" s="32"/>
      <c r="V1405" s="32"/>
      <c r="W1405" s="32"/>
      <c r="X1405" s="32"/>
      <c r="Y1405" s="32"/>
      <c r="Z1405" s="32"/>
      <c r="AA1405" s="32"/>
      <c r="AB1405" s="32"/>
      <c r="AC1405" s="32"/>
      <c r="AD1405" s="32"/>
      <c r="AE1405" s="32"/>
      <c r="AT1405" s="15" t="s">
        <v>145</v>
      </c>
      <c r="AU1405" s="15" t="s">
        <v>83</v>
      </c>
    </row>
    <row r="1406" spans="1:65" s="2" customFormat="1" ht="11.25">
      <c r="A1406" s="32"/>
      <c r="B1406" s="33"/>
      <c r="C1406" s="34"/>
      <c r="D1406" s="189" t="s">
        <v>147</v>
      </c>
      <c r="E1406" s="34"/>
      <c r="F1406" s="190" t="s">
        <v>2744</v>
      </c>
      <c r="G1406" s="34"/>
      <c r="H1406" s="34"/>
      <c r="I1406" s="186"/>
      <c r="J1406" s="34"/>
      <c r="K1406" s="34"/>
      <c r="L1406" s="37"/>
      <c r="M1406" s="187"/>
      <c r="N1406" s="188"/>
      <c r="O1406" s="62"/>
      <c r="P1406" s="62"/>
      <c r="Q1406" s="62"/>
      <c r="R1406" s="62"/>
      <c r="S1406" s="62"/>
      <c r="T1406" s="63"/>
      <c r="U1406" s="32"/>
      <c r="V1406" s="32"/>
      <c r="W1406" s="32"/>
      <c r="X1406" s="32"/>
      <c r="Y1406" s="32"/>
      <c r="Z1406" s="32"/>
      <c r="AA1406" s="32"/>
      <c r="AB1406" s="32"/>
      <c r="AC1406" s="32"/>
      <c r="AD1406" s="32"/>
      <c r="AE1406" s="32"/>
      <c r="AT1406" s="15" t="s">
        <v>147</v>
      </c>
      <c r="AU1406" s="15" t="s">
        <v>83</v>
      </c>
    </row>
    <row r="1407" spans="1:65" s="2" customFormat="1" ht="16.5" customHeight="1">
      <c r="A1407" s="32"/>
      <c r="B1407" s="33"/>
      <c r="C1407" s="171" t="s">
        <v>2745</v>
      </c>
      <c r="D1407" s="171" t="s">
        <v>138</v>
      </c>
      <c r="E1407" s="172" t="s">
        <v>2746</v>
      </c>
      <c r="F1407" s="173" t="s">
        <v>2747</v>
      </c>
      <c r="G1407" s="174" t="s">
        <v>276</v>
      </c>
      <c r="H1407" s="175">
        <v>20</v>
      </c>
      <c r="I1407" s="176"/>
      <c r="J1407" s="177">
        <f>ROUND(I1407*H1407,2)</f>
        <v>0</v>
      </c>
      <c r="K1407" s="173" t="s">
        <v>142</v>
      </c>
      <c r="L1407" s="37"/>
      <c r="M1407" s="178" t="s">
        <v>19</v>
      </c>
      <c r="N1407" s="179" t="s">
        <v>44</v>
      </c>
      <c r="O1407" s="62"/>
      <c r="P1407" s="180">
        <f>O1407*H1407</f>
        <v>0</v>
      </c>
      <c r="Q1407" s="180">
        <v>2.0000000000000002E-5</v>
      </c>
      <c r="R1407" s="180">
        <f>Q1407*H1407</f>
        <v>4.0000000000000002E-4</v>
      </c>
      <c r="S1407" s="180">
        <v>1E-3</v>
      </c>
      <c r="T1407" s="181">
        <f>S1407*H1407</f>
        <v>0.02</v>
      </c>
      <c r="U1407" s="32"/>
      <c r="V1407" s="32"/>
      <c r="W1407" s="32"/>
      <c r="X1407" s="32"/>
      <c r="Y1407" s="32"/>
      <c r="Z1407" s="32"/>
      <c r="AA1407" s="32"/>
      <c r="AB1407" s="32"/>
      <c r="AC1407" s="32"/>
      <c r="AD1407" s="32"/>
      <c r="AE1407" s="32"/>
      <c r="AR1407" s="182" t="s">
        <v>143</v>
      </c>
      <c r="AT1407" s="182" t="s">
        <v>138</v>
      </c>
      <c r="AU1407" s="182" t="s">
        <v>83</v>
      </c>
      <c r="AY1407" s="15" t="s">
        <v>136</v>
      </c>
      <c r="BE1407" s="183">
        <f>IF(N1407="základní",J1407,0)</f>
        <v>0</v>
      </c>
      <c r="BF1407" s="183">
        <f>IF(N1407="snížená",J1407,0)</f>
        <v>0</v>
      </c>
      <c r="BG1407" s="183">
        <f>IF(N1407="zákl. přenesená",J1407,0)</f>
        <v>0</v>
      </c>
      <c r="BH1407" s="183">
        <f>IF(N1407="sníž. přenesená",J1407,0)</f>
        <v>0</v>
      </c>
      <c r="BI1407" s="183">
        <f>IF(N1407="nulová",J1407,0)</f>
        <v>0</v>
      </c>
      <c r="BJ1407" s="15" t="s">
        <v>81</v>
      </c>
      <c r="BK1407" s="183">
        <f>ROUND(I1407*H1407,2)</f>
        <v>0</v>
      </c>
      <c r="BL1407" s="15" t="s">
        <v>143</v>
      </c>
      <c r="BM1407" s="182" t="s">
        <v>2748</v>
      </c>
    </row>
    <row r="1408" spans="1:65" s="2" customFormat="1" ht="11.25">
      <c r="A1408" s="32"/>
      <c r="B1408" s="33"/>
      <c r="C1408" s="34"/>
      <c r="D1408" s="184" t="s">
        <v>145</v>
      </c>
      <c r="E1408" s="34"/>
      <c r="F1408" s="185" t="s">
        <v>2749</v>
      </c>
      <c r="G1408" s="34"/>
      <c r="H1408" s="34"/>
      <c r="I1408" s="186"/>
      <c r="J1408" s="34"/>
      <c r="K1408" s="34"/>
      <c r="L1408" s="37"/>
      <c r="M1408" s="187"/>
      <c r="N1408" s="188"/>
      <c r="O1408" s="62"/>
      <c r="P1408" s="62"/>
      <c r="Q1408" s="62"/>
      <c r="R1408" s="62"/>
      <c r="S1408" s="62"/>
      <c r="T1408" s="63"/>
      <c r="U1408" s="32"/>
      <c r="V1408" s="32"/>
      <c r="W1408" s="32"/>
      <c r="X1408" s="32"/>
      <c r="Y1408" s="32"/>
      <c r="Z1408" s="32"/>
      <c r="AA1408" s="32"/>
      <c r="AB1408" s="32"/>
      <c r="AC1408" s="32"/>
      <c r="AD1408" s="32"/>
      <c r="AE1408" s="32"/>
      <c r="AT1408" s="15" t="s">
        <v>145</v>
      </c>
      <c r="AU1408" s="15" t="s">
        <v>83</v>
      </c>
    </row>
    <row r="1409" spans="1:65" s="2" customFormat="1" ht="11.25">
      <c r="A1409" s="32"/>
      <c r="B1409" s="33"/>
      <c r="C1409" s="34"/>
      <c r="D1409" s="189" t="s">
        <v>147</v>
      </c>
      <c r="E1409" s="34"/>
      <c r="F1409" s="190" t="s">
        <v>2750</v>
      </c>
      <c r="G1409" s="34"/>
      <c r="H1409" s="34"/>
      <c r="I1409" s="186"/>
      <c r="J1409" s="34"/>
      <c r="K1409" s="34"/>
      <c r="L1409" s="37"/>
      <c r="M1409" s="187"/>
      <c r="N1409" s="188"/>
      <c r="O1409" s="62"/>
      <c r="P1409" s="62"/>
      <c r="Q1409" s="62"/>
      <c r="R1409" s="62"/>
      <c r="S1409" s="62"/>
      <c r="T1409" s="63"/>
      <c r="U1409" s="32"/>
      <c r="V1409" s="32"/>
      <c r="W1409" s="32"/>
      <c r="X1409" s="32"/>
      <c r="Y1409" s="32"/>
      <c r="Z1409" s="32"/>
      <c r="AA1409" s="32"/>
      <c r="AB1409" s="32"/>
      <c r="AC1409" s="32"/>
      <c r="AD1409" s="32"/>
      <c r="AE1409" s="32"/>
      <c r="AT1409" s="15" t="s">
        <v>147</v>
      </c>
      <c r="AU1409" s="15" t="s">
        <v>83</v>
      </c>
    </row>
    <row r="1410" spans="1:65" s="2" customFormat="1" ht="16.5" customHeight="1">
      <c r="A1410" s="32"/>
      <c r="B1410" s="33"/>
      <c r="C1410" s="171" t="s">
        <v>2751</v>
      </c>
      <c r="D1410" s="171" t="s">
        <v>138</v>
      </c>
      <c r="E1410" s="172" t="s">
        <v>2752</v>
      </c>
      <c r="F1410" s="173" t="s">
        <v>2753</v>
      </c>
      <c r="G1410" s="174" t="s">
        <v>276</v>
      </c>
      <c r="H1410" s="175">
        <v>5</v>
      </c>
      <c r="I1410" s="176"/>
      <c r="J1410" s="177">
        <f>ROUND(I1410*H1410,2)</f>
        <v>0</v>
      </c>
      <c r="K1410" s="173" t="s">
        <v>142</v>
      </c>
      <c r="L1410" s="37"/>
      <c r="M1410" s="178" t="s">
        <v>19</v>
      </c>
      <c r="N1410" s="179" t="s">
        <v>44</v>
      </c>
      <c r="O1410" s="62"/>
      <c r="P1410" s="180">
        <f>O1410*H1410</f>
        <v>0</v>
      </c>
      <c r="Q1410" s="180">
        <v>4.0000000000000003E-5</v>
      </c>
      <c r="R1410" s="180">
        <f>Q1410*H1410</f>
        <v>2.0000000000000001E-4</v>
      </c>
      <c r="S1410" s="180">
        <v>1E-3</v>
      </c>
      <c r="T1410" s="181">
        <f>S1410*H1410</f>
        <v>5.0000000000000001E-3</v>
      </c>
      <c r="U1410" s="32"/>
      <c r="V1410" s="32"/>
      <c r="W1410" s="32"/>
      <c r="X1410" s="32"/>
      <c r="Y1410" s="32"/>
      <c r="Z1410" s="32"/>
      <c r="AA1410" s="32"/>
      <c r="AB1410" s="32"/>
      <c r="AC1410" s="32"/>
      <c r="AD1410" s="32"/>
      <c r="AE1410" s="32"/>
      <c r="AR1410" s="182" t="s">
        <v>143</v>
      </c>
      <c r="AT1410" s="182" t="s">
        <v>138</v>
      </c>
      <c r="AU1410" s="182" t="s">
        <v>83</v>
      </c>
      <c r="AY1410" s="15" t="s">
        <v>136</v>
      </c>
      <c r="BE1410" s="183">
        <f>IF(N1410="základní",J1410,0)</f>
        <v>0</v>
      </c>
      <c r="BF1410" s="183">
        <f>IF(N1410="snížená",J1410,0)</f>
        <v>0</v>
      </c>
      <c r="BG1410" s="183">
        <f>IF(N1410="zákl. přenesená",J1410,0)</f>
        <v>0</v>
      </c>
      <c r="BH1410" s="183">
        <f>IF(N1410="sníž. přenesená",J1410,0)</f>
        <v>0</v>
      </c>
      <c r="BI1410" s="183">
        <f>IF(N1410="nulová",J1410,0)</f>
        <v>0</v>
      </c>
      <c r="BJ1410" s="15" t="s">
        <v>81</v>
      </c>
      <c r="BK1410" s="183">
        <f>ROUND(I1410*H1410,2)</f>
        <v>0</v>
      </c>
      <c r="BL1410" s="15" t="s">
        <v>143</v>
      </c>
      <c r="BM1410" s="182" t="s">
        <v>2754</v>
      </c>
    </row>
    <row r="1411" spans="1:65" s="2" customFormat="1" ht="11.25">
      <c r="A1411" s="32"/>
      <c r="B1411" s="33"/>
      <c r="C1411" s="34"/>
      <c r="D1411" s="184" t="s">
        <v>145</v>
      </c>
      <c r="E1411" s="34"/>
      <c r="F1411" s="185" t="s">
        <v>2755</v>
      </c>
      <c r="G1411" s="34"/>
      <c r="H1411" s="34"/>
      <c r="I1411" s="186"/>
      <c r="J1411" s="34"/>
      <c r="K1411" s="34"/>
      <c r="L1411" s="37"/>
      <c r="M1411" s="187"/>
      <c r="N1411" s="188"/>
      <c r="O1411" s="62"/>
      <c r="P1411" s="62"/>
      <c r="Q1411" s="62"/>
      <c r="R1411" s="62"/>
      <c r="S1411" s="62"/>
      <c r="T1411" s="63"/>
      <c r="U1411" s="32"/>
      <c r="V1411" s="32"/>
      <c r="W1411" s="32"/>
      <c r="X1411" s="32"/>
      <c r="Y1411" s="32"/>
      <c r="Z1411" s="32"/>
      <c r="AA1411" s="32"/>
      <c r="AB1411" s="32"/>
      <c r="AC1411" s="32"/>
      <c r="AD1411" s="32"/>
      <c r="AE1411" s="32"/>
      <c r="AT1411" s="15" t="s">
        <v>145</v>
      </c>
      <c r="AU1411" s="15" t="s">
        <v>83</v>
      </c>
    </row>
    <row r="1412" spans="1:65" s="2" customFormat="1" ht="11.25">
      <c r="A1412" s="32"/>
      <c r="B1412" s="33"/>
      <c r="C1412" s="34"/>
      <c r="D1412" s="189" t="s">
        <v>147</v>
      </c>
      <c r="E1412" s="34"/>
      <c r="F1412" s="190" t="s">
        <v>2756</v>
      </c>
      <c r="G1412" s="34"/>
      <c r="H1412" s="34"/>
      <c r="I1412" s="186"/>
      <c r="J1412" s="34"/>
      <c r="K1412" s="34"/>
      <c r="L1412" s="37"/>
      <c r="M1412" s="187"/>
      <c r="N1412" s="188"/>
      <c r="O1412" s="62"/>
      <c r="P1412" s="62"/>
      <c r="Q1412" s="62"/>
      <c r="R1412" s="62"/>
      <c r="S1412" s="62"/>
      <c r="T1412" s="63"/>
      <c r="U1412" s="32"/>
      <c r="V1412" s="32"/>
      <c r="W1412" s="32"/>
      <c r="X1412" s="32"/>
      <c r="Y1412" s="32"/>
      <c r="Z1412" s="32"/>
      <c r="AA1412" s="32"/>
      <c r="AB1412" s="32"/>
      <c r="AC1412" s="32"/>
      <c r="AD1412" s="32"/>
      <c r="AE1412" s="32"/>
      <c r="AT1412" s="15" t="s">
        <v>147</v>
      </c>
      <c r="AU1412" s="15" t="s">
        <v>83</v>
      </c>
    </row>
    <row r="1413" spans="1:65" s="2" customFormat="1" ht="16.5" customHeight="1">
      <c r="A1413" s="32"/>
      <c r="B1413" s="33"/>
      <c r="C1413" s="171" t="s">
        <v>2757</v>
      </c>
      <c r="D1413" s="171" t="s">
        <v>138</v>
      </c>
      <c r="E1413" s="172" t="s">
        <v>2758</v>
      </c>
      <c r="F1413" s="173" t="s">
        <v>2759</v>
      </c>
      <c r="G1413" s="174" t="s">
        <v>276</v>
      </c>
      <c r="H1413" s="175">
        <v>10</v>
      </c>
      <c r="I1413" s="176"/>
      <c r="J1413" s="177">
        <f>ROUND(I1413*H1413,2)</f>
        <v>0</v>
      </c>
      <c r="K1413" s="173" t="s">
        <v>142</v>
      </c>
      <c r="L1413" s="37"/>
      <c r="M1413" s="178" t="s">
        <v>19</v>
      </c>
      <c r="N1413" s="179" t="s">
        <v>44</v>
      </c>
      <c r="O1413" s="62"/>
      <c r="P1413" s="180">
        <f>O1413*H1413</f>
        <v>0</v>
      </c>
      <c r="Q1413" s="180">
        <v>6.0000000000000002E-5</v>
      </c>
      <c r="R1413" s="180">
        <f>Q1413*H1413</f>
        <v>6.0000000000000006E-4</v>
      </c>
      <c r="S1413" s="180">
        <v>2E-3</v>
      </c>
      <c r="T1413" s="181">
        <f>S1413*H1413</f>
        <v>0.02</v>
      </c>
      <c r="U1413" s="32"/>
      <c r="V1413" s="32"/>
      <c r="W1413" s="32"/>
      <c r="X1413" s="32"/>
      <c r="Y1413" s="32"/>
      <c r="Z1413" s="32"/>
      <c r="AA1413" s="32"/>
      <c r="AB1413" s="32"/>
      <c r="AC1413" s="32"/>
      <c r="AD1413" s="32"/>
      <c r="AE1413" s="32"/>
      <c r="AR1413" s="182" t="s">
        <v>143</v>
      </c>
      <c r="AT1413" s="182" t="s">
        <v>138</v>
      </c>
      <c r="AU1413" s="182" t="s">
        <v>83</v>
      </c>
      <c r="AY1413" s="15" t="s">
        <v>136</v>
      </c>
      <c r="BE1413" s="183">
        <f>IF(N1413="základní",J1413,0)</f>
        <v>0</v>
      </c>
      <c r="BF1413" s="183">
        <f>IF(N1413="snížená",J1413,0)</f>
        <v>0</v>
      </c>
      <c r="BG1413" s="183">
        <f>IF(N1413="zákl. přenesená",J1413,0)</f>
        <v>0</v>
      </c>
      <c r="BH1413" s="183">
        <f>IF(N1413="sníž. přenesená",J1413,0)</f>
        <v>0</v>
      </c>
      <c r="BI1413" s="183">
        <f>IF(N1413="nulová",J1413,0)</f>
        <v>0</v>
      </c>
      <c r="BJ1413" s="15" t="s">
        <v>81</v>
      </c>
      <c r="BK1413" s="183">
        <f>ROUND(I1413*H1413,2)</f>
        <v>0</v>
      </c>
      <c r="BL1413" s="15" t="s">
        <v>143</v>
      </c>
      <c r="BM1413" s="182" t="s">
        <v>2760</v>
      </c>
    </row>
    <row r="1414" spans="1:65" s="2" customFormat="1" ht="11.25">
      <c r="A1414" s="32"/>
      <c r="B1414" s="33"/>
      <c r="C1414" s="34"/>
      <c r="D1414" s="184" t="s">
        <v>145</v>
      </c>
      <c r="E1414" s="34"/>
      <c r="F1414" s="185" t="s">
        <v>2761</v>
      </c>
      <c r="G1414" s="34"/>
      <c r="H1414" s="34"/>
      <c r="I1414" s="186"/>
      <c r="J1414" s="34"/>
      <c r="K1414" s="34"/>
      <c r="L1414" s="37"/>
      <c r="M1414" s="187"/>
      <c r="N1414" s="188"/>
      <c r="O1414" s="62"/>
      <c r="P1414" s="62"/>
      <c r="Q1414" s="62"/>
      <c r="R1414" s="62"/>
      <c r="S1414" s="62"/>
      <c r="T1414" s="63"/>
      <c r="U1414" s="32"/>
      <c r="V1414" s="32"/>
      <c r="W1414" s="32"/>
      <c r="X1414" s="32"/>
      <c r="Y1414" s="32"/>
      <c r="Z1414" s="32"/>
      <c r="AA1414" s="32"/>
      <c r="AB1414" s="32"/>
      <c r="AC1414" s="32"/>
      <c r="AD1414" s="32"/>
      <c r="AE1414" s="32"/>
      <c r="AT1414" s="15" t="s">
        <v>145</v>
      </c>
      <c r="AU1414" s="15" t="s">
        <v>83</v>
      </c>
    </row>
    <row r="1415" spans="1:65" s="2" customFormat="1" ht="11.25">
      <c r="A1415" s="32"/>
      <c r="B1415" s="33"/>
      <c r="C1415" s="34"/>
      <c r="D1415" s="189" t="s">
        <v>147</v>
      </c>
      <c r="E1415" s="34"/>
      <c r="F1415" s="190" t="s">
        <v>2762</v>
      </c>
      <c r="G1415" s="34"/>
      <c r="H1415" s="34"/>
      <c r="I1415" s="186"/>
      <c r="J1415" s="34"/>
      <c r="K1415" s="34"/>
      <c r="L1415" s="37"/>
      <c r="M1415" s="187"/>
      <c r="N1415" s="188"/>
      <c r="O1415" s="62"/>
      <c r="P1415" s="62"/>
      <c r="Q1415" s="62"/>
      <c r="R1415" s="62"/>
      <c r="S1415" s="62"/>
      <c r="T1415" s="63"/>
      <c r="U1415" s="32"/>
      <c r="V1415" s="32"/>
      <c r="W1415" s="32"/>
      <c r="X1415" s="32"/>
      <c r="Y1415" s="32"/>
      <c r="Z1415" s="32"/>
      <c r="AA1415" s="32"/>
      <c r="AB1415" s="32"/>
      <c r="AC1415" s="32"/>
      <c r="AD1415" s="32"/>
      <c r="AE1415" s="32"/>
      <c r="AT1415" s="15" t="s">
        <v>147</v>
      </c>
      <c r="AU1415" s="15" t="s">
        <v>83</v>
      </c>
    </row>
    <row r="1416" spans="1:65" s="2" customFormat="1" ht="16.5" customHeight="1">
      <c r="A1416" s="32"/>
      <c r="B1416" s="33"/>
      <c r="C1416" s="171" t="s">
        <v>2763</v>
      </c>
      <c r="D1416" s="171" t="s">
        <v>138</v>
      </c>
      <c r="E1416" s="172" t="s">
        <v>2764</v>
      </c>
      <c r="F1416" s="173" t="s">
        <v>2765</v>
      </c>
      <c r="G1416" s="174" t="s">
        <v>276</v>
      </c>
      <c r="H1416" s="175">
        <v>10</v>
      </c>
      <c r="I1416" s="176"/>
      <c r="J1416" s="177">
        <f>ROUND(I1416*H1416,2)</f>
        <v>0</v>
      </c>
      <c r="K1416" s="173" t="s">
        <v>142</v>
      </c>
      <c r="L1416" s="37"/>
      <c r="M1416" s="178" t="s">
        <v>19</v>
      </c>
      <c r="N1416" s="179" t="s">
        <v>44</v>
      </c>
      <c r="O1416" s="62"/>
      <c r="P1416" s="180">
        <f>O1416*H1416</f>
        <v>0</v>
      </c>
      <c r="Q1416" s="180">
        <v>2.0000000000000002E-5</v>
      </c>
      <c r="R1416" s="180">
        <f>Q1416*H1416</f>
        <v>2.0000000000000001E-4</v>
      </c>
      <c r="S1416" s="180">
        <v>1E-3</v>
      </c>
      <c r="T1416" s="181">
        <f>S1416*H1416</f>
        <v>0.01</v>
      </c>
      <c r="U1416" s="32"/>
      <c r="V1416" s="32"/>
      <c r="W1416" s="32"/>
      <c r="X1416" s="32"/>
      <c r="Y1416" s="32"/>
      <c r="Z1416" s="32"/>
      <c r="AA1416" s="32"/>
      <c r="AB1416" s="32"/>
      <c r="AC1416" s="32"/>
      <c r="AD1416" s="32"/>
      <c r="AE1416" s="32"/>
      <c r="AR1416" s="182" t="s">
        <v>143</v>
      </c>
      <c r="AT1416" s="182" t="s">
        <v>138</v>
      </c>
      <c r="AU1416" s="182" t="s">
        <v>83</v>
      </c>
      <c r="AY1416" s="15" t="s">
        <v>136</v>
      </c>
      <c r="BE1416" s="183">
        <f>IF(N1416="základní",J1416,0)</f>
        <v>0</v>
      </c>
      <c r="BF1416" s="183">
        <f>IF(N1416="snížená",J1416,0)</f>
        <v>0</v>
      </c>
      <c r="BG1416" s="183">
        <f>IF(N1416="zákl. přenesená",J1416,0)</f>
        <v>0</v>
      </c>
      <c r="BH1416" s="183">
        <f>IF(N1416="sníž. přenesená",J1416,0)</f>
        <v>0</v>
      </c>
      <c r="BI1416" s="183">
        <f>IF(N1416="nulová",J1416,0)</f>
        <v>0</v>
      </c>
      <c r="BJ1416" s="15" t="s">
        <v>81</v>
      </c>
      <c r="BK1416" s="183">
        <f>ROUND(I1416*H1416,2)</f>
        <v>0</v>
      </c>
      <c r="BL1416" s="15" t="s">
        <v>143</v>
      </c>
      <c r="BM1416" s="182" t="s">
        <v>2766</v>
      </c>
    </row>
    <row r="1417" spans="1:65" s="2" customFormat="1" ht="11.25">
      <c r="A1417" s="32"/>
      <c r="B1417" s="33"/>
      <c r="C1417" s="34"/>
      <c r="D1417" s="184" t="s">
        <v>145</v>
      </c>
      <c r="E1417" s="34"/>
      <c r="F1417" s="185" t="s">
        <v>2767</v>
      </c>
      <c r="G1417" s="34"/>
      <c r="H1417" s="34"/>
      <c r="I1417" s="186"/>
      <c r="J1417" s="34"/>
      <c r="K1417" s="34"/>
      <c r="L1417" s="37"/>
      <c r="M1417" s="187"/>
      <c r="N1417" s="188"/>
      <c r="O1417" s="62"/>
      <c r="P1417" s="62"/>
      <c r="Q1417" s="62"/>
      <c r="R1417" s="62"/>
      <c r="S1417" s="62"/>
      <c r="T1417" s="63"/>
      <c r="U1417" s="32"/>
      <c r="V1417" s="32"/>
      <c r="W1417" s="32"/>
      <c r="X1417" s="32"/>
      <c r="Y1417" s="32"/>
      <c r="Z1417" s="32"/>
      <c r="AA1417" s="32"/>
      <c r="AB1417" s="32"/>
      <c r="AC1417" s="32"/>
      <c r="AD1417" s="32"/>
      <c r="AE1417" s="32"/>
      <c r="AT1417" s="15" t="s">
        <v>145</v>
      </c>
      <c r="AU1417" s="15" t="s">
        <v>83</v>
      </c>
    </row>
    <row r="1418" spans="1:65" s="2" customFormat="1" ht="11.25">
      <c r="A1418" s="32"/>
      <c r="B1418" s="33"/>
      <c r="C1418" s="34"/>
      <c r="D1418" s="189" t="s">
        <v>147</v>
      </c>
      <c r="E1418" s="34"/>
      <c r="F1418" s="190" t="s">
        <v>2768</v>
      </c>
      <c r="G1418" s="34"/>
      <c r="H1418" s="34"/>
      <c r="I1418" s="186"/>
      <c r="J1418" s="34"/>
      <c r="K1418" s="34"/>
      <c r="L1418" s="37"/>
      <c r="M1418" s="187"/>
      <c r="N1418" s="188"/>
      <c r="O1418" s="62"/>
      <c r="P1418" s="62"/>
      <c r="Q1418" s="62"/>
      <c r="R1418" s="62"/>
      <c r="S1418" s="62"/>
      <c r="T1418" s="63"/>
      <c r="U1418" s="32"/>
      <c r="V1418" s="32"/>
      <c r="W1418" s="32"/>
      <c r="X1418" s="32"/>
      <c r="Y1418" s="32"/>
      <c r="Z1418" s="32"/>
      <c r="AA1418" s="32"/>
      <c r="AB1418" s="32"/>
      <c r="AC1418" s="32"/>
      <c r="AD1418" s="32"/>
      <c r="AE1418" s="32"/>
      <c r="AT1418" s="15" t="s">
        <v>147</v>
      </c>
      <c r="AU1418" s="15" t="s">
        <v>83</v>
      </c>
    </row>
    <row r="1419" spans="1:65" s="2" customFormat="1" ht="21.75" customHeight="1">
      <c r="A1419" s="32"/>
      <c r="B1419" s="33"/>
      <c r="C1419" s="171" t="s">
        <v>2769</v>
      </c>
      <c r="D1419" s="171" t="s">
        <v>138</v>
      </c>
      <c r="E1419" s="172" t="s">
        <v>2770</v>
      </c>
      <c r="F1419" s="173" t="s">
        <v>2771</v>
      </c>
      <c r="G1419" s="174" t="s">
        <v>276</v>
      </c>
      <c r="H1419" s="175">
        <v>5</v>
      </c>
      <c r="I1419" s="176"/>
      <c r="J1419" s="177">
        <f>ROUND(I1419*H1419,2)</f>
        <v>0</v>
      </c>
      <c r="K1419" s="173" t="s">
        <v>142</v>
      </c>
      <c r="L1419" s="37"/>
      <c r="M1419" s="178" t="s">
        <v>19</v>
      </c>
      <c r="N1419" s="179" t="s">
        <v>44</v>
      </c>
      <c r="O1419" s="62"/>
      <c r="P1419" s="180">
        <f>O1419*H1419</f>
        <v>0</v>
      </c>
      <c r="Q1419" s="180">
        <v>4.0000000000000003E-5</v>
      </c>
      <c r="R1419" s="180">
        <f>Q1419*H1419</f>
        <v>2.0000000000000001E-4</v>
      </c>
      <c r="S1419" s="180">
        <v>1E-3</v>
      </c>
      <c r="T1419" s="181">
        <f>S1419*H1419</f>
        <v>5.0000000000000001E-3</v>
      </c>
      <c r="U1419" s="32"/>
      <c r="V1419" s="32"/>
      <c r="W1419" s="32"/>
      <c r="X1419" s="32"/>
      <c r="Y1419" s="32"/>
      <c r="Z1419" s="32"/>
      <c r="AA1419" s="32"/>
      <c r="AB1419" s="32"/>
      <c r="AC1419" s="32"/>
      <c r="AD1419" s="32"/>
      <c r="AE1419" s="32"/>
      <c r="AR1419" s="182" t="s">
        <v>143</v>
      </c>
      <c r="AT1419" s="182" t="s">
        <v>138</v>
      </c>
      <c r="AU1419" s="182" t="s">
        <v>83</v>
      </c>
      <c r="AY1419" s="15" t="s">
        <v>136</v>
      </c>
      <c r="BE1419" s="183">
        <f>IF(N1419="základní",J1419,0)</f>
        <v>0</v>
      </c>
      <c r="BF1419" s="183">
        <f>IF(N1419="snížená",J1419,0)</f>
        <v>0</v>
      </c>
      <c r="BG1419" s="183">
        <f>IF(N1419="zákl. přenesená",J1419,0)</f>
        <v>0</v>
      </c>
      <c r="BH1419" s="183">
        <f>IF(N1419="sníž. přenesená",J1419,0)</f>
        <v>0</v>
      </c>
      <c r="BI1419" s="183">
        <f>IF(N1419="nulová",J1419,0)</f>
        <v>0</v>
      </c>
      <c r="BJ1419" s="15" t="s">
        <v>81</v>
      </c>
      <c r="BK1419" s="183">
        <f>ROUND(I1419*H1419,2)</f>
        <v>0</v>
      </c>
      <c r="BL1419" s="15" t="s">
        <v>143</v>
      </c>
      <c r="BM1419" s="182" t="s">
        <v>2772</v>
      </c>
    </row>
    <row r="1420" spans="1:65" s="2" customFormat="1" ht="11.25">
      <c r="A1420" s="32"/>
      <c r="B1420" s="33"/>
      <c r="C1420" s="34"/>
      <c r="D1420" s="184" t="s">
        <v>145</v>
      </c>
      <c r="E1420" s="34"/>
      <c r="F1420" s="185" t="s">
        <v>2773</v>
      </c>
      <c r="G1420" s="34"/>
      <c r="H1420" s="34"/>
      <c r="I1420" s="186"/>
      <c r="J1420" s="34"/>
      <c r="K1420" s="34"/>
      <c r="L1420" s="37"/>
      <c r="M1420" s="187"/>
      <c r="N1420" s="188"/>
      <c r="O1420" s="62"/>
      <c r="P1420" s="62"/>
      <c r="Q1420" s="62"/>
      <c r="R1420" s="62"/>
      <c r="S1420" s="62"/>
      <c r="T1420" s="63"/>
      <c r="U1420" s="32"/>
      <c r="V1420" s="32"/>
      <c r="W1420" s="32"/>
      <c r="X1420" s="32"/>
      <c r="Y1420" s="32"/>
      <c r="Z1420" s="32"/>
      <c r="AA1420" s="32"/>
      <c r="AB1420" s="32"/>
      <c r="AC1420" s="32"/>
      <c r="AD1420" s="32"/>
      <c r="AE1420" s="32"/>
      <c r="AT1420" s="15" t="s">
        <v>145</v>
      </c>
      <c r="AU1420" s="15" t="s">
        <v>83</v>
      </c>
    </row>
    <row r="1421" spans="1:65" s="2" customFormat="1" ht="11.25">
      <c r="A1421" s="32"/>
      <c r="B1421" s="33"/>
      <c r="C1421" s="34"/>
      <c r="D1421" s="189" t="s">
        <v>147</v>
      </c>
      <c r="E1421" s="34"/>
      <c r="F1421" s="190" t="s">
        <v>2774</v>
      </c>
      <c r="G1421" s="34"/>
      <c r="H1421" s="34"/>
      <c r="I1421" s="186"/>
      <c r="J1421" s="34"/>
      <c r="K1421" s="34"/>
      <c r="L1421" s="37"/>
      <c r="M1421" s="187"/>
      <c r="N1421" s="188"/>
      <c r="O1421" s="62"/>
      <c r="P1421" s="62"/>
      <c r="Q1421" s="62"/>
      <c r="R1421" s="62"/>
      <c r="S1421" s="62"/>
      <c r="T1421" s="63"/>
      <c r="U1421" s="32"/>
      <c r="V1421" s="32"/>
      <c r="W1421" s="32"/>
      <c r="X1421" s="32"/>
      <c r="Y1421" s="32"/>
      <c r="Z1421" s="32"/>
      <c r="AA1421" s="32"/>
      <c r="AB1421" s="32"/>
      <c r="AC1421" s="32"/>
      <c r="AD1421" s="32"/>
      <c r="AE1421" s="32"/>
      <c r="AT1421" s="15" t="s">
        <v>147</v>
      </c>
      <c r="AU1421" s="15" t="s">
        <v>83</v>
      </c>
    </row>
    <row r="1422" spans="1:65" s="2" customFormat="1" ht="16.5" customHeight="1">
      <c r="A1422" s="32"/>
      <c r="B1422" s="33"/>
      <c r="C1422" s="171" t="s">
        <v>2775</v>
      </c>
      <c r="D1422" s="171" t="s">
        <v>138</v>
      </c>
      <c r="E1422" s="172" t="s">
        <v>2776</v>
      </c>
      <c r="F1422" s="173" t="s">
        <v>2777</v>
      </c>
      <c r="G1422" s="174" t="s">
        <v>168</v>
      </c>
      <c r="H1422" s="175">
        <v>5</v>
      </c>
      <c r="I1422" s="176"/>
      <c r="J1422" s="177">
        <f>ROUND(I1422*H1422,2)</f>
        <v>0</v>
      </c>
      <c r="K1422" s="173" t="s">
        <v>142</v>
      </c>
      <c r="L1422" s="37"/>
      <c r="M1422" s="178" t="s">
        <v>19</v>
      </c>
      <c r="N1422" s="179" t="s">
        <v>44</v>
      </c>
      <c r="O1422" s="62"/>
      <c r="P1422" s="180">
        <f>O1422*H1422</f>
        <v>0</v>
      </c>
      <c r="Q1422" s="180">
        <v>2.0000000000000002E-5</v>
      </c>
      <c r="R1422" s="180">
        <f>Q1422*H1422</f>
        <v>1E-4</v>
      </c>
      <c r="S1422" s="180">
        <v>0</v>
      </c>
      <c r="T1422" s="181">
        <f>S1422*H1422</f>
        <v>0</v>
      </c>
      <c r="U1422" s="32"/>
      <c r="V1422" s="32"/>
      <c r="W1422" s="32"/>
      <c r="X1422" s="32"/>
      <c r="Y1422" s="32"/>
      <c r="Z1422" s="32"/>
      <c r="AA1422" s="32"/>
      <c r="AB1422" s="32"/>
      <c r="AC1422" s="32"/>
      <c r="AD1422" s="32"/>
      <c r="AE1422" s="32"/>
      <c r="AR1422" s="182" t="s">
        <v>143</v>
      </c>
      <c r="AT1422" s="182" t="s">
        <v>138</v>
      </c>
      <c r="AU1422" s="182" t="s">
        <v>83</v>
      </c>
      <c r="AY1422" s="15" t="s">
        <v>136</v>
      </c>
      <c r="BE1422" s="183">
        <f>IF(N1422="základní",J1422,0)</f>
        <v>0</v>
      </c>
      <c r="BF1422" s="183">
        <f>IF(N1422="snížená",J1422,0)</f>
        <v>0</v>
      </c>
      <c r="BG1422" s="183">
        <f>IF(N1422="zákl. přenesená",J1422,0)</f>
        <v>0</v>
      </c>
      <c r="BH1422" s="183">
        <f>IF(N1422="sníž. přenesená",J1422,0)</f>
        <v>0</v>
      </c>
      <c r="BI1422" s="183">
        <f>IF(N1422="nulová",J1422,0)</f>
        <v>0</v>
      </c>
      <c r="BJ1422" s="15" t="s">
        <v>81</v>
      </c>
      <c r="BK1422" s="183">
        <f>ROUND(I1422*H1422,2)</f>
        <v>0</v>
      </c>
      <c r="BL1422" s="15" t="s">
        <v>143</v>
      </c>
      <c r="BM1422" s="182" t="s">
        <v>2778</v>
      </c>
    </row>
    <row r="1423" spans="1:65" s="2" customFormat="1" ht="11.25">
      <c r="A1423" s="32"/>
      <c r="B1423" s="33"/>
      <c r="C1423" s="34"/>
      <c r="D1423" s="184" t="s">
        <v>145</v>
      </c>
      <c r="E1423" s="34"/>
      <c r="F1423" s="185" t="s">
        <v>2779</v>
      </c>
      <c r="G1423" s="34"/>
      <c r="H1423" s="34"/>
      <c r="I1423" s="186"/>
      <c r="J1423" s="34"/>
      <c r="K1423" s="34"/>
      <c r="L1423" s="37"/>
      <c r="M1423" s="187"/>
      <c r="N1423" s="188"/>
      <c r="O1423" s="62"/>
      <c r="P1423" s="62"/>
      <c r="Q1423" s="62"/>
      <c r="R1423" s="62"/>
      <c r="S1423" s="62"/>
      <c r="T1423" s="63"/>
      <c r="U1423" s="32"/>
      <c r="V1423" s="32"/>
      <c r="W1423" s="32"/>
      <c r="X1423" s="32"/>
      <c r="Y1423" s="32"/>
      <c r="Z1423" s="32"/>
      <c r="AA1423" s="32"/>
      <c r="AB1423" s="32"/>
      <c r="AC1423" s="32"/>
      <c r="AD1423" s="32"/>
      <c r="AE1423" s="32"/>
      <c r="AT1423" s="15" t="s">
        <v>145</v>
      </c>
      <c r="AU1423" s="15" t="s">
        <v>83</v>
      </c>
    </row>
    <row r="1424" spans="1:65" s="2" customFormat="1" ht="11.25">
      <c r="A1424" s="32"/>
      <c r="B1424" s="33"/>
      <c r="C1424" s="34"/>
      <c r="D1424" s="189" t="s">
        <v>147</v>
      </c>
      <c r="E1424" s="34"/>
      <c r="F1424" s="190" t="s">
        <v>2780</v>
      </c>
      <c r="G1424" s="34"/>
      <c r="H1424" s="34"/>
      <c r="I1424" s="186"/>
      <c r="J1424" s="34"/>
      <c r="K1424" s="34"/>
      <c r="L1424" s="37"/>
      <c r="M1424" s="187"/>
      <c r="N1424" s="188"/>
      <c r="O1424" s="62"/>
      <c r="P1424" s="62"/>
      <c r="Q1424" s="62"/>
      <c r="R1424" s="62"/>
      <c r="S1424" s="62"/>
      <c r="T1424" s="63"/>
      <c r="U1424" s="32"/>
      <c r="V1424" s="32"/>
      <c r="W1424" s="32"/>
      <c r="X1424" s="32"/>
      <c r="Y1424" s="32"/>
      <c r="Z1424" s="32"/>
      <c r="AA1424" s="32"/>
      <c r="AB1424" s="32"/>
      <c r="AC1424" s="32"/>
      <c r="AD1424" s="32"/>
      <c r="AE1424" s="32"/>
      <c r="AT1424" s="15" t="s">
        <v>147</v>
      </c>
      <c r="AU1424" s="15" t="s">
        <v>83</v>
      </c>
    </row>
    <row r="1425" spans="1:65" s="2" customFormat="1" ht="16.5" customHeight="1">
      <c r="A1425" s="32"/>
      <c r="B1425" s="33"/>
      <c r="C1425" s="171" t="s">
        <v>2781</v>
      </c>
      <c r="D1425" s="171" t="s">
        <v>138</v>
      </c>
      <c r="E1425" s="172" t="s">
        <v>2782</v>
      </c>
      <c r="F1425" s="173" t="s">
        <v>2783</v>
      </c>
      <c r="G1425" s="174" t="s">
        <v>168</v>
      </c>
      <c r="H1425" s="175">
        <v>2</v>
      </c>
      <c r="I1425" s="176"/>
      <c r="J1425" s="177">
        <f>ROUND(I1425*H1425,2)</f>
        <v>0</v>
      </c>
      <c r="K1425" s="173" t="s">
        <v>142</v>
      </c>
      <c r="L1425" s="37"/>
      <c r="M1425" s="178" t="s">
        <v>19</v>
      </c>
      <c r="N1425" s="179" t="s">
        <v>44</v>
      </c>
      <c r="O1425" s="62"/>
      <c r="P1425" s="180">
        <f>O1425*H1425</f>
        <v>0</v>
      </c>
      <c r="Q1425" s="180">
        <v>4.0000000000000003E-5</v>
      </c>
      <c r="R1425" s="180">
        <f>Q1425*H1425</f>
        <v>8.0000000000000007E-5</v>
      </c>
      <c r="S1425" s="180">
        <v>0</v>
      </c>
      <c r="T1425" s="181">
        <f>S1425*H1425</f>
        <v>0</v>
      </c>
      <c r="U1425" s="32"/>
      <c r="V1425" s="32"/>
      <c r="W1425" s="32"/>
      <c r="X1425" s="32"/>
      <c r="Y1425" s="32"/>
      <c r="Z1425" s="32"/>
      <c r="AA1425" s="32"/>
      <c r="AB1425" s="32"/>
      <c r="AC1425" s="32"/>
      <c r="AD1425" s="32"/>
      <c r="AE1425" s="32"/>
      <c r="AR1425" s="182" t="s">
        <v>143</v>
      </c>
      <c r="AT1425" s="182" t="s">
        <v>138</v>
      </c>
      <c r="AU1425" s="182" t="s">
        <v>83</v>
      </c>
      <c r="AY1425" s="15" t="s">
        <v>136</v>
      </c>
      <c r="BE1425" s="183">
        <f>IF(N1425="základní",J1425,0)</f>
        <v>0</v>
      </c>
      <c r="BF1425" s="183">
        <f>IF(N1425="snížená",J1425,0)</f>
        <v>0</v>
      </c>
      <c r="BG1425" s="183">
        <f>IF(N1425="zákl. přenesená",J1425,0)</f>
        <v>0</v>
      </c>
      <c r="BH1425" s="183">
        <f>IF(N1425="sníž. přenesená",J1425,0)</f>
        <v>0</v>
      </c>
      <c r="BI1425" s="183">
        <f>IF(N1425="nulová",J1425,0)</f>
        <v>0</v>
      </c>
      <c r="BJ1425" s="15" t="s">
        <v>81</v>
      </c>
      <c r="BK1425" s="183">
        <f>ROUND(I1425*H1425,2)</f>
        <v>0</v>
      </c>
      <c r="BL1425" s="15" t="s">
        <v>143</v>
      </c>
      <c r="BM1425" s="182" t="s">
        <v>2784</v>
      </c>
    </row>
    <row r="1426" spans="1:65" s="2" customFormat="1" ht="11.25">
      <c r="A1426" s="32"/>
      <c r="B1426" s="33"/>
      <c r="C1426" s="34"/>
      <c r="D1426" s="184" t="s">
        <v>145</v>
      </c>
      <c r="E1426" s="34"/>
      <c r="F1426" s="185" t="s">
        <v>2785</v>
      </c>
      <c r="G1426" s="34"/>
      <c r="H1426" s="34"/>
      <c r="I1426" s="186"/>
      <c r="J1426" s="34"/>
      <c r="K1426" s="34"/>
      <c r="L1426" s="37"/>
      <c r="M1426" s="187"/>
      <c r="N1426" s="188"/>
      <c r="O1426" s="62"/>
      <c r="P1426" s="62"/>
      <c r="Q1426" s="62"/>
      <c r="R1426" s="62"/>
      <c r="S1426" s="62"/>
      <c r="T1426" s="63"/>
      <c r="U1426" s="32"/>
      <c r="V1426" s="32"/>
      <c r="W1426" s="32"/>
      <c r="X1426" s="32"/>
      <c r="Y1426" s="32"/>
      <c r="Z1426" s="32"/>
      <c r="AA1426" s="32"/>
      <c r="AB1426" s="32"/>
      <c r="AC1426" s="32"/>
      <c r="AD1426" s="32"/>
      <c r="AE1426" s="32"/>
      <c r="AT1426" s="15" t="s">
        <v>145</v>
      </c>
      <c r="AU1426" s="15" t="s">
        <v>83</v>
      </c>
    </row>
    <row r="1427" spans="1:65" s="2" customFormat="1" ht="11.25">
      <c r="A1427" s="32"/>
      <c r="B1427" s="33"/>
      <c r="C1427" s="34"/>
      <c r="D1427" s="189" t="s">
        <v>147</v>
      </c>
      <c r="E1427" s="34"/>
      <c r="F1427" s="190" t="s">
        <v>2786</v>
      </c>
      <c r="G1427" s="34"/>
      <c r="H1427" s="34"/>
      <c r="I1427" s="186"/>
      <c r="J1427" s="34"/>
      <c r="K1427" s="34"/>
      <c r="L1427" s="37"/>
      <c r="M1427" s="187"/>
      <c r="N1427" s="188"/>
      <c r="O1427" s="62"/>
      <c r="P1427" s="62"/>
      <c r="Q1427" s="62"/>
      <c r="R1427" s="62"/>
      <c r="S1427" s="62"/>
      <c r="T1427" s="63"/>
      <c r="U1427" s="32"/>
      <c r="V1427" s="32"/>
      <c r="W1427" s="32"/>
      <c r="X1427" s="32"/>
      <c r="Y1427" s="32"/>
      <c r="Z1427" s="32"/>
      <c r="AA1427" s="32"/>
      <c r="AB1427" s="32"/>
      <c r="AC1427" s="32"/>
      <c r="AD1427" s="32"/>
      <c r="AE1427" s="32"/>
      <c r="AT1427" s="15" t="s">
        <v>147</v>
      </c>
      <c r="AU1427" s="15" t="s">
        <v>83</v>
      </c>
    </row>
    <row r="1428" spans="1:65" s="2" customFormat="1" ht="16.5" customHeight="1">
      <c r="A1428" s="32"/>
      <c r="B1428" s="33"/>
      <c r="C1428" s="171" t="s">
        <v>2787</v>
      </c>
      <c r="D1428" s="171" t="s">
        <v>138</v>
      </c>
      <c r="E1428" s="172" t="s">
        <v>2788</v>
      </c>
      <c r="F1428" s="173" t="s">
        <v>2789</v>
      </c>
      <c r="G1428" s="174" t="s">
        <v>168</v>
      </c>
      <c r="H1428" s="175">
        <v>5</v>
      </c>
      <c r="I1428" s="176"/>
      <c r="J1428" s="177">
        <f>ROUND(I1428*H1428,2)</f>
        <v>0</v>
      </c>
      <c r="K1428" s="173" t="s">
        <v>142</v>
      </c>
      <c r="L1428" s="37"/>
      <c r="M1428" s="178" t="s">
        <v>19</v>
      </c>
      <c r="N1428" s="179" t="s">
        <v>44</v>
      </c>
      <c r="O1428" s="62"/>
      <c r="P1428" s="180">
        <f>O1428*H1428</f>
        <v>0</v>
      </c>
      <c r="Q1428" s="180">
        <v>8.0000000000000007E-5</v>
      </c>
      <c r="R1428" s="180">
        <f>Q1428*H1428</f>
        <v>4.0000000000000002E-4</v>
      </c>
      <c r="S1428" s="180">
        <v>0</v>
      </c>
      <c r="T1428" s="181">
        <f>S1428*H1428</f>
        <v>0</v>
      </c>
      <c r="U1428" s="32"/>
      <c r="V1428" s="32"/>
      <c r="W1428" s="32"/>
      <c r="X1428" s="32"/>
      <c r="Y1428" s="32"/>
      <c r="Z1428" s="32"/>
      <c r="AA1428" s="32"/>
      <c r="AB1428" s="32"/>
      <c r="AC1428" s="32"/>
      <c r="AD1428" s="32"/>
      <c r="AE1428" s="32"/>
      <c r="AR1428" s="182" t="s">
        <v>143</v>
      </c>
      <c r="AT1428" s="182" t="s">
        <v>138</v>
      </c>
      <c r="AU1428" s="182" t="s">
        <v>83</v>
      </c>
      <c r="AY1428" s="15" t="s">
        <v>136</v>
      </c>
      <c r="BE1428" s="183">
        <f>IF(N1428="základní",J1428,0)</f>
        <v>0</v>
      </c>
      <c r="BF1428" s="183">
        <f>IF(N1428="snížená",J1428,0)</f>
        <v>0</v>
      </c>
      <c r="BG1428" s="183">
        <f>IF(N1428="zákl. přenesená",J1428,0)</f>
        <v>0</v>
      </c>
      <c r="BH1428" s="183">
        <f>IF(N1428="sníž. přenesená",J1428,0)</f>
        <v>0</v>
      </c>
      <c r="BI1428" s="183">
        <f>IF(N1428="nulová",J1428,0)</f>
        <v>0</v>
      </c>
      <c r="BJ1428" s="15" t="s">
        <v>81</v>
      </c>
      <c r="BK1428" s="183">
        <f>ROUND(I1428*H1428,2)</f>
        <v>0</v>
      </c>
      <c r="BL1428" s="15" t="s">
        <v>143</v>
      </c>
      <c r="BM1428" s="182" t="s">
        <v>2790</v>
      </c>
    </row>
    <row r="1429" spans="1:65" s="2" customFormat="1" ht="11.25">
      <c r="A1429" s="32"/>
      <c r="B1429" s="33"/>
      <c r="C1429" s="34"/>
      <c r="D1429" s="184" t="s">
        <v>145</v>
      </c>
      <c r="E1429" s="34"/>
      <c r="F1429" s="185" t="s">
        <v>2791</v>
      </c>
      <c r="G1429" s="34"/>
      <c r="H1429" s="34"/>
      <c r="I1429" s="186"/>
      <c r="J1429" s="34"/>
      <c r="K1429" s="34"/>
      <c r="L1429" s="37"/>
      <c r="M1429" s="187"/>
      <c r="N1429" s="188"/>
      <c r="O1429" s="62"/>
      <c r="P1429" s="62"/>
      <c r="Q1429" s="62"/>
      <c r="R1429" s="62"/>
      <c r="S1429" s="62"/>
      <c r="T1429" s="63"/>
      <c r="U1429" s="32"/>
      <c r="V1429" s="32"/>
      <c r="W1429" s="32"/>
      <c r="X1429" s="32"/>
      <c r="Y1429" s="32"/>
      <c r="Z1429" s="32"/>
      <c r="AA1429" s="32"/>
      <c r="AB1429" s="32"/>
      <c r="AC1429" s="32"/>
      <c r="AD1429" s="32"/>
      <c r="AE1429" s="32"/>
      <c r="AT1429" s="15" t="s">
        <v>145</v>
      </c>
      <c r="AU1429" s="15" t="s">
        <v>83</v>
      </c>
    </row>
    <row r="1430" spans="1:65" s="2" customFormat="1" ht="11.25">
      <c r="A1430" s="32"/>
      <c r="B1430" s="33"/>
      <c r="C1430" s="34"/>
      <c r="D1430" s="189" t="s">
        <v>147</v>
      </c>
      <c r="E1430" s="34"/>
      <c r="F1430" s="190" t="s">
        <v>2792</v>
      </c>
      <c r="G1430" s="34"/>
      <c r="H1430" s="34"/>
      <c r="I1430" s="186"/>
      <c r="J1430" s="34"/>
      <c r="K1430" s="34"/>
      <c r="L1430" s="37"/>
      <c r="M1430" s="187"/>
      <c r="N1430" s="188"/>
      <c r="O1430" s="62"/>
      <c r="P1430" s="62"/>
      <c r="Q1430" s="62"/>
      <c r="R1430" s="62"/>
      <c r="S1430" s="62"/>
      <c r="T1430" s="63"/>
      <c r="U1430" s="32"/>
      <c r="V1430" s="32"/>
      <c r="W1430" s="32"/>
      <c r="X1430" s="32"/>
      <c r="Y1430" s="32"/>
      <c r="Z1430" s="32"/>
      <c r="AA1430" s="32"/>
      <c r="AB1430" s="32"/>
      <c r="AC1430" s="32"/>
      <c r="AD1430" s="32"/>
      <c r="AE1430" s="32"/>
      <c r="AT1430" s="15" t="s">
        <v>147</v>
      </c>
      <c r="AU1430" s="15" t="s">
        <v>83</v>
      </c>
    </row>
    <row r="1431" spans="1:65" s="2" customFormat="1" ht="16.5" customHeight="1">
      <c r="A1431" s="32"/>
      <c r="B1431" s="33"/>
      <c r="C1431" s="171" t="s">
        <v>2793</v>
      </c>
      <c r="D1431" s="171" t="s">
        <v>138</v>
      </c>
      <c r="E1431" s="172" t="s">
        <v>2794</v>
      </c>
      <c r="F1431" s="173" t="s">
        <v>2795</v>
      </c>
      <c r="G1431" s="174" t="s">
        <v>276</v>
      </c>
      <c r="H1431" s="175">
        <v>15</v>
      </c>
      <c r="I1431" s="176"/>
      <c r="J1431" s="177">
        <f>ROUND(I1431*H1431,2)</f>
        <v>0</v>
      </c>
      <c r="K1431" s="173" t="s">
        <v>142</v>
      </c>
      <c r="L1431" s="37"/>
      <c r="M1431" s="178" t="s">
        <v>19</v>
      </c>
      <c r="N1431" s="179" t="s">
        <v>44</v>
      </c>
      <c r="O1431" s="62"/>
      <c r="P1431" s="180">
        <f>O1431*H1431</f>
        <v>0</v>
      </c>
      <c r="Q1431" s="180">
        <v>7.6000000000000004E-4</v>
      </c>
      <c r="R1431" s="180">
        <f>Q1431*H1431</f>
        <v>1.14E-2</v>
      </c>
      <c r="S1431" s="180">
        <v>2.0999999999999999E-3</v>
      </c>
      <c r="T1431" s="181">
        <f>S1431*H1431</f>
        <v>3.15E-2</v>
      </c>
      <c r="U1431" s="32"/>
      <c r="V1431" s="32"/>
      <c r="W1431" s="32"/>
      <c r="X1431" s="32"/>
      <c r="Y1431" s="32"/>
      <c r="Z1431" s="32"/>
      <c r="AA1431" s="32"/>
      <c r="AB1431" s="32"/>
      <c r="AC1431" s="32"/>
      <c r="AD1431" s="32"/>
      <c r="AE1431" s="32"/>
      <c r="AR1431" s="182" t="s">
        <v>143</v>
      </c>
      <c r="AT1431" s="182" t="s">
        <v>138</v>
      </c>
      <c r="AU1431" s="182" t="s">
        <v>83</v>
      </c>
      <c r="AY1431" s="15" t="s">
        <v>136</v>
      </c>
      <c r="BE1431" s="183">
        <f>IF(N1431="základní",J1431,0)</f>
        <v>0</v>
      </c>
      <c r="BF1431" s="183">
        <f>IF(N1431="snížená",J1431,0)</f>
        <v>0</v>
      </c>
      <c r="BG1431" s="183">
        <f>IF(N1431="zákl. přenesená",J1431,0)</f>
        <v>0</v>
      </c>
      <c r="BH1431" s="183">
        <f>IF(N1431="sníž. přenesená",J1431,0)</f>
        <v>0</v>
      </c>
      <c r="BI1431" s="183">
        <f>IF(N1431="nulová",J1431,0)</f>
        <v>0</v>
      </c>
      <c r="BJ1431" s="15" t="s">
        <v>81</v>
      </c>
      <c r="BK1431" s="183">
        <f>ROUND(I1431*H1431,2)</f>
        <v>0</v>
      </c>
      <c r="BL1431" s="15" t="s">
        <v>143</v>
      </c>
      <c r="BM1431" s="182" t="s">
        <v>2796</v>
      </c>
    </row>
    <row r="1432" spans="1:65" s="2" customFormat="1" ht="19.5">
      <c r="A1432" s="32"/>
      <c r="B1432" s="33"/>
      <c r="C1432" s="34"/>
      <c r="D1432" s="184" t="s">
        <v>145</v>
      </c>
      <c r="E1432" s="34"/>
      <c r="F1432" s="185" t="s">
        <v>2797</v>
      </c>
      <c r="G1432" s="34"/>
      <c r="H1432" s="34"/>
      <c r="I1432" s="186"/>
      <c r="J1432" s="34"/>
      <c r="K1432" s="34"/>
      <c r="L1432" s="37"/>
      <c r="M1432" s="187"/>
      <c r="N1432" s="188"/>
      <c r="O1432" s="62"/>
      <c r="P1432" s="62"/>
      <c r="Q1432" s="62"/>
      <c r="R1432" s="62"/>
      <c r="S1432" s="62"/>
      <c r="T1432" s="63"/>
      <c r="U1432" s="32"/>
      <c r="V1432" s="32"/>
      <c r="W1432" s="32"/>
      <c r="X1432" s="32"/>
      <c r="Y1432" s="32"/>
      <c r="Z1432" s="32"/>
      <c r="AA1432" s="32"/>
      <c r="AB1432" s="32"/>
      <c r="AC1432" s="32"/>
      <c r="AD1432" s="32"/>
      <c r="AE1432" s="32"/>
      <c r="AT1432" s="15" t="s">
        <v>145</v>
      </c>
      <c r="AU1432" s="15" t="s">
        <v>83</v>
      </c>
    </row>
    <row r="1433" spans="1:65" s="2" customFormat="1" ht="11.25">
      <c r="A1433" s="32"/>
      <c r="B1433" s="33"/>
      <c r="C1433" s="34"/>
      <c r="D1433" s="189" t="s">
        <v>147</v>
      </c>
      <c r="E1433" s="34"/>
      <c r="F1433" s="190" t="s">
        <v>2798</v>
      </c>
      <c r="G1433" s="34"/>
      <c r="H1433" s="34"/>
      <c r="I1433" s="186"/>
      <c r="J1433" s="34"/>
      <c r="K1433" s="34"/>
      <c r="L1433" s="37"/>
      <c r="M1433" s="187"/>
      <c r="N1433" s="188"/>
      <c r="O1433" s="62"/>
      <c r="P1433" s="62"/>
      <c r="Q1433" s="62"/>
      <c r="R1433" s="62"/>
      <c r="S1433" s="62"/>
      <c r="T1433" s="63"/>
      <c r="U1433" s="32"/>
      <c r="V1433" s="32"/>
      <c r="W1433" s="32"/>
      <c r="X1433" s="32"/>
      <c r="Y1433" s="32"/>
      <c r="Z1433" s="32"/>
      <c r="AA1433" s="32"/>
      <c r="AB1433" s="32"/>
      <c r="AC1433" s="32"/>
      <c r="AD1433" s="32"/>
      <c r="AE1433" s="32"/>
      <c r="AT1433" s="15" t="s">
        <v>147</v>
      </c>
      <c r="AU1433" s="15" t="s">
        <v>83</v>
      </c>
    </row>
    <row r="1434" spans="1:65" s="2" customFormat="1" ht="16.5" customHeight="1">
      <c r="A1434" s="32"/>
      <c r="B1434" s="33"/>
      <c r="C1434" s="171" t="s">
        <v>2799</v>
      </c>
      <c r="D1434" s="171" t="s">
        <v>138</v>
      </c>
      <c r="E1434" s="172" t="s">
        <v>2800</v>
      </c>
      <c r="F1434" s="173" t="s">
        <v>2801</v>
      </c>
      <c r="G1434" s="174" t="s">
        <v>276</v>
      </c>
      <c r="H1434" s="175">
        <v>10</v>
      </c>
      <c r="I1434" s="176"/>
      <c r="J1434" s="177">
        <f>ROUND(I1434*H1434,2)</f>
        <v>0</v>
      </c>
      <c r="K1434" s="173" t="s">
        <v>142</v>
      </c>
      <c r="L1434" s="37"/>
      <c r="M1434" s="178" t="s">
        <v>19</v>
      </c>
      <c r="N1434" s="179" t="s">
        <v>44</v>
      </c>
      <c r="O1434" s="62"/>
      <c r="P1434" s="180">
        <f>O1434*H1434</f>
        <v>0</v>
      </c>
      <c r="Q1434" s="180">
        <v>1.32E-3</v>
      </c>
      <c r="R1434" s="180">
        <f>Q1434*H1434</f>
        <v>1.32E-2</v>
      </c>
      <c r="S1434" s="180">
        <v>2.5000000000000001E-2</v>
      </c>
      <c r="T1434" s="181">
        <f>S1434*H1434</f>
        <v>0.25</v>
      </c>
      <c r="U1434" s="32"/>
      <c r="V1434" s="32"/>
      <c r="W1434" s="32"/>
      <c r="X1434" s="32"/>
      <c r="Y1434" s="32"/>
      <c r="Z1434" s="32"/>
      <c r="AA1434" s="32"/>
      <c r="AB1434" s="32"/>
      <c r="AC1434" s="32"/>
      <c r="AD1434" s="32"/>
      <c r="AE1434" s="32"/>
      <c r="AR1434" s="182" t="s">
        <v>143</v>
      </c>
      <c r="AT1434" s="182" t="s">
        <v>138</v>
      </c>
      <c r="AU1434" s="182" t="s">
        <v>83</v>
      </c>
      <c r="AY1434" s="15" t="s">
        <v>136</v>
      </c>
      <c r="BE1434" s="183">
        <f>IF(N1434="základní",J1434,0)</f>
        <v>0</v>
      </c>
      <c r="BF1434" s="183">
        <f>IF(N1434="snížená",J1434,0)</f>
        <v>0</v>
      </c>
      <c r="BG1434" s="183">
        <f>IF(N1434="zákl. přenesená",J1434,0)</f>
        <v>0</v>
      </c>
      <c r="BH1434" s="183">
        <f>IF(N1434="sníž. přenesená",J1434,0)</f>
        <v>0</v>
      </c>
      <c r="BI1434" s="183">
        <f>IF(N1434="nulová",J1434,0)</f>
        <v>0</v>
      </c>
      <c r="BJ1434" s="15" t="s">
        <v>81</v>
      </c>
      <c r="BK1434" s="183">
        <f>ROUND(I1434*H1434,2)</f>
        <v>0</v>
      </c>
      <c r="BL1434" s="15" t="s">
        <v>143</v>
      </c>
      <c r="BM1434" s="182" t="s">
        <v>2802</v>
      </c>
    </row>
    <row r="1435" spans="1:65" s="2" customFormat="1" ht="19.5">
      <c r="A1435" s="32"/>
      <c r="B1435" s="33"/>
      <c r="C1435" s="34"/>
      <c r="D1435" s="184" t="s">
        <v>145</v>
      </c>
      <c r="E1435" s="34"/>
      <c r="F1435" s="185" t="s">
        <v>2803</v>
      </c>
      <c r="G1435" s="34"/>
      <c r="H1435" s="34"/>
      <c r="I1435" s="186"/>
      <c r="J1435" s="34"/>
      <c r="K1435" s="34"/>
      <c r="L1435" s="37"/>
      <c r="M1435" s="187"/>
      <c r="N1435" s="188"/>
      <c r="O1435" s="62"/>
      <c r="P1435" s="62"/>
      <c r="Q1435" s="62"/>
      <c r="R1435" s="62"/>
      <c r="S1435" s="62"/>
      <c r="T1435" s="63"/>
      <c r="U1435" s="32"/>
      <c r="V1435" s="32"/>
      <c r="W1435" s="32"/>
      <c r="X1435" s="32"/>
      <c r="Y1435" s="32"/>
      <c r="Z1435" s="32"/>
      <c r="AA1435" s="32"/>
      <c r="AB1435" s="32"/>
      <c r="AC1435" s="32"/>
      <c r="AD1435" s="32"/>
      <c r="AE1435" s="32"/>
      <c r="AT1435" s="15" t="s">
        <v>145</v>
      </c>
      <c r="AU1435" s="15" t="s">
        <v>83</v>
      </c>
    </row>
    <row r="1436" spans="1:65" s="2" customFormat="1" ht="11.25">
      <c r="A1436" s="32"/>
      <c r="B1436" s="33"/>
      <c r="C1436" s="34"/>
      <c r="D1436" s="189" t="s">
        <v>147</v>
      </c>
      <c r="E1436" s="34"/>
      <c r="F1436" s="190" t="s">
        <v>2804</v>
      </c>
      <c r="G1436" s="34"/>
      <c r="H1436" s="34"/>
      <c r="I1436" s="186"/>
      <c r="J1436" s="34"/>
      <c r="K1436" s="34"/>
      <c r="L1436" s="37"/>
      <c r="M1436" s="187"/>
      <c r="N1436" s="188"/>
      <c r="O1436" s="62"/>
      <c r="P1436" s="62"/>
      <c r="Q1436" s="62"/>
      <c r="R1436" s="62"/>
      <c r="S1436" s="62"/>
      <c r="T1436" s="63"/>
      <c r="U1436" s="32"/>
      <c r="V1436" s="32"/>
      <c r="W1436" s="32"/>
      <c r="X1436" s="32"/>
      <c r="Y1436" s="32"/>
      <c r="Z1436" s="32"/>
      <c r="AA1436" s="32"/>
      <c r="AB1436" s="32"/>
      <c r="AC1436" s="32"/>
      <c r="AD1436" s="32"/>
      <c r="AE1436" s="32"/>
      <c r="AT1436" s="15" t="s">
        <v>147</v>
      </c>
      <c r="AU1436" s="15" t="s">
        <v>83</v>
      </c>
    </row>
    <row r="1437" spans="1:65" s="2" customFormat="1" ht="16.5" customHeight="1">
      <c r="A1437" s="32"/>
      <c r="B1437" s="33"/>
      <c r="C1437" s="171" t="s">
        <v>2805</v>
      </c>
      <c r="D1437" s="171" t="s">
        <v>138</v>
      </c>
      <c r="E1437" s="172" t="s">
        <v>2806</v>
      </c>
      <c r="F1437" s="173" t="s">
        <v>2807</v>
      </c>
      <c r="G1437" s="174" t="s">
        <v>276</v>
      </c>
      <c r="H1437" s="175">
        <v>5</v>
      </c>
      <c r="I1437" s="176"/>
      <c r="J1437" s="177">
        <f>ROUND(I1437*H1437,2)</f>
        <v>0</v>
      </c>
      <c r="K1437" s="173" t="s">
        <v>142</v>
      </c>
      <c r="L1437" s="37"/>
      <c r="M1437" s="178" t="s">
        <v>19</v>
      </c>
      <c r="N1437" s="179" t="s">
        <v>44</v>
      </c>
      <c r="O1437" s="62"/>
      <c r="P1437" s="180">
        <f>O1437*H1437</f>
        <v>0</v>
      </c>
      <c r="Q1437" s="180">
        <v>2.7899999999999999E-3</v>
      </c>
      <c r="R1437" s="180">
        <f>Q1437*H1437</f>
        <v>1.3950000000000001E-2</v>
      </c>
      <c r="S1437" s="180">
        <v>5.6000000000000001E-2</v>
      </c>
      <c r="T1437" s="181">
        <f>S1437*H1437</f>
        <v>0.28000000000000003</v>
      </c>
      <c r="U1437" s="32"/>
      <c r="V1437" s="32"/>
      <c r="W1437" s="32"/>
      <c r="X1437" s="32"/>
      <c r="Y1437" s="32"/>
      <c r="Z1437" s="32"/>
      <c r="AA1437" s="32"/>
      <c r="AB1437" s="32"/>
      <c r="AC1437" s="32"/>
      <c r="AD1437" s="32"/>
      <c r="AE1437" s="32"/>
      <c r="AR1437" s="182" t="s">
        <v>143</v>
      </c>
      <c r="AT1437" s="182" t="s">
        <v>138</v>
      </c>
      <c r="AU1437" s="182" t="s">
        <v>83</v>
      </c>
      <c r="AY1437" s="15" t="s">
        <v>136</v>
      </c>
      <c r="BE1437" s="183">
        <f>IF(N1437="základní",J1437,0)</f>
        <v>0</v>
      </c>
      <c r="BF1437" s="183">
        <f>IF(N1437="snížená",J1437,0)</f>
        <v>0</v>
      </c>
      <c r="BG1437" s="183">
        <f>IF(N1437="zákl. přenesená",J1437,0)</f>
        <v>0</v>
      </c>
      <c r="BH1437" s="183">
        <f>IF(N1437="sníž. přenesená",J1437,0)</f>
        <v>0</v>
      </c>
      <c r="BI1437" s="183">
        <f>IF(N1437="nulová",J1437,0)</f>
        <v>0</v>
      </c>
      <c r="BJ1437" s="15" t="s">
        <v>81</v>
      </c>
      <c r="BK1437" s="183">
        <f>ROUND(I1437*H1437,2)</f>
        <v>0</v>
      </c>
      <c r="BL1437" s="15" t="s">
        <v>143</v>
      </c>
      <c r="BM1437" s="182" t="s">
        <v>2808</v>
      </c>
    </row>
    <row r="1438" spans="1:65" s="2" customFormat="1" ht="19.5">
      <c r="A1438" s="32"/>
      <c r="B1438" s="33"/>
      <c r="C1438" s="34"/>
      <c r="D1438" s="184" t="s">
        <v>145</v>
      </c>
      <c r="E1438" s="34"/>
      <c r="F1438" s="185" t="s">
        <v>2809</v>
      </c>
      <c r="G1438" s="34"/>
      <c r="H1438" s="34"/>
      <c r="I1438" s="186"/>
      <c r="J1438" s="34"/>
      <c r="K1438" s="34"/>
      <c r="L1438" s="37"/>
      <c r="M1438" s="187"/>
      <c r="N1438" s="188"/>
      <c r="O1438" s="62"/>
      <c r="P1438" s="62"/>
      <c r="Q1438" s="62"/>
      <c r="R1438" s="62"/>
      <c r="S1438" s="62"/>
      <c r="T1438" s="63"/>
      <c r="U1438" s="32"/>
      <c r="V1438" s="32"/>
      <c r="W1438" s="32"/>
      <c r="X1438" s="32"/>
      <c r="Y1438" s="32"/>
      <c r="Z1438" s="32"/>
      <c r="AA1438" s="32"/>
      <c r="AB1438" s="32"/>
      <c r="AC1438" s="32"/>
      <c r="AD1438" s="32"/>
      <c r="AE1438" s="32"/>
      <c r="AT1438" s="15" t="s">
        <v>145</v>
      </c>
      <c r="AU1438" s="15" t="s">
        <v>83</v>
      </c>
    </row>
    <row r="1439" spans="1:65" s="2" customFormat="1" ht="11.25">
      <c r="A1439" s="32"/>
      <c r="B1439" s="33"/>
      <c r="C1439" s="34"/>
      <c r="D1439" s="189" t="s">
        <v>147</v>
      </c>
      <c r="E1439" s="34"/>
      <c r="F1439" s="190" t="s">
        <v>2810</v>
      </c>
      <c r="G1439" s="34"/>
      <c r="H1439" s="34"/>
      <c r="I1439" s="186"/>
      <c r="J1439" s="34"/>
      <c r="K1439" s="34"/>
      <c r="L1439" s="37"/>
      <c r="M1439" s="187"/>
      <c r="N1439" s="188"/>
      <c r="O1439" s="62"/>
      <c r="P1439" s="62"/>
      <c r="Q1439" s="62"/>
      <c r="R1439" s="62"/>
      <c r="S1439" s="62"/>
      <c r="T1439" s="63"/>
      <c r="U1439" s="32"/>
      <c r="V1439" s="32"/>
      <c r="W1439" s="32"/>
      <c r="X1439" s="32"/>
      <c r="Y1439" s="32"/>
      <c r="Z1439" s="32"/>
      <c r="AA1439" s="32"/>
      <c r="AB1439" s="32"/>
      <c r="AC1439" s="32"/>
      <c r="AD1439" s="32"/>
      <c r="AE1439" s="32"/>
      <c r="AT1439" s="15" t="s">
        <v>147</v>
      </c>
      <c r="AU1439" s="15" t="s">
        <v>83</v>
      </c>
    </row>
    <row r="1440" spans="1:65" s="2" customFormat="1" ht="16.5" customHeight="1">
      <c r="A1440" s="32"/>
      <c r="B1440" s="33"/>
      <c r="C1440" s="171" t="s">
        <v>2811</v>
      </c>
      <c r="D1440" s="171" t="s">
        <v>138</v>
      </c>
      <c r="E1440" s="172" t="s">
        <v>2812</v>
      </c>
      <c r="F1440" s="173" t="s">
        <v>2813</v>
      </c>
      <c r="G1440" s="174" t="s">
        <v>276</v>
      </c>
      <c r="H1440" s="175">
        <v>5</v>
      </c>
      <c r="I1440" s="176"/>
      <c r="J1440" s="177">
        <f>ROUND(I1440*H1440,2)</f>
        <v>0</v>
      </c>
      <c r="K1440" s="173" t="s">
        <v>142</v>
      </c>
      <c r="L1440" s="37"/>
      <c r="M1440" s="178" t="s">
        <v>19</v>
      </c>
      <c r="N1440" s="179" t="s">
        <v>44</v>
      </c>
      <c r="O1440" s="62"/>
      <c r="P1440" s="180">
        <f>O1440*H1440</f>
        <v>0</v>
      </c>
      <c r="Q1440" s="180">
        <v>8.0000000000000007E-5</v>
      </c>
      <c r="R1440" s="180">
        <f>Q1440*H1440</f>
        <v>4.0000000000000002E-4</v>
      </c>
      <c r="S1440" s="180">
        <v>0</v>
      </c>
      <c r="T1440" s="181">
        <f>S1440*H1440</f>
        <v>0</v>
      </c>
      <c r="U1440" s="32"/>
      <c r="V1440" s="32"/>
      <c r="W1440" s="32"/>
      <c r="X1440" s="32"/>
      <c r="Y1440" s="32"/>
      <c r="Z1440" s="32"/>
      <c r="AA1440" s="32"/>
      <c r="AB1440" s="32"/>
      <c r="AC1440" s="32"/>
      <c r="AD1440" s="32"/>
      <c r="AE1440" s="32"/>
      <c r="AR1440" s="182" t="s">
        <v>143</v>
      </c>
      <c r="AT1440" s="182" t="s">
        <v>138</v>
      </c>
      <c r="AU1440" s="182" t="s">
        <v>83</v>
      </c>
      <c r="AY1440" s="15" t="s">
        <v>136</v>
      </c>
      <c r="BE1440" s="183">
        <f>IF(N1440="základní",J1440,0)</f>
        <v>0</v>
      </c>
      <c r="BF1440" s="183">
        <f>IF(N1440="snížená",J1440,0)</f>
        <v>0</v>
      </c>
      <c r="BG1440" s="183">
        <f>IF(N1440="zákl. přenesená",J1440,0)</f>
        <v>0</v>
      </c>
      <c r="BH1440" s="183">
        <f>IF(N1440="sníž. přenesená",J1440,0)</f>
        <v>0</v>
      </c>
      <c r="BI1440" s="183">
        <f>IF(N1440="nulová",J1440,0)</f>
        <v>0</v>
      </c>
      <c r="BJ1440" s="15" t="s">
        <v>81</v>
      </c>
      <c r="BK1440" s="183">
        <f>ROUND(I1440*H1440,2)</f>
        <v>0</v>
      </c>
      <c r="BL1440" s="15" t="s">
        <v>143</v>
      </c>
      <c r="BM1440" s="182" t="s">
        <v>2814</v>
      </c>
    </row>
    <row r="1441" spans="1:65" s="2" customFormat="1" ht="11.25">
      <c r="A1441" s="32"/>
      <c r="B1441" s="33"/>
      <c r="C1441" s="34"/>
      <c r="D1441" s="184" t="s">
        <v>145</v>
      </c>
      <c r="E1441" s="34"/>
      <c r="F1441" s="185" t="s">
        <v>2815</v>
      </c>
      <c r="G1441" s="34"/>
      <c r="H1441" s="34"/>
      <c r="I1441" s="186"/>
      <c r="J1441" s="34"/>
      <c r="K1441" s="34"/>
      <c r="L1441" s="37"/>
      <c r="M1441" s="187"/>
      <c r="N1441" s="188"/>
      <c r="O1441" s="62"/>
      <c r="P1441" s="62"/>
      <c r="Q1441" s="62"/>
      <c r="R1441" s="62"/>
      <c r="S1441" s="62"/>
      <c r="T1441" s="63"/>
      <c r="U1441" s="32"/>
      <c r="V1441" s="32"/>
      <c r="W1441" s="32"/>
      <c r="X1441" s="32"/>
      <c r="Y1441" s="32"/>
      <c r="Z1441" s="32"/>
      <c r="AA1441" s="32"/>
      <c r="AB1441" s="32"/>
      <c r="AC1441" s="32"/>
      <c r="AD1441" s="32"/>
      <c r="AE1441" s="32"/>
      <c r="AT1441" s="15" t="s">
        <v>145</v>
      </c>
      <c r="AU1441" s="15" t="s">
        <v>83</v>
      </c>
    </row>
    <row r="1442" spans="1:65" s="2" customFormat="1" ht="11.25">
      <c r="A1442" s="32"/>
      <c r="B1442" s="33"/>
      <c r="C1442" s="34"/>
      <c r="D1442" s="189" t="s">
        <v>147</v>
      </c>
      <c r="E1442" s="34"/>
      <c r="F1442" s="190" t="s">
        <v>2816</v>
      </c>
      <c r="G1442" s="34"/>
      <c r="H1442" s="34"/>
      <c r="I1442" s="186"/>
      <c r="J1442" s="34"/>
      <c r="K1442" s="34"/>
      <c r="L1442" s="37"/>
      <c r="M1442" s="187"/>
      <c r="N1442" s="188"/>
      <c r="O1442" s="62"/>
      <c r="P1442" s="62"/>
      <c r="Q1442" s="62"/>
      <c r="R1442" s="62"/>
      <c r="S1442" s="62"/>
      <c r="T1442" s="63"/>
      <c r="U1442" s="32"/>
      <c r="V1442" s="32"/>
      <c r="W1442" s="32"/>
      <c r="X1442" s="32"/>
      <c r="Y1442" s="32"/>
      <c r="Z1442" s="32"/>
      <c r="AA1442" s="32"/>
      <c r="AB1442" s="32"/>
      <c r="AC1442" s="32"/>
      <c r="AD1442" s="32"/>
      <c r="AE1442" s="32"/>
      <c r="AT1442" s="15" t="s">
        <v>147</v>
      </c>
      <c r="AU1442" s="15" t="s">
        <v>83</v>
      </c>
    </row>
    <row r="1443" spans="1:65" s="2" customFormat="1" ht="16.5" customHeight="1">
      <c r="A1443" s="32"/>
      <c r="B1443" s="33"/>
      <c r="C1443" s="171" t="s">
        <v>2817</v>
      </c>
      <c r="D1443" s="171" t="s">
        <v>138</v>
      </c>
      <c r="E1443" s="172" t="s">
        <v>2818</v>
      </c>
      <c r="F1443" s="173" t="s">
        <v>2819</v>
      </c>
      <c r="G1443" s="174" t="s">
        <v>141</v>
      </c>
      <c r="H1443" s="175">
        <v>40</v>
      </c>
      <c r="I1443" s="176"/>
      <c r="J1443" s="177">
        <f>ROUND(I1443*H1443,2)</f>
        <v>0</v>
      </c>
      <c r="K1443" s="173" t="s">
        <v>142</v>
      </c>
      <c r="L1443" s="37"/>
      <c r="M1443" s="178" t="s">
        <v>19</v>
      </c>
      <c r="N1443" s="179" t="s">
        <v>44</v>
      </c>
      <c r="O1443" s="62"/>
      <c r="P1443" s="180">
        <f>O1443*H1443</f>
        <v>0</v>
      </c>
      <c r="Q1443" s="180">
        <v>0</v>
      </c>
      <c r="R1443" s="180">
        <f>Q1443*H1443</f>
        <v>0</v>
      </c>
      <c r="S1443" s="180">
        <v>7.7999999999999999E-4</v>
      </c>
      <c r="T1443" s="181">
        <f>S1443*H1443</f>
        <v>3.1199999999999999E-2</v>
      </c>
      <c r="U1443" s="32"/>
      <c r="V1443" s="32"/>
      <c r="W1443" s="32"/>
      <c r="X1443" s="32"/>
      <c r="Y1443" s="32"/>
      <c r="Z1443" s="32"/>
      <c r="AA1443" s="32"/>
      <c r="AB1443" s="32"/>
      <c r="AC1443" s="32"/>
      <c r="AD1443" s="32"/>
      <c r="AE1443" s="32"/>
      <c r="AR1443" s="182" t="s">
        <v>143</v>
      </c>
      <c r="AT1443" s="182" t="s">
        <v>138</v>
      </c>
      <c r="AU1443" s="182" t="s">
        <v>83</v>
      </c>
      <c r="AY1443" s="15" t="s">
        <v>136</v>
      </c>
      <c r="BE1443" s="183">
        <f>IF(N1443="základní",J1443,0)</f>
        <v>0</v>
      </c>
      <c r="BF1443" s="183">
        <f>IF(N1443="snížená",J1443,0)</f>
        <v>0</v>
      </c>
      <c r="BG1443" s="183">
        <f>IF(N1443="zákl. přenesená",J1443,0)</f>
        <v>0</v>
      </c>
      <c r="BH1443" s="183">
        <f>IF(N1443="sníž. přenesená",J1443,0)</f>
        <v>0</v>
      </c>
      <c r="BI1443" s="183">
        <f>IF(N1443="nulová",J1443,0)</f>
        <v>0</v>
      </c>
      <c r="BJ1443" s="15" t="s">
        <v>81</v>
      </c>
      <c r="BK1443" s="183">
        <f>ROUND(I1443*H1443,2)</f>
        <v>0</v>
      </c>
      <c r="BL1443" s="15" t="s">
        <v>143</v>
      </c>
      <c r="BM1443" s="182" t="s">
        <v>2820</v>
      </c>
    </row>
    <row r="1444" spans="1:65" s="2" customFormat="1" ht="11.25">
      <c r="A1444" s="32"/>
      <c r="B1444" s="33"/>
      <c r="C1444" s="34"/>
      <c r="D1444" s="184" t="s">
        <v>145</v>
      </c>
      <c r="E1444" s="34"/>
      <c r="F1444" s="185" t="s">
        <v>2821</v>
      </c>
      <c r="G1444" s="34"/>
      <c r="H1444" s="34"/>
      <c r="I1444" s="186"/>
      <c r="J1444" s="34"/>
      <c r="K1444" s="34"/>
      <c r="L1444" s="37"/>
      <c r="M1444" s="187"/>
      <c r="N1444" s="188"/>
      <c r="O1444" s="62"/>
      <c r="P1444" s="62"/>
      <c r="Q1444" s="62"/>
      <c r="R1444" s="62"/>
      <c r="S1444" s="62"/>
      <c r="T1444" s="63"/>
      <c r="U1444" s="32"/>
      <c r="V1444" s="32"/>
      <c r="W1444" s="32"/>
      <c r="X1444" s="32"/>
      <c r="Y1444" s="32"/>
      <c r="Z1444" s="32"/>
      <c r="AA1444" s="32"/>
      <c r="AB1444" s="32"/>
      <c r="AC1444" s="32"/>
      <c r="AD1444" s="32"/>
      <c r="AE1444" s="32"/>
      <c r="AT1444" s="15" t="s">
        <v>145</v>
      </c>
      <c r="AU1444" s="15" t="s">
        <v>83</v>
      </c>
    </row>
    <row r="1445" spans="1:65" s="2" customFormat="1" ht="11.25">
      <c r="A1445" s="32"/>
      <c r="B1445" s="33"/>
      <c r="C1445" s="34"/>
      <c r="D1445" s="189" t="s">
        <v>147</v>
      </c>
      <c r="E1445" s="34"/>
      <c r="F1445" s="190" t="s">
        <v>2822</v>
      </c>
      <c r="G1445" s="34"/>
      <c r="H1445" s="34"/>
      <c r="I1445" s="186"/>
      <c r="J1445" s="34"/>
      <c r="K1445" s="34"/>
      <c r="L1445" s="37"/>
      <c r="M1445" s="187"/>
      <c r="N1445" s="188"/>
      <c r="O1445" s="62"/>
      <c r="P1445" s="62"/>
      <c r="Q1445" s="62"/>
      <c r="R1445" s="62"/>
      <c r="S1445" s="62"/>
      <c r="T1445" s="63"/>
      <c r="U1445" s="32"/>
      <c r="V1445" s="32"/>
      <c r="W1445" s="32"/>
      <c r="X1445" s="32"/>
      <c r="Y1445" s="32"/>
      <c r="Z1445" s="32"/>
      <c r="AA1445" s="32"/>
      <c r="AB1445" s="32"/>
      <c r="AC1445" s="32"/>
      <c r="AD1445" s="32"/>
      <c r="AE1445" s="32"/>
      <c r="AT1445" s="15" t="s">
        <v>147</v>
      </c>
      <c r="AU1445" s="15" t="s">
        <v>83</v>
      </c>
    </row>
    <row r="1446" spans="1:65" s="2" customFormat="1" ht="16.5" customHeight="1">
      <c r="A1446" s="32"/>
      <c r="B1446" s="33"/>
      <c r="C1446" s="171" t="s">
        <v>2823</v>
      </c>
      <c r="D1446" s="171" t="s">
        <v>138</v>
      </c>
      <c r="E1446" s="172" t="s">
        <v>2824</v>
      </c>
      <c r="F1446" s="173" t="s">
        <v>2825</v>
      </c>
      <c r="G1446" s="174" t="s">
        <v>141</v>
      </c>
      <c r="H1446" s="175">
        <v>30</v>
      </c>
      <c r="I1446" s="176"/>
      <c r="J1446" s="177">
        <f>ROUND(I1446*H1446,2)</f>
        <v>0</v>
      </c>
      <c r="K1446" s="173" t="s">
        <v>142</v>
      </c>
      <c r="L1446" s="37"/>
      <c r="M1446" s="178" t="s">
        <v>19</v>
      </c>
      <c r="N1446" s="179" t="s">
        <v>44</v>
      </c>
      <c r="O1446" s="62"/>
      <c r="P1446" s="180">
        <f>O1446*H1446</f>
        <v>0</v>
      </c>
      <c r="Q1446" s="180">
        <v>0</v>
      </c>
      <c r="R1446" s="180">
        <f>Q1446*H1446</f>
        <v>0</v>
      </c>
      <c r="S1446" s="180">
        <v>1.2999999999999999E-3</v>
      </c>
      <c r="T1446" s="181">
        <f>S1446*H1446</f>
        <v>3.9E-2</v>
      </c>
      <c r="U1446" s="32"/>
      <c r="V1446" s="32"/>
      <c r="W1446" s="32"/>
      <c r="X1446" s="32"/>
      <c r="Y1446" s="32"/>
      <c r="Z1446" s="32"/>
      <c r="AA1446" s="32"/>
      <c r="AB1446" s="32"/>
      <c r="AC1446" s="32"/>
      <c r="AD1446" s="32"/>
      <c r="AE1446" s="32"/>
      <c r="AR1446" s="182" t="s">
        <v>143</v>
      </c>
      <c r="AT1446" s="182" t="s">
        <v>138</v>
      </c>
      <c r="AU1446" s="182" t="s">
        <v>83</v>
      </c>
      <c r="AY1446" s="15" t="s">
        <v>136</v>
      </c>
      <c r="BE1446" s="183">
        <f>IF(N1446="základní",J1446,0)</f>
        <v>0</v>
      </c>
      <c r="BF1446" s="183">
        <f>IF(N1446="snížená",J1446,0)</f>
        <v>0</v>
      </c>
      <c r="BG1446" s="183">
        <f>IF(N1446="zákl. přenesená",J1446,0)</f>
        <v>0</v>
      </c>
      <c r="BH1446" s="183">
        <f>IF(N1446="sníž. přenesená",J1446,0)</f>
        <v>0</v>
      </c>
      <c r="BI1446" s="183">
        <f>IF(N1446="nulová",J1446,0)</f>
        <v>0</v>
      </c>
      <c r="BJ1446" s="15" t="s">
        <v>81</v>
      </c>
      <c r="BK1446" s="183">
        <f>ROUND(I1446*H1446,2)</f>
        <v>0</v>
      </c>
      <c r="BL1446" s="15" t="s">
        <v>143</v>
      </c>
      <c r="BM1446" s="182" t="s">
        <v>2826</v>
      </c>
    </row>
    <row r="1447" spans="1:65" s="2" customFormat="1" ht="11.25">
      <c r="A1447" s="32"/>
      <c r="B1447" s="33"/>
      <c r="C1447" s="34"/>
      <c r="D1447" s="184" t="s">
        <v>145</v>
      </c>
      <c r="E1447" s="34"/>
      <c r="F1447" s="185" t="s">
        <v>2827</v>
      </c>
      <c r="G1447" s="34"/>
      <c r="H1447" s="34"/>
      <c r="I1447" s="186"/>
      <c r="J1447" s="34"/>
      <c r="K1447" s="34"/>
      <c r="L1447" s="37"/>
      <c r="M1447" s="187"/>
      <c r="N1447" s="188"/>
      <c r="O1447" s="62"/>
      <c r="P1447" s="62"/>
      <c r="Q1447" s="62"/>
      <c r="R1447" s="62"/>
      <c r="S1447" s="62"/>
      <c r="T1447" s="63"/>
      <c r="U1447" s="32"/>
      <c r="V1447" s="32"/>
      <c r="W1447" s="32"/>
      <c r="X1447" s="32"/>
      <c r="Y1447" s="32"/>
      <c r="Z1447" s="32"/>
      <c r="AA1447" s="32"/>
      <c r="AB1447" s="32"/>
      <c r="AC1447" s="32"/>
      <c r="AD1447" s="32"/>
      <c r="AE1447" s="32"/>
      <c r="AT1447" s="15" t="s">
        <v>145</v>
      </c>
      <c r="AU1447" s="15" t="s">
        <v>83</v>
      </c>
    </row>
    <row r="1448" spans="1:65" s="2" customFormat="1" ht="11.25">
      <c r="A1448" s="32"/>
      <c r="B1448" s="33"/>
      <c r="C1448" s="34"/>
      <c r="D1448" s="189" t="s">
        <v>147</v>
      </c>
      <c r="E1448" s="34"/>
      <c r="F1448" s="190" t="s">
        <v>2828</v>
      </c>
      <c r="G1448" s="34"/>
      <c r="H1448" s="34"/>
      <c r="I1448" s="186"/>
      <c r="J1448" s="34"/>
      <c r="K1448" s="34"/>
      <c r="L1448" s="37"/>
      <c r="M1448" s="187"/>
      <c r="N1448" s="188"/>
      <c r="O1448" s="62"/>
      <c r="P1448" s="62"/>
      <c r="Q1448" s="62"/>
      <c r="R1448" s="62"/>
      <c r="S1448" s="62"/>
      <c r="T1448" s="63"/>
      <c r="U1448" s="32"/>
      <c r="V1448" s="32"/>
      <c r="W1448" s="32"/>
      <c r="X1448" s="32"/>
      <c r="Y1448" s="32"/>
      <c r="Z1448" s="32"/>
      <c r="AA1448" s="32"/>
      <c r="AB1448" s="32"/>
      <c r="AC1448" s="32"/>
      <c r="AD1448" s="32"/>
      <c r="AE1448" s="32"/>
      <c r="AT1448" s="15" t="s">
        <v>147</v>
      </c>
      <c r="AU1448" s="15" t="s">
        <v>83</v>
      </c>
    </row>
    <row r="1449" spans="1:65" s="2" customFormat="1" ht="16.5" customHeight="1">
      <c r="A1449" s="32"/>
      <c r="B1449" s="33"/>
      <c r="C1449" s="171" t="s">
        <v>2829</v>
      </c>
      <c r="D1449" s="171" t="s">
        <v>138</v>
      </c>
      <c r="E1449" s="172" t="s">
        <v>2830</v>
      </c>
      <c r="F1449" s="173" t="s">
        <v>2831</v>
      </c>
      <c r="G1449" s="174" t="s">
        <v>141</v>
      </c>
      <c r="H1449" s="175">
        <v>1</v>
      </c>
      <c r="I1449" s="176"/>
      <c r="J1449" s="177">
        <f>ROUND(I1449*H1449,2)</f>
        <v>0</v>
      </c>
      <c r="K1449" s="173" t="s">
        <v>142</v>
      </c>
      <c r="L1449" s="37"/>
      <c r="M1449" s="178" t="s">
        <v>19</v>
      </c>
      <c r="N1449" s="179" t="s">
        <v>44</v>
      </c>
      <c r="O1449" s="62"/>
      <c r="P1449" s="180">
        <f>O1449*H1449</f>
        <v>0</v>
      </c>
      <c r="Q1449" s="180">
        <v>0</v>
      </c>
      <c r="R1449" s="180">
        <f>Q1449*H1449</f>
        <v>0</v>
      </c>
      <c r="S1449" s="180">
        <v>6.8000000000000005E-2</v>
      </c>
      <c r="T1449" s="181">
        <f>S1449*H1449</f>
        <v>6.8000000000000005E-2</v>
      </c>
      <c r="U1449" s="32"/>
      <c r="V1449" s="32"/>
      <c r="W1449" s="32"/>
      <c r="X1449" s="32"/>
      <c r="Y1449" s="32"/>
      <c r="Z1449" s="32"/>
      <c r="AA1449" s="32"/>
      <c r="AB1449" s="32"/>
      <c r="AC1449" s="32"/>
      <c r="AD1449" s="32"/>
      <c r="AE1449" s="32"/>
      <c r="AR1449" s="182" t="s">
        <v>143</v>
      </c>
      <c r="AT1449" s="182" t="s">
        <v>138</v>
      </c>
      <c r="AU1449" s="182" t="s">
        <v>83</v>
      </c>
      <c r="AY1449" s="15" t="s">
        <v>136</v>
      </c>
      <c r="BE1449" s="183">
        <f>IF(N1449="základní",J1449,0)</f>
        <v>0</v>
      </c>
      <c r="BF1449" s="183">
        <f>IF(N1449="snížená",J1449,0)</f>
        <v>0</v>
      </c>
      <c r="BG1449" s="183">
        <f>IF(N1449="zákl. přenesená",J1449,0)</f>
        <v>0</v>
      </c>
      <c r="BH1449" s="183">
        <f>IF(N1449="sníž. přenesená",J1449,0)</f>
        <v>0</v>
      </c>
      <c r="BI1449" s="183">
        <f>IF(N1449="nulová",J1449,0)</f>
        <v>0</v>
      </c>
      <c r="BJ1449" s="15" t="s">
        <v>81</v>
      </c>
      <c r="BK1449" s="183">
        <f>ROUND(I1449*H1449,2)</f>
        <v>0</v>
      </c>
      <c r="BL1449" s="15" t="s">
        <v>143</v>
      </c>
      <c r="BM1449" s="182" t="s">
        <v>2832</v>
      </c>
    </row>
    <row r="1450" spans="1:65" s="2" customFormat="1" ht="11.25">
      <c r="A1450" s="32"/>
      <c r="B1450" s="33"/>
      <c r="C1450" s="34"/>
      <c r="D1450" s="184" t="s">
        <v>145</v>
      </c>
      <c r="E1450" s="34"/>
      <c r="F1450" s="185" t="s">
        <v>2833</v>
      </c>
      <c r="G1450" s="34"/>
      <c r="H1450" s="34"/>
      <c r="I1450" s="186"/>
      <c r="J1450" s="34"/>
      <c r="K1450" s="34"/>
      <c r="L1450" s="37"/>
      <c r="M1450" s="187"/>
      <c r="N1450" s="188"/>
      <c r="O1450" s="62"/>
      <c r="P1450" s="62"/>
      <c r="Q1450" s="62"/>
      <c r="R1450" s="62"/>
      <c r="S1450" s="62"/>
      <c r="T1450" s="63"/>
      <c r="U1450" s="32"/>
      <c r="V1450" s="32"/>
      <c r="W1450" s="32"/>
      <c r="X1450" s="32"/>
      <c r="Y1450" s="32"/>
      <c r="Z1450" s="32"/>
      <c r="AA1450" s="32"/>
      <c r="AB1450" s="32"/>
      <c r="AC1450" s="32"/>
      <c r="AD1450" s="32"/>
      <c r="AE1450" s="32"/>
      <c r="AT1450" s="15" t="s">
        <v>145</v>
      </c>
      <c r="AU1450" s="15" t="s">
        <v>83</v>
      </c>
    </row>
    <row r="1451" spans="1:65" s="2" customFormat="1" ht="11.25">
      <c r="A1451" s="32"/>
      <c r="B1451" s="33"/>
      <c r="C1451" s="34"/>
      <c r="D1451" s="189" t="s">
        <v>147</v>
      </c>
      <c r="E1451" s="34"/>
      <c r="F1451" s="190" t="s">
        <v>2834</v>
      </c>
      <c r="G1451" s="34"/>
      <c r="H1451" s="34"/>
      <c r="I1451" s="186"/>
      <c r="J1451" s="34"/>
      <c r="K1451" s="34"/>
      <c r="L1451" s="37"/>
      <c r="M1451" s="187"/>
      <c r="N1451" s="188"/>
      <c r="O1451" s="62"/>
      <c r="P1451" s="62"/>
      <c r="Q1451" s="62"/>
      <c r="R1451" s="62"/>
      <c r="S1451" s="62"/>
      <c r="T1451" s="63"/>
      <c r="U1451" s="32"/>
      <c r="V1451" s="32"/>
      <c r="W1451" s="32"/>
      <c r="X1451" s="32"/>
      <c r="Y1451" s="32"/>
      <c r="Z1451" s="32"/>
      <c r="AA1451" s="32"/>
      <c r="AB1451" s="32"/>
      <c r="AC1451" s="32"/>
      <c r="AD1451" s="32"/>
      <c r="AE1451" s="32"/>
      <c r="AT1451" s="15" t="s">
        <v>147</v>
      </c>
      <c r="AU1451" s="15" t="s">
        <v>83</v>
      </c>
    </row>
    <row r="1452" spans="1:65" s="2" customFormat="1" ht="16.5" customHeight="1">
      <c r="A1452" s="32"/>
      <c r="B1452" s="33"/>
      <c r="C1452" s="171" t="s">
        <v>2835</v>
      </c>
      <c r="D1452" s="171" t="s">
        <v>138</v>
      </c>
      <c r="E1452" s="172" t="s">
        <v>2836</v>
      </c>
      <c r="F1452" s="173" t="s">
        <v>2837</v>
      </c>
      <c r="G1452" s="174" t="s">
        <v>141</v>
      </c>
      <c r="H1452" s="175">
        <v>20</v>
      </c>
      <c r="I1452" s="176"/>
      <c r="J1452" s="177">
        <f>ROUND(I1452*H1452,2)</f>
        <v>0</v>
      </c>
      <c r="K1452" s="173" t="s">
        <v>142</v>
      </c>
      <c r="L1452" s="37"/>
      <c r="M1452" s="178" t="s">
        <v>19</v>
      </c>
      <c r="N1452" s="179" t="s">
        <v>44</v>
      </c>
      <c r="O1452" s="62"/>
      <c r="P1452" s="180">
        <f>O1452*H1452</f>
        <v>0</v>
      </c>
      <c r="Q1452" s="180">
        <v>0</v>
      </c>
      <c r="R1452" s="180">
        <f>Q1452*H1452</f>
        <v>0</v>
      </c>
      <c r="S1452" s="180">
        <v>6.8000000000000005E-2</v>
      </c>
      <c r="T1452" s="181">
        <f>S1452*H1452</f>
        <v>1.36</v>
      </c>
      <c r="U1452" s="32"/>
      <c r="V1452" s="32"/>
      <c r="W1452" s="32"/>
      <c r="X1452" s="32"/>
      <c r="Y1452" s="32"/>
      <c r="Z1452" s="32"/>
      <c r="AA1452" s="32"/>
      <c r="AB1452" s="32"/>
      <c r="AC1452" s="32"/>
      <c r="AD1452" s="32"/>
      <c r="AE1452" s="32"/>
      <c r="AR1452" s="182" t="s">
        <v>143</v>
      </c>
      <c r="AT1452" s="182" t="s">
        <v>138</v>
      </c>
      <c r="AU1452" s="182" t="s">
        <v>83</v>
      </c>
      <c r="AY1452" s="15" t="s">
        <v>136</v>
      </c>
      <c r="BE1452" s="183">
        <f>IF(N1452="základní",J1452,0)</f>
        <v>0</v>
      </c>
      <c r="BF1452" s="183">
        <f>IF(N1452="snížená",J1452,0)</f>
        <v>0</v>
      </c>
      <c r="BG1452" s="183">
        <f>IF(N1452="zákl. přenesená",J1452,0)</f>
        <v>0</v>
      </c>
      <c r="BH1452" s="183">
        <f>IF(N1452="sníž. přenesená",J1452,0)</f>
        <v>0</v>
      </c>
      <c r="BI1452" s="183">
        <f>IF(N1452="nulová",J1452,0)</f>
        <v>0</v>
      </c>
      <c r="BJ1452" s="15" t="s">
        <v>81</v>
      </c>
      <c r="BK1452" s="183">
        <f>ROUND(I1452*H1452,2)</f>
        <v>0</v>
      </c>
      <c r="BL1452" s="15" t="s">
        <v>143</v>
      </c>
      <c r="BM1452" s="182" t="s">
        <v>2838</v>
      </c>
    </row>
    <row r="1453" spans="1:65" s="2" customFormat="1" ht="11.25">
      <c r="A1453" s="32"/>
      <c r="B1453" s="33"/>
      <c r="C1453" s="34"/>
      <c r="D1453" s="184" t="s">
        <v>145</v>
      </c>
      <c r="E1453" s="34"/>
      <c r="F1453" s="185" t="s">
        <v>2839</v>
      </c>
      <c r="G1453" s="34"/>
      <c r="H1453" s="34"/>
      <c r="I1453" s="186"/>
      <c r="J1453" s="34"/>
      <c r="K1453" s="34"/>
      <c r="L1453" s="37"/>
      <c r="M1453" s="187"/>
      <c r="N1453" s="188"/>
      <c r="O1453" s="62"/>
      <c r="P1453" s="62"/>
      <c r="Q1453" s="62"/>
      <c r="R1453" s="62"/>
      <c r="S1453" s="62"/>
      <c r="T1453" s="63"/>
      <c r="U1453" s="32"/>
      <c r="V1453" s="32"/>
      <c r="W1453" s="32"/>
      <c r="X1453" s="32"/>
      <c r="Y1453" s="32"/>
      <c r="Z1453" s="32"/>
      <c r="AA1453" s="32"/>
      <c r="AB1453" s="32"/>
      <c r="AC1453" s="32"/>
      <c r="AD1453" s="32"/>
      <c r="AE1453" s="32"/>
      <c r="AT1453" s="15" t="s">
        <v>145</v>
      </c>
      <c r="AU1453" s="15" t="s">
        <v>83</v>
      </c>
    </row>
    <row r="1454" spans="1:65" s="2" customFormat="1" ht="11.25">
      <c r="A1454" s="32"/>
      <c r="B1454" s="33"/>
      <c r="C1454" s="34"/>
      <c r="D1454" s="189" t="s">
        <v>147</v>
      </c>
      <c r="E1454" s="34"/>
      <c r="F1454" s="190" t="s">
        <v>2840</v>
      </c>
      <c r="G1454" s="34"/>
      <c r="H1454" s="34"/>
      <c r="I1454" s="186"/>
      <c r="J1454" s="34"/>
      <c r="K1454" s="34"/>
      <c r="L1454" s="37"/>
      <c r="M1454" s="187"/>
      <c r="N1454" s="188"/>
      <c r="O1454" s="62"/>
      <c r="P1454" s="62"/>
      <c r="Q1454" s="62"/>
      <c r="R1454" s="62"/>
      <c r="S1454" s="62"/>
      <c r="T1454" s="63"/>
      <c r="U1454" s="32"/>
      <c r="V1454" s="32"/>
      <c r="W1454" s="32"/>
      <c r="X1454" s="32"/>
      <c r="Y1454" s="32"/>
      <c r="Z1454" s="32"/>
      <c r="AA1454" s="32"/>
      <c r="AB1454" s="32"/>
      <c r="AC1454" s="32"/>
      <c r="AD1454" s="32"/>
      <c r="AE1454" s="32"/>
      <c r="AT1454" s="15" t="s">
        <v>147</v>
      </c>
      <c r="AU1454" s="15" t="s">
        <v>83</v>
      </c>
    </row>
    <row r="1455" spans="1:65" s="2" customFormat="1" ht="16.5" customHeight="1">
      <c r="A1455" s="32"/>
      <c r="B1455" s="33"/>
      <c r="C1455" s="171" t="s">
        <v>2841</v>
      </c>
      <c r="D1455" s="171" t="s">
        <v>138</v>
      </c>
      <c r="E1455" s="172" t="s">
        <v>2842</v>
      </c>
      <c r="F1455" s="173" t="s">
        <v>2843</v>
      </c>
      <c r="G1455" s="174" t="s">
        <v>141</v>
      </c>
      <c r="H1455" s="175">
        <v>40</v>
      </c>
      <c r="I1455" s="176"/>
      <c r="J1455" s="177">
        <f>ROUND(I1455*H1455,2)</f>
        <v>0</v>
      </c>
      <c r="K1455" s="173" t="s">
        <v>142</v>
      </c>
      <c r="L1455" s="37"/>
      <c r="M1455" s="178" t="s">
        <v>19</v>
      </c>
      <c r="N1455" s="179" t="s">
        <v>44</v>
      </c>
      <c r="O1455" s="62"/>
      <c r="P1455" s="180">
        <f>O1455*H1455</f>
        <v>0</v>
      </c>
      <c r="Q1455" s="180">
        <v>0</v>
      </c>
      <c r="R1455" s="180">
        <f>Q1455*H1455</f>
        <v>0</v>
      </c>
      <c r="S1455" s="180">
        <v>0</v>
      </c>
      <c r="T1455" s="181">
        <f>S1455*H1455</f>
        <v>0</v>
      </c>
      <c r="U1455" s="32"/>
      <c r="V1455" s="32"/>
      <c r="W1455" s="32"/>
      <c r="X1455" s="32"/>
      <c r="Y1455" s="32"/>
      <c r="Z1455" s="32"/>
      <c r="AA1455" s="32"/>
      <c r="AB1455" s="32"/>
      <c r="AC1455" s="32"/>
      <c r="AD1455" s="32"/>
      <c r="AE1455" s="32"/>
      <c r="AR1455" s="182" t="s">
        <v>143</v>
      </c>
      <c r="AT1455" s="182" t="s">
        <v>138</v>
      </c>
      <c r="AU1455" s="182" t="s">
        <v>83</v>
      </c>
      <c r="AY1455" s="15" t="s">
        <v>136</v>
      </c>
      <c r="BE1455" s="183">
        <f>IF(N1455="základní",J1455,0)</f>
        <v>0</v>
      </c>
      <c r="BF1455" s="183">
        <f>IF(N1455="snížená",J1455,0)</f>
        <v>0</v>
      </c>
      <c r="BG1455" s="183">
        <f>IF(N1455="zákl. přenesená",J1455,0)</f>
        <v>0</v>
      </c>
      <c r="BH1455" s="183">
        <f>IF(N1455="sníž. přenesená",J1455,0)</f>
        <v>0</v>
      </c>
      <c r="BI1455" s="183">
        <f>IF(N1455="nulová",J1455,0)</f>
        <v>0</v>
      </c>
      <c r="BJ1455" s="15" t="s">
        <v>81</v>
      </c>
      <c r="BK1455" s="183">
        <f>ROUND(I1455*H1455,2)</f>
        <v>0</v>
      </c>
      <c r="BL1455" s="15" t="s">
        <v>143</v>
      </c>
      <c r="BM1455" s="182" t="s">
        <v>2844</v>
      </c>
    </row>
    <row r="1456" spans="1:65" s="2" customFormat="1" ht="19.5">
      <c r="A1456" s="32"/>
      <c r="B1456" s="33"/>
      <c r="C1456" s="34"/>
      <c r="D1456" s="184" t="s">
        <v>145</v>
      </c>
      <c r="E1456" s="34"/>
      <c r="F1456" s="185" t="s">
        <v>2845</v>
      </c>
      <c r="G1456" s="34"/>
      <c r="H1456" s="34"/>
      <c r="I1456" s="186"/>
      <c r="J1456" s="34"/>
      <c r="K1456" s="34"/>
      <c r="L1456" s="37"/>
      <c r="M1456" s="187"/>
      <c r="N1456" s="188"/>
      <c r="O1456" s="62"/>
      <c r="P1456" s="62"/>
      <c r="Q1456" s="62"/>
      <c r="R1456" s="62"/>
      <c r="S1456" s="62"/>
      <c r="T1456" s="63"/>
      <c r="U1456" s="32"/>
      <c r="V1456" s="32"/>
      <c r="W1456" s="32"/>
      <c r="X1456" s="32"/>
      <c r="Y1456" s="32"/>
      <c r="Z1456" s="32"/>
      <c r="AA1456" s="32"/>
      <c r="AB1456" s="32"/>
      <c r="AC1456" s="32"/>
      <c r="AD1456" s="32"/>
      <c r="AE1456" s="32"/>
      <c r="AT1456" s="15" t="s">
        <v>145</v>
      </c>
      <c r="AU1456" s="15" t="s">
        <v>83</v>
      </c>
    </row>
    <row r="1457" spans="1:65" s="2" customFormat="1" ht="11.25">
      <c r="A1457" s="32"/>
      <c r="B1457" s="33"/>
      <c r="C1457" s="34"/>
      <c r="D1457" s="189" t="s">
        <v>147</v>
      </c>
      <c r="E1457" s="34"/>
      <c r="F1457" s="190" t="s">
        <v>2846</v>
      </c>
      <c r="G1457" s="34"/>
      <c r="H1457" s="34"/>
      <c r="I1457" s="186"/>
      <c r="J1457" s="34"/>
      <c r="K1457" s="34"/>
      <c r="L1457" s="37"/>
      <c r="M1457" s="187"/>
      <c r="N1457" s="188"/>
      <c r="O1457" s="62"/>
      <c r="P1457" s="62"/>
      <c r="Q1457" s="62"/>
      <c r="R1457" s="62"/>
      <c r="S1457" s="62"/>
      <c r="T1457" s="63"/>
      <c r="U1457" s="32"/>
      <c r="V1457" s="32"/>
      <c r="W1457" s="32"/>
      <c r="X1457" s="32"/>
      <c r="Y1457" s="32"/>
      <c r="Z1457" s="32"/>
      <c r="AA1457" s="32"/>
      <c r="AB1457" s="32"/>
      <c r="AC1457" s="32"/>
      <c r="AD1457" s="32"/>
      <c r="AE1457" s="32"/>
      <c r="AT1457" s="15" t="s">
        <v>147</v>
      </c>
      <c r="AU1457" s="15" t="s">
        <v>83</v>
      </c>
    </row>
    <row r="1458" spans="1:65" s="2" customFormat="1" ht="16.5" customHeight="1">
      <c r="A1458" s="32"/>
      <c r="B1458" s="33"/>
      <c r="C1458" s="171" t="s">
        <v>2847</v>
      </c>
      <c r="D1458" s="171" t="s">
        <v>138</v>
      </c>
      <c r="E1458" s="172" t="s">
        <v>2848</v>
      </c>
      <c r="F1458" s="173" t="s">
        <v>2849</v>
      </c>
      <c r="G1458" s="174" t="s">
        <v>141</v>
      </c>
      <c r="H1458" s="175">
        <v>5</v>
      </c>
      <c r="I1458" s="176"/>
      <c r="J1458" s="177">
        <f>ROUND(I1458*H1458,2)</f>
        <v>0</v>
      </c>
      <c r="K1458" s="173" t="s">
        <v>142</v>
      </c>
      <c r="L1458" s="37"/>
      <c r="M1458" s="178" t="s">
        <v>19</v>
      </c>
      <c r="N1458" s="179" t="s">
        <v>44</v>
      </c>
      <c r="O1458" s="62"/>
      <c r="P1458" s="180">
        <f>O1458*H1458</f>
        <v>0</v>
      </c>
      <c r="Q1458" s="180">
        <v>0</v>
      </c>
      <c r="R1458" s="180">
        <f>Q1458*H1458</f>
        <v>0</v>
      </c>
      <c r="S1458" s="180">
        <v>0.188</v>
      </c>
      <c r="T1458" s="181">
        <f>S1458*H1458</f>
        <v>0.94</v>
      </c>
      <c r="U1458" s="32"/>
      <c r="V1458" s="32"/>
      <c r="W1458" s="32"/>
      <c r="X1458" s="32"/>
      <c r="Y1458" s="32"/>
      <c r="Z1458" s="32"/>
      <c r="AA1458" s="32"/>
      <c r="AB1458" s="32"/>
      <c r="AC1458" s="32"/>
      <c r="AD1458" s="32"/>
      <c r="AE1458" s="32"/>
      <c r="AR1458" s="182" t="s">
        <v>143</v>
      </c>
      <c r="AT1458" s="182" t="s">
        <v>138</v>
      </c>
      <c r="AU1458" s="182" t="s">
        <v>83</v>
      </c>
      <c r="AY1458" s="15" t="s">
        <v>136</v>
      </c>
      <c r="BE1458" s="183">
        <f>IF(N1458="základní",J1458,0)</f>
        <v>0</v>
      </c>
      <c r="BF1458" s="183">
        <f>IF(N1458="snížená",J1458,0)</f>
        <v>0</v>
      </c>
      <c r="BG1458" s="183">
        <f>IF(N1458="zákl. přenesená",J1458,0)</f>
        <v>0</v>
      </c>
      <c r="BH1458" s="183">
        <f>IF(N1458="sníž. přenesená",J1458,0)</f>
        <v>0</v>
      </c>
      <c r="BI1458" s="183">
        <f>IF(N1458="nulová",J1458,0)</f>
        <v>0</v>
      </c>
      <c r="BJ1458" s="15" t="s">
        <v>81</v>
      </c>
      <c r="BK1458" s="183">
        <f>ROUND(I1458*H1458,2)</f>
        <v>0</v>
      </c>
      <c r="BL1458" s="15" t="s">
        <v>143</v>
      </c>
      <c r="BM1458" s="182" t="s">
        <v>2850</v>
      </c>
    </row>
    <row r="1459" spans="1:65" s="2" customFormat="1" ht="11.25">
      <c r="A1459" s="32"/>
      <c r="B1459" s="33"/>
      <c r="C1459" s="34"/>
      <c r="D1459" s="184" t="s">
        <v>145</v>
      </c>
      <c r="E1459" s="34"/>
      <c r="F1459" s="185" t="s">
        <v>2851</v>
      </c>
      <c r="G1459" s="34"/>
      <c r="H1459" s="34"/>
      <c r="I1459" s="186"/>
      <c r="J1459" s="34"/>
      <c r="K1459" s="34"/>
      <c r="L1459" s="37"/>
      <c r="M1459" s="187"/>
      <c r="N1459" s="188"/>
      <c r="O1459" s="62"/>
      <c r="P1459" s="62"/>
      <c r="Q1459" s="62"/>
      <c r="R1459" s="62"/>
      <c r="S1459" s="62"/>
      <c r="T1459" s="63"/>
      <c r="U1459" s="32"/>
      <c r="V1459" s="32"/>
      <c r="W1459" s="32"/>
      <c r="X1459" s="32"/>
      <c r="Y1459" s="32"/>
      <c r="Z1459" s="32"/>
      <c r="AA1459" s="32"/>
      <c r="AB1459" s="32"/>
      <c r="AC1459" s="32"/>
      <c r="AD1459" s="32"/>
      <c r="AE1459" s="32"/>
      <c r="AT1459" s="15" t="s">
        <v>145</v>
      </c>
      <c r="AU1459" s="15" t="s">
        <v>83</v>
      </c>
    </row>
    <row r="1460" spans="1:65" s="2" customFormat="1" ht="11.25">
      <c r="A1460" s="32"/>
      <c r="B1460" s="33"/>
      <c r="C1460" s="34"/>
      <c r="D1460" s="189" t="s">
        <v>147</v>
      </c>
      <c r="E1460" s="34"/>
      <c r="F1460" s="190" t="s">
        <v>2852</v>
      </c>
      <c r="G1460" s="34"/>
      <c r="H1460" s="34"/>
      <c r="I1460" s="186"/>
      <c r="J1460" s="34"/>
      <c r="K1460" s="34"/>
      <c r="L1460" s="37"/>
      <c r="M1460" s="187"/>
      <c r="N1460" s="188"/>
      <c r="O1460" s="62"/>
      <c r="P1460" s="62"/>
      <c r="Q1460" s="62"/>
      <c r="R1460" s="62"/>
      <c r="S1460" s="62"/>
      <c r="T1460" s="63"/>
      <c r="U1460" s="32"/>
      <c r="V1460" s="32"/>
      <c r="W1460" s="32"/>
      <c r="X1460" s="32"/>
      <c r="Y1460" s="32"/>
      <c r="Z1460" s="32"/>
      <c r="AA1460" s="32"/>
      <c r="AB1460" s="32"/>
      <c r="AC1460" s="32"/>
      <c r="AD1460" s="32"/>
      <c r="AE1460" s="32"/>
      <c r="AT1460" s="15" t="s">
        <v>147</v>
      </c>
      <c r="AU1460" s="15" t="s">
        <v>83</v>
      </c>
    </row>
    <row r="1461" spans="1:65" s="2" customFormat="1" ht="16.5" customHeight="1">
      <c r="A1461" s="32"/>
      <c r="B1461" s="33"/>
      <c r="C1461" s="171" t="s">
        <v>2853</v>
      </c>
      <c r="D1461" s="171" t="s">
        <v>138</v>
      </c>
      <c r="E1461" s="172" t="s">
        <v>2854</v>
      </c>
      <c r="F1461" s="173" t="s">
        <v>2855</v>
      </c>
      <c r="G1461" s="174" t="s">
        <v>141</v>
      </c>
      <c r="H1461" s="175">
        <v>5</v>
      </c>
      <c r="I1461" s="176"/>
      <c r="J1461" s="177">
        <f>ROUND(I1461*H1461,2)</f>
        <v>0</v>
      </c>
      <c r="K1461" s="173" t="s">
        <v>142</v>
      </c>
      <c r="L1461" s="37"/>
      <c r="M1461" s="178" t="s">
        <v>19</v>
      </c>
      <c r="N1461" s="179" t="s">
        <v>44</v>
      </c>
      <c r="O1461" s="62"/>
      <c r="P1461" s="180">
        <f>O1461*H1461</f>
        <v>0</v>
      </c>
      <c r="Q1461" s="180">
        <v>0</v>
      </c>
      <c r="R1461" s="180">
        <f>Q1461*H1461</f>
        <v>0</v>
      </c>
      <c r="S1461" s="180">
        <v>0.188</v>
      </c>
      <c r="T1461" s="181">
        <f>S1461*H1461</f>
        <v>0.94</v>
      </c>
      <c r="U1461" s="32"/>
      <c r="V1461" s="32"/>
      <c r="W1461" s="32"/>
      <c r="X1461" s="32"/>
      <c r="Y1461" s="32"/>
      <c r="Z1461" s="32"/>
      <c r="AA1461" s="32"/>
      <c r="AB1461" s="32"/>
      <c r="AC1461" s="32"/>
      <c r="AD1461" s="32"/>
      <c r="AE1461" s="32"/>
      <c r="AR1461" s="182" t="s">
        <v>143</v>
      </c>
      <c r="AT1461" s="182" t="s">
        <v>138</v>
      </c>
      <c r="AU1461" s="182" t="s">
        <v>83</v>
      </c>
      <c r="AY1461" s="15" t="s">
        <v>136</v>
      </c>
      <c r="BE1461" s="183">
        <f>IF(N1461="základní",J1461,0)</f>
        <v>0</v>
      </c>
      <c r="BF1461" s="183">
        <f>IF(N1461="snížená",J1461,0)</f>
        <v>0</v>
      </c>
      <c r="BG1461" s="183">
        <f>IF(N1461="zákl. přenesená",J1461,0)</f>
        <v>0</v>
      </c>
      <c r="BH1461" s="183">
        <f>IF(N1461="sníž. přenesená",J1461,0)</f>
        <v>0</v>
      </c>
      <c r="BI1461" s="183">
        <f>IF(N1461="nulová",J1461,0)</f>
        <v>0</v>
      </c>
      <c r="BJ1461" s="15" t="s">
        <v>81</v>
      </c>
      <c r="BK1461" s="183">
        <f>ROUND(I1461*H1461,2)</f>
        <v>0</v>
      </c>
      <c r="BL1461" s="15" t="s">
        <v>143</v>
      </c>
      <c r="BM1461" s="182" t="s">
        <v>2856</v>
      </c>
    </row>
    <row r="1462" spans="1:65" s="2" customFormat="1" ht="11.25">
      <c r="A1462" s="32"/>
      <c r="B1462" s="33"/>
      <c r="C1462" s="34"/>
      <c r="D1462" s="184" t="s">
        <v>145</v>
      </c>
      <c r="E1462" s="34"/>
      <c r="F1462" s="185" t="s">
        <v>2857</v>
      </c>
      <c r="G1462" s="34"/>
      <c r="H1462" s="34"/>
      <c r="I1462" s="186"/>
      <c r="J1462" s="34"/>
      <c r="K1462" s="34"/>
      <c r="L1462" s="37"/>
      <c r="M1462" s="187"/>
      <c r="N1462" s="188"/>
      <c r="O1462" s="62"/>
      <c r="P1462" s="62"/>
      <c r="Q1462" s="62"/>
      <c r="R1462" s="62"/>
      <c r="S1462" s="62"/>
      <c r="T1462" s="63"/>
      <c r="U1462" s="32"/>
      <c r="V1462" s="32"/>
      <c r="W1462" s="32"/>
      <c r="X1462" s="32"/>
      <c r="Y1462" s="32"/>
      <c r="Z1462" s="32"/>
      <c r="AA1462" s="32"/>
      <c r="AB1462" s="32"/>
      <c r="AC1462" s="32"/>
      <c r="AD1462" s="32"/>
      <c r="AE1462" s="32"/>
      <c r="AT1462" s="15" t="s">
        <v>145</v>
      </c>
      <c r="AU1462" s="15" t="s">
        <v>83</v>
      </c>
    </row>
    <row r="1463" spans="1:65" s="2" customFormat="1" ht="11.25">
      <c r="A1463" s="32"/>
      <c r="B1463" s="33"/>
      <c r="C1463" s="34"/>
      <c r="D1463" s="189" t="s">
        <v>147</v>
      </c>
      <c r="E1463" s="34"/>
      <c r="F1463" s="190" t="s">
        <v>2858</v>
      </c>
      <c r="G1463" s="34"/>
      <c r="H1463" s="34"/>
      <c r="I1463" s="186"/>
      <c r="J1463" s="34"/>
      <c r="K1463" s="34"/>
      <c r="L1463" s="37"/>
      <c r="M1463" s="187"/>
      <c r="N1463" s="188"/>
      <c r="O1463" s="62"/>
      <c r="P1463" s="62"/>
      <c r="Q1463" s="62"/>
      <c r="R1463" s="62"/>
      <c r="S1463" s="62"/>
      <c r="T1463" s="63"/>
      <c r="U1463" s="32"/>
      <c r="V1463" s="32"/>
      <c r="W1463" s="32"/>
      <c r="X1463" s="32"/>
      <c r="Y1463" s="32"/>
      <c r="Z1463" s="32"/>
      <c r="AA1463" s="32"/>
      <c r="AB1463" s="32"/>
      <c r="AC1463" s="32"/>
      <c r="AD1463" s="32"/>
      <c r="AE1463" s="32"/>
      <c r="AT1463" s="15" t="s">
        <v>147</v>
      </c>
      <c r="AU1463" s="15" t="s">
        <v>83</v>
      </c>
    </row>
    <row r="1464" spans="1:65" s="2" customFormat="1" ht="16.5" customHeight="1">
      <c r="A1464" s="32"/>
      <c r="B1464" s="33"/>
      <c r="C1464" s="171" t="s">
        <v>2859</v>
      </c>
      <c r="D1464" s="171" t="s">
        <v>138</v>
      </c>
      <c r="E1464" s="172" t="s">
        <v>2860</v>
      </c>
      <c r="F1464" s="173" t="s">
        <v>2861</v>
      </c>
      <c r="G1464" s="174" t="s">
        <v>141</v>
      </c>
      <c r="H1464" s="175">
        <v>5</v>
      </c>
      <c r="I1464" s="176"/>
      <c r="J1464" s="177">
        <f>ROUND(I1464*H1464,2)</f>
        <v>0</v>
      </c>
      <c r="K1464" s="173" t="s">
        <v>142</v>
      </c>
      <c r="L1464" s="37"/>
      <c r="M1464" s="178" t="s">
        <v>19</v>
      </c>
      <c r="N1464" s="179" t="s">
        <v>44</v>
      </c>
      <c r="O1464" s="62"/>
      <c r="P1464" s="180">
        <f>O1464*H1464</f>
        <v>0</v>
      </c>
      <c r="Q1464" s="180">
        <v>0</v>
      </c>
      <c r="R1464" s="180">
        <f>Q1464*H1464</f>
        <v>0</v>
      </c>
      <c r="S1464" s="180">
        <v>0</v>
      </c>
      <c r="T1464" s="181">
        <f>S1464*H1464</f>
        <v>0</v>
      </c>
      <c r="U1464" s="32"/>
      <c r="V1464" s="32"/>
      <c r="W1464" s="32"/>
      <c r="X1464" s="32"/>
      <c r="Y1464" s="32"/>
      <c r="Z1464" s="32"/>
      <c r="AA1464" s="32"/>
      <c r="AB1464" s="32"/>
      <c r="AC1464" s="32"/>
      <c r="AD1464" s="32"/>
      <c r="AE1464" s="32"/>
      <c r="AR1464" s="182" t="s">
        <v>143</v>
      </c>
      <c r="AT1464" s="182" t="s">
        <v>138</v>
      </c>
      <c r="AU1464" s="182" t="s">
        <v>83</v>
      </c>
      <c r="AY1464" s="15" t="s">
        <v>136</v>
      </c>
      <c r="BE1464" s="183">
        <f>IF(N1464="základní",J1464,0)</f>
        <v>0</v>
      </c>
      <c r="BF1464" s="183">
        <f>IF(N1464="snížená",J1464,0)</f>
        <v>0</v>
      </c>
      <c r="BG1464" s="183">
        <f>IF(N1464="zákl. přenesená",J1464,0)</f>
        <v>0</v>
      </c>
      <c r="BH1464" s="183">
        <f>IF(N1464="sníž. přenesená",J1464,0)</f>
        <v>0</v>
      </c>
      <c r="BI1464" s="183">
        <f>IF(N1464="nulová",J1464,0)</f>
        <v>0</v>
      </c>
      <c r="BJ1464" s="15" t="s">
        <v>81</v>
      </c>
      <c r="BK1464" s="183">
        <f>ROUND(I1464*H1464,2)</f>
        <v>0</v>
      </c>
      <c r="BL1464" s="15" t="s">
        <v>143</v>
      </c>
      <c r="BM1464" s="182" t="s">
        <v>2862</v>
      </c>
    </row>
    <row r="1465" spans="1:65" s="2" customFormat="1" ht="11.25">
      <c r="A1465" s="32"/>
      <c r="B1465" s="33"/>
      <c r="C1465" s="34"/>
      <c r="D1465" s="184" t="s">
        <v>145</v>
      </c>
      <c r="E1465" s="34"/>
      <c r="F1465" s="185" t="s">
        <v>2863</v>
      </c>
      <c r="G1465" s="34"/>
      <c r="H1465" s="34"/>
      <c r="I1465" s="186"/>
      <c r="J1465" s="34"/>
      <c r="K1465" s="34"/>
      <c r="L1465" s="37"/>
      <c r="M1465" s="187"/>
      <c r="N1465" s="188"/>
      <c r="O1465" s="62"/>
      <c r="P1465" s="62"/>
      <c r="Q1465" s="62"/>
      <c r="R1465" s="62"/>
      <c r="S1465" s="62"/>
      <c r="T1465" s="63"/>
      <c r="U1465" s="32"/>
      <c r="V1465" s="32"/>
      <c r="W1465" s="32"/>
      <c r="X1465" s="32"/>
      <c r="Y1465" s="32"/>
      <c r="Z1465" s="32"/>
      <c r="AA1465" s="32"/>
      <c r="AB1465" s="32"/>
      <c r="AC1465" s="32"/>
      <c r="AD1465" s="32"/>
      <c r="AE1465" s="32"/>
      <c r="AT1465" s="15" t="s">
        <v>145</v>
      </c>
      <c r="AU1465" s="15" t="s">
        <v>83</v>
      </c>
    </row>
    <row r="1466" spans="1:65" s="2" customFormat="1" ht="11.25">
      <c r="A1466" s="32"/>
      <c r="B1466" s="33"/>
      <c r="C1466" s="34"/>
      <c r="D1466" s="189" t="s">
        <v>147</v>
      </c>
      <c r="E1466" s="34"/>
      <c r="F1466" s="190" t="s">
        <v>2864</v>
      </c>
      <c r="G1466" s="34"/>
      <c r="H1466" s="34"/>
      <c r="I1466" s="186"/>
      <c r="J1466" s="34"/>
      <c r="K1466" s="34"/>
      <c r="L1466" s="37"/>
      <c r="M1466" s="187"/>
      <c r="N1466" s="188"/>
      <c r="O1466" s="62"/>
      <c r="P1466" s="62"/>
      <c r="Q1466" s="62"/>
      <c r="R1466" s="62"/>
      <c r="S1466" s="62"/>
      <c r="T1466" s="63"/>
      <c r="U1466" s="32"/>
      <c r="V1466" s="32"/>
      <c r="W1466" s="32"/>
      <c r="X1466" s="32"/>
      <c r="Y1466" s="32"/>
      <c r="Z1466" s="32"/>
      <c r="AA1466" s="32"/>
      <c r="AB1466" s="32"/>
      <c r="AC1466" s="32"/>
      <c r="AD1466" s="32"/>
      <c r="AE1466" s="32"/>
      <c r="AT1466" s="15" t="s">
        <v>147</v>
      </c>
      <c r="AU1466" s="15" t="s">
        <v>83</v>
      </c>
    </row>
    <row r="1467" spans="1:65" s="2" customFormat="1" ht="16.5" customHeight="1">
      <c r="A1467" s="32"/>
      <c r="B1467" s="33"/>
      <c r="C1467" s="171" t="s">
        <v>2865</v>
      </c>
      <c r="D1467" s="171" t="s">
        <v>138</v>
      </c>
      <c r="E1467" s="172" t="s">
        <v>2866</v>
      </c>
      <c r="F1467" s="173" t="s">
        <v>2867</v>
      </c>
      <c r="G1467" s="174" t="s">
        <v>141</v>
      </c>
      <c r="H1467" s="175">
        <v>15</v>
      </c>
      <c r="I1467" s="176"/>
      <c r="J1467" s="177">
        <f>ROUND(I1467*H1467,2)</f>
        <v>0</v>
      </c>
      <c r="K1467" s="173" t="s">
        <v>142</v>
      </c>
      <c r="L1467" s="37"/>
      <c r="M1467" s="178" t="s">
        <v>19</v>
      </c>
      <c r="N1467" s="179" t="s">
        <v>44</v>
      </c>
      <c r="O1467" s="62"/>
      <c r="P1467" s="180">
        <f>O1467*H1467</f>
        <v>0</v>
      </c>
      <c r="Q1467" s="180">
        <v>0</v>
      </c>
      <c r="R1467" s="180">
        <f>Q1467*H1467</f>
        <v>0</v>
      </c>
      <c r="S1467" s="180">
        <v>2.1999999999999999E-2</v>
      </c>
      <c r="T1467" s="181">
        <f>S1467*H1467</f>
        <v>0.32999999999999996</v>
      </c>
      <c r="U1467" s="32"/>
      <c r="V1467" s="32"/>
      <c r="W1467" s="32"/>
      <c r="X1467" s="32"/>
      <c r="Y1467" s="32"/>
      <c r="Z1467" s="32"/>
      <c r="AA1467" s="32"/>
      <c r="AB1467" s="32"/>
      <c r="AC1467" s="32"/>
      <c r="AD1467" s="32"/>
      <c r="AE1467" s="32"/>
      <c r="AR1467" s="182" t="s">
        <v>143</v>
      </c>
      <c r="AT1467" s="182" t="s">
        <v>138</v>
      </c>
      <c r="AU1467" s="182" t="s">
        <v>83</v>
      </c>
      <c r="AY1467" s="15" t="s">
        <v>136</v>
      </c>
      <c r="BE1467" s="183">
        <f>IF(N1467="základní",J1467,0)</f>
        <v>0</v>
      </c>
      <c r="BF1467" s="183">
        <f>IF(N1467="snížená",J1467,0)</f>
        <v>0</v>
      </c>
      <c r="BG1467" s="183">
        <f>IF(N1467="zákl. přenesená",J1467,0)</f>
        <v>0</v>
      </c>
      <c r="BH1467" s="183">
        <f>IF(N1467="sníž. přenesená",J1467,0)</f>
        <v>0</v>
      </c>
      <c r="BI1467" s="183">
        <f>IF(N1467="nulová",J1467,0)</f>
        <v>0</v>
      </c>
      <c r="BJ1467" s="15" t="s">
        <v>81</v>
      </c>
      <c r="BK1467" s="183">
        <f>ROUND(I1467*H1467,2)</f>
        <v>0</v>
      </c>
      <c r="BL1467" s="15" t="s">
        <v>143</v>
      </c>
      <c r="BM1467" s="182" t="s">
        <v>2868</v>
      </c>
    </row>
    <row r="1468" spans="1:65" s="2" customFormat="1" ht="11.25">
      <c r="A1468" s="32"/>
      <c r="B1468" s="33"/>
      <c r="C1468" s="34"/>
      <c r="D1468" s="184" t="s">
        <v>145</v>
      </c>
      <c r="E1468" s="34"/>
      <c r="F1468" s="185" t="s">
        <v>2869</v>
      </c>
      <c r="G1468" s="34"/>
      <c r="H1468" s="34"/>
      <c r="I1468" s="186"/>
      <c r="J1468" s="34"/>
      <c r="K1468" s="34"/>
      <c r="L1468" s="37"/>
      <c r="M1468" s="187"/>
      <c r="N1468" s="188"/>
      <c r="O1468" s="62"/>
      <c r="P1468" s="62"/>
      <c r="Q1468" s="62"/>
      <c r="R1468" s="62"/>
      <c r="S1468" s="62"/>
      <c r="T1468" s="63"/>
      <c r="U1468" s="32"/>
      <c r="V1468" s="32"/>
      <c r="W1468" s="32"/>
      <c r="X1468" s="32"/>
      <c r="Y1468" s="32"/>
      <c r="Z1468" s="32"/>
      <c r="AA1468" s="32"/>
      <c r="AB1468" s="32"/>
      <c r="AC1468" s="32"/>
      <c r="AD1468" s="32"/>
      <c r="AE1468" s="32"/>
      <c r="AT1468" s="15" t="s">
        <v>145</v>
      </c>
      <c r="AU1468" s="15" t="s">
        <v>83</v>
      </c>
    </row>
    <row r="1469" spans="1:65" s="2" customFormat="1" ht="11.25">
      <c r="A1469" s="32"/>
      <c r="B1469" s="33"/>
      <c r="C1469" s="34"/>
      <c r="D1469" s="189" t="s">
        <v>147</v>
      </c>
      <c r="E1469" s="34"/>
      <c r="F1469" s="190" t="s">
        <v>2870</v>
      </c>
      <c r="G1469" s="34"/>
      <c r="H1469" s="34"/>
      <c r="I1469" s="186"/>
      <c r="J1469" s="34"/>
      <c r="K1469" s="34"/>
      <c r="L1469" s="37"/>
      <c r="M1469" s="187"/>
      <c r="N1469" s="188"/>
      <c r="O1469" s="62"/>
      <c r="P1469" s="62"/>
      <c r="Q1469" s="62"/>
      <c r="R1469" s="62"/>
      <c r="S1469" s="62"/>
      <c r="T1469" s="63"/>
      <c r="U1469" s="32"/>
      <c r="V1469" s="32"/>
      <c r="W1469" s="32"/>
      <c r="X1469" s="32"/>
      <c r="Y1469" s="32"/>
      <c r="Z1469" s="32"/>
      <c r="AA1469" s="32"/>
      <c r="AB1469" s="32"/>
      <c r="AC1469" s="32"/>
      <c r="AD1469" s="32"/>
      <c r="AE1469" s="32"/>
      <c r="AT1469" s="15" t="s">
        <v>147</v>
      </c>
      <c r="AU1469" s="15" t="s">
        <v>83</v>
      </c>
    </row>
    <row r="1470" spans="1:65" s="2" customFormat="1" ht="16.5" customHeight="1">
      <c r="A1470" s="32"/>
      <c r="B1470" s="33"/>
      <c r="C1470" s="171" t="s">
        <v>2871</v>
      </c>
      <c r="D1470" s="171" t="s">
        <v>138</v>
      </c>
      <c r="E1470" s="172" t="s">
        <v>2872</v>
      </c>
      <c r="F1470" s="173" t="s">
        <v>2873</v>
      </c>
      <c r="G1470" s="174" t="s">
        <v>141</v>
      </c>
      <c r="H1470" s="175">
        <v>10</v>
      </c>
      <c r="I1470" s="176"/>
      <c r="J1470" s="177">
        <f>ROUND(I1470*H1470,2)</f>
        <v>0</v>
      </c>
      <c r="K1470" s="173" t="s">
        <v>142</v>
      </c>
      <c r="L1470" s="37"/>
      <c r="M1470" s="178" t="s">
        <v>19</v>
      </c>
      <c r="N1470" s="179" t="s">
        <v>44</v>
      </c>
      <c r="O1470" s="62"/>
      <c r="P1470" s="180">
        <f>O1470*H1470</f>
        <v>0</v>
      </c>
      <c r="Q1470" s="180">
        <v>0</v>
      </c>
      <c r="R1470" s="180">
        <f>Q1470*H1470</f>
        <v>0</v>
      </c>
      <c r="S1470" s="180">
        <v>6.6000000000000003E-2</v>
      </c>
      <c r="T1470" s="181">
        <f>S1470*H1470</f>
        <v>0.66</v>
      </c>
      <c r="U1470" s="32"/>
      <c r="V1470" s="32"/>
      <c r="W1470" s="32"/>
      <c r="X1470" s="32"/>
      <c r="Y1470" s="32"/>
      <c r="Z1470" s="32"/>
      <c r="AA1470" s="32"/>
      <c r="AB1470" s="32"/>
      <c r="AC1470" s="32"/>
      <c r="AD1470" s="32"/>
      <c r="AE1470" s="32"/>
      <c r="AR1470" s="182" t="s">
        <v>143</v>
      </c>
      <c r="AT1470" s="182" t="s">
        <v>138</v>
      </c>
      <c r="AU1470" s="182" t="s">
        <v>83</v>
      </c>
      <c r="AY1470" s="15" t="s">
        <v>136</v>
      </c>
      <c r="BE1470" s="183">
        <f>IF(N1470="základní",J1470,0)</f>
        <v>0</v>
      </c>
      <c r="BF1470" s="183">
        <f>IF(N1470="snížená",J1470,0)</f>
        <v>0</v>
      </c>
      <c r="BG1470" s="183">
        <f>IF(N1470="zákl. přenesená",J1470,0)</f>
        <v>0</v>
      </c>
      <c r="BH1470" s="183">
        <f>IF(N1470="sníž. přenesená",J1470,0)</f>
        <v>0</v>
      </c>
      <c r="BI1470" s="183">
        <f>IF(N1470="nulová",J1470,0)</f>
        <v>0</v>
      </c>
      <c r="BJ1470" s="15" t="s">
        <v>81</v>
      </c>
      <c r="BK1470" s="183">
        <f>ROUND(I1470*H1470,2)</f>
        <v>0</v>
      </c>
      <c r="BL1470" s="15" t="s">
        <v>143</v>
      </c>
      <c r="BM1470" s="182" t="s">
        <v>2874</v>
      </c>
    </row>
    <row r="1471" spans="1:65" s="2" customFormat="1" ht="11.25">
      <c r="A1471" s="32"/>
      <c r="B1471" s="33"/>
      <c r="C1471" s="34"/>
      <c r="D1471" s="184" t="s">
        <v>145</v>
      </c>
      <c r="E1471" s="34"/>
      <c r="F1471" s="185" t="s">
        <v>2875</v>
      </c>
      <c r="G1471" s="34"/>
      <c r="H1471" s="34"/>
      <c r="I1471" s="186"/>
      <c r="J1471" s="34"/>
      <c r="K1471" s="34"/>
      <c r="L1471" s="37"/>
      <c r="M1471" s="187"/>
      <c r="N1471" s="188"/>
      <c r="O1471" s="62"/>
      <c r="P1471" s="62"/>
      <c r="Q1471" s="62"/>
      <c r="R1471" s="62"/>
      <c r="S1471" s="62"/>
      <c r="T1471" s="63"/>
      <c r="U1471" s="32"/>
      <c r="V1471" s="32"/>
      <c r="W1471" s="32"/>
      <c r="X1471" s="32"/>
      <c r="Y1471" s="32"/>
      <c r="Z1471" s="32"/>
      <c r="AA1471" s="32"/>
      <c r="AB1471" s="32"/>
      <c r="AC1471" s="32"/>
      <c r="AD1471" s="32"/>
      <c r="AE1471" s="32"/>
      <c r="AT1471" s="15" t="s">
        <v>145</v>
      </c>
      <c r="AU1471" s="15" t="s">
        <v>83</v>
      </c>
    </row>
    <row r="1472" spans="1:65" s="2" customFormat="1" ht="11.25">
      <c r="A1472" s="32"/>
      <c r="B1472" s="33"/>
      <c r="C1472" s="34"/>
      <c r="D1472" s="189" t="s">
        <v>147</v>
      </c>
      <c r="E1472" s="34"/>
      <c r="F1472" s="190" t="s">
        <v>2876</v>
      </c>
      <c r="G1472" s="34"/>
      <c r="H1472" s="34"/>
      <c r="I1472" s="186"/>
      <c r="J1472" s="34"/>
      <c r="K1472" s="34"/>
      <c r="L1472" s="37"/>
      <c r="M1472" s="187"/>
      <c r="N1472" s="188"/>
      <c r="O1472" s="62"/>
      <c r="P1472" s="62"/>
      <c r="Q1472" s="62"/>
      <c r="R1472" s="62"/>
      <c r="S1472" s="62"/>
      <c r="T1472" s="63"/>
      <c r="U1472" s="32"/>
      <c r="V1472" s="32"/>
      <c r="W1472" s="32"/>
      <c r="X1472" s="32"/>
      <c r="Y1472" s="32"/>
      <c r="Z1472" s="32"/>
      <c r="AA1472" s="32"/>
      <c r="AB1472" s="32"/>
      <c r="AC1472" s="32"/>
      <c r="AD1472" s="32"/>
      <c r="AE1472" s="32"/>
      <c r="AT1472" s="15" t="s">
        <v>147</v>
      </c>
      <c r="AU1472" s="15" t="s">
        <v>83</v>
      </c>
    </row>
    <row r="1473" spans="1:65" s="2" customFormat="1" ht="16.5" customHeight="1">
      <c r="A1473" s="32"/>
      <c r="B1473" s="33"/>
      <c r="C1473" s="171" t="s">
        <v>2877</v>
      </c>
      <c r="D1473" s="171" t="s">
        <v>138</v>
      </c>
      <c r="E1473" s="172" t="s">
        <v>2878</v>
      </c>
      <c r="F1473" s="173" t="s">
        <v>2879</v>
      </c>
      <c r="G1473" s="174" t="s">
        <v>141</v>
      </c>
      <c r="H1473" s="175">
        <v>5</v>
      </c>
      <c r="I1473" s="176"/>
      <c r="J1473" s="177">
        <f>ROUND(I1473*H1473,2)</f>
        <v>0</v>
      </c>
      <c r="K1473" s="173" t="s">
        <v>142</v>
      </c>
      <c r="L1473" s="37"/>
      <c r="M1473" s="178" t="s">
        <v>19</v>
      </c>
      <c r="N1473" s="179" t="s">
        <v>44</v>
      </c>
      <c r="O1473" s="62"/>
      <c r="P1473" s="180">
        <f>O1473*H1473</f>
        <v>0</v>
      </c>
      <c r="Q1473" s="180">
        <v>0</v>
      </c>
      <c r="R1473" s="180">
        <f>Q1473*H1473</f>
        <v>0</v>
      </c>
      <c r="S1473" s="180">
        <v>0.11</v>
      </c>
      <c r="T1473" s="181">
        <f>S1473*H1473</f>
        <v>0.55000000000000004</v>
      </c>
      <c r="U1473" s="32"/>
      <c r="V1473" s="32"/>
      <c r="W1473" s="32"/>
      <c r="X1473" s="32"/>
      <c r="Y1473" s="32"/>
      <c r="Z1473" s="32"/>
      <c r="AA1473" s="32"/>
      <c r="AB1473" s="32"/>
      <c r="AC1473" s="32"/>
      <c r="AD1473" s="32"/>
      <c r="AE1473" s="32"/>
      <c r="AR1473" s="182" t="s">
        <v>143</v>
      </c>
      <c r="AT1473" s="182" t="s">
        <v>138</v>
      </c>
      <c r="AU1473" s="182" t="s">
        <v>83</v>
      </c>
      <c r="AY1473" s="15" t="s">
        <v>136</v>
      </c>
      <c r="BE1473" s="183">
        <f>IF(N1473="základní",J1473,0)</f>
        <v>0</v>
      </c>
      <c r="BF1473" s="183">
        <f>IF(N1473="snížená",J1473,0)</f>
        <v>0</v>
      </c>
      <c r="BG1473" s="183">
        <f>IF(N1473="zákl. přenesená",J1473,0)</f>
        <v>0</v>
      </c>
      <c r="BH1473" s="183">
        <f>IF(N1473="sníž. přenesená",J1473,0)</f>
        <v>0</v>
      </c>
      <c r="BI1473" s="183">
        <f>IF(N1473="nulová",J1473,0)</f>
        <v>0</v>
      </c>
      <c r="BJ1473" s="15" t="s">
        <v>81</v>
      </c>
      <c r="BK1473" s="183">
        <f>ROUND(I1473*H1473,2)</f>
        <v>0</v>
      </c>
      <c r="BL1473" s="15" t="s">
        <v>143</v>
      </c>
      <c r="BM1473" s="182" t="s">
        <v>2880</v>
      </c>
    </row>
    <row r="1474" spans="1:65" s="2" customFormat="1" ht="11.25">
      <c r="A1474" s="32"/>
      <c r="B1474" s="33"/>
      <c r="C1474" s="34"/>
      <c r="D1474" s="184" t="s">
        <v>145</v>
      </c>
      <c r="E1474" s="34"/>
      <c r="F1474" s="185" t="s">
        <v>2881</v>
      </c>
      <c r="G1474" s="34"/>
      <c r="H1474" s="34"/>
      <c r="I1474" s="186"/>
      <c r="J1474" s="34"/>
      <c r="K1474" s="34"/>
      <c r="L1474" s="37"/>
      <c r="M1474" s="187"/>
      <c r="N1474" s="188"/>
      <c r="O1474" s="62"/>
      <c r="P1474" s="62"/>
      <c r="Q1474" s="62"/>
      <c r="R1474" s="62"/>
      <c r="S1474" s="62"/>
      <c r="T1474" s="63"/>
      <c r="U1474" s="32"/>
      <c r="V1474" s="32"/>
      <c r="W1474" s="32"/>
      <c r="X1474" s="32"/>
      <c r="Y1474" s="32"/>
      <c r="Z1474" s="32"/>
      <c r="AA1474" s="32"/>
      <c r="AB1474" s="32"/>
      <c r="AC1474" s="32"/>
      <c r="AD1474" s="32"/>
      <c r="AE1474" s="32"/>
      <c r="AT1474" s="15" t="s">
        <v>145</v>
      </c>
      <c r="AU1474" s="15" t="s">
        <v>83</v>
      </c>
    </row>
    <row r="1475" spans="1:65" s="2" customFormat="1" ht="11.25">
      <c r="A1475" s="32"/>
      <c r="B1475" s="33"/>
      <c r="C1475" s="34"/>
      <c r="D1475" s="189" t="s">
        <v>147</v>
      </c>
      <c r="E1475" s="34"/>
      <c r="F1475" s="190" t="s">
        <v>2882</v>
      </c>
      <c r="G1475" s="34"/>
      <c r="H1475" s="34"/>
      <c r="I1475" s="186"/>
      <c r="J1475" s="34"/>
      <c r="K1475" s="34"/>
      <c r="L1475" s="37"/>
      <c r="M1475" s="187"/>
      <c r="N1475" s="188"/>
      <c r="O1475" s="62"/>
      <c r="P1475" s="62"/>
      <c r="Q1475" s="62"/>
      <c r="R1475" s="62"/>
      <c r="S1475" s="62"/>
      <c r="T1475" s="63"/>
      <c r="U1475" s="32"/>
      <c r="V1475" s="32"/>
      <c r="W1475" s="32"/>
      <c r="X1475" s="32"/>
      <c r="Y1475" s="32"/>
      <c r="Z1475" s="32"/>
      <c r="AA1475" s="32"/>
      <c r="AB1475" s="32"/>
      <c r="AC1475" s="32"/>
      <c r="AD1475" s="32"/>
      <c r="AE1475" s="32"/>
      <c r="AT1475" s="15" t="s">
        <v>147</v>
      </c>
      <c r="AU1475" s="15" t="s">
        <v>83</v>
      </c>
    </row>
    <row r="1476" spans="1:65" s="2" customFormat="1" ht="16.5" customHeight="1">
      <c r="A1476" s="32"/>
      <c r="B1476" s="33"/>
      <c r="C1476" s="171" t="s">
        <v>2883</v>
      </c>
      <c r="D1476" s="171" t="s">
        <v>138</v>
      </c>
      <c r="E1476" s="172" t="s">
        <v>2884</v>
      </c>
      <c r="F1476" s="173" t="s">
        <v>2885</v>
      </c>
      <c r="G1476" s="174" t="s">
        <v>141</v>
      </c>
      <c r="H1476" s="175">
        <v>5</v>
      </c>
      <c r="I1476" s="176"/>
      <c r="J1476" s="177">
        <f>ROUND(I1476*H1476,2)</f>
        <v>0</v>
      </c>
      <c r="K1476" s="173" t="s">
        <v>142</v>
      </c>
      <c r="L1476" s="37"/>
      <c r="M1476" s="178" t="s">
        <v>19</v>
      </c>
      <c r="N1476" s="179" t="s">
        <v>44</v>
      </c>
      <c r="O1476" s="62"/>
      <c r="P1476" s="180">
        <f>O1476*H1476</f>
        <v>0</v>
      </c>
      <c r="Q1476" s="180">
        <v>0</v>
      </c>
      <c r="R1476" s="180">
        <f>Q1476*H1476</f>
        <v>0</v>
      </c>
      <c r="S1476" s="180">
        <v>2.1999999999999999E-2</v>
      </c>
      <c r="T1476" s="181">
        <f>S1476*H1476</f>
        <v>0.10999999999999999</v>
      </c>
      <c r="U1476" s="32"/>
      <c r="V1476" s="32"/>
      <c r="W1476" s="32"/>
      <c r="X1476" s="32"/>
      <c r="Y1476" s="32"/>
      <c r="Z1476" s="32"/>
      <c r="AA1476" s="32"/>
      <c r="AB1476" s="32"/>
      <c r="AC1476" s="32"/>
      <c r="AD1476" s="32"/>
      <c r="AE1476" s="32"/>
      <c r="AR1476" s="182" t="s">
        <v>143</v>
      </c>
      <c r="AT1476" s="182" t="s">
        <v>138</v>
      </c>
      <c r="AU1476" s="182" t="s">
        <v>83</v>
      </c>
      <c r="AY1476" s="15" t="s">
        <v>136</v>
      </c>
      <c r="BE1476" s="183">
        <f>IF(N1476="základní",J1476,0)</f>
        <v>0</v>
      </c>
      <c r="BF1476" s="183">
        <f>IF(N1476="snížená",J1476,0)</f>
        <v>0</v>
      </c>
      <c r="BG1476" s="183">
        <f>IF(N1476="zákl. přenesená",J1476,0)</f>
        <v>0</v>
      </c>
      <c r="BH1476" s="183">
        <f>IF(N1476="sníž. přenesená",J1476,0)</f>
        <v>0</v>
      </c>
      <c r="BI1476" s="183">
        <f>IF(N1476="nulová",J1476,0)</f>
        <v>0</v>
      </c>
      <c r="BJ1476" s="15" t="s">
        <v>81</v>
      </c>
      <c r="BK1476" s="183">
        <f>ROUND(I1476*H1476,2)</f>
        <v>0</v>
      </c>
      <c r="BL1476" s="15" t="s">
        <v>143</v>
      </c>
      <c r="BM1476" s="182" t="s">
        <v>2886</v>
      </c>
    </row>
    <row r="1477" spans="1:65" s="2" customFormat="1" ht="11.25">
      <c r="A1477" s="32"/>
      <c r="B1477" s="33"/>
      <c r="C1477" s="34"/>
      <c r="D1477" s="184" t="s">
        <v>145</v>
      </c>
      <c r="E1477" s="34"/>
      <c r="F1477" s="185" t="s">
        <v>2887</v>
      </c>
      <c r="G1477" s="34"/>
      <c r="H1477" s="34"/>
      <c r="I1477" s="186"/>
      <c r="J1477" s="34"/>
      <c r="K1477" s="34"/>
      <c r="L1477" s="37"/>
      <c r="M1477" s="187"/>
      <c r="N1477" s="188"/>
      <c r="O1477" s="62"/>
      <c r="P1477" s="62"/>
      <c r="Q1477" s="62"/>
      <c r="R1477" s="62"/>
      <c r="S1477" s="62"/>
      <c r="T1477" s="63"/>
      <c r="U1477" s="32"/>
      <c r="V1477" s="32"/>
      <c r="W1477" s="32"/>
      <c r="X1477" s="32"/>
      <c r="Y1477" s="32"/>
      <c r="Z1477" s="32"/>
      <c r="AA1477" s="32"/>
      <c r="AB1477" s="32"/>
      <c r="AC1477" s="32"/>
      <c r="AD1477" s="32"/>
      <c r="AE1477" s="32"/>
      <c r="AT1477" s="15" t="s">
        <v>145</v>
      </c>
      <c r="AU1477" s="15" t="s">
        <v>83</v>
      </c>
    </row>
    <row r="1478" spans="1:65" s="2" customFormat="1" ht="11.25">
      <c r="A1478" s="32"/>
      <c r="B1478" s="33"/>
      <c r="C1478" s="34"/>
      <c r="D1478" s="189" t="s">
        <v>147</v>
      </c>
      <c r="E1478" s="34"/>
      <c r="F1478" s="190" t="s">
        <v>2888</v>
      </c>
      <c r="G1478" s="34"/>
      <c r="H1478" s="34"/>
      <c r="I1478" s="186"/>
      <c r="J1478" s="34"/>
      <c r="K1478" s="34"/>
      <c r="L1478" s="37"/>
      <c r="M1478" s="187"/>
      <c r="N1478" s="188"/>
      <c r="O1478" s="62"/>
      <c r="P1478" s="62"/>
      <c r="Q1478" s="62"/>
      <c r="R1478" s="62"/>
      <c r="S1478" s="62"/>
      <c r="T1478" s="63"/>
      <c r="U1478" s="32"/>
      <c r="V1478" s="32"/>
      <c r="W1478" s="32"/>
      <c r="X1478" s="32"/>
      <c r="Y1478" s="32"/>
      <c r="Z1478" s="32"/>
      <c r="AA1478" s="32"/>
      <c r="AB1478" s="32"/>
      <c r="AC1478" s="32"/>
      <c r="AD1478" s="32"/>
      <c r="AE1478" s="32"/>
      <c r="AT1478" s="15" t="s">
        <v>147</v>
      </c>
      <c r="AU1478" s="15" t="s">
        <v>83</v>
      </c>
    </row>
    <row r="1479" spans="1:65" s="2" customFormat="1" ht="16.5" customHeight="1">
      <c r="A1479" s="32"/>
      <c r="B1479" s="33"/>
      <c r="C1479" s="171" t="s">
        <v>2889</v>
      </c>
      <c r="D1479" s="171" t="s">
        <v>138</v>
      </c>
      <c r="E1479" s="172" t="s">
        <v>2890</v>
      </c>
      <c r="F1479" s="173" t="s">
        <v>2891</v>
      </c>
      <c r="G1479" s="174" t="s">
        <v>141</v>
      </c>
      <c r="H1479" s="175">
        <v>5</v>
      </c>
      <c r="I1479" s="176"/>
      <c r="J1479" s="177">
        <f>ROUND(I1479*H1479,2)</f>
        <v>0</v>
      </c>
      <c r="K1479" s="173" t="s">
        <v>142</v>
      </c>
      <c r="L1479" s="37"/>
      <c r="M1479" s="178" t="s">
        <v>19</v>
      </c>
      <c r="N1479" s="179" t="s">
        <v>44</v>
      </c>
      <c r="O1479" s="62"/>
      <c r="P1479" s="180">
        <f>O1479*H1479</f>
        <v>0</v>
      </c>
      <c r="Q1479" s="180">
        <v>0</v>
      </c>
      <c r="R1479" s="180">
        <f>Q1479*H1479</f>
        <v>0</v>
      </c>
      <c r="S1479" s="180">
        <v>6.6000000000000003E-2</v>
      </c>
      <c r="T1479" s="181">
        <f>S1479*H1479</f>
        <v>0.33</v>
      </c>
      <c r="U1479" s="32"/>
      <c r="V1479" s="32"/>
      <c r="W1479" s="32"/>
      <c r="X1479" s="32"/>
      <c r="Y1479" s="32"/>
      <c r="Z1479" s="32"/>
      <c r="AA1479" s="32"/>
      <c r="AB1479" s="32"/>
      <c r="AC1479" s="32"/>
      <c r="AD1479" s="32"/>
      <c r="AE1479" s="32"/>
      <c r="AR1479" s="182" t="s">
        <v>143</v>
      </c>
      <c r="AT1479" s="182" t="s">
        <v>138</v>
      </c>
      <c r="AU1479" s="182" t="s">
        <v>83</v>
      </c>
      <c r="AY1479" s="15" t="s">
        <v>136</v>
      </c>
      <c r="BE1479" s="183">
        <f>IF(N1479="základní",J1479,0)</f>
        <v>0</v>
      </c>
      <c r="BF1479" s="183">
        <f>IF(N1479="snížená",J1479,0)</f>
        <v>0</v>
      </c>
      <c r="BG1479" s="183">
        <f>IF(N1479="zákl. přenesená",J1479,0)</f>
        <v>0</v>
      </c>
      <c r="BH1479" s="183">
        <f>IF(N1479="sníž. přenesená",J1479,0)</f>
        <v>0</v>
      </c>
      <c r="BI1479" s="183">
        <f>IF(N1479="nulová",J1479,0)</f>
        <v>0</v>
      </c>
      <c r="BJ1479" s="15" t="s">
        <v>81</v>
      </c>
      <c r="BK1479" s="183">
        <f>ROUND(I1479*H1479,2)</f>
        <v>0</v>
      </c>
      <c r="BL1479" s="15" t="s">
        <v>143</v>
      </c>
      <c r="BM1479" s="182" t="s">
        <v>2892</v>
      </c>
    </row>
    <row r="1480" spans="1:65" s="2" customFormat="1" ht="11.25">
      <c r="A1480" s="32"/>
      <c r="B1480" s="33"/>
      <c r="C1480" s="34"/>
      <c r="D1480" s="184" t="s">
        <v>145</v>
      </c>
      <c r="E1480" s="34"/>
      <c r="F1480" s="185" t="s">
        <v>2893</v>
      </c>
      <c r="G1480" s="34"/>
      <c r="H1480" s="34"/>
      <c r="I1480" s="186"/>
      <c r="J1480" s="34"/>
      <c r="K1480" s="34"/>
      <c r="L1480" s="37"/>
      <c r="M1480" s="187"/>
      <c r="N1480" s="188"/>
      <c r="O1480" s="62"/>
      <c r="P1480" s="62"/>
      <c r="Q1480" s="62"/>
      <c r="R1480" s="62"/>
      <c r="S1480" s="62"/>
      <c r="T1480" s="63"/>
      <c r="U1480" s="32"/>
      <c r="V1480" s="32"/>
      <c r="W1480" s="32"/>
      <c r="X1480" s="32"/>
      <c r="Y1480" s="32"/>
      <c r="Z1480" s="32"/>
      <c r="AA1480" s="32"/>
      <c r="AB1480" s="32"/>
      <c r="AC1480" s="32"/>
      <c r="AD1480" s="32"/>
      <c r="AE1480" s="32"/>
      <c r="AT1480" s="15" t="s">
        <v>145</v>
      </c>
      <c r="AU1480" s="15" t="s">
        <v>83</v>
      </c>
    </row>
    <row r="1481" spans="1:65" s="2" customFormat="1" ht="11.25">
      <c r="A1481" s="32"/>
      <c r="B1481" s="33"/>
      <c r="C1481" s="34"/>
      <c r="D1481" s="189" t="s">
        <v>147</v>
      </c>
      <c r="E1481" s="34"/>
      <c r="F1481" s="190" t="s">
        <v>2894</v>
      </c>
      <c r="G1481" s="34"/>
      <c r="H1481" s="34"/>
      <c r="I1481" s="186"/>
      <c r="J1481" s="34"/>
      <c r="K1481" s="34"/>
      <c r="L1481" s="37"/>
      <c r="M1481" s="187"/>
      <c r="N1481" s="188"/>
      <c r="O1481" s="62"/>
      <c r="P1481" s="62"/>
      <c r="Q1481" s="62"/>
      <c r="R1481" s="62"/>
      <c r="S1481" s="62"/>
      <c r="T1481" s="63"/>
      <c r="U1481" s="32"/>
      <c r="V1481" s="32"/>
      <c r="W1481" s="32"/>
      <c r="X1481" s="32"/>
      <c r="Y1481" s="32"/>
      <c r="Z1481" s="32"/>
      <c r="AA1481" s="32"/>
      <c r="AB1481" s="32"/>
      <c r="AC1481" s="32"/>
      <c r="AD1481" s="32"/>
      <c r="AE1481" s="32"/>
      <c r="AT1481" s="15" t="s">
        <v>147</v>
      </c>
      <c r="AU1481" s="15" t="s">
        <v>83</v>
      </c>
    </row>
    <row r="1482" spans="1:65" s="2" customFormat="1" ht="16.5" customHeight="1">
      <c r="A1482" s="32"/>
      <c r="B1482" s="33"/>
      <c r="C1482" s="171" t="s">
        <v>2895</v>
      </c>
      <c r="D1482" s="171" t="s">
        <v>138</v>
      </c>
      <c r="E1482" s="172" t="s">
        <v>2896</v>
      </c>
      <c r="F1482" s="173" t="s">
        <v>2897</v>
      </c>
      <c r="G1482" s="174" t="s">
        <v>141</v>
      </c>
      <c r="H1482" s="175">
        <v>2</v>
      </c>
      <c r="I1482" s="176"/>
      <c r="J1482" s="177">
        <f>ROUND(I1482*H1482,2)</f>
        <v>0</v>
      </c>
      <c r="K1482" s="173" t="s">
        <v>142</v>
      </c>
      <c r="L1482" s="37"/>
      <c r="M1482" s="178" t="s">
        <v>19</v>
      </c>
      <c r="N1482" s="179" t="s">
        <v>44</v>
      </c>
      <c r="O1482" s="62"/>
      <c r="P1482" s="180">
        <f>O1482*H1482</f>
        <v>0</v>
      </c>
      <c r="Q1482" s="180">
        <v>0</v>
      </c>
      <c r="R1482" s="180">
        <f>Q1482*H1482</f>
        <v>0</v>
      </c>
      <c r="S1482" s="180">
        <v>0.11</v>
      </c>
      <c r="T1482" s="181">
        <f>S1482*H1482</f>
        <v>0.22</v>
      </c>
      <c r="U1482" s="32"/>
      <c r="V1482" s="32"/>
      <c r="W1482" s="32"/>
      <c r="X1482" s="32"/>
      <c r="Y1482" s="32"/>
      <c r="Z1482" s="32"/>
      <c r="AA1482" s="32"/>
      <c r="AB1482" s="32"/>
      <c r="AC1482" s="32"/>
      <c r="AD1482" s="32"/>
      <c r="AE1482" s="32"/>
      <c r="AR1482" s="182" t="s">
        <v>143</v>
      </c>
      <c r="AT1482" s="182" t="s">
        <v>138</v>
      </c>
      <c r="AU1482" s="182" t="s">
        <v>83</v>
      </c>
      <c r="AY1482" s="15" t="s">
        <v>136</v>
      </c>
      <c r="BE1482" s="183">
        <f>IF(N1482="základní",J1482,0)</f>
        <v>0</v>
      </c>
      <c r="BF1482" s="183">
        <f>IF(N1482="snížená",J1482,0)</f>
        <v>0</v>
      </c>
      <c r="BG1482" s="183">
        <f>IF(N1482="zákl. přenesená",J1482,0)</f>
        <v>0</v>
      </c>
      <c r="BH1482" s="183">
        <f>IF(N1482="sníž. přenesená",J1482,0)</f>
        <v>0</v>
      </c>
      <c r="BI1482" s="183">
        <f>IF(N1482="nulová",J1482,0)</f>
        <v>0</v>
      </c>
      <c r="BJ1482" s="15" t="s">
        <v>81</v>
      </c>
      <c r="BK1482" s="183">
        <f>ROUND(I1482*H1482,2)</f>
        <v>0</v>
      </c>
      <c r="BL1482" s="15" t="s">
        <v>143</v>
      </c>
      <c r="BM1482" s="182" t="s">
        <v>2898</v>
      </c>
    </row>
    <row r="1483" spans="1:65" s="2" customFormat="1" ht="11.25">
      <c r="A1483" s="32"/>
      <c r="B1483" s="33"/>
      <c r="C1483" s="34"/>
      <c r="D1483" s="184" t="s">
        <v>145</v>
      </c>
      <c r="E1483" s="34"/>
      <c r="F1483" s="185" t="s">
        <v>2899</v>
      </c>
      <c r="G1483" s="34"/>
      <c r="H1483" s="34"/>
      <c r="I1483" s="186"/>
      <c r="J1483" s="34"/>
      <c r="K1483" s="34"/>
      <c r="L1483" s="37"/>
      <c r="M1483" s="187"/>
      <c r="N1483" s="188"/>
      <c r="O1483" s="62"/>
      <c r="P1483" s="62"/>
      <c r="Q1483" s="62"/>
      <c r="R1483" s="62"/>
      <c r="S1483" s="62"/>
      <c r="T1483" s="63"/>
      <c r="U1483" s="32"/>
      <c r="V1483" s="32"/>
      <c r="W1483" s="32"/>
      <c r="X1483" s="32"/>
      <c r="Y1483" s="32"/>
      <c r="Z1483" s="32"/>
      <c r="AA1483" s="32"/>
      <c r="AB1483" s="32"/>
      <c r="AC1483" s="32"/>
      <c r="AD1483" s="32"/>
      <c r="AE1483" s="32"/>
      <c r="AT1483" s="15" t="s">
        <v>145</v>
      </c>
      <c r="AU1483" s="15" t="s">
        <v>83</v>
      </c>
    </row>
    <row r="1484" spans="1:65" s="2" customFormat="1" ht="11.25">
      <c r="A1484" s="32"/>
      <c r="B1484" s="33"/>
      <c r="C1484" s="34"/>
      <c r="D1484" s="189" t="s">
        <v>147</v>
      </c>
      <c r="E1484" s="34"/>
      <c r="F1484" s="190" t="s">
        <v>2900</v>
      </c>
      <c r="G1484" s="34"/>
      <c r="H1484" s="34"/>
      <c r="I1484" s="186"/>
      <c r="J1484" s="34"/>
      <c r="K1484" s="34"/>
      <c r="L1484" s="37"/>
      <c r="M1484" s="187"/>
      <c r="N1484" s="188"/>
      <c r="O1484" s="62"/>
      <c r="P1484" s="62"/>
      <c r="Q1484" s="62"/>
      <c r="R1484" s="62"/>
      <c r="S1484" s="62"/>
      <c r="T1484" s="63"/>
      <c r="U1484" s="32"/>
      <c r="V1484" s="32"/>
      <c r="W1484" s="32"/>
      <c r="X1484" s="32"/>
      <c r="Y1484" s="32"/>
      <c r="Z1484" s="32"/>
      <c r="AA1484" s="32"/>
      <c r="AB1484" s="32"/>
      <c r="AC1484" s="32"/>
      <c r="AD1484" s="32"/>
      <c r="AE1484" s="32"/>
      <c r="AT1484" s="15" t="s">
        <v>147</v>
      </c>
      <c r="AU1484" s="15" t="s">
        <v>83</v>
      </c>
    </row>
    <row r="1485" spans="1:65" s="2" customFormat="1" ht="16.5" customHeight="1">
      <c r="A1485" s="32"/>
      <c r="B1485" s="33"/>
      <c r="C1485" s="171" t="s">
        <v>2901</v>
      </c>
      <c r="D1485" s="171" t="s">
        <v>138</v>
      </c>
      <c r="E1485" s="172" t="s">
        <v>2902</v>
      </c>
      <c r="F1485" s="173" t="s">
        <v>2903</v>
      </c>
      <c r="G1485" s="174" t="s">
        <v>141</v>
      </c>
      <c r="H1485" s="175">
        <v>10</v>
      </c>
      <c r="I1485" s="176"/>
      <c r="J1485" s="177">
        <f>ROUND(I1485*H1485,2)</f>
        <v>0</v>
      </c>
      <c r="K1485" s="173" t="s">
        <v>142</v>
      </c>
      <c r="L1485" s="37"/>
      <c r="M1485" s="178" t="s">
        <v>19</v>
      </c>
      <c r="N1485" s="179" t="s">
        <v>44</v>
      </c>
      <c r="O1485" s="62"/>
      <c r="P1485" s="180">
        <f>O1485*H1485</f>
        <v>0</v>
      </c>
      <c r="Q1485" s="180">
        <v>0</v>
      </c>
      <c r="R1485" s="180">
        <f>Q1485*H1485</f>
        <v>0</v>
      </c>
      <c r="S1485" s="180">
        <v>0</v>
      </c>
      <c r="T1485" s="181">
        <f>S1485*H1485</f>
        <v>0</v>
      </c>
      <c r="U1485" s="32"/>
      <c r="V1485" s="32"/>
      <c r="W1485" s="32"/>
      <c r="X1485" s="32"/>
      <c r="Y1485" s="32"/>
      <c r="Z1485" s="32"/>
      <c r="AA1485" s="32"/>
      <c r="AB1485" s="32"/>
      <c r="AC1485" s="32"/>
      <c r="AD1485" s="32"/>
      <c r="AE1485" s="32"/>
      <c r="AR1485" s="182" t="s">
        <v>143</v>
      </c>
      <c r="AT1485" s="182" t="s">
        <v>138</v>
      </c>
      <c r="AU1485" s="182" t="s">
        <v>83</v>
      </c>
      <c r="AY1485" s="15" t="s">
        <v>136</v>
      </c>
      <c r="BE1485" s="183">
        <f>IF(N1485="základní",J1485,0)</f>
        <v>0</v>
      </c>
      <c r="BF1485" s="183">
        <f>IF(N1485="snížená",J1485,0)</f>
        <v>0</v>
      </c>
      <c r="BG1485" s="183">
        <f>IF(N1485="zákl. přenesená",J1485,0)</f>
        <v>0</v>
      </c>
      <c r="BH1485" s="183">
        <f>IF(N1485="sníž. přenesená",J1485,0)</f>
        <v>0</v>
      </c>
      <c r="BI1485" s="183">
        <f>IF(N1485="nulová",J1485,0)</f>
        <v>0</v>
      </c>
      <c r="BJ1485" s="15" t="s">
        <v>81</v>
      </c>
      <c r="BK1485" s="183">
        <f>ROUND(I1485*H1485,2)</f>
        <v>0</v>
      </c>
      <c r="BL1485" s="15" t="s">
        <v>143</v>
      </c>
      <c r="BM1485" s="182" t="s">
        <v>2904</v>
      </c>
    </row>
    <row r="1486" spans="1:65" s="2" customFormat="1" ht="11.25">
      <c r="A1486" s="32"/>
      <c r="B1486" s="33"/>
      <c r="C1486" s="34"/>
      <c r="D1486" s="184" t="s">
        <v>145</v>
      </c>
      <c r="E1486" s="34"/>
      <c r="F1486" s="185" t="s">
        <v>2905</v>
      </c>
      <c r="G1486" s="34"/>
      <c r="H1486" s="34"/>
      <c r="I1486" s="186"/>
      <c r="J1486" s="34"/>
      <c r="K1486" s="34"/>
      <c r="L1486" s="37"/>
      <c r="M1486" s="187"/>
      <c r="N1486" s="188"/>
      <c r="O1486" s="62"/>
      <c r="P1486" s="62"/>
      <c r="Q1486" s="62"/>
      <c r="R1486" s="62"/>
      <c r="S1486" s="62"/>
      <c r="T1486" s="63"/>
      <c r="U1486" s="32"/>
      <c r="V1486" s="32"/>
      <c r="W1486" s="32"/>
      <c r="X1486" s="32"/>
      <c r="Y1486" s="32"/>
      <c r="Z1486" s="32"/>
      <c r="AA1486" s="32"/>
      <c r="AB1486" s="32"/>
      <c r="AC1486" s="32"/>
      <c r="AD1486" s="32"/>
      <c r="AE1486" s="32"/>
      <c r="AT1486" s="15" t="s">
        <v>145</v>
      </c>
      <c r="AU1486" s="15" t="s">
        <v>83</v>
      </c>
    </row>
    <row r="1487" spans="1:65" s="2" customFormat="1" ht="11.25">
      <c r="A1487" s="32"/>
      <c r="B1487" s="33"/>
      <c r="C1487" s="34"/>
      <c r="D1487" s="189" t="s">
        <v>147</v>
      </c>
      <c r="E1487" s="34"/>
      <c r="F1487" s="190" t="s">
        <v>2906</v>
      </c>
      <c r="G1487" s="34"/>
      <c r="H1487" s="34"/>
      <c r="I1487" s="186"/>
      <c r="J1487" s="34"/>
      <c r="K1487" s="34"/>
      <c r="L1487" s="37"/>
      <c r="M1487" s="187"/>
      <c r="N1487" s="188"/>
      <c r="O1487" s="62"/>
      <c r="P1487" s="62"/>
      <c r="Q1487" s="62"/>
      <c r="R1487" s="62"/>
      <c r="S1487" s="62"/>
      <c r="T1487" s="63"/>
      <c r="U1487" s="32"/>
      <c r="V1487" s="32"/>
      <c r="W1487" s="32"/>
      <c r="X1487" s="32"/>
      <c r="Y1487" s="32"/>
      <c r="Z1487" s="32"/>
      <c r="AA1487" s="32"/>
      <c r="AB1487" s="32"/>
      <c r="AC1487" s="32"/>
      <c r="AD1487" s="32"/>
      <c r="AE1487" s="32"/>
      <c r="AT1487" s="15" t="s">
        <v>147</v>
      </c>
      <c r="AU1487" s="15" t="s">
        <v>83</v>
      </c>
    </row>
    <row r="1488" spans="1:65" s="2" customFormat="1" ht="16.5" customHeight="1">
      <c r="A1488" s="32"/>
      <c r="B1488" s="33"/>
      <c r="C1488" s="171" t="s">
        <v>2907</v>
      </c>
      <c r="D1488" s="171" t="s">
        <v>138</v>
      </c>
      <c r="E1488" s="172" t="s">
        <v>2908</v>
      </c>
      <c r="F1488" s="173" t="s">
        <v>2909</v>
      </c>
      <c r="G1488" s="174" t="s">
        <v>141</v>
      </c>
      <c r="H1488" s="175">
        <v>250</v>
      </c>
      <c r="I1488" s="176"/>
      <c r="J1488" s="177">
        <f>ROUND(I1488*H1488,2)</f>
        <v>0</v>
      </c>
      <c r="K1488" s="173" t="s">
        <v>142</v>
      </c>
      <c r="L1488" s="37"/>
      <c r="M1488" s="178" t="s">
        <v>19</v>
      </c>
      <c r="N1488" s="179" t="s">
        <v>44</v>
      </c>
      <c r="O1488" s="62"/>
      <c r="P1488" s="180">
        <f>O1488*H1488</f>
        <v>0</v>
      </c>
      <c r="Q1488" s="180">
        <v>0</v>
      </c>
      <c r="R1488" s="180">
        <f>Q1488*H1488</f>
        <v>0</v>
      </c>
      <c r="S1488" s="180">
        <v>6.5000000000000002E-2</v>
      </c>
      <c r="T1488" s="181">
        <f>S1488*H1488</f>
        <v>16.25</v>
      </c>
      <c r="U1488" s="32"/>
      <c r="V1488" s="32"/>
      <c r="W1488" s="32"/>
      <c r="X1488" s="32"/>
      <c r="Y1488" s="32"/>
      <c r="Z1488" s="32"/>
      <c r="AA1488" s="32"/>
      <c r="AB1488" s="32"/>
      <c r="AC1488" s="32"/>
      <c r="AD1488" s="32"/>
      <c r="AE1488" s="32"/>
      <c r="AR1488" s="182" t="s">
        <v>143</v>
      </c>
      <c r="AT1488" s="182" t="s">
        <v>138</v>
      </c>
      <c r="AU1488" s="182" t="s">
        <v>83</v>
      </c>
      <c r="AY1488" s="15" t="s">
        <v>136</v>
      </c>
      <c r="BE1488" s="183">
        <f>IF(N1488="základní",J1488,0)</f>
        <v>0</v>
      </c>
      <c r="BF1488" s="183">
        <f>IF(N1488="snížená",J1488,0)</f>
        <v>0</v>
      </c>
      <c r="BG1488" s="183">
        <f>IF(N1488="zákl. přenesená",J1488,0)</f>
        <v>0</v>
      </c>
      <c r="BH1488" s="183">
        <f>IF(N1488="sníž. přenesená",J1488,0)</f>
        <v>0</v>
      </c>
      <c r="BI1488" s="183">
        <f>IF(N1488="nulová",J1488,0)</f>
        <v>0</v>
      </c>
      <c r="BJ1488" s="15" t="s">
        <v>81</v>
      </c>
      <c r="BK1488" s="183">
        <f>ROUND(I1488*H1488,2)</f>
        <v>0</v>
      </c>
      <c r="BL1488" s="15" t="s">
        <v>143</v>
      </c>
      <c r="BM1488" s="182" t="s">
        <v>2910</v>
      </c>
    </row>
    <row r="1489" spans="1:65" s="2" customFormat="1" ht="11.25">
      <c r="A1489" s="32"/>
      <c r="B1489" s="33"/>
      <c r="C1489" s="34"/>
      <c r="D1489" s="184" t="s">
        <v>145</v>
      </c>
      <c r="E1489" s="34"/>
      <c r="F1489" s="185" t="s">
        <v>2911</v>
      </c>
      <c r="G1489" s="34"/>
      <c r="H1489" s="34"/>
      <c r="I1489" s="186"/>
      <c r="J1489" s="34"/>
      <c r="K1489" s="34"/>
      <c r="L1489" s="37"/>
      <c r="M1489" s="187"/>
      <c r="N1489" s="188"/>
      <c r="O1489" s="62"/>
      <c r="P1489" s="62"/>
      <c r="Q1489" s="62"/>
      <c r="R1489" s="62"/>
      <c r="S1489" s="62"/>
      <c r="T1489" s="63"/>
      <c r="U1489" s="32"/>
      <c r="V1489" s="32"/>
      <c r="W1489" s="32"/>
      <c r="X1489" s="32"/>
      <c r="Y1489" s="32"/>
      <c r="Z1489" s="32"/>
      <c r="AA1489" s="32"/>
      <c r="AB1489" s="32"/>
      <c r="AC1489" s="32"/>
      <c r="AD1489" s="32"/>
      <c r="AE1489" s="32"/>
      <c r="AT1489" s="15" t="s">
        <v>145</v>
      </c>
      <c r="AU1489" s="15" t="s">
        <v>83</v>
      </c>
    </row>
    <row r="1490" spans="1:65" s="2" customFormat="1" ht="11.25">
      <c r="A1490" s="32"/>
      <c r="B1490" s="33"/>
      <c r="C1490" s="34"/>
      <c r="D1490" s="189" t="s">
        <v>147</v>
      </c>
      <c r="E1490" s="34"/>
      <c r="F1490" s="190" t="s">
        <v>2912</v>
      </c>
      <c r="G1490" s="34"/>
      <c r="H1490" s="34"/>
      <c r="I1490" s="186"/>
      <c r="J1490" s="34"/>
      <c r="K1490" s="34"/>
      <c r="L1490" s="37"/>
      <c r="M1490" s="187"/>
      <c r="N1490" s="188"/>
      <c r="O1490" s="62"/>
      <c r="P1490" s="62"/>
      <c r="Q1490" s="62"/>
      <c r="R1490" s="62"/>
      <c r="S1490" s="62"/>
      <c r="T1490" s="63"/>
      <c r="U1490" s="32"/>
      <c r="V1490" s="32"/>
      <c r="W1490" s="32"/>
      <c r="X1490" s="32"/>
      <c r="Y1490" s="32"/>
      <c r="Z1490" s="32"/>
      <c r="AA1490" s="32"/>
      <c r="AB1490" s="32"/>
      <c r="AC1490" s="32"/>
      <c r="AD1490" s="32"/>
      <c r="AE1490" s="32"/>
      <c r="AT1490" s="15" t="s">
        <v>147</v>
      </c>
      <c r="AU1490" s="15" t="s">
        <v>83</v>
      </c>
    </row>
    <row r="1491" spans="1:65" s="2" customFormat="1" ht="16.5" customHeight="1">
      <c r="A1491" s="32"/>
      <c r="B1491" s="33"/>
      <c r="C1491" s="171" t="s">
        <v>2913</v>
      </c>
      <c r="D1491" s="171" t="s">
        <v>138</v>
      </c>
      <c r="E1491" s="172" t="s">
        <v>2914</v>
      </c>
      <c r="F1491" s="173" t="s">
        <v>2915</v>
      </c>
      <c r="G1491" s="174" t="s">
        <v>141</v>
      </c>
      <c r="H1491" s="175">
        <v>350</v>
      </c>
      <c r="I1491" s="176"/>
      <c r="J1491" s="177">
        <f>ROUND(I1491*H1491,2)</f>
        <v>0</v>
      </c>
      <c r="K1491" s="173" t="s">
        <v>142</v>
      </c>
      <c r="L1491" s="37"/>
      <c r="M1491" s="178" t="s">
        <v>19</v>
      </c>
      <c r="N1491" s="179" t="s">
        <v>44</v>
      </c>
      <c r="O1491" s="62"/>
      <c r="P1491" s="180">
        <f>O1491*H1491</f>
        <v>0</v>
      </c>
      <c r="Q1491" s="180">
        <v>0</v>
      </c>
      <c r="R1491" s="180">
        <f>Q1491*H1491</f>
        <v>0</v>
      </c>
      <c r="S1491" s="180">
        <v>7.0000000000000007E-2</v>
      </c>
      <c r="T1491" s="181">
        <f>S1491*H1491</f>
        <v>24.500000000000004</v>
      </c>
      <c r="U1491" s="32"/>
      <c r="V1491" s="32"/>
      <c r="W1491" s="32"/>
      <c r="X1491" s="32"/>
      <c r="Y1491" s="32"/>
      <c r="Z1491" s="32"/>
      <c r="AA1491" s="32"/>
      <c r="AB1491" s="32"/>
      <c r="AC1491" s="32"/>
      <c r="AD1491" s="32"/>
      <c r="AE1491" s="32"/>
      <c r="AR1491" s="182" t="s">
        <v>143</v>
      </c>
      <c r="AT1491" s="182" t="s">
        <v>138</v>
      </c>
      <c r="AU1491" s="182" t="s">
        <v>83</v>
      </c>
      <c r="AY1491" s="15" t="s">
        <v>136</v>
      </c>
      <c r="BE1491" s="183">
        <f>IF(N1491="základní",J1491,0)</f>
        <v>0</v>
      </c>
      <c r="BF1491" s="183">
        <f>IF(N1491="snížená",J1491,0)</f>
        <v>0</v>
      </c>
      <c r="BG1491" s="183">
        <f>IF(N1491="zákl. přenesená",J1491,0)</f>
        <v>0</v>
      </c>
      <c r="BH1491" s="183">
        <f>IF(N1491="sníž. přenesená",J1491,0)</f>
        <v>0</v>
      </c>
      <c r="BI1491" s="183">
        <f>IF(N1491="nulová",J1491,0)</f>
        <v>0</v>
      </c>
      <c r="BJ1491" s="15" t="s">
        <v>81</v>
      </c>
      <c r="BK1491" s="183">
        <f>ROUND(I1491*H1491,2)</f>
        <v>0</v>
      </c>
      <c r="BL1491" s="15" t="s">
        <v>143</v>
      </c>
      <c r="BM1491" s="182" t="s">
        <v>2916</v>
      </c>
    </row>
    <row r="1492" spans="1:65" s="2" customFormat="1" ht="11.25">
      <c r="A1492" s="32"/>
      <c r="B1492" s="33"/>
      <c r="C1492" s="34"/>
      <c r="D1492" s="184" t="s">
        <v>145</v>
      </c>
      <c r="E1492" s="34"/>
      <c r="F1492" s="185" t="s">
        <v>2917</v>
      </c>
      <c r="G1492" s="34"/>
      <c r="H1492" s="34"/>
      <c r="I1492" s="186"/>
      <c r="J1492" s="34"/>
      <c r="K1492" s="34"/>
      <c r="L1492" s="37"/>
      <c r="M1492" s="187"/>
      <c r="N1492" s="188"/>
      <c r="O1492" s="62"/>
      <c r="P1492" s="62"/>
      <c r="Q1492" s="62"/>
      <c r="R1492" s="62"/>
      <c r="S1492" s="62"/>
      <c r="T1492" s="63"/>
      <c r="U1492" s="32"/>
      <c r="V1492" s="32"/>
      <c r="W1492" s="32"/>
      <c r="X1492" s="32"/>
      <c r="Y1492" s="32"/>
      <c r="Z1492" s="32"/>
      <c r="AA1492" s="32"/>
      <c r="AB1492" s="32"/>
      <c r="AC1492" s="32"/>
      <c r="AD1492" s="32"/>
      <c r="AE1492" s="32"/>
      <c r="AT1492" s="15" t="s">
        <v>145</v>
      </c>
      <c r="AU1492" s="15" t="s">
        <v>83</v>
      </c>
    </row>
    <row r="1493" spans="1:65" s="2" customFormat="1" ht="11.25">
      <c r="A1493" s="32"/>
      <c r="B1493" s="33"/>
      <c r="C1493" s="34"/>
      <c r="D1493" s="189" t="s">
        <v>147</v>
      </c>
      <c r="E1493" s="34"/>
      <c r="F1493" s="190" t="s">
        <v>2918</v>
      </c>
      <c r="G1493" s="34"/>
      <c r="H1493" s="34"/>
      <c r="I1493" s="186"/>
      <c r="J1493" s="34"/>
      <c r="K1493" s="34"/>
      <c r="L1493" s="37"/>
      <c r="M1493" s="187"/>
      <c r="N1493" s="188"/>
      <c r="O1493" s="62"/>
      <c r="P1493" s="62"/>
      <c r="Q1493" s="62"/>
      <c r="R1493" s="62"/>
      <c r="S1493" s="62"/>
      <c r="T1493" s="63"/>
      <c r="U1493" s="32"/>
      <c r="V1493" s="32"/>
      <c r="W1493" s="32"/>
      <c r="X1493" s="32"/>
      <c r="Y1493" s="32"/>
      <c r="Z1493" s="32"/>
      <c r="AA1493" s="32"/>
      <c r="AB1493" s="32"/>
      <c r="AC1493" s="32"/>
      <c r="AD1493" s="32"/>
      <c r="AE1493" s="32"/>
      <c r="AT1493" s="15" t="s">
        <v>147</v>
      </c>
      <c r="AU1493" s="15" t="s">
        <v>83</v>
      </c>
    </row>
    <row r="1494" spans="1:65" s="2" customFormat="1" ht="16.5" customHeight="1">
      <c r="A1494" s="32"/>
      <c r="B1494" s="33"/>
      <c r="C1494" s="171" t="s">
        <v>2919</v>
      </c>
      <c r="D1494" s="171" t="s">
        <v>138</v>
      </c>
      <c r="E1494" s="172" t="s">
        <v>2920</v>
      </c>
      <c r="F1494" s="173" t="s">
        <v>2921</v>
      </c>
      <c r="G1494" s="174" t="s">
        <v>141</v>
      </c>
      <c r="H1494" s="175">
        <v>100</v>
      </c>
      <c r="I1494" s="176"/>
      <c r="J1494" s="177">
        <f>ROUND(I1494*H1494,2)</f>
        <v>0</v>
      </c>
      <c r="K1494" s="173" t="s">
        <v>142</v>
      </c>
      <c r="L1494" s="37"/>
      <c r="M1494" s="178" t="s">
        <v>19</v>
      </c>
      <c r="N1494" s="179" t="s">
        <v>44</v>
      </c>
      <c r="O1494" s="62"/>
      <c r="P1494" s="180">
        <f>O1494*H1494</f>
        <v>0</v>
      </c>
      <c r="Q1494" s="180">
        <v>0</v>
      </c>
      <c r="R1494" s="180">
        <f>Q1494*H1494</f>
        <v>0</v>
      </c>
      <c r="S1494" s="180">
        <v>6.5000000000000002E-2</v>
      </c>
      <c r="T1494" s="181">
        <f>S1494*H1494</f>
        <v>6.5</v>
      </c>
      <c r="U1494" s="32"/>
      <c r="V1494" s="32"/>
      <c r="W1494" s="32"/>
      <c r="X1494" s="32"/>
      <c r="Y1494" s="32"/>
      <c r="Z1494" s="32"/>
      <c r="AA1494" s="32"/>
      <c r="AB1494" s="32"/>
      <c r="AC1494" s="32"/>
      <c r="AD1494" s="32"/>
      <c r="AE1494" s="32"/>
      <c r="AR1494" s="182" t="s">
        <v>143</v>
      </c>
      <c r="AT1494" s="182" t="s">
        <v>138</v>
      </c>
      <c r="AU1494" s="182" t="s">
        <v>83</v>
      </c>
      <c r="AY1494" s="15" t="s">
        <v>136</v>
      </c>
      <c r="BE1494" s="183">
        <f>IF(N1494="základní",J1494,0)</f>
        <v>0</v>
      </c>
      <c r="BF1494" s="183">
        <f>IF(N1494="snížená",J1494,0)</f>
        <v>0</v>
      </c>
      <c r="BG1494" s="183">
        <f>IF(N1494="zákl. přenesená",J1494,0)</f>
        <v>0</v>
      </c>
      <c r="BH1494" s="183">
        <f>IF(N1494="sníž. přenesená",J1494,0)</f>
        <v>0</v>
      </c>
      <c r="BI1494" s="183">
        <f>IF(N1494="nulová",J1494,0)</f>
        <v>0</v>
      </c>
      <c r="BJ1494" s="15" t="s">
        <v>81</v>
      </c>
      <c r="BK1494" s="183">
        <f>ROUND(I1494*H1494,2)</f>
        <v>0</v>
      </c>
      <c r="BL1494" s="15" t="s">
        <v>143</v>
      </c>
      <c r="BM1494" s="182" t="s">
        <v>2922</v>
      </c>
    </row>
    <row r="1495" spans="1:65" s="2" customFormat="1" ht="11.25">
      <c r="A1495" s="32"/>
      <c r="B1495" s="33"/>
      <c r="C1495" s="34"/>
      <c r="D1495" s="184" t="s">
        <v>145</v>
      </c>
      <c r="E1495" s="34"/>
      <c r="F1495" s="185" t="s">
        <v>2923</v>
      </c>
      <c r="G1495" s="34"/>
      <c r="H1495" s="34"/>
      <c r="I1495" s="186"/>
      <c r="J1495" s="34"/>
      <c r="K1495" s="34"/>
      <c r="L1495" s="37"/>
      <c r="M1495" s="187"/>
      <c r="N1495" s="188"/>
      <c r="O1495" s="62"/>
      <c r="P1495" s="62"/>
      <c r="Q1495" s="62"/>
      <c r="R1495" s="62"/>
      <c r="S1495" s="62"/>
      <c r="T1495" s="63"/>
      <c r="U1495" s="32"/>
      <c r="V1495" s="32"/>
      <c r="W1495" s="32"/>
      <c r="X1495" s="32"/>
      <c r="Y1495" s="32"/>
      <c r="Z1495" s="32"/>
      <c r="AA1495" s="32"/>
      <c r="AB1495" s="32"/>
      <c r="AC1495" s="32"/>
      <c r="AD1495" s="32"/>
      <c r="AE1495" s="32"/>
      <c r="AT1495" s="15" t="s">
        <v>145</v>
      </c>
      <c r="AU1495" s="15" t="s">
        <v>83</v>
      </c>
    </row>
    <row r="1496" spans="1:65" s="2" customFormat="1" ht="11.25">
      <c r="A1496" s="32"/>
      <c r="B1496" s="33"/>
      <c r="C1496" s="34"/>
      <c r="D1496" s="189" t="s">
        <v>147</v>
      </c>
      <c r="E1496" s="34"/>
      <c r="F1496" s="190" t="s">
        <v>2924</v>
      </c>
      <c r="G1496" s="34"/>
      <c r="H1496" s="34"/>
      <c r="I1496" s="186"/>
      <c r="J1496" s="34"/>
      <c r="K1496" s="34"/>
      <c r="L1496" s="37"/>
      <c r="M1496" s="187"/>
      <c r="N1496" s="188"/>
      <c r="O1496" s="62"/>
      <c r="P1496" s="62"/>
      <c r="Q1496" s="62"/>
      <c r="R1496" s="62"/>
      <c r="S1496" s="62"/>
      <c r="T1496" s="63"/>
      <c r="U1496" s="32"/>
      <c r="V1496" s="32"/>
      <c r="W1496" s="32"/>
      <c r="X1496" s="32"/>
      <c r="Y1496" s="32"/>
      <c r="Z1496" s="32"/>
      <c r="AA1496" s="32"/>
      <c r="AB1496" s="32"/>
      <c r="AC1496" s="32"/>
      <c r="AD1496" s="32"/>
      <c r="AE1496" s="32"/>
      <c r="AT1496" s="15" t="s">
        <v>147</v>
      </c>
      <c r="AU1496" s="15" t="s">
        <v>83</v>
      </c>
    </row>
    <row r="1497" spans="1:65" s="2" customFormat="1" ht="16.5" customHeight="1">
      <c r="A1497" s="32"/>
      <c r="B1497" s="33"/>
      <c r="C1497" s="171" t="s">
        <v>2925</v>
      </c>
      <c r="D1497" s="171" t="s">
        <v>138</v>
      </c>
      <c r="E1497" s="172" t="s">
        <v>2926</v>
      </c>
      <c r="F1497" s="173" t="s">
        <v>2927</v>
      </c>
      <c r="G1497" s="174" t="s">
        <v>141</v>
      </c>
      <c r="H1497" s="175">
        <v>50</v>
      </c>
      <c r="I1497" s="176"/>
      <c r="J1497" s="177">
        <f>ROUND(I1497*H1497,2)</f>
        <v>0</v>
      </c>
      <c r="K1497" s="173" t="s">
        <v>142</v>
      </c>
      <c r="L1497" s="37"/>
      <c r="M1497" s="178" t="s">
        <v>19</v>
      </c>
      <c r="N1497" s="179" t="s">
        <v>44</v>
      </c>
      <c r="O1497" s="62"/>
      <c r="P1497" s="180">
        <f>O1497*H1497</f>
        <v>0</v>
      </c>
      <c r="Q1497" s="180">
        <v>0</v>
      </c>
      <c r="R1497" s="180">
        <f>Q1497*H1497</f>
        <v>0</v>
      </c>
      <c r="S1497" s="180">
        <v>7.0000000000000007E-2</v>
      </c>
      <c r="T1497" s="181">
        <f>S1497*H1497</f>
        <v>3.5000000000000004</v>
      </c>
      <c r="U1497" s="32"/>
      <c r="V1497" s="32"/>
      <c r="W1497" s="32"/>
      <c r="X1497" s="32"/>
      <c r="Y1497" s="32"/>
      <c r="Z1497" s="32"/>
      <c r="AA1497" s="32"/>
      <c r="AB1497" s="32"/>
      <c r="AC1497" s="32"/>
      <c r="AD1497" s="32"/>
      <c r="AE1497" s="32"/>
      <c r="AR1497" s="182" t="s">
        <v>143</v>
      </c>
      <c r="AT1497" s="182" t="s">
        <v>138</v>
      </c>
      <c r="AU1497" s="182" t="s">
        <v>83</v>
      </c>
      <c r="AY1497" s="15" t="s">
        <v>136</v>
      </c>
      <c r="BE1497" s="183">
        <f>IF(N1497="základní",J1497,0)</f>
        <v>0</v>
      </c>
      <c r="BF1497" s="183">
        <f>IF(N1497="snížená",J1497,0)</f>
        <v>0</v>
      </c>
      <c r="BG1497" s="183">
        <f>IF(N1497="zákl. přenesená",J1497,0)</f>
        <v>0</v>
      </c>
      <c r="BH1497" s="183">
        <f>IF(N1497="sníž. přenesená",J1497,0)</f>
        <v>0</v>
      </c>
      <c r="BI1497" s="183">
        <f>IF(N1497="nulová",J1497,0)</f>
        <v>0</v>
      </c>
      <c r="BJ1497" s="15" t="s">
        <v>81</v>
      </c>
      <c r="BK1497" s="183">
        <f>ROUND(I1497*H1497,2)</f>
        <v>0</v>
      </c>
      <c r="BL1497" s="15" t="s">
        <v>143</v>
      </c>
      <c r="BM1497" s="182" t="s">
        <v>2928</v>
      </c>
    </row>
    <row r="1498" spans="1:65" s="2" customFormat="1" ht="11.25">
      <c r="A1498" s="32"/>
      <c r="B1498" s="33"/>
      <c r="C1498" s="34"/>
      <c r="D1498" s="184" t="s">
        <v>145</v>
      </c>
      <c r="E1498" s="34"/>
      <c r="F1498" s="185" t="s">
        <v>2929</v>
      </c>
      <c r="G1498" s="34"/>
      <c r="H1498" s="34"/>
      <c r="I1498" s="186"/>
      <c r="J1498" s="34"/>
      <c r="K1498" s="34"/>
      <c r="L1498" s="37"/>
      <c r="M1498" s="187"/>
      <c r="N1498" s="188"/>
      <c r="O1498" s="62"/>
      <c r="P1498" s="62"/>
      <c r="Q1498" s="62"/>
      <c r="R1498" s="62"/>
      <c r="S1498" s="62"/>
      <c r="T1498" s="63"/>
      <c r="U1498" s="32"/>
      <c r="V1498" s="32"/>
      <c r="W1498" s="32"/>
      <c r="X1498" s="32"/>
      <c r="Y1498" s="32"/>
      <c r="Z1498" s="32"/>
      <c r="AA1498" s="32"/>
      <c r="AB1498" s="32"/>
      <c r="AC1498" s="32"/>
      <c r="AD1498" s="32"/>
      <c r="AE1498" s="32"/>
      <c r="AT1498" s="15" t="s">
        <v>145</v>
      </c>
      <c r="AU1498" s="15" t="s">
        <v>83</v>
      </c>
    </row>
    <row r="1499" spans="1:65" s="2" customFormat="1" ht="11.25">
      <c r="A1499" s="32"/>
      <c r="B1499" s="33"/>
      <c r="C1499" s="34"/>
      <c r="D1499" s="189" t="s">
        <v>147</v>
      </c>
      <c r="E1499" s="34"/>
      <c r="F1499" s="190" t="s">
        <v>2930</v>
      </c>
      <c r="G1499" s="34"/>
      <c r="H1499" s="34"/>
      <c r="I1499" s="186"/>
      <c r="J1499" s="34"/>
      <c r="K1499" s="34"/>
      <c r="L1499" s="37"/>
      <c r="M1499" s="187"/>
      <c r="N1499" s="188"/>
      <c r="O1499" s="62"/>
      <c r="P1499" s="62"/>
      <c r="Q1499" s="62"/>
      <c r="R1499" s="62"/>
      <c r="S1499" s="62"/>
      <c r="T1499" s="63"/>
      <c r="U1499" s="32"/>
      <c r="V1499" s="32"/>
      <c r="W1499" s="32"/>
      <c r="X1499" s="32"/>
      <c r="Y1499" s="32"/>
      <c r="Z1499" s="32"/>
      <c r="AA1499" s="32"/>
      <c r="AB1499" s="32"/>
      <c r="AC1499" s="32"/>
      <c r="AD1499" s="32"/>
      <c r="AE1499" s="32"/>
      <c r="AT1499" s="15" t="s">
        <v>147</v>
      </c>
      <c r="AU1499" s="15" t="s">
        <v>83</v>
      </c>
    </row>
    <row r="1500" spans="1:65" s="2" customFormat="1" ht="16.5" customHeight="1">
      <c r="A1500" s="32"/>
      <c r="B1500" s="33"/>
      <c r="C1500" s="171" t="s">
        <v>2931</v>
      </c>
      <c r="D1500" s="171" t="s">
        <v>138</v>
      </c>
      <c r="E1500" s="172" t="s">
        <v>2932</v>
      </c>
      <c r="F1500" s="173" t="s">
        <v>2933</v>
      </c>
      <c r="G1500" s="174" t="s">
        <v>141</v>
      </c>
      <c r="H1500" s="175">
        <v>150</v>
      </c>
      <c r="I1500" s="176"/>
      <c r="J1500" s="177">
        <f>ROUND(I1500*H1500,2)</f>
        <v>0</v>
      </c>
      <c r="K1500" s="173" t="s">
        <v>142</v>
      </c>
      <c r="L1500" s="37"/>
      <c r="M1500" s="178" t="s">
        <v>19</v>
      </c>
      <c r="N1500" s="179" t="s">
        <v>44</v>
      </c>
      <c r="O1500" s="62"/>
      <c r="P1500" s="180">
        <f>O1500*H1500</f>
        <v>0</v>
      </c>
      <c r="Q1500" s="180">
        <v>0</v>
      </c>
      <c r="R1500" s="180">
        <f>Q1500*H1500</f>
        <v>0</v>
      </c>
      <c r="S1500" s="180">
        <v>0</v>
      </c>
      <c r="T1500" s="181">
        <f>S1500*H1500</f>
        <v>0</v>
      </c>
      <c r="U1500" s="32"/>
      <c r="V1500" s="32"/>
      <c r="W1500" s="32"/>
      <c r="X1500" s="32"/>
      <c r="Y1500" s="32"/>
      <c r="Z1500" s="32"/>
      <c r="AA1500" s="32"/>
      <c r="AB1500" s="32"/>
      <c r="AC1500" s="32"/>
      <c r="AD1500" s="32"/>
      <c r="AE1500" s="32"/>
      <c r="AR1500" s="182" t="s">
        <v>143</v>
      </c>
      <c r="AT1500" s="182" t="s">
        <v>138</v>
      </c>
      <c r="AU1500" s="182" t="s">
        <v>83</v>
      </c>
      <c r="AY1500" s="15" t="s">
        <v>136</v>
      </c>
      <c r="BE1500" s="183">
        <f>IF(N1500="základní",J1500,0)</f>
        <v>0</v>
      </c>
      <c r="BF1500" s="183">
        <f>IF(N1500="snížená",J1500,0)</f>
        <v>0</v>
      </c>
      <c r="BG1500" s="183">
        <f>IF(N1500="zákl. přenesená",J1500,0)</f>
        <v>0</v>
      </c>
      <c r="BH1500" s="183">
        <f>IF(N1500="sníž. přenesená",J1500,0)</f>
        <v>0</v>
      </c>
      <c r="BI1500" s="183">
        <f>IF(N1500="nulová",J1500,0)</f>
        <v>0</v>
      </c>
      <c r="BJ1500" s="15" t="s">
        <v>81</v>
      </c>
      <c r="BK1500" s="183">
        <f>ROUND(I1500*H1500,2)</f>
        <v>0</v>
      </c>
      <c r="BL1500" s="15" t="s">
        <v>143</v>
      </c>
      <c r="BM1500" s="182" t="s">
        <v>2934</v>
      </c>
    </row>
    <row r="1501" spans="1:65" s="2" customFormat="1" ht="11.25">
      <c r="A1501" s="32"/>
      <c r="B1501" s="33"/>
      <c r="C1501" s="34"/>
      <c r="D1501" s="184" t="s">
        <v>145</v>
      </c>
      <c r="E1501" s="34"/>
      <c r="F1501" s="185" t="s">
        <v>2933</v>
      </c>
      <c r="G1501" s="34"/>
      <c r="H1501" s="34"/>
      <c r="I1501" s="186"/>
      <c r="J1501" s="34"/>
      <c r="K1501" s="34"/>
      <c r="L1501" s="37"/>
      <c r="M1501" s="187"/>
      <c r="N1501" s="188"/>
      <c r="O1501" s="62"/>
      <c r="P1501" s="62"/>
      <c r="Q1501" s="62"/>
      <c r="R1501" s="62"/>
      <c r="S1501" s="62"/>
      <c r="T1501" s="63"/>
      <c r="U1501" s="32"/>
      <c r="V1501" s="32"/>
      <c r="W1501" s="32"/>
      <c r="X1501" s="32"/>
      <c r="Y1501" s="32"/>
      <c r="Z1501" s="32"/>
      <c r="AA1501" s="32"/>
      <c r="AB1501" s="32"/>
      <c r="AC1501" s="32"/>
      <c r="AD1501" s="32"/>
      <c r="AE1501" s="32"/>
      <c r="AT1501" s="15" t="s">
        <v>145</v>
      </c>
      <c r="AU1501" s="15" t="s">
        <v>83</v>
      </c>
    </row>
    <row r="1502" spans="1:65" s="2" customFormat="1" ht="11.25">
      <c r="A1502" s="32"/>
      <c r="B1502" s="33"/>
      <c r="C1502" s="34"/>
      <c r="D1502" s="189" t="s">
        <v>147</v>
      </c>
      <c r="E1502" s="34"/>
      <c r="F1502" s="190" t="s">
        <v>2935</v>
      </c>
      <c r="G1502" s="34"/>
      <c r="H1502" s="34"/>
      <c r="I1502" s="186"/>
      <c r="J1502" s="34"/>
      <c r="K1502" s="34"/>
      <c r="L1502" s="37"/>
      <c r="M1502" s="187"/>
      <c r="N1502" s="188"/>
      <c r="O1502" s="62"/>
      <c r="P1502" s="62"/>
      <c r="Q1502" s="62"/>
      <c r="R1502" s="62"/>
      <c r="S1502" s="62"/>
      <c r="T1502" s="63"/>
      <c r="U1502" s="32"/>
      <c r="V1502" s="32"/>
      <c r="W1502" s="32"/>
      <c r="X1502" s="32"/>
      <c r="Y1502" s="32"/>
      <c r="Z1502" s="32"/>
      <c r="AA1502" s="32"/>
      <c r="AB1502" s="32"/>
      <c r="AC1502" s="32"/>
      <c r="AD1502" s="32"/>
      <c r="AE1502" s="32"/>
      <c r="AT1502" s="15" t="s">
        <v>147</v>
      </c>
      <c r="AU1502" s="15" t="s">
        <v>83</v>
      </c>
    </row>
    <row r="1503" spans="1:65" s="2" customFormat="1" ht="16.5" customHeight="1">
      <c r="A1503" s="32"/>
      <c r="B1503" s="33"/>
      <c r="C1503" s="171" t="s">
        <v>2936</v>
      </c>
      <c r="D1503" s="171" t="s">
        <v>138</v>
      </c>
      <c r="E1503" s="172" t="s">
        <v>2937</v>
      </c>
      <c r="F1503" s="173" t="s">
        <v>2938</v>
      </c>
      <c r="G1503" s="174" t="s">
        <v>141</v>
      </c>
      <c r="H1503" s="175">
        <v>15</v>
      </c>
      <c r="I1503" s="176"/>
      <c r="J1503" s="177">
        <f>ROUND(I1503*H1503,2)</f>
        <v>0</v>
      </c>
      <c r="K1503" s="173" t="s">
        <v>142</v>
      </c>
      <c r="L1503" s="37"/>
      <c r="M1503" s="178" t="s">
        <v>19</v>
      </c>
      <c r="N1503" s="179" t="s">
        <v>44</v>
      </c>
      <c r="O1503" s="62"/>
      <c r="P1503" s="180">
        <f>O1503*H1503</f>
        <v>0</v>
      </c>
      <c r="Q1503" s="180">
        <v>0</v>
      </c>
      <c r="R1503" s="180">
        <f>Q1503*H1503</f>
        <v>0</v>
      </c>
      <c r="S1503" s="180">
        <v>0</v>
      </c>
      <c r="T1503" s="181">
        <f>S1503*H1503</f>
        <v>0</v>
      </c>
      <c r="U1503" s="32"/>
      <c r="V1503" s="32"/>
      <c r="W1503" s="32"/>
      <c r="X1503" s="32"/>
      <c r="Y1503" s="32"/>
      <c r="Z1503" s="32"/>
      <c r="AA1503" s="32"/>
      <c r="AB1503" s="32"/>
      <c r="AC1503" s="32"/>
      <c r="AD1503" s="32"/>
      <c r="AE1503" s="32"/>
      <c r="AR1503" s="182" t="s">
        <v>143</v>
      </c>
      <c r="AT1503" s="182" t="s">
        <v>138</v>
      </c>
      <c r="AU1503" s="182" t="s">
        <v>83</v>
      </c>
      <c r="AY1503" s="15" t="s">
        <v>136</v>
      </c>
      <c r="BE1503" s="183">
        <f>IF(N1503="základní",J1503,0)</f>
        <v>0</v>
      </c>
      <c r="BF1503" s="183">
        <f>IF(N1503="snížená",J1503,0)</f>
        <v>0</v>
      </c>
      <c r="BG1503" s="183">
        <f>IF(N1503="zákl. přenesená",J1503,0)</f>
        <v>0</v>
      </c>
      <c r="BH1503" s="183">
        <f>IF(N1503="sníž. přenesená",J1503,0)</f>
        <v>0</v>
      </c>
      <c r="BI1503" s="183">
        <f>IF(N1503="nulová",J1503,0)</f>
        <v>0</v>
      </c>
      <c r="BJ1503" s="15" t="s">
        <v>81</v>
      </c>
      <c r="BK1503" s="183">
        <f>ROUND(I1503*H1503,2)</f>
        <v>0</v>
      </c>
      <c r="BL1503" s="15" t="s">
        <v>143</v>
      </c>
      <c r="BM1503" s="182" t="s">
        <v>2939</v>
      </c>
    </row>
    <row r="1504" spans="1:65" s="2" customFormat="1" ht="11.25">
      <c r="A1504" s="32"/>
      <c r="B1504" s="33"/>
      <c r="C1504" s="34"/>
      <c r="D1504" s="184" t="s">
        <v>145</v>
      </c>
      <c r="E1504" s="34"/>
      <c r="F1504" s="185" t="s">
        <v>2940</v>
      </c>
      <c r="G1504" s="34"/>
      <c r="H1504" s="34"/>
      <c r="I1504" s="186"/>
      <c r="J1504" s="34"/>
      <c r="K1504" s="34"/>
      <c r="L1504" s="37"/>
      <c r="M1504" s="187"/>
      <c r="N1504" s="188"/>
      <c r="O1504" s="62"/>
      <c r="P1504" s="62"/>
      <c r="Q1504" s="62"/>
      <c r="R1504" s="62"/>
      <c r="S1504" s="62"/>
      <c r="T1504" s="63"/>
      <c r="U1504" s="32"/>
      <c r="V1504" s="32"/>
      <c r="W1504" s="32"/>
      <c r="X1504" s="32"/>
      <c r="Y1504" s="32"/>
      <c r="Z1504" s="32"/>
      <c r="AA1504" s="32"/>
      <c r="AB1504" s="32"/>
      <c r="AC1504" s="32"/>
      <c r="AD1504" s="32"/>
      <c r="AE1504" s="32"/>
      <c r="AT1504" s="15" t="s">
        <v>145</v>
      </c>
      <c r="AU1504" s="15" t="s">
        <v>83</v>
      </c>
    </row>
    <row r="1505" spans="1:65" s="2" customFormat="1" ht="11.25">
      <c r="A1505" s="32"/>
      <c r="B1505" s="33"/>
      <c r="C1505" s="34"/>
      <c r="D1505" s="189" t="s">
        <v>147</v>
      </c>
      <c r="E1505" s="34"/>
      <c r="F1505" s="190" t="s">
        <v>2941</v>
      </c>
      <c r="G1505" s="34"/>
      <c r="H1505" s="34"/>
      <c r="I1505" s="186"/>
      <c r="J1505" s="34"/>
      <c r="K1505" s="34"/>
      <c r="L1505" s="37"/>
      <c r="M1505" s="187"/>
      <c r="N1505" s="188"/>
      <c r="O1505" s="62"/>
      <c r="P1505" s="62"/>
      <c r="Q1505" s="62"/>
      <c r="R1505" s="62"/>
      <c r="S1505" s="62"/>
      <c r="T1505" s="63"/>
      <c r="U1505" s="32"/>
      <c r="V1505" s="32"/>
      <c r="W1505" s="32"/>
      <c r="X1505" s="32"/>
      <c r="Y1505" s="32"/>
      <c r="Z1505" s="32"/>
      <c r="AA1505" s="32"/>
      <c r="AB1505" s="32"/>
      <c r="AC1505" s="32"/>
      <c r="AD1505" s="32"/>
      <c r="AE1505" s="32"/>
      <c r="AT1505" s="15" t="s">
        <v>147</v>
      </c>
      <c r="AU1505" s="15" t="s">
        <v>83</v>
      </c>
    </row>
    <row r="1506" spans="1:65" s="2" customFormat="1" ht="16.5" customHeight="1">
      <c r="A1506" s="32"/>
      <c r="B1506" s="33"/>
      <c r="C1506" s="171" t="s">
        <v>2942</v>
      </c>
      <c r="D1506" s="171" t="s">
        <v>138</v>
      </c>
      <c r="E1506" s="172" t="s">
        <v>2943</v>
      </c>
      <c r="F1506" s="173" t="s">
        <v>2944</v>
      </c>
      <c r="G1506" s="174" t="s">
        <v>141</v>
      </c>
      <c r="H1506" s="175">
        <v>10</v>
      </c>
      <c r="I1506" s="176"/>
      <c r="J1506" s="177">
        <f>ROUND(I1506*H1506,2)</f>
        <v>0</v>
      </c>
      <c r="K1506" s="173" t="s">
        <v>142</v>
      </c>
      <c r="L1506" s="37"/>
      <c r="M1506" s="178" t="s">
        <v>19</v>
      </c>
      <c r="N1506" s="179" t="s">
        <v>44</v>
      </c>
      <c r="O1506" s="62"/>
      <c r="P1506" s="180">
        <f>O1506*H1506</f>
        <v>0</v>
      </c>
      <c r="Q1506" s="180">
        <v>0</v>
      </c>
      <c r="R1506" s="180">
        <f>Q1506*H1506</f>
        <v>0</v>
      </c>
      <c r="S1506" s="180">
        <v>0</v>
      </c>
      <c r="T1506" s="181">
        <f>S1506*H1506</f>
        <v>0</v>
      </c>
      <c r="U1506" s="32"/>
      <c r="V1506" s="32"/>
      <c r="W1506" s="32"/>
      <c r="X1506" s="32"/>
      <c r="Y1506" s="32"/>
      <c r="Z1506" s="32"/>
      <c r="AA1506" s="32"/>
      <c r="AB1506" s="32"/>
      <c r="AC1506" s="32"/>
      <c r="AD1506" s="32"/>
      <c r="AE1506" s="32"/>
      <c r="AR1506" s="182" t="s">
        <v>143</v>
      </c>
      <c r="AT1506" s="182" t="s">
        <v>138</v>
      </c>
      <c r="AU1506" s="182" t="s">
        <v>83</v>
      </c>
      <c r="AY1506" s="15" t="s">
        <v>136</v>
      </c>
      <c r="BE1506" s="183">
        <f>IF(N1506="základní",J1506,0)</f>
        <v>0</v>
      </c>
      <c r="BF1506" s="183">
        <f>IF(N1506="snížená",J1506,0)</f>
        <v>0</v>
      </c>
      <c r="BG1506" s="183">
        <f>IF(N1506="zákl. přenesená",J1506,0)</f>
        <v>0</v>
      </c>
      <c r="BH1506" s="183">
        <f>IF(N1506="sníž. přenesená",J1506,0)</f>
        <v>0</v>
      </c>
      <c r="BI1506" s="183">
        <f>IF(N1506="nulová",J1506,0)</f>
        <v>0</v>
      </c>
      <c r="BJ1506" s="15" t="s">
        <v>81</v>
      </c>
      <c r="BK1506" s="183">
        <f>ROUND(I1506*H1506,2)</f>
        <v>0</v>
      </c>
      <c r="BL1506" s="15" t="s">
        <v>143</v>
      </c>
      <c r="BM1506" s="182" t="s">
        <v>2945</v>
      </c>
    </row>
    <row r="1507" spans="1:65" s="2" customFormat="1" ht="11.25">
      <c r="A1507" s="32"/>
      <c r="B1507" s="33"/>
      <c r="C1507" s="34"/>
      <c r="D1507" s="184" t="s">
        <v>145</v>
      </c>
      <c r="E1507" s="34"/>
      <c r="F1507" s="185" t="s">
        <v>2946</v>
      </c>
      <c r="G1507" s="34"/>
      <c r="H1507" s="34"/>
      <c r="I1507" s="186"/>
      <c r="J1507" s="34"/>
      <c r="K1507" s="34"/>
      <c r="L1507" s="37"/>
      <c r="M1507" s="187"/>
      <c r="N1507" s="188"/>
      <c r="O1507" s="62"/>
      <c r="P1507" s="62"/>
      <c r="Q1507" s="62"/>
      <c r="R1507" s="62"/>
      <c r="S1507" s="62"/>
      <c r="T1507" s="63"/>
      <c r="U1507" s="32"/>
      <c r="V1507" s="32"/>
      <c r="W1507" s="32"/>
      <c r="X1507" s="32"/>
      <c r="Y1507" s="32"/>
      <c r="Z1507" s="32"/>
      <c r="AA1507" s="32"/>
      <c r="AB1507" s="32"/>
      <c r="AC1507" s="32"/>
      <c r="AD1507" s="32"/>
      <c r="AE1507" s="32"/>
      <c r="AT1507" s="15" t="s">
        <v>145</v>
      </c>
      <c r="AU1507" s="15" t="s">
        <v>83</v>
      </c>
    </row>
    <row r="1508" spans="1:65" s="2" customFormat="1" ht="11.25">
      <c r="A1508" s="32"/>
      <c r="B1508" s="33"/>
      <c r="C1508" s="34"/>
      <c r="D1508" s="189" t="s">
        <v>147</v>
      </c>
      <c r="E1508" s="34"/>
      <c r="F1508" s="190" t="s">
        <v>2947</v>
      </c>
      <c r="G1508" s="34"/>
      <c r="H1508" s="34"/>
      <c r="I1508" s="186"/>
      <c r="J1508" s="34"/>
      <c r="K1508" s="34"/>
      <c r="L1508" s="37"/>
      <c r="M1508" s="187"/>
      <c r="N1508" s="188"/>
      <c r="O1508" s="62"/>
      <c r="P1508" s="62"/>
      <c r="Q1508" s="62"/>
      <c r="R1508" s="62"/>
      <c r="S1508" s="62"/>
      <c r="T1508" s="63"/>
      <c r="U1508" s="32"/>
      <c r="V1508" s="32"/>
      <c r="W1508" s="32"/>
      <c r="X1508" s="32"/>
      <c r="Y1508" s="32"/>
      <c r="Z1508" s="32"/>
      <c r="AA1508" s="32"/>
      <c r="AB1508" s="32"/>
      <c r="AC1508" s="32"/>
      <c r="AD1508" s="32"/>
      <c r="AE1508" s="32"/>
      <c r="AT1508" s="15" t="s">
        <v>147</v>
      </c>
      <c r="AU1508" s="15" t="s">
        <v>83</v>
      </c>
    </row>
    <row r="1509" spans="1:65" s="2" customFormat="1" ht="16.5" customHeight="1">
      <c r="A1509" s="32"/>
      <c r="B1509" s="33"/>
      <c r="C1509" s="171" t="s">
        <v>2948</v>
      </c>
      <c r="D1509" s="171" t="s">
        <v>138</v>
      </c>
      <c r="E1509" s="172" t="s">
        <v>2949</v>
      </c>
      <c r="F1509" s="173" t="s">
        <v>2950</v>
      </c>
      <c r="G1509" s="174" t="s">
        <v>141</v>
      </c>
      <c r="H1509" s="175">
        <v>100</v>
      </c>
      <c r="I1509" s="176"/>
      <c r="J1509" s="177">
        <f>ROUND(I1509*H1509,2)</f>
        <v>0</v>
      </c>
      <c r="K1509" s="173" t="s">
        <v>142</v>
      </c>
      <c r="L1509" s="37"/>
      <c r="M1509" s="178" t="s">
        <v>19</v>
      </c>
      <c r="N1509" s="179" t="s">
        <v>44</v>
      </c>
      <c r="O1509" s="62"/>
      <c r="P1509" s="180">
        <f>O1509*H1509</f>
        <v>0</v>
      </c>
      <c r="Q1509" s="180">
        <v>0</v>
      </c>
      <c r="R1509" s="180">
        <f>Q1509*H1509</f>
        <v>0</v>
      </c>
      <c r="S1509" s="180">
        <v>0</v>
      </c>
      <c r="T1509" s="181">
        <f>S1509*H1509</f>
        <v>0</v>
      </c>
      <c r="U1509" s="32"/>
      <c r="V1509" s="32"/>
      <c r="W1509" s="32"/>
      <c r="X1509" s="32"/>
      <c r="Y1509" s="32"/>
      <c r="Z1509" s="32"/>
      <c r="AA1509" s="32"/>
      <c r="AB1509" s="32"/>
      <c r="AC1509" s="32"/>
      <c r="AD1509" s="32"/>
      <c r="AE1509" s="32"/>
      <c r="AR1509" s="182" t="s">
        <v>143</v>
      </c>
      <c r="AT1509" s="182" t="s">
        <v>138</v>
      </c>
      <c r="AU1509" s="182" t="s">
        <v>83</v>
      </c>
      <c r="AY1509" s="15" t="s">
        <v>136</v>
      </c>
      <c r="BE1509" s="183">
        <f>IF(N1509="základní",J1509,0)</f>
        <v>0</v>
      </c>
      <c r="BF1509" s="183">
        <f>IF(N1509="snížená",J1509,0)</f>
        <v>0</v>
      </c>
      <c r="BG1509" s="183">
        <f>IF(N1509="zákl. přenesená",J1509,0)</f>
        <v>0</v>
      </c>
      <c r="BH1509" s="183">
        <f>IF(N1509="sníž. přenesená",J1509,0)</f>
        <v>0</v>
      </c>
      <c r="BI1509" s="183">
        <f>IF(N1509="nulová",J1509,0)</f>
        <v>0</v>
      </c>
      <c r="BJ1509" s="15" t="s">
        <v>81</v>
      </c>
      <c r="BK1509" s="183">
        <f>ROUND(I1509*H1509,2)</f>
        <v>0</v>
      </c>
      <c r="BL1509" s="15" t="s">
        <v>143</v>
      </c>
      <c r="BM1509" s="182" t="s">
        <v>2951</v>
      </c>
    </row>
    <row r="1510" spans="1:65" s="2" customFormat="1" ht="11.25">
      <c r="A1510" s="32"/>
      <c r="B1510" s="33"/>
      <c r="C1510" s="34"/>
      <c r="D1510" s="184" t="s">
        <v>145</v>
      </c>
      <c r="E1510" s="34"/>
      <c r="F1510" s="185" t="s">
        <v>2950</v>
      </c>
      <c r="G1510" s="34"/>
      <c r="H1510" s="34"/>
      <c r="I1510" s="186"/>
      <c r="J1510" s="34"/>
      <c r="K1510" s="34"/>
      <c r="L1510" s="37"/>
      <c r="M1510" s="187"/>
      <c r="N1510" s="188"/>
      <c r="O1510" s="62"/>
      <c r="P1510" s="62"/>
      <c r="Q1510" s="62"/>
      <c r="R1510" s="62"/>
      <c r="S1510" s="62"/>
      <c r="T1510" s="63"/>
      <c r="U1510" s="32"/>
      <c r="V1510" s="32"/>
      <c r="W1510" s="32"/>
      <c r="X1510" s="32"/>
      <c r="Y1510" s="32"/>
      <c r="Z1510" s="32"/>
      <c r="AA1510" s="32"/>
      <c r="AB1510" s="32"/>
      <c r="AC1510" s="32"/>
      <c r="AD1510" s="32"/>
      <c r="AE1510" s="32"/>
      <c r="AT1510" s="15" t="s">
        <v>145</v>
      </c>
      <c r="AU1510" s="15" t="s">
        <v>83</v>
      </c>
    </row>
    <row r="1511" spans="1:65" s="2" customFormat="1" ht="11.25">
      <c r="A1511" s="32"/>
      <c r="B1511" s="33"/>
      <c r="C1511" s="34"/>
      <c r="D1511" s="189" t="s">
        <v>147</v>
      </c>
      <c r="E1511" s="34"/>
      <c r="F1511" s="190" t="s">
        <v>2952</v>
      </c>
      <c r="G1511" s="34"/>
      <c r="H1511" s="34"/>
      <c r="I1511" s="186"/>
      <c r="J1511" s="34"/>
      <c r="K1511" s="34"/>
      <c r="L1511" s="37"/>
      <c r="M1511" s="187"/>
      <c r="N1511" s="188"/>
      <c r="O1511" s="62"/>
      <c r="P1511" s="62"/>
      <c r="Q1511" s="62"/>
      <c r="R1511" s="62"/>
      <c r="S1511" s="62"/>
      <c r="T1511" s="63"/>
      <c r="U1511" s="32"/>
      <c r="V1511" s="32"/>
      <c r="W1511" s="32"/>
      <c r="X1511" s="32"/>
      <c r="Y1511" s="32"/>
      <c r="Z1511" s="32"/>
      <c r="AA1511" s="32"/>
      <c r="AB1511" s="32"/>
      <c r="AC1511" s="32"/>
      <c r="AD1511" s="32"/>
      <c r="AE1511" s="32"/>
      <c r="AT1511" s="15" t="s">
        <v>147</v>
      </c>
      <c r="AU1511" s="15" t="s">
        <v>83</v>
      </c>
    </row>
    <row r="1512" spans="1:65" s="2" customFormat="1" ht="16.5" customHeight="1">
      <c r="A1512" s="32"/>
      <c r="B1512" s="33"/>
      <c r="C1512" s="171" t="s">
        <v>2953</v>
      </c>
      <c r="D1512" s="171" t="s">
        <v>138</v>
      </c>
      <c r="E1512" s="172" t="s">
        <v>2954</v>
      </c>
      <c r="F1512" s="173" t="s">
        <v>2955</v>
      </c>
      <c r="G1512" s="174" t="s">
        <v>141</v>
      </c>
      <c r="H1512" s="175">
        <v>10</v>
      </c>
      <c r="I1512" s="176"/>
      <c r="J1512" s="177">
        <f>ROUND(I1512*H1512,2)</f>
        <v>0</v>
      </c>
      <c r="K1512" s="173" t="s">
        <v>142</v>
      </c>
      <c r="L1512" s="37"/>
      <c r="M1512" s="178" t="s">
        <v>19</v>
      </c>
      <c r="N1512" s="179" t="s">
        <v>44</v>
      </c>
      <c r="O1512" s="62"/>
      <c r="P1512" s="180">
        <f>O1512*H1512</f>
        <v>0</v>
      </c>
      <c r="Q1512" s="180">
        <v>0</v>
      </c>
      <c r="R1512" s="180">
        <f>Q1512*H1512</f>
        <v>0</v>
      </c>
      <c r="S1512" s="180">
        <v>0</v>
      </c>
      <c r="T1512" s="181">
        <f>S1512*H1512</f>
        <v>0</v>
      </c>
      <c r="U1512" s="32"/>
      <c r="V1512" s="32"/>
      <c r="W1512" s="32"/>
      <c r="X1512" s="32"/>
      <c r="Y1512" s="32"/>
      <c r="Z1512" s="32"/>
      <c r="AA1512" s="32"/>
      <c r="AB1512" s="32"/>
      <c r="AC1512" s="32"/>
      <c r="AD1512" s="32"/>
      <c r="AE1512" s="32"/>
      <c r="AR1512" s="182" t="s">
        <v>143</v>
      </c>
      <c r="AT1512" s="182" t="s">
        <v>138</v>
      </c>
      <c r="AU1512" s="182" t="s">
        <v>83</v>
      </c>
      <c r="AY1512" s="15" t="s">
        <v>136</v>
      </c>
      <c r="BE1512" s="183">
        <f>IF(N1512="základní",J1512,0)</f>
        <v>0</v>
      </c>
      <c r="BF1512" s="183">
        <f>IF(N1512="snížená",J1512,0)</f>
        <v>0</v>
      </c>
      <c r="BG1512" s="183">
        <f>IF(N1512="zákl. přenesená",J1512,0)</f>
        <v>0</v>
      </c>
      <c r="BH1512" s="183">
        <f>IF(N1512="sníž. přenesená",J1512,0)</f>
        <v>0</v>
      </c>
      <c r="BI1512" s="183">
        <f>IF(N1512="nulová",J1512,0)</f>
        <v>0</v>
      </c>
      <c r="BJ1512" s="15" t="s">
        <v>81</v>
      </c>
      <c r="BK1512" s="183">
        <f>ROUND(I1512*H1512,2)</f>
        <v>0</v>
      </c>
      <c r="BL1512" s="15" t="s">
        <v>143</v>
      </c>
      <c r="BM1512" s="182" t="s">
        <v>2956</v>
      </c>
    </row>
    <row r="1513" spans="1:65" s="2" customFormat="1" ht="11.25">
      <c r="A1513" s="32"/>
      <c r="B1513" s="33"/>
      <c r="C1513" s="34"/>
      <c r="D1513" s="184" t="s">
        <v>145</v>
      </c>
      <c r="E1513" s="34"/>
      <c r="F1513" s="185" t="s">
        <v>2957</v>
      </c>
      <c r="G1513" s="34"/>
      <c r="H1513" s="34"/>
      <c r="I1513" s="186"/>
      <c r="J1513" s="34"/>
      <c r="K1513" s="34"/>
      <c r="L1513" s="37"/>
      <c r="M1513" s="187"/>
      <c r="N1513" s="188"/>
      <c r="O1513" s="62"/>
      <c r="P1513" s="62"/>
      <c r="Q1513" s="62"/>
      <c r="R1513" s="62"/>
      <c r="S1513" s="62"/>
      <c r="T1513" s="63"/>
      <c r="U1513" s="32"/>
      <c r="V1513" s="32"/>
      <c r="W1513" s="32"/>
      <c r="X1513" s="32"/>
      <c r="Y1513" s="32"/>
      <c r="Z1513" s="32"/>
      <c r="AA1513" s="32"/>
      <c r="AB1513" s="32"/>
      <c r="AC1513" s="32"/>
      <c r="AD1513" s="32"/>
      <c r="AE1513" s="32"/>
      <c r="AT1513" s="15" t="s">
        <v>145</v>
      </c>
      <c r="AU1513" s="15" t="s">
        <v>83</v>
      </c>
    </row>
    <row r="1514" spans="1:65" s="2" customFormat="1" ht="11.25">
      <c r="A1514" s="32"/>
      <c r="B1514" s="33"/>
      <c r="C1514" s="34"/>
      <c r="D1514" s="189" t="s">
        <v>147</v>
      </c>
      <c r="E1514" s="34"/>
      <c r="F1514" s="190" t="s">
        <v>2958</v>
      </c>
      <c r="G1514" s="34"/>
      <c r="H1514" s="34"/>
      <c r="I1514" s="186"/>
      <c r="J1514" s="34"/>
      <c r="K1514" s="34"/>
      <c r="L1514" s="37"/>
      <c r="M1514" s="187"/>
      <c r="N1514" s="188"/>
      <c r="O1514" s="62"/>
      <c r="P1514" s="62"/>
      <c r="Q1514" s="62"/>
      <c r="R1514" s="62"/>
      <c r="S1514" s="62"/>
      <c r="T1514" s="63"/>
      <c r="U1514" s="32"/>
      <c r="V1514" s="32"/>
      <c r="W1514" s="32"/>
      <c r="X1514" s="32"/>
      <c r="Y1514" s="32"/>
      <c r="Z1514" s="32"/>
      <c r="AA1514" s="32"/>
      <c r="AB1514" s="32"/>
      <c r="AC1514" s="32"/>
      <c r="AD1514" s="32"/>
      <c r="AE1514" s="32"/>
      <c r="AT1514" s="15" t="s">
        <v>147</v>
      </c>
      <c r="AU1514" s="15" t="s">
        <v>83</v>
      </c>
    </row>
    <row r="1515" spans="1:65" s="2" customFormat="1" ht="16.5" customHeight="1">
      <c r="A1515" s="32"/>
      <c r="B1515" s="33"/>
      <c r="C1515" s="171" t="s">
        <v>2959</v>
      </c>
      <c r="D1515" s="171" t="s">
        <v>138</v>
      </c>
      <c r="E1515" s="172" t="s">
        <v>2960</v>
      </c>
      <c r="F1515" s="173" t="s">
        <v>2961</v>
      </c>
      <c r="G1515" s="174" t="s">
        <v>141</v>
      </c>
      <c r="H1515" s="175">
        <v>5</v>
      </c>
      <c r="I1515" s="176"/>
      <c r="J1515" s="177">
        <f>ROUND(I1515*H1515,2)</f>
        <v>0</v>
      </c>
      <c r="K1515" s="173" t="s">
        <v>142</v>
      </c>
      <c r="L1515" s="37"/>
      <c r="M1515" s="178" t="s">
        <v>19</v>
      </c>
      <c r="N1515" s="179" t="s">
        <v>44</v>
      </c>
      <c r="O1515" s="62"/>
      <c r="P1515" s="180">
        <f>O1515*H1515</f>
        <v>0</v>
      </c>
      <c r="Q1515" s="180">
        <v>0</v>
      </c>
      <c r="R1515" s="180">
        <f>Q1515*H1515</f>
        <v>0</v>
      </c>
      <c r="S1515" s="180">
        <v>0</v>
      </c>
      <c r="T1515" s="181">
        <f>S1515*H1515</f>
        <v>0</v>
      </c>
      <c r="U1515" s="32"/>
      <c r="V1515" s="32"/>
      <c r="W1515" s="32"/>
      <c r="X1515" s="32"/>
      <c r="Y1515" s="32"/>
      <c r="Z1515" s="32"/>
      <c r="AA1515" s="32"/>
      <c r="AB1515" s="32"/>
      <c r="AC1515" s="32"/>
      <c r="AD1515" s="32"/>
      <c r="AE1515" s="32"/>
      <c r="AR1515" s="182" t="s">
        <v>143</v>
      </c>
      <c r="AT1515" s="182" t="s">
        <v>138</v>
      </c>
      <c r="AU1515" s="182" t="s">
        <v>83</v>
      </c>
      <c r="AY1515" s="15" t="s">
        <v>136</v>
      </c>
      <c r="BE1515" s="183">
        <f>IF(N1515="základní",J1515,0)</f>
        <v>0</v>
      </c>
      <c r="BF1515" s="183">
        <f>IF(N1515="snížená",J1515,0)</f>
        <v>0</v>
      </c>
      <c r="BG1515" s="183">
        <f>IF(N1515="zákl. přenesená",J1515,0)</f>
        <v>0</v>
      </c>
      <c r="BH1515" s="183">
        <f>IF(N1515="sníž. přenesená",J1515,0)</f>
        <v>0</v>
      </c>
      <c r="BI1515" s="183">
        <f>IF(N1515="nulová",J1515,0)</f>
        <v>0</v>
      </c>
      <c r="BJ1515" s="15" t="s">
        <v>81</v>
      </c>
      <c r="BK1515" s="183">
        <f>ROUND(I1515*H1515,2)</f>
        <v>0</v>
      </c>
      <c r="BL1515" s="15" t="s">
        <v>143</v>
      </c>
      <c r="BM1515" s="182" t="s">
        <v>2962</v>
      </c>
    </row>
    <row r="1516" spans="1:65" s="2" customFormat="1" ht="11.25">
      <c r="A1516" s="32"/>
      <c r="B1516" s="33"/>
      <c r="C1516" s="34"/>
      <c r="D1516" s="184" t="s">
        <v>145</v>
      </c>
      <c r="E1516" s="34"/>
      <c r="F1516" s="185" t="s">
        <v>2963</v>
      </c>
      <c r="G1516" s="34"/>
      <c r="H1516" s="34"/>
      <c r="I1516" s="186"/>
      <c r="J1516" s="34"/>
      <c r="K1516" s="34"/>
      <c r="L1516" s="37"/>
      <c r="M1516" s="187"/>
      <c r="N1516" s="188"/>
      <c r="O1516" s="62"/>
      <c r="P1516" s="62"/>
      <c r="Q1516" s="62"/>
      <c r="R1516" s="62"/>
      <c r="S1516" s="62"/>
      <c r="T1516" s="63"/>
      <c r="U1516" s="32"/>
      <c r="V1516" s="32"/>
      <c r="W1516" s="32"/>
      <c r="X1516" s="32"/>
      <c r="Y1516" s="32"/>
      <c r="Z1516" s="32"/>
      <c r="AA1516" s="32"/>
      <c r="AB1516" s="32"/>
      <c r="AC1516" s="32"/>
      <c r="AD1516" s="32"/>
      <c r="AE1516" s="32"/>
      <c r="AT1516" s="15" t="s">
        <v>145</v>
      </c>
      <c r="AU1516" s="15" t="s">
        <v>83</v>
      </c>
    </row>
    <row r="1517" spans="1:65" s="2" customFormat="1" ht="11.25">
      <c r="A1517" s="32"/>
      <c r="B1517" s="33"/>
      <c r="C1517" s="34"/>
      <c r="D1517" s="189" t="s">
        <v>147</v>
      </c>
      <c r="E1517" s="34"/>
      <c r="F1517" s="190" t="s">
        <v>2964</v>
      </c>
      <c r="G1517" s="34"/>
      <c r="H1517" s="34"/>
      <c r="I1517" s="186"/>
      <c r="J1517" s="34"/>
      <c r="K1517" s="34"/>
      <c r="L1517" s="37"/>
      <c r="M1517" s="187"/>
      <c r="N1517" s="188"/>
      <c r="O1517" s="62"/>
      <c r="P1517" s="62"/>
      <c r="Q1517" s="62"/>
      <c r="R1517" s="62"/>
      <c r="S1517" s="62"/>
      <c r="T1517" s="63"/>
      <c r="U1517" s="32"/>
      <c r="V1517" s="32"/>
      <c r="W1517" s="32"/>
      <c r="X1517" s="32"/>
      <c r="Y1517" s="32"/>
      <c r="Z1517" s="32"/>
      <c r="AA1517" s="32"/>
      <c r="AB1517" s="32"/>
      <c r="AC1517" s="32"/>
      <c r="AD1517" s="32"/>
      <c r="AE1517" s="32"/>
      <c r="AT1517" s="15" t="s">
        <v>147</v>
      </c>
      <c r="AU1517" s="15" t="s">
        <v>83</v>
      </c>
    </row>
    <row r="1518" spans="1:65" s="2" customFormat="1" ht="16.5" customHeight="1">
      <c r="A1518" s="32"/>
      <c r="B1518" s="33"/>
      <c r="C1518" s="171" t="s">
        <v>2965</v>
      </c>
      <c r="D1518" s="171" t="s">
        <v>138</v>
      </c>
      <c r="E1518" s="172" t="s">
        <v>2966</v>
      </c>
      <c r="F1518" s="173" t="s">
        <v>2967</v>
      </c>
      <c r="G1518" s="174" t="s">
        <v>141</v>
      </c>
      <c r="H1518" s="175">
        <v>50</v>
      </c>
      <c r="I1518" s="176"/>
      <c r="J1518" s="177">
        <f>ROUND(I1518*H1518,2)</f>
        <v>0</v>
      </c>
      <c r="K1518" s="173" t="s">
        <v>142</v>
      </c>
      <c r="L1518" s="37"/>
      <c r="M1518" s="178" t="s">
        <v>19</v>
      </c>
      <c r="N1518" s="179" t="s">
        <v>44</v>
      </c>
      <c r="O1518" s="62"/>
      <c r="P1518" s="180">
        <f>O1518*H1518</f>
        <v>0</v>
      </c>
      <c r="Q1518" s="180">
        <v>0</v>
      </c>
      <c r="R1518" s="180">
        <f>Q1518*H1518</f>
        <v>0</v>
      </c>
      <c r="S1518" s="180">
        <v>0</v>
      </c>
      <c r="T1518" s="181">
        <f>S1518*H1518</f>
        <v>0</v>
      </c>
      <c r="U1518" s="32"/>
      <c r="V1518" s="32"/>
      <c r="W1518" s="32"/>
      <c r="X1518" s="32"/>
      <c r="Y1518" s="32"/>
      <c r="Z1518" s="32"/>
      <c r="AA1518" s="32"/>
      <c r="AB1518" s="32"/>
      <c r="AC1518" s="32"/>
      <c r="AD1518" s="32"/>
      <c r="AE1518" s="32"/>
      <c r="AR1518" s="182" t="s">
        <v>143</v>
      </c>
      <c r="AT1518" s="182" t="s">
        <v>138</v>
      </c>
      <c r="AU1518" s="182" t="s">
        <v>83</v>
      </c>
      <c r="AY1518" s="15" t="s">
        <v>136</v>
      </c>
      <c r="BE1518" s="183">
        <f>IF(N1518="základní",J1518,0)</f>
        <v>0</v>
      </c>
      <c r="BF1518" s="183">
        <f>IF(N1518="snížená",J1518,0)</f>
        <v>0</v>
      </c>
      <c r="BG1518" s="183">
        <f>IF(N1518="zákl. přenesená",J1518,0)</f>
        <v>0</v>
      </c>
      <c r="BH1518" s="183">
        <f>IF(N1518="sníž. přenesená",J1518,0)</f>
        <v>0</v>
      </c>
      <c r="BI1518" s="183">
        <f>IF(N1518="nulová",J1518,0)</f>
        <v>0</v>
      </c>
      <c r="BJ1518" s="15" t="s">
        <v>81</v>
      </c>
      <c r="BK1518" s="183">
        <f>ROUND(I1518*H1518,2)</f>
        <v>0</v>
      </c>
      <c r="BL1518" s="15" t="s">
        <v>143</v>
      </c>
      <c r="BM1518" s="182" t="s">
        <v>2968</v>
      </c>
    </row>
    <row r="1519" spans="1:65" s="2" customFormat="1" ht="11.25">
      <c r="A1519" s="32"/>
      <c r="B1519" s="33"/>
      <c r="C1519" s="34"/>
      <c r="D1519" s="184" t="s">
        <v>145</v>
      </c>
      <c r="E1519" s="34"/>
      <c r="F1519" s="185" t="s">
        <v>2969</v>
      </c>
      <c r="G1519" s="34"/>
      <c r="H1519" s="34"/>
      <c r="I1519" s="186"/>
      <c r="J1519" s="34"/>
      <c r="K1519" s="34"/>
      <c r="L1519" s="37"/>
      <c r="M1519" s="187"/>
      <c r="N1519" s="188"/>
      <c r="O1519" s="62"/>
      <c r="P1519" s="62"/>
      <c r="Q1519" s="62"/>
      <c r="R1519" s="62"/>
      <c r="S1519" s="62"/>
      <c r="T1519" s="63"/>
      <c r="U1519" s="32"/>
      <c r="V1519" s="32"/>
      <c r="W1519" s="32"/>
      <c r="X1519" s="32"/>
      <c r="Y1519" s="32"/>
      <c r="Z1519" s="32"/>
      <c r="AA1519" s="32"/>
      <c r="AB1519" s="32"/>
      <c r="AC1519" s="32"/>
      <c r="AD1519" s="32"/>
      <c r="AE1519" s="32"/>
      <c r="AT1519" s="15" t="s">
        <v>145</v>
      </c>
      <c r="AU1519" s="15" t="s">
        <v>83</v>
      </c>
    </row>
    <row r="1520" spans="1:65" s="2" customFormat="1" ht="11.25">
      <c r="A1520" s="32"/>
      <c r="B1520" s="33"/>
      <c r="C1520" s="34"/>
      <c r="D1520" s="189" t="s">
        <v>147</v>
      </c>
      <c r="E1520" s="34"/>
      <c r="F1520" s="190" t="s">
        <v>2970</v>
      </c>
      <c r="G1520" s="34"/>
      <c r="H1520" s="34"/>
      <c r="I1520" s="186"/>
      <c r="J1520" s="34"/>
      <c r="K1520" s="34"/>
      <c r="L1520" s="37"/>
      <c r="M1520" s="187"/>
      <c r="N1520" s="188"/>
      <c r="O1520" s="62"/>
      <c r="P1520" s="62"/>
      <c r="Q1520" s="62"/>
      <c r="R1520" s="62"/>
      <c r="S1520" s="62"/>
      <c r="T1520" s="63"/>
      <c r="U1520" s="32"/>
      <c r="V1520" s="32"/>
      <c r="W1520" s="32"/>
      <c r="X1520" s="32"/>
      <c r="Y1520" s="32"/>
      <c r="Z1520" s="32"/>
      <c r="AA1520" s="32"/>
      <c r="AB1520" s="32"/>
      <c r="AC1520" s="32"/>
      <c r="AD1520" s="32"/>
      <c r="AE1520" s="32"/>
      <c r="AT1520" s="15" t="s">
        <v>147</v>
      </c>
      <c r="AU1520" s="15" t="s">
        <v>83</v>
      </c>
    </row>
    <row r="1521" spans="1:65" s="2" customFormat="1" ht="16.5" customHeight="1">
      <c r="A1521" s="32"/>
      <c r="B1521" s="33"/>
      <c r="C1521" s="171" t="s">
        <v>2971</v>
      </c>
      <c r="D1521" s="171" t="s">
        <v>138</v>
      </c>
      <c r="E1521" s="172" t="s">
        <v>2972</v>
      </c>
      <c r="F1521" s="173" t="s">
        <v>2973</v>
      </c>
      <c r="G1521" s="174" t="s">
        <v>141</v>
      </c>
      <c r="H1521" s="175">
        <v>5</v>
      </c>
      <c r="I1521" s="176"/>
      <c r="J1521" s="177">
        <f>ROUND(I1521*H1521,2)</f>
        <v>0</v>
      </c>
      <c r="K1521" s="173" t="s">
        <v>142</v>
      </c>
      <c r="L1521" s="37"/>
      <c r="M1521" s="178" t="s">
        <v>19</v>
      </c>
      <c r="N1521" s="179" t="s">
        <v>44</v>
      </c>
      <c r="O1521" s="62"/>
      <c r="P1521" s="180">
        <f>O1521*H1521</f>
        <v>0</v>
      </c>
      <c r="Q1521" s="180">
        <v>0</v>
      </c>
      <c r="R1521" s="180">
        <f>Q1521*H1521</f>
        <v>0</v>
      </c>
      <c r="S1521" s="180">
        <v>0</v>
      </c>
      <c r="T1521" s="181">
        <f>S1521*H1521</f>
        <v>0</v>
      </c>
      <c r="U1521" s="32"/>
      <c r="V1521" s="32"/>
      <c r="W1521" s="32"/>
      <c r="X1521" s="32"/>
      <c r="Y1521" s="32"/>
      <c r="Z1521" s="32"/>
      <c r="AA1521" s="32"/>
      <c r="AB1521" s="32"/>
      <c r="AC1521" s="32"/>
      <c r="AD1521" s="32"/>
      <c r="AE1521" s="32"/>
      <c r="AR1521" s="182" t="s">
        <v>143</v>
      </c>
      <c r="AT1521" s="182" t="s">
        <v>138</v>
      </c>
      <c r="AU1521" s="182" t="s">
        <v>83</v>
      </c>
      <c r="AY1521" s="15" t="s">
        <v>136</v>
      </c>
      <c r="BE1521" s="183">
        <f>IF(N1521="základní",J1521,0)</f>
        <v>0</v>
      </c>
      <c r="BF1521" s="183">
        <f>IF(N1521="snížená",J1521,0)</f>
        <v>0</v>
      </c>
      <c r="BG1521" s="183">
        <f>IF(N1521="zákl. přenesená",J1521,0)</f>
        <v>0</v>
      </c>
      <c r="BH1521" s="183">
        <f>IF(N1521="sníž. přenesená",J1521,0)</f>
        <v>0</v>
      </c>
      <c r="BI1521" s="183">
        <f>IF(N1521="nulová",J1521,0)</f>
        <v>0</v>
      </c>
      <c r="BJ1521" s="15" t="s">
        <v>81</v>
      </c>
      <c r="BK1521" s="183">
        <f>ROUND(I1521*H1521,2)</f>
        <v>0</v>
      </c>
      <c r="BL1521" s="15" t="s">
        <v>143</v>
      </c>
      <c r="BM1521" s="182" t="s">
        <v>2974</v>
      </c>
    </row>
    <row r="1522" spans="1:65" s="2" customFormat="1" ht="11.25">
      <c r="A1522" s="32"/>
      <c r="B1522" s="33"/>
      <c r="C1522" s="34"/>
      <c r="D1522" s="184" t="s">
        <v>145</v>
      </c>
      <c r="E1522" s="34"/>
      <c r="F1522" s="185" t="s">
        <v>2975</v>
      </c>
      <c r="G1522" s="34"/>
      <c r="H1522" s="34"/>
      <c r="I1522" s="186"/>
      <c r="J1522" s="34"/>
      <c r="K1522" s="34"/>
      <c r="L1522" s="37"/>
      <c r="M1522" s="187"/>
      <c r="N1522" s="188"/>
      <c r="O1522" s="62"/>
      <c r="P1522" s="62"/>
      <c r="Q1522" s="62"/>
      <c r="R1522" s="62"/>
      <c r="S1522" s="62"/>
      <c r="T1522" s="63"/>
      <c r="U1522" s="32"/>
      <c r="V1522" s="32"/>
      <c r="W1522" s="32"/>
      <c r="X1522" s="32"/>
      <c r="Y1522" s="32"/>
      <c r="Z1522" s="32"/>
      <c r="AA1522" s="32"/>
      <c r="AB1522" s="32"/>
      <c r="AC1522" s="32"/>
      <c r="AD1522" s="32"/>
      <c r="AE1522" s="32"/>
      <c r="AT1522" s="15" t="s">
        <v>145</v>
      </c>
      <c r="AU1522" s="15" t="s">
        <v>83</v>
      </c>
    </row>
    <row r="1523" spans="1:65" s="2" customFormat="1" ht="11.25">
      <c r="A1523" s="32"/>
      <c r="B1523" s="33"/>
      <c r="C1523" s="34"/>
      <c r="D1523" s="189" t="s">
        <v>147</v>
      </c>
      <c r="E1523" s="34"/>
      <c r="F1523" s="190" t="s">
        <v>2976</v>
      </c>
      <c r="G1523" s="34"/>
      <c r="H1523" s="34"/>
      <c r="I1523" s="186"/>
      <c r="J1523" s="34"/>
      <c r="K1523" s="34"/>
      <c r="L1523" s="37"/>
      <c r="M1523" s="187"/>
      <c r="N1523" s="188"/>
      <c r="O1523" s="62"/>
      <c r="P1523" s="62"/>
      <c r="Q1523" s="62"/>
      <c r="R1523" s="62"/>
      <c r="S1523" s="62"/>
      <c r="T1523" s="63"/>
      <c r="U1523" s="32"/>
      <c r="V1523" s="32"/>
      <c r="W1523" s="32"/>
      <c r="X1523" s="32"/>
      <c r="Y1523" s="32"/>
      <c r="Z1523" s="32"/>
      <c r="AA1523" s="32"/>
      <c r="AB1523" s="32"/>
      <c r="AC1523" s="32"/>
      <c r="AD1523" s="32"/>
      <c r="AE1523" s="32"/>
      <c r="AT1523" s="15" t="s">
        <v>147</v>
      </c>
      <c r="AU1523" s="15" t="s">
        <v>83</v>
      </c>
    </row>
    <row r="1524" spans="1:65" s="2" customFormat="1" ht="16.5" customHeight="1">
      <c r="A1524" s="32"/>
      <c r="B1524" s="33"/>
      <c r="C1524" s="171" t="s">
        <v>2977</v>
      </c>
      <c r="D1524" s="171" t="s">
        <v>138</v>
      </c>
      <c r="E1524" s="172" t="s">
        <v>2978</v>
      </c>
      <c r="F1524" s="173" t="s">
        <v>2979</v>
      </c>
      <c r="G1524" s="174" t="s">
        <v>276</v>
      </c>
      <c r="H1524" s="175">
        <v>10</v>
      </c>
      <c r="I1524" s="176"/>
      <c r="J1524" s="177">
        <f>ROUND(I1524*H1524,2)</f>
        <v>0</v>
      </c>
      <c r="K1524" s="173" t="s">
        <v>142</v>
      </c>
      <c r="L1524" s="37"/>
      <c r="M1524" s="178" t="s">
        <v>19</v>
      </c>
      <c r="N1524" s="179" t="s">
        <v>44</v>
      </c>
      <c r="O1524" s="62"/>
      <c r="P1524" s="180">
        <f>O1524*H1524</f>
        <v>0</v>
      </c>
      <c r="Q1524" s="180">
        <v>0</v>
      </c>
      <c r="R1524" s="180">
        <f>Q1524*H1524</f>
        <v>0</v>
      </c>
      <c r="S1524" s="180">
        <v>0</v>
      </c>
      <c r="T1524" s="181">
        <f>S1524*H1524</f>
        <v>0</v>
      </c>
      <c r="U1524" s="32"/>
      <c r="V1524" s="32"/>
      <c r="W1524" s="32"/>
      <c r="X1524" s="32"/>
      <c r="Y1524" s="32"/>
      <c r="Z1524" s="32"/>
      <c r="AA1524" s="32"/>
      <c r="AB1524" s="32"/>
      <c r="AC1524" s="32"/>
      <c r="AD1524" s="32"/>
      <c r="AE1524" s="32"/>
      <c r="AR1524" s="182" t="s">
        <v>143</v>
      </c>
      <c r="AT1524" s="182" t="s">
        <v>138</v>
      </c>
      <c r="AU1524" s="182" t="s">
        <v>83</v>
      </c>
      <c r="AY1524" s="15" t="s">
        <v>136</v>
      </c>
      <c r="BE1524" s="183">
        <f>IF(N1524="základní",J1524,0)</f>
        <v>0</v>
      </c>
      <c r="BF1524" s="183">
        <f>IF(N1524="snížená",J1524,0)</f>
        <v>0</v>
      </c>
      <c r="BG1524" s="183">
        <f>IF(N1524="zákl. přenesená",J1524,0)</f>
        <v>0</v>
      </c>
      <c r="BH1524" s="183">
        <f>IF(N1524="sníž. přenesená",J1524,0)</f>
        <v>0</v>
      </c>
      <c r="BI1524" s="183">
        <f>IF(N1524="nulová",J1524,0)</f>
        <v>0</v>
      </c>
      <c r="BJ1524" s="15" t="s">
        <v>81</v>
      </c>
      <c r="BK1524" s="183">
        <f>ROUND(I1524*H1524,2)</f>
        <v>0</v>
      </c>
      <c r="BL1524" s="15" t="s">
        <v>143</v>
      </c>
      <c r="BM1524" s="182" t="s">
        <v>2980</v>
      </c>
    </row>
    <row r="1525" spans="1:65" s="2" customFormat="1" ht="11.25">
      <c r="A1525" s="32"/>
      <c r="B1525" s="33"/>
      <c r="C1525" s="34"/>
      <c r="D1525" s="184" t="s">
        <v>145</v>
      </c>
      <c r="E1525" s="34"/>
      <c r="F1525" s="185" t="s">
        <v>2981</v>
      </c>
      <c r="G1525" s="34"/>
      <c r="H1525" s="34"/>
      <c r="I1525" s="186"/>
      <c r="J1525" s="34"/>
      <c r="K1525" s="34"/>
      <c r="L1525" s="37"/>
      <c r="M1525" s="187"/>
      <c r="N1525" s="188"/>
      <c r="O1525" s="62"/>
      <c r="P1525" s="62"/>
      <c r="Q1525" s="62"/>
      <c r="R1525" s="62"/>
      <c r="S1525" s="62"/>
      <c r="T1525" s="63"/>
      <c r="U1525" s="32"/>
      <c r="V1525" s="32"/>
      <c r="W1525" s="32"/>
      <c r="X1525" s="32"/>
      <c r="Y1525" s="32"/>
      <c r="Z1525" s="32"/>
      <c r="AA1525" s="32"/>
      <c r="AB1525" s="32"/>
      <c r="AC1525" s="32"/>
      <c r="AD1525" s="32"/>
      <c r="AE1525" s="32"/>
      <c r="AT1525" s="15" t="s">
        <v>145</v>
      </c>
      <c r="AU1525" s="15" t="s">
        <v>83</v>
      </c>
    </row>
    <row r="1526" spans="1:65" s="2" customFormat="1" ht="11.25">
      <c r="A1526" s="32"/>
      <c r="B1526" s="33"/>
      <c r="C1526" s="34"/>
      <c r="D1526" s="189" t="s">
        <v>147</v>
      </c>
      <c r="E1526" s="34"/>
      <c r="F1526" s="190" t="s">
        <v>2982</v>
      </c>
      <c r="G1526" s="34"/>
      <c r="H1526" s="34"/>
      <c r="I1526" s="186"/>
      <c r="J1526" s="34"/>
      <c r="K1526" s="34"/>
      <c r="L1526" s="37"/>
      <c r="M1526" s="187"/>
      <c r="N1526" s="188"/>
      <c r="O1526" s="62"/>
      <c r="P1526" s="62"/>
      <c r="Q1526" s="62"/>
      <c r="R1526" s="62"/>
      <c r="S1526" s="62"/>
      <c r="T1526" s="63"/>
      <c r="U1526" s="32"/>
      <c r="V1526" s="32"/>
      <c r="W1526" s="32"/>
      <c r="X1526" s="32"/>
      <c r="Y1526" s="32"/>
      <c r="Z1526" s="32"/>
      <c r="AA1526" s="32"/>
      <c r="AB1526" s="32"/>
      <c r="AC1526" s="32"/>
      <c r="AD1526" s="32"/>
      <c r="AE1526" s="32"/>
      <c r="AT1526" s="15" t="s">
        <v>147</v>
      </c>
      <c r="AU1526" s="15" t="s">
        <v>83</v>
      </c>
    </row>
    <row r="1527" spans="1:65" s="2" customFormat="1" ht="16.5" customHeight="1">
      <c r="A1527" s="32"/>
      <c r="B1527" s="33"/>
      <c r="C1527" s="171" t="s">
        <v>2983</v>
      </c>
      <c r="D1527" s="171" t="s">
        <v>138</v>
      </c>
      <c r="E1527" s="172" t="s">
        <v>2984</v>
      </c>
      <c r="F1527" s="173" t="s">
        <v>2985</v>
      </c>
      <c r="G1527" s="174" t="s">
        <v>141</v>
      </c>
      <c r="H1527" s="175">
        <v>100</v>
      </c>
      <c r="I1527" s="176"/>
      <c r="J1527" s="177">
        <f>ROUND(I1527*H1527,2)</f>
        <v>0</v>
      </c>
      <c r="K1527" s="173" t="s">
        <v>142</v>
      </c>
      <c r="L1527" s="37"/>
      <c r="M1527" s="178" t="s">
        <v>19</v>
      </c>
      <c r="N1527" s="179" t="s">
        <v>44</v>
      </c>
      <c r="O1527" s="62"/>
      <c r="P1527" s="180">
        <f>O1527*H1527</f>
        <v>0</v>
      </c>
      <c r="Q1527" s="180">
        <v>0</v>
      </c>
      <c r="R1527" s="180">
        <f>Q1527*H1527</f>
        <v>0</v>
      </c>
      <c r="S1527" s="180">
        <v>1.06E-2</v>
      </c>
      <c r="T1527" s="181">
        <f>S1527*H1527</f>
        <v>1.06</v>
      </c>
      <c r="U1527" s="32"/>
      <c r="V1527" s="32"/>
      <c r="W1527" s="32"/>
      <c r="X1527" s="32"/>
      <c r="Y1527" s="32"/>
      <c r="Z1527" s="32"/>
      <c r="AA1527" s="32"/>
      <c r="AB1527" s="32"/>
      <c r="AC1527" s="32"/>
      <c r="AD1527" s="32"/>
      <c r="AE1527" s="32"/>
      <c r="AR1527" s="182" t="s">
        <v>143</v>
      </c>
      <c r="AT1527" s="182" t="s">
        <v>138</v>
      </c>
      <c r="AU1527" s="182" t="s">
        <v>83</v>
      </c>
      <c r="AY1527" s="15" t="s">
        <v>136</v>
      </c>
      <c r="BE1527" s="183">
        <f>IF(N1527="základní",J1527,0)</f>
        <v>0</v>
      </c>
      <c r="BF1527" s="183">
        <f>IF(N1527="snížená",J1527,0)</f>
        <v>0</v>
      </c>
      <c r="BG1527" s="183">
        <f>IF(N1527="zákl. přenesená",J1527,0)</f>
        <v>0</v>
      </c>
      <c r="BH1527" s="183">
        <f>IF(N1527="sníž. přenesená",J1527,0)</f>
        <v>0</v>
      </c>
      <c r="BI1527" s="183">
        <f>IF(N1527="nulová",J1527,0)</f>
        <v>0</v>
      </c>
      <c r="BJ1527" s="15" t="s">
        <v>81</v>
      </c>
      <c r="BK1527" s="183">
        <f>ROUND(I1527*H1527,2)</f>
        <v>0</v>
      </c>
      <c r="BL1527" s="15" t="s">
        <v>143</v>
      </c>
      <c r="BM1527" s="182" t="s">
        <v>2986</v>
      </c>
    </row>
    <row r="1528" spans="1:65" s="2" customFormat="1" ht="11.25">
      <c r="A1528" s="32"/>
      <c r="B1528" s="33"/>
      <c r="C1528" s="34"/>
      <c r="D1528" s="184" t="s">
        <v>145</v>
      </c>
      <c r="E1528" s="34"/>
      <c r="F1528" s="185" t="s">
        <v>2987</v>
      </c>
      <c r="G1528" s="34"/>
      <c r="H1528" s="34"/>
      <c r="I1528" s="186"/>
      <c r="J1528" s="34"/>
      <c r="K1528" s="34"/>
      <c r="L1528" s="37"/>
      <c r="M1528" s="187"/>
      <c r="N1528" s="188"/>
      <c r="O1528" s="62"/>
      <c r="P1528" s="62"/>
      <c r="Q1528" s="62"/>
      <c r="R1528" s="62"/>
      <c r="S1528" s="62"/>
      <c r="T1528" s="63"/>
      <c r="U1528" s="32"/>
      <c r="V1528" s="32"/>
      <c r="W1528" s="32"/>
      <c r="X1528" s="32"/>
      <c r="Y1528" s="32"/>
      <c r="Z1528" s="32"/>
      <c r="AA1528" s="32"/>
      <c r="AB1528" s="32"/>
      <c r="AC1528" s="32"/>
      <c r="AD1528" s="32"/>
      <c r="AE1528" s="32"/>
      <c r="AT1528" s="15" t="s">
        <v>145</v>
      </c>
      <c r="AU1528" s="15" t="s">
        <v>83</v>
      </c>
    </row>
    <row r="1529" spans="1:65" s="2" customFormat="1" ht="11.25">
      <c r="A1529" s="32"/>
      <c r="B1529" s="33"/>
      <c r="C1529" s="34"/>
      <c r="D1529" s="189" t="s">
        <v>147</v>
      </c>
      <c r="E1529" s="34"/>
      <c r="F1529" s="190" t="s">
        <v>2988</v>
      </c>
      <c r="G1529" s="34"/>
      <c r="H1529" s="34"/>
      <c r="I1529" s="186"/>
      <c r="J1529" s="34"/>
      <c r="K1529" s="34"/>
      <c r="L1529" s="37"/>
      <c r="M1529" s="187"/>
      <c r="N1529" s="188"/>
      <c r="O1529" s="62"/>
      <c r="P1529" s="62"/>
      <c r="Q1529" s="62"/>
      <c r="R1529" s="62"/>
      <c r="S1529" s="62"/>
      <c r="T1529" s="63"/>
      <c r="U1529" s="32"/>
      <c r="V1529" s="32"/>
      <c r="W1529" s="32"/>
      <c r="X1529" s="32"/>
      <c r="Y1529" s="32"/>
      <c r="Z1529" s="32"/>
      <c r="AA1529" s="32"/>
      <c r="AB1529" s="32"/>
      <c r="AC1529" s="32"/>
      <c r="AD1529" s="32"/>
      <c r="AE1529" s="32"/>
      <c r="AT1529" s="15" t="s">
        <v>147</v>
      </c>
      <c r="AU1529" s="15" t="s">
        <v>83</v>
      </c>
    </row>
    <row r="1530" spans="1:65" s="2" customFormat="1" ht="16.5" customHeight="1">
      <c r="A1530" s="32"/>
      <c r="B1530" s="33"/>
      <c r="C1530" s="171" t="s">
        <v>2989</v>
      </c>
      <c r="D1530" s="171" t="s">
        <v>138</v>
      </c>
      <c r="E1530" s="172" t="s">
        <v>2990</v>
      </c>
      <c r="F1530" s="173" t="s">
        <v>2991</v>
      </c>
      <c r="G1530" s="174" t="s">
        <v>141</v>
      </c>
      <c r="H1530" s="175">
        <v>150</v>
      </c>
      <c r="I1530" s="176"/>
      <c r="J1530" s="177">
        <f>ROUND(I1530*H1530,2)</f>
        <v>0</v>
      </c>
      <c r="K1530" s="173" t="s">
        <v>142</v>
      </c>
      <c r="L1530" s="37"/>
      <c r="M1530" s="178" t="s">
        <v>19</v>
      </c>
      <c r="N1530" s="179" t="s">
        <v>44</v>
      </c>
      <c r="O1530" s="62"/>
      <c r="P1530" s="180">
        <f>O1530*H1530</f>
        <v>0</v>
      </c>
      <c r="Q1530" s="180">
        <v>0</v>
      </c>
      <c r="R1530" s="180">
        <f>Q1530*H1530</f>
        <v>0</v>
      </c>
      <c r="S1530" s="180">
        <v>2.3300000000000001E-2</v>
      </c>
      <c r="T1530" s="181">
        <f>S1530*H1530</f>
        <v>3.4950000000000001</v>
      </c>
      <c r="U1530" s="32"/>
      <c r="V1530" s="32"/>
      <c r="W1530" s="32"/>
      <c r="X1530" s="32"/>
      <c r="Y1530" s="32"/>
      <c r="Z1530" s="32"/>
      <c r="AA1530" s="32"/>
      <c r="AB1530" s="32"/>
      <c r="AC1530" s="32"/>
      <c r="AD1530" s="32"/>
      <c r="AE1530" s="32"/>
      <c r="AR1530" s="182" t="s">
        <v>143</v>
      </c>
      <c r="AT1530" s="182" t="s">
        <v>138</v>
      </c>
      <c r="AU1530" s="182" t="s">
        <v>83</v>
      </c>
      <c r="AY1530" s="15" t="s">
        <v>136</v>
      </c>
      <c r="BE1530" s="183">
        <f>IF(N1530="základní",J1530,0)</f>
        <v>0</v>
      </c>
      <c r="BF1530" s="183">
        <f>IF(N1530="snížená",J1530,0)</f>
        <v>0</v>
      </c>
      <c r="BG1530" s="183">
        <f>IF(N1530="zákl. přenesená",J1530,0)</f>
        <v>0</v>
      </c>
      <c r="BH1530" s="183">
        <f>IF(N1530="sníž. přenesená",J1530,0)</f>
        <v>0</v>
      </c>
      <c r="BI1530" s="183">
        <f>IF(N1530="nulová",J1530,0)</f>
        <v>0</v>
      </c>
      <c r="BJ1530" s="15" t="s">
        <v>81</v>
      </c>
      <c r="BK1530" s="183">
        <f>ROUND(I1530*H1530,2)</f>
        <v>0</v>
      </c>
      <c r="BL1530" s="15" t="s">
        <v>143</v>
      </c>
      <c r="BM1530" s="182" t="s">
        <v>2992</v>
      </c>
    </row>
    <row r="1531" spans="1:65" s="2" customFormat="1" ht="19.5">
      <c r="A1531" s="32"/>
      <c r="B1531" s="33"/>
      <c r="C1531" s="34"/>
      <c r="D1531" s="184" t="s">
        <v>145</v>
      </c>
      <c r="E1531" s="34"/>
      <c r="F1531" s="185" t="s">
        <v>2993</v>
      </c>
      <c r="G1531" s="34"/>
      <c r="H1531" s="34"/>
      <c r="I1531" s="186"/>
      <c r="J1531" s="34"/>
      <c r="K1531" s="34"/>
      <c r="L1531" s="37"/>
      <c r="M1531" s="187"/>
      <c r="N1531" s="188"/>
      <c r="O1531" s="62"/>
      <c r="P1531" s="62"/>
      <c r="Q1531" s="62"/>
      <c r="R1531" s="62"/>
      <c r="S1531" s="62"/>
      <c r="T1531" s="63"/>
      <c r="U1531" s="32"/>
      <c r="V1531" s="32"/>
      <c r="W1531" s="32"/>
      <c r="X1531" s="32"/>
      <c r="Y1531" s="32"/>
      <c r="Z1531" s="32"/>
      <c r="AA1531" s="32"/>
      <c r="AB1531" s="32"/>
      <c r="AC1531" s="32"/>
      <c r="AD1531" s="32"/>
      <c r="AE1531" s="32"/>
      <c r="AT1531" s="15" t="s">
        <v>145</v>
      </c>
      <c r="AU1531" s="15" t="s">
        <v>83</v>
      </c>
    </row>
    <row r="1532" spans="1:65" s="2" customFormat="1" ht="11.25">
      <c r="A1532" s="32"/>
      <c r="B1532" s="33"/>
      <c r="C1532" s="34"/>
      <c r="D1532" s="189" t="s">
        <v>147</v>
      </c>
      <c r="E1532" s="34"/>
      <c r="F1532" s="190" t="s">
        <v>2994</v>
      </c>
      <c r="G1532" s="34"/>
      <c r="H1532" s="34"/>
      <c r="I1532" s="186"/>
      <c r="J1532" s="34"/>
      <c r="K1532" s="34"/>
      <c r="L1532" s="37"/>
      <c r="M1532" s="187"/>
      <c r="N1532" s="188"/>
      <c r="O1532" s="62"/>
      <c r="P1532" s="62"/>
      <c r="Q1532" s="62"/>
      <c r="R1532" s="62"/>
      <c r="S1532" s="62"/>
      <c r="T1532" s="63"/>
      <c r="U1532" s="32"/>
      <c r="V1532" s="32"/>
      <c r="W1532" s="32"/>
      <c r="X1532" s="32"/>
      <c r="Y1532" s="32"/>
      <c r="Z1532" s="32"/>
      <c r="AA1532" s="32"/>
      <c r="AB1532" s="32"/>
      <c r="AC1532" s="32"/>
      <c r="AD1532" s="32"/>
      <c r="AE1532" s="32"/>
      <c r="AT1532" s="15" t="s">
        <v>147</v>
      </c>
      <c r="AU1532" s="15" t="s">
        <v>83</v>
      </c>
    </row>
    <row r="1533" spans="1:65" s="2" customFormat="1" ht="16.5" customHeight="1">
      <c r="A1533" s="32"/>
      <c r="B1533" s="33"/>
      <c r="C1533" s="171" t="s">
        <v>2995</v>
      </c>
      <c r="D1533" s="171" t="s">
        <v>138</v>
      </c>
      <c r="E1533" s="172" t="s">
        <v>2996</v>
      </c>
      <c r="F1533" s="173" t="s">
        <v>2997</v>
      </c>
      <c r="G1533" s="174" t="s">
        <v>141</v>
      </c>
      <c r="H1533" s="175">
        <v>200</v>
      </c>
      <c r="I1533" s="176"/>
      <c r="J1533" s="177">
        <f>ROUND(I1533*H1533,2)</f>
        <v>0</v>
      </c>
      <c r="K1533" s="173" t="s">
        <v>142</v>
      </c>
      <c r="L1533" s="37"/>
      <c r="M1533" s="178" t="s">
        <v>19</v>
      </c>
      <c r="N1533" s="179" t="s">
        <v>44</v>
      </c>
      <c r="O1533" s="62"/>
      <c r="P1533" s="180">
        <f>O1533*H1533</f>
        <v>0</v>
      </c>
      <c r="Q1533" s="180">
        <v>0</v>
      </c>
      <c r="R1533" s="180">
        <f>Q1533*H1533</f>
        <v>0</v>
      </c>
      <c r="S1533" s="180">
        <v>3.95E-2</v>
      </c>
      <c r="T1533" s="181">
        <f>S1533*H1533</f>
        <v>7.9</v>
      </c>
      <c r="U1533" s="32"/>
      <c r="V1533" s="32"/>
      <c r="W1533" s="32"/>
      <c r="X1533" s="32"/>
      <c r="Y1533" s="32"/>
      <c r="Z1533" s="32"/>
      <c r="AA1533" s="32"/>
      <c r="AB1533" s="32"/>
      <c r="AC1533" s="32"/>
      <c r="AD1533" s="32"/>
      <c r="AE1533" s="32"/>
      <c r="AR1533" s="182" t="s">
        <v>143</v>
      </c>
      <c r="AT1533" s="182" t="s">
        <v>138</v>
      </c>
      <c r="AU1533" s="182" t="s">
        <v>83</v>
      </c>
      <c r="AY1533" s="15" t="s">
        <v>136</v>
      </c>
      <c r="BE1533" s="183">
        <f>IF(N1533="základní",J1533,0)</f>
        <v>0</v>
      </c>
      <c r="BF1533" s="183">
        <f>IF(N1533="snížená",J1533,0)</f>
        <v>0</v>
      </c>
      <c r="BG1533" s="183">
        <f>IF(N1533="zákl. přenesená",J1533,0)</f>
        <v>0</v>
      </c>
      <c r="BH1533" s="183">
        <f>IF(N1533="sníž. přenesená",J1533,0)</f>
        <v>0</v>
      </c>
      <c r="BI1533" s="183">
        <f>IF(N1533="nulová",J1533,0)</f>
        <v>0</v>
      </c>
      <c r="BJ1533" s="15" t="s">
        <v>81</v>
      </c>
      <c r="BK1533" s="183">
        <f>ROUND(I1533*H1533,2)</f>
        <v>0</v>
      </c>
      <c r="BL1533" s="15" t="s">
        <v>143</v>
      </c>
      <c r="BM1533" s="182" t="s">
        <v>2998</v>
      </c>
    </row>
    <row r="1534" spans="1:65" s="2" customFormat="1" ht="11.25">
      <c r="A1534" s="32"/>
      <c r="B1534" s="33"/>
      <c r="C1534" s="34"/>
      <c r="D1534" s="184" t="s">
        <v>145</v>
      </c>
      <c r="E1534" s="34"/>
      <c r="F1534" s="185" t="s">
        <v>2999</v>
      </c>
      <c r="G1534" s="34"/>
      <c r="H1534" s="34"/>
      <c r="I1534" s="186"/>
      <c r="J1534" s="34"/>
      <c r="K1534" s="34"/>
      <c r="L1534" s="37"/>
      <c r="M1534" s="187"/>
      <c r="N1534" s="188"/>
      <c r="O1534" s="62"/>
      <c r="P1534" s="62"/>
      <c r="Q1534" s="62"/>
      <c r="R1534" s="62"/>
      <c r="S1534" s="62"/>
      <c r="T1534" s="63"/>
      <c r="U1534" s="32"/>
      <c r="V1534" s="32"/>
      <c r="W1534" s="32"/>
      <c r="X1534" s="32"/>
      <c r="Y1534" s="32"/>
      <c r="Z1534" s="32"/>
      <c r="AA1534" s="32"/>
      <c r="AB1534" s="32"/>
      <c r="AC1534" s="32"/>
      <c r="AD1534" s="32"/>
      <c r="AE1534" s="32"/>
      <c r="AT1534" s="15" t="s">
        <v>145</v>
      </c>
      <c r="AU1534" s="15" t="s">
        <v>83</v>
      </c>
    </row>
    <row r="1535" spans="1:65" s="2" customFormat="1" ht="11.25">
      <c r="A1535" s="32"/>
      <c r="B1535" s="33"/>
      <c r="C1535" s="34"/>
      <c r="D1535" s="189" t="s">
        <v>147</v>
      </c>
      <c r="E1535" s="34"/>
      <c r="F1535" s="190" t="s">
        <v>3000</v>
      </c>
      <c r="G1535" s="34"/>
      <c r="H1535" s="34"/>
      <c r="I1535" s="186"/>
      <c r="J1535" s="34"/>
      <c r="K1535" s="34"/>
      <c r="L1535" s="37"/>
      <c r="M1535" s="187"/>
      <c r="N1535" s="188"/>
      <c r="O1535" s="62"/>
      <c r="P1535" s="62"/>
      <c r="Q1535" s="62"/>
      <c r="R1535" s="62"/>
      <c r="S1535" s="62"/>
      <c r="T1535" s="63"/>
      <c r="U1535" s="32"/>
      <c r="V1535" s="32"/>
      <c r="W1535" s="32"/>
      <c r="X1535" s="32"/>
      <c r="Y1535" s="32"/>
      <c r="Z1535" s="32"/>
      <c r="AA1535" s="32"/>
      <c r="AB1535" s="32"/>
      <c r="AC1535" s="32"/>
      <c r="AD1535" s="32"/>
      <c r="AE1535" s="32"/>
      <c r="AT1535" s="15" t="s">
        <v>147</v>
      </c>
      <c r="AU1535" s="15" t="s">
        <v>83</v>
      </c>
    </row>
    <row r="1536" spans="1:65" s="2" customFormat="1" ht="16.5" customHeight="1">
      <c r="A1536" s="32"/>
      <c r="B1536" s="33"/>
      <c r="C1536" s="171" t="s">
        <v>3001</v>
      </c>
      <c r="D1536" s="171" t="s">
        <v>138</v>
      </c>
      <c r="E1536" s="172" t="s">
        <v>3002</v>
      </c>
      <c r="F1536" s="173" t="s">
        <v>3003</v>
      </c>
      <c r="G1536" s="174" t="s">
        <v>141</v>
      </c>
      <c r="H1536" s="175">
        <v>250</v>
      </c>
      <c r="I1536" s="176"/>
      <c r="J1536" s="177">
        <f>ROUND(I1536*H1536,2)</f>
        <v>0</v>
      </c>
      <c r="K1536" s="173" t="s">
        <v>142</v>
      </c>
      <c r="L1536" s="37"/>
      <c r="M1536" s="178" t="s">
        <v>19</v>
      </c>
      <c r="N1536" s="179" t="s">
        <v>44</v>
      </c>
      <c r="O1536" s="62"/>
      <c r="P1536" s="180">
        <f>O1536*H1536</f>
        <v>0</v>
      </c>
      <c r="Q1536" s="180">
        <v>0</v>
      </c>
      <c r="R1536" s="180">
        <f>Q1536*H1536</f>
        <v>0</v>
      </c>
      <c r="S1536" s="180">
        <v>7.7899999999999997E-2</v>
      </c>
      <c r="T1536" s="181">
        <f>S1536*H1536</f>
        <v>19.474999999999998</v>
      </c>
      <c r="U1536" s="32"/>
      <c r="V1536" s="32"/>
      <c r="W1536" s="32"/>
      <c r="X1536" s="32"/>
      <c r="Y1536" s="32"/>
      <c r="Z1536" s="32"/>
      <c r="AA1536" s="32"/>
      <c r="AB1536" s="32"/>
      <c r="AC1536" s="32"/>
      <c r="AD1536" s="32"/>
      <c r="AE1536" s="32"/>
      <c r="AR1536" s="182" t="s">
        <v>143</v>
      </c>
      <c r="AT1536" s="182" t="s">
        <v>138</v>
      </c>
      <c r="AU1536" s="182" t="s">
        <v>83</v>
      </c>
      <c r="AY1536" s="15" t="s">
        <v>136</v>
      </c>
      <c r="BE1536" s="183">
        <f>IF(N1536="základní",J1536,0)</f>
        <v>0</v>
      </c>
      <c r="BF1536" s="183">
        <f>IF(N1536="snížená",J1536,0)</f>
        <v>0</v>
      </c>
      <c r="BG1536" s="183">
        <f>IF(N1536="zákl. přenesená",J1536,0)</f>
        <v>0</v>
      </c>
      <c r="BH1536" s="183">
        <f>IF(N1536="sníž. přenesená",J1536,0)</f>
        <v>0</v>
      </c>
      <c r="BI1536" s="183">
        <f>IF(N1536="nulová",J1536,0)</f>
        <v>0</v>
      </c>
      <c r="BJ1536" s="15" t="s">
        <v>81</v>
      </c>
      <c r="BK1536" s="183">
        <f>ROUND(I1536*H1536,2)</f>
        <v>0</v>
      </c>
      <c r="BL1536" s="15" t="s">
        <v>143</v>
      </c>
      <c r="BM1536" s="182" t="s">
        <v>3004</v>
      </c>
    </row>
    <row r="1537" spans="1:65" s="2" customFormat="1" ht="19.5">
      <c r="A1537" s="32"/>
      <c r="B1537" s="33"/>
      <c r="C1537" s="34"/>
      <c r="D1537" s="184" t="s">
        <v>145</v>
      </c>
      <c r="E1537" s="34"/>
      <c r="F1537" s="185" t="s">
        <v>3005</v>
      </c>
      <c r="G1537" s="34"/>
      <c r="H1537" s="34"/>
      <c r="I1537" s="186"/>
      <c r="J1537" s="34"/>
      <c r="K1537" s="34"/>
      <c r="L1537" s="37"/>
      <c r="M1537" s="187"/>
      <c r="N1537" s="188"/>
      <c r="O1537" s="62"/>
      <c r="P1537" s="62"/>
      <c r="Q1537" s="62"/>
      <c r="R1537" s="62"/>
      <c r="S1537" s="62"/>
      <c r="T1537" s="63"/>
      <c r="U1537" s="32"/>
      <c r="V1537" s="32"/>
      <c r="W1537" s="32"/>
      <c r="X1537" s="32"/>
      <c r="Y1537" s="32"/>
      <c r="Z1537" s="32"/>
      <c r="AA1537" s="32"/>
      <c r="AB1537" s="32"/>
      <c r="AC1537" s="32"/>
      <c r="AD1537" s="32"/>
      <c r="AE1537" s="32"/>
      <c r="AT1537" s="15" t="s">
        <v>145</v>
      </c>
      <c r="AU1537" s="15" t="s">
        <v>83</v>
      </c>
    </row>
    <row r="1538" spans="1:65" s="2" customFormat="1" ht="11.25">
      <c r="A1538" s="32"/>
      <c r="B1538" s="33"/>
      <c r="C1538" s="34"/>
      <c r="D1538" s="189" t="s">
        <v>147</v>
      </c>
      <c r="E1538" s="34"/>
      <c r="F1538" s="190" t="s">
        <v>3006</v>
      </c>
      <c r="G1538" s="34"/>
      <c r="H1538" s="34"/>
      <c r="I1538" s="186"/>
      <c r="J1538" s="34"/>
      <c r="K1538" s="34"/>
      <c r="L1538" s="37"/>
      <c r="M1538" s="187"/>
      <c r="N1538" s="188"/>
      <c r="O1538" s="62"/>
      <c r="P1538" s="62"/>
      <c r="Q1538" s="62"/>
      <c r="R1538" s="62"/>
      <c r="S1538" s="62"/>
      <c r="T1538" s="63"/>
      <c r="U1538" s="32"/>
      <c r="V1538" s="32"/>
      <c r="W1538" s="32"/>
      <c r="X1538" s="32"/>
      <c r="Y1538" s="32"/>
      <c r="Z1538" s="32"/>
      <c r="AA1538" s="32"/>
      <c r="AB1538" s="32"/>
      <c r="AC1538" s="32"/>
      <c r="AD1538" s="32"/>
      <c r="AE1538" s="32"/>
      <c r="AT1538" s="15" t="s">
        <v>147</v>
      </c>
      <c r="AU1538" s="15" t="s">
        <v>83</v>
      </c>
    </row>
    <row r="1539" spans="1:65" s="2" customFormat="1" ht="16.5" customHeight="1">
      <c r="A1539" s="32"/>
      <c r="B1539" s="33"/>
      <c r="C1539" s="171" t="s">
        <v>3007</v>
      </c>
      <c r="D1539" s="171" t="s">
        <v>138</v>
      </c>
      <c r="E1539" s="172" t="s">
        <v>3008</v>
      </c>
      <c r="F1539" s="173" t="s">
        <v>3009</v>
      </c>
      <c r="G1539" s="174" t="s">
        <v>141</v>
      </c>
      <c r="H1539" s="175">
        <v>10</v>
      </c>
      <c r="I1539" s="176"/>
      <c r="J1539" s="177">
        <f>ROUND(I1539*H1539,2)</f>
        <v>0</v>
      </c>
      <c r="K1539" s="173" t="s">
        <v>142</v>
      </c>
      <c r="L1539" s="37"/>
      <c r="M1539" s="178" t="s">
        <v>19</v>
      </c>
      <c r="N1539" s="179" t="s">
        <v>44</v>
      </c>
      <c r="O1539" s="62"/>
      <c r="P1539" s="180">
        <f>O1539*H1539</f>
        <v>0</v>
      </c>
      <c r="Q1539" s="180">
        <v>0</v>
      </c>
      <c r="R1539" s="180">
        <f>Q1539*H1539</f>
        <v>0</v>
      </c>
      <c r="S1539" s="180">
        <v>0</v>
      </c>
      <c r="T1539" s="181">
        <f>S1539*H1539</f>
        <v>0</v>
      </c>
      <c r="U1539" s="32"/>
      <c r="V1539" s="32"/>
      <c r="W1539" s="32"/>
      <c r="X1539" s="32"/>
      <c r="Y1539" s="32"/>
      <c r="Z1539" s="32"/>
      <c r="AA1539" s="32"/>
      <c r="AB1539" s="32"/>
      <c r="AC1539" s="32"/>
      <c r="AD1539" s="32"/>
      <c r="AE1539" s="32"/>
      <c r="AR1539" s="182" t="s">
        <v>143</v>
      </c>
      <c r="AT1539" s="182" t="s">
        <v>138</v>
      </c>
      <c r="AU1539" s="182" t="s">
        <v>83</v>
      </c>
      <c r="AY1539" s="15" t="s">
        <v>136</v>
      </c>
      <c r="BE1539" s="183">
        <f>IF(N1539="základní",J1539,0)</f>
        <v>0</v>
      </c>
      <c r="BF1539" s="183">
        <f>IF(N1539="snížená",J1539,0)</f>
        <v>0</v>
      </c>
      <c r="BG1539" s="183">
        <f>IF(N1539="zákl. přenesená",J1539,0)</f>
        <v>0</v>
      </c>
      <c r="BH1539" s="183">
        <f>IF(N1539="sníž. přenesená",J1539,0)</f>
        <v>0</v>
      </c>
      <c r="BI1539" s="183">
        <f>IF(N1539="nulová",J1539,0)</f>
        <v>0</v>
      </c>
      <c r="BJ1539" s="15" t="s">
        <v>81</v>
      </c>
      <c r="BK1539" s="183">
        <f>ROUND(I1539*H1539,2)</f>
        <v>0</v>
      </c>
      <c r="BL1539" s="15" t="s">
        <v>143</v>
      </c>
      <c r="BM1539" s="182" t="s">
        <v>3010</v>
      </c>
    </row>
    <row r="1540" spans="1:65" s="2" customFormat="1" ht="11.25">
      <c r="A1540" s="32"/>
      <c r="B1540" s="33"/>
      <c r="C1540" s="34"/>
      <c r="D1540" s="184" t="s">
        <v>145</v>
      </c>
      <c r="E1540" s="34"/>
      <c r="F1540" s="185" t="s">
        <v>3011</v>
      </c>
      <c r="G1540" s="34"/>
      <c r="H1540" s="34"/>
      <c r="I1540" s="186"/>
      <c r="J1540" s="34"/>
      <c r="K1540" s="34"/>
      <c r="L1540" s="37"/>
      <c r="M1540" s="187"/>
      <c r="N1540" s="188"/>
      <c r="O1540" s="62"/>
      <c r="P1540" s="62"/>
      <c r="Q1540" s="62"/>
      <c r="R1540" s="62"/>
      <c r="S1540" s="62"/>
      <c r="T1540" s="63"/>
      <c r="U1540" s="32"/>
      <c r="V1540" s="32"/>
      <c r="W1540" s="32"/>
      <c r="X1540" s="32"/>
      <c r="Y1540" s="32"/>
      <c r="Z1540" s="32"/>
      <c r="AA1540" s="32"/>
      <c r="AB1540" s="32"/>
      <c r="AC1540" s="32"/>
      <c r="AD1540" s="32"/>
      <c r="AE1540" s="32"/>
      <c r="AT1540" s="15" t="s">
        <v>145</v>
      </c>
      <c r="AU1540" s="15" t="s">
        <v>83</v>
      </c>
    </row>
    <row r="1541" spans="1:65" s="2" customFormat="1" ht="11.25">
      <c r="A1541" s="32"/>
      <c r="B1541" s="33"/>
      <c r="C1541" s="34"/>
      <c r="D1541" s="189" t="s">
        <v>147</v>
      </c>
      <c r="E1541" s="34"/>
      <c r="F1541" s="190" t="s">
        <v>3012</v>
      </c>
      <c r="G1541" s="34"/>
      <c r="H1541" s="34"/>
      <c r="I1541" s="186"/>
      <c r="J1541" s="34"/>
      <c r="K1541" s="34"/>
      <c r="L1541" s="37"/>
      <c r="M1541" s="187"/>
      <c r="N1541" s="188"/>
      <c r="O1541" s="62"/>
      <c r="P1541" s="62"/>
      <c r="Q1541" s="62"/>
      <c r="R1541" s="62"/>
      <c r="S1541" s="62"/>
      <c r="T1541" s="63"/>
      <c r="U1541" s="32"/>
      <c r="V1541" s="32"/>
      <c r="W1541" s="32"/>
      <c r="X1541" s="32"/>
      <c r="Y1541" s="32"/>
      <c r="Z1541" s="32"/>
      <c r="AA1541" s="32"/>
      <c r="AB1541" s="32"/>
      <c r="AC1541" s="32"/>
      <c r="AD1541" s="32"/>
      <c r="AE1541" s="32"/>
      <c r="AT1541" s="15" t="s">
        <v>147</v>
      </c>
      <c r="AU1541" s="15" t="s">
        <v>83</v>
      </c>
    </row>
    <row r="1542" spans="1:65" s="2" customFormat="1" ht="16.5" customHeight="1">
      <c r="A1542" s="32"/>
      <c r="B1542" s="33"/>
      <c r="C1542" s="171" t="s">
        <v>3013</v>
      </c>
      <c r="D1542" s="171" t="s">
        <v>138</v>
      </c>
      <c r="E1542" s="172" t="s">
        <v>3014</v>
      </c>
      <c r="F1542" s="173" t="s">
        <v>3015</v>
      </c>
      <c r="G1542" s="174" t="s">
        <v>141</v>
      </c>
      <c r="H1542" s="175">
        <v>10</v>
      </c>
      <c r="I1542" s="176"/>
      <c r="J1542" s="177">
        <f>ROUND(I1542*H1542,2)</f>
        <v>0</v>
      </c>
      <c r="K1542" s="173" t="s">
        <v>142</v>
      </c>
      <c r="L1542" s="37"/>
      <c r="M1542" s="178" t="s">
        <v>19</v>
      </c>
      <c r="N1542" s="179" t="s">
        <v>44</v>
      </c>
      <c r="O1542" s="62"/>
      <c r="P1542" s="180">
        <f>O1542*H1542</f>
        <v>0</v>
      </c>
      <c r="Q1542" s="180">
        <v>8.5500000000000003E-3</v>
      </c>
      <c r="R1542" s="180">
        <f>Q1542*H1542</f>
        <v>8.5500000000000007E-2</v>
      </c>
      <c r="S1542" s="180">
        <v>0</v>
      </c>
      <c r="T1542" s="181">
        <f>S1542*H1542</f>
        <v>0</v>
      </c>
      <c r="U1542" s="32"/>
      <c r="V1542" s="32"/>
      <c r="W1542" s="32"/>
      <c r="X1542" s="32"/>
      <c r="Y1542" s="32"/>
      <c r="Z1542" s="32"/>
      <c r="AA1542" s="32"/>
      <c r="AB1542" s="32"/>
      <c r="AC1542" s="32"/>
      <c r="AD1542" s="32"/>
      <c r="AE1542" s="32"/>
      <c r="AR1542" s="182" t="s">
        <v>143</v>
      </c>
      <c r="AT1542" s="182" t="s">
        <v>138</v>
      </c>
      <c r="AU1542" s="182" t="s">
        <v>83</v>
      </c>
      <c r="AY1542" s="15" t="s">
        <v>136</v>
      </c>
      <c r="BE1542" s="183">
        <f>IF(N1542="základní",J1542,0)</f>
        <v>0</v>
      </c>
      <c r="BF1542" s="183">
        <f>IF(N1542="snížená",J1542,0)</f>
        <v>0</v>
      </c>
      <c r="BG1542" s="183">
        <f>IF(N1542="zákl. přenesená",J1542,0)</f>
        <v>0</v>
      </c>
      <c r="BH1542" s="183">
        <f>IF(N1542="sníž. přenesená",J1542,0)</f>
        <v>0</v>
      </c>
      <c r="BI1542" s="183">
        <f>IF(N1542="nulová",J1542,0)</f>
        <v>0</v>
      </c>
      <c r="BJ1542" s="15" t="s">
        <v>81</v>
      </c>
      <c r="BK1542" s="183">
        <f>ROUND(I1542*H1542,2)</f>
        <v>0</v>
      </c>
      <c r="BL1542" s="15" t="s">
        <v>143</v>
      </c>
      <c r="BM1542" s="182" t="s">
        <v>3016</v>
      </c>
    </row>
    <row r="1543" spans="1:65" s="2" customFormat="1" ht="11.25">
      <c r="A1543" s="32"/>
      <c r="B1543" s="33"/>
      <c r="C1543" s="34"/>
      <c r="D1543" s="184" t="s">
        <v>145</v>
      </c>
      <c r="E1543" s="34"/>
      <c r="F1543" s="185" t="s">
        <v>3017</v>
      </c>
      <c r="G1543" s="34"/>
      <c r="H1543" s="34"/>
      <c r="I1543" s="186"/>
      <c r="J1543" s="34"/>
      <c r="K1543" s="34"/>
      <c r="L1543" s="37"/>
      <c r="M1543" s="187"/>
      <c r="N1543" s="188"/>
      <c r="O1543" s="62"/>
      <c r="P1543" s="62"/>
      <c r="Q1543" s="62"/>
      <c r="R1543" s="62"/>
      <c r="S1543" s="62"/>
      <c r="T1543" s="63"/>
      <c r="U1543" s="32"/>
      <c r="V1543" s="32"/>
      <c r="W1543" s="32"/>
      <c r="X1543" s="32"/>
      <c r="Y1543" s="32"/>
      <c r="Z1543" s="32"/>
      <c r="AA1543" s="32"/>
      <c r="AB1543" s="32"/>
      <c r="AC1543" s="32"/>
      <c r="AD1543" s="32"/>
      <c r="AE1543" s="32"/>
      <c r="AT1543" s="15" t="s">
        <v>145</v>
      </c>
      <c r="AU1543" s="15" t="s">
        <v>83</v>
      </c>
    </row>
    <row r="1544" spans="1:65" s="2" customFormat="1" ht="11.25">
      <c r="A1544" s="32"/>
      <c r="B1544" s="33"/>
      <c r="C1544" s="34"/>
      <c r="D1544" s="189" t="s">
        <v>147</v>
      </c>
      <c r="E1544" s="34"/>
      <c r="F1544" s="190" t="s">
        <v>3018</v>
      </c>
      <c r="G1544" s="34"/>
      <c r="H1544" s="34"/>
      <c r="I1544" s="186"/>
      <c r="J1544" s="34"/>
      <c r="K1544" s="34"/>
      <c r="L1544" s="37"/>
      <c r="M1544" s="187"/>
      <c r="N1544" s="188"/>
      <c r="O1544" s="62"/>
      <c r="P1544" s="62"/>
      <c r="Q1544" s="62"/>
      <c r="R1544" s="62"/>
      <c r="S1544" s="62"/>
      <c r="T1544" s="63"/>
      <c r="U1544" s="32"/>
      <c r="V1544" s="32"/>
      <c r="W1544" s="32"/>
      <c r="X1544" s="32"/>
      <c r="Y1544" s="32"/>
      <c r="Z1544" s="32"/>
      <c r="AA1544" s="32"/>
      <c r="AB1544" s="32"/>
      <c r="AC1544" s="32"/>
      <c r="AD1544" s="32"/>
      <c r="AE1544" s="32"/>
      <c r="AT1544" s="15" t="s">
        <v>147</v>
      </c>
      <c r="AU1544" s="15" t="s">
        <v>83</v>
      </c>
    </row>
    <row r="1545" spans="1:65" s="2" customFormat="1" ht="16.5" customHeight="1">
      <c r="A1545" s="32"/>
      <c r="B1545" s="33"/>
      <c r="C1545" s="171" t="s">
        <v>3019</v>
      </c>
      <c r="D1545" s="171" t="s">
        <v>138</v>
      </c>
      <c r="E1545" s="172" t="s">
        <v>3020</v>
      </c>
      <c r="F1545" s="173" t="s">
        <v>3021</v>
      </c>
      <c r="G1545" s="174" t="s">
        <v>141</v>
      </c>
      <c r="H1545" s="175">
        <v>15</v>
      </c>
      <c r="I1545" s="176"/>
      <c r="J1545" s="177">
        <f>ROUND(I1545*H1545,2)</f>
        <v>0</v>
      </c>
      <c r="K1545" s="173" t="s">
        <v>142</v>
      </c>
      <c r="L1545" s="37"/>
      <c r="M1545" s="178" t="s">
        <v>19</v>
      </c>
      <c r="N1545" s="179" t="s">
        <v>44</v>
      </c>
      <c r="O1545" s="62"/>
      <c r="P1545" s="180">
        <f>O1545*H1545</f>
        <v>0</v>
      </c>
      <c r="Q1545" s="180">
        <v>1.5389999999999999E-2</v>
      </c>
      <c r="R1545" s="180">
        <f>Q1545*H1545</f>
        <v>0.23085</v>
      </c>
      <c r="S1545" s="180">
        <v>0</v>
      </c>
      <c r="T1545" s="181">
        <f>S1545*H1545</f>
        <v>0</v>
      </c>
      <c r="U1545" s="32"/>
      <c r="V1545" s="32"/>
      <c r="W1545" s="32"/>
      <c r="X1545" s="32"/>
      <c r="Y1545" s="32"/>
      <c r="Z1545" s="32"/>
      <c r="AA1545" s="32"/>
      <c r="AB1545" s="32"/>
      <c r="AC1545" s="32"/>
      <c r="AD1545" s="32"/>
      <c r="AE1545" s="32"/>
      <c r="AR1545" s="182" t="s">
        <v>143</v>
      </c>
      <c r="AT1545" s="182" t="s">
        <v>138</v>
      </c>
      <c r="AU1545" s="182" t="s">
        <v>83</v>
      </c>
      <c r="AY1545" s="15" t="s">
        <v>136</v>
      </c>
      <c r="BE1545" s="183">
        <f>IF(N1545="základní",J1545,0)</f>
        <v>0</v>
      </c>
      <c r="BF1545" s="183">
        <f>IF(N1545="snížená",J1545,0)</f>
        <v>0</v>
      </c>
      <c r="BG1545" s="183">
        <f>IF(N1545="zákl. přenesená",J1545,0)</f>
        <v>0</v>
      </c>
      <c r="BH1545" s="183">
        <f>IF(N1545="sníž. přenesená",J1545,0)</f>
        <v>0</v>
      </c>
      <c r="BI1545" s="183">
        <f>IF(N1545="nulová",J1545,0)</f>
        <v>0</v>
      </c>
      <c r="BJ1545" s="15" t="s">
        <v>81</v>
      </c>
      <c r="BK1545" s="183">
        <f>ROUND(I1545*H1545,2)</f>
        <v>0</v>
      </c>
      <c r="BL1545" s="15" t="s">
        <v>143</v>
      </c>
      <c r="BM1545" s="182" t="s">
        <v>3022</v>
      </c>
    </row>
    <row r="1546" spans="1:65" s="2" customFormat="1" ht="11.25">
      <c r="A1546" s="32"/>
      <c r="B1546" s="33"/>
      <c r="C1546" s="34"/>
      <c r="D1546" s="184" t="s">
        <v>145</v>
      </c>
      <c r="E1546" s="34"/>
      <c r="F1546" s="185" t="s">
        <v>3023</v>
      </c>
      <c r="G1546" s="34"/>
      <c r="H1546" s="34"/>
      <c r="I1546" s="186"/>
      <c r="J1546" s="34"/>
      <c r="K1546" s="34"/>
      <c r="L1546" s="37"/>
      <c r="M1546" s="187"/>
      <c r="N1546" s="188"/>
      <c r="O1546" s="62"/>
      <c r="P1546" s="62"/>
      <c r="Q1546" s="62"/>
      <c r="R1546" s="62"/>
      <c r="S1546" s="62"/>
      <c r="T1546" s="63"/>
      <c r="U1546" s="32"/>
      <c r="V1546" s="32"/>
      <c r="W1546" s="32"/>
      <c r="X1546" s="32"/>
      <c r="Y1546" s="32"/>
      <c r="Z1546" s="32"/>
      <c r="AA1546" s="32"/>
      <c r="AB1546" s="32"/>
      <c r="AC1546" s="32"/>
      <c r="AD1546" s="32"/>
      <c r="AE1546" s="32"/>
      <c r="AT1546" s="15" t="s">
        <v>145</v>
      </c>
      <c r="AU1546" s="15" t="s">
        <v>83</v>
      </c>
    </row>
    <row r="1547" spans="1:65" s="2" customFormat="1" ht="11.25">
      <c r="A1547" s="32"/>
      <c r="B1547" s="33"/>
      <c r="C1547" s="34"/>
      <c r="D1547" s="189" t="s">
        <v>147</v>
      </c>
      <c r="E1547" s="34"/>
      <c r="F1547" s="190" t="s">
        <v>3024</v>
      </c>
      <c r="G1547" s="34"/>
      <c r="H1547" s="34"/>
      <c r="I1547" s="186"/>
      <c r="J1547" s="34"/>
      <c r="K1547" s="34"/>
      <c r="L1547" s="37"/>
      <c r="M1547" s="187"/>
      <c r="N1547" s="188"/>
      <c r="O1547" s="62"/>
      <c r="P1547" s="62"/>
      <c r="Q1547" s="62"/>
      <c r="R1547" s="62"/>
      <c r="S1547" s="62"/>
      <c r="T1547" s="63"/>
      <c r="U1547" s="32"/>
      <c r="V1547" s="32"/>
      <c r="W1547" s="32"/>
      <c r="X1547" s="32"/>
      <c r="Y1547" s="32"/>
      <c r="Z1547" s="32"/>
      <c r="AA1547" s="32"/>
      <c r="AB1547" s="32"/>
      <c r="AC1547" s="32"/>
      <c r="AD1547" s="32"/>
      <c r="AE1547" s="32"/>
      <c r="AT1547" s="15" t="s">
        <v>147</v>
      </c>
      <c r="AU1547" s="15" t="s">
        <v>83</v>
      </c>
    </row>
    <row r="1548" spans="1:65" s="2" customFormat="1" ht="16.5" customHeight="1">
      <c r="A1548" s="32"/>
      <c r="B1548" s="33"/>
      <c r="C1548" s="171" t="s">
        <v>3025</v>
      </c>
      <c r="D1548" s="171" t="s">
        <v>138</v>
      </c>
      <c r="E1548" s="172" t="s">
        <v>3026</v>
      </c>
      <c r="F1548" s="173" t="s">
        <v>3027</v>
      </c>
      <c r="G1548" s="174" t="s">
        <v>263</v>
      </c>
      <c r="H1548" s="175">
        <v>1</v>
      </c>
      <c r="I1548" s="176"/>
      <c r="J1548" s="177">
        <f>ROUND(I1548*H1548,2)</f>
        <v>0</v>
      </c>
      <c r="K1548" s="173" t="s">
        <v>142</v>
      </c>
      <c r="L1548" s="37"/>
      <c r="M1548" s="178" t="s">
        <v>19</v>
      </c>
      <c r="N1548" s="179" t="s">
        <v>44</v>
      </c>
      <c r="O1548" s="62"/>
      <c r="P1548" s="180">
        <f>O1548*H1548</f>
        <v>0</v>
      </c>
      <c r="Q1548" s="180">
        <v>0</v>
      </c>
      <c r="R1548" s="180">
        <f>Q1548*H1548</f>
        <v>0</v>
      </c>
      <c r="S1548" s="180">
        <v>2.5</v>
      </c>
      <c r="T1548" s="181">
        <f>S1548*H1548</f>
        <v>2.5</v>
      </c>
      <c r="U1548" s="32"/>
      <c r="V1548" s="32"/>
      <c r="W1548" s="32"/>
      <c r="X1548" s="32"/>
      <c r="Y1548" s="32"/>
      <c r="Z1548" s="32"/>
      <c r="AA1548" s="32"/>
      <c r="AB1548" s="32"/>
      <c r="AC1548" s="32"/>
      <c r="AD1548" s="32"/>
      <c r="AE1548" s="32"/>
      <c r="AR1548" s="182" t="s">
        <v>143</v>
      </c>
      <c r="AT1548" s="182" t="s">
        <v>138</v>
      </c>
      <c r="AU1548" s="182" t="s">
        <v>83</v>
      </c>
      <c r="AY1548" s="15" t="s">
        <v>136</v>
      </c>
      <c r="BE1548" s="183">
        <f>IF(N1548="základní",J1548,0)</f>
        <v>0</v>
      </c>
      <c r="BF1548" s="183">
        <f>IF(N1548="snížená",J1548,0)</f>
        <v>0</v>
      </c>
      <c r="BG1548" s="183">
        <f>IF(N1548="zákl. přenesená",J1548,0)</f>
        <v>0</v>
      </c>
      <c r="BH1548" s="183">
        <f>IF(N1548="sníž. přenesená",J1548,0)</f>
        <v>0</v>
      </c>
      <c r="BI1548" s="183">
        <f>IF(N1548="nulová",J1548,0)</f>
        <v>0</v>
      </c>
      <c r="BJ1548" s="15" t="s">
        <v>81</v>
      </c>
      <c r="BK1548" s="183">
        <f>ROUND(I1548*H1548,2)</f>
        <v>0</v>
      </c>
      <c r="BL1548" s="15" t="s">
        <v>143</v>
      </c>
      <c r="BM1548" s="182" t="s">
        <v>3028</v>
      </c>
    </row>
    <row r="1549" spans="1:65" s="2" customFormat="1" ht="11.25">
      <c r="A1549" s="32"/>
      <c r="B1549" s="33"/>
      <c r="C1549" s="34"/>
      <c r="D1549" s="184" t="s">
        <v>145</v>
      </c>
      <c r="E1549" s="34"/>
      <c r="F1549" s="185" t="s">
        <v>3029</v>
      </c>
      <c r="G1549" s="34"/>
      <c r="H1549" s="34"/>
      <c r="I1549" s="186"/>
      <c r="J1549" s="34"/>
      <c r="K1549" s="34"/>
      <c r="L1549" s="37"/>
      <c r="M1549" s="187"/>
      <c r="N1549" s="188"/>
      <c r="O1549" s="62"/>
      <c r="P1549" s="62"/>
      <c r="Q1549" s="62"/>
      <c r="R1549" s="62"/>
      <c r="S1549" s="62"/>
      <c r="T1549" s="63"/>
      <c r="U1549" s="32"/>
      <c r="V1549" s="32"/>
      <c r="W1549" s="32"/>
      <c r="X1549" s="32"/>
      <c r="Y1549" s="32"/>
      <c r="Z1549" s="32"/>
      <c r="AA1549" s="32"/>
      <c r="AB1549" s="32"/>
      <c r="AC1549" s="32"/>
      <c r="AD1549" s="32"/>
      <c r="AE1549" s="32"/>
      <c r="AT1549" s="15" t="s">
        <v>145</v>
      </c>
      <c r="AU1549" s="15" t="s">
        <v>83</v>
      </c>
    </row>
    <row r="1550" spans="1:65" s="2" customFormat="1" ht="11.25">
      <c r="A1550" s="32"/>
      <c r="B1550" s="33"/>
      <c r="C1550" s="34"/>
      <c r="D1550" s="189" t="s">
        <v>147</v>
      </c>
      <c r="E1550" s="34"/>
      <c r="F1550" s="190" t="s">
        <v>3030</v>
      </c>
      <c r="G1550" s="34"/>
      <c r="H1550" s="34"/>
      <c r="I1550" s="186"/>
      <c r="J1550" s="34"/>
      <c r="K1550" s="34"/>
      <c r="L1550" s="37"/>
      <c r="M1550" s="187"/>
      <c r="N1550" s="188"/>
      <c r="O1550" s="62"/>
      <c r="P1550" s="62"/>
      <c r="Q1550" s="62"/>
      <c r="R1550" s="62"/>
      <c r="S1550" s="62"/>
      <c r="T1550" s="63"/>
      <c r="U1550" s="32"/>
      <c r="V1550" s="32"/>
      <c r="W1550" s="32"/>
      <c r="X1550" s="32"/>
      <c r="Y1550" s="32"/>
      <c r="Z1550" s="32"/>
      <c r="AA1550" s="32"/>
      <c r="AB1550" s="32"/>
      <c r="AC1550" s="32"/>
      <c r="AD1550" s="32"/>
      <c r="AE1550" s="32"/>
      <c r="AT1550" s="15" t="s">
        <v>147</v>
      </c>
      <c r="AU1550" s="15" t="s">
        <v>83</v>
      </c>
    </row>
    <row r="1551" spans="1:65" s="2" customFormat="1" ht="16.5" customHeight="1">
      <c r="A1551" s="32"/>
      <c r="B1551" s="33"/>
      <c r="C1551" s="171" t="s">
        <v>3031</v>
      </c>
      <c r="D1551" s="171" t="s">
        <v>138</v>
      </c>
      <c r="E1551" s="172" t="s">
        <v>3032</v>
      </c>
      <c r="F1551" s="173" t="s">
        <v>3033</v>
      </c>
      <c r="G1551" s="174" t="s">
        <v>263</v>
      </c>
      <c r="H1551" s="175">
        <v>2</v>
      </c>
      <c r="I1551" s="176"/>
      <c r="J1551" s="177">
        <f>ROUND(I1551*H1551,2)</f>
        <v>0</v>
      </c>
      <c r="K1551" s="173" t="s">
        <v>142</v>
      </c>
      <c r="L1551" s="37"/>
      <c r="M1551" s="178" t="s">
        <v>19</v>
      </c>
      <c r="N1551" s="179" t="s">
        <v>44</v>
      </c>
      <c r="O1551" s="62"/>
      <c r="P1551" s="180">
        <f>O1551*H1551</f>
        <v>0</v>
      </c>
      <c r="Q1551" s="180">
        <v>0</v>
      </c>
      <c r="R1551" s="180">
        <f>Q1551*H1551</f>
        <v>0</v>
      </c>
      <c r="S1551" s="180">
        <v>2.5</v>
      </c>
      <c r="T1551" s="181">
        <f>S1551*H1551</f>
        <v>5</v>
      </c>
      <c r="U1551" s="32"/>
      <c r="V1551" s="32"/>
      <c r="W1551" s="32"/>
      <c r="X1551" s="32"/>
      <c r="Y1551" s="32"/>
      <c r="Z1551" s="32"/>
      <c r="AA1551" s="32"/>
      <c r="AB1551" s="32"/>
      <c r="AC1551" s="32"/>
      <c r="AD1551" s="32"/>
      <c r="AE1551" s="32"/>
      <c r="AR1551" s="182" t="s">
        <v>143</v>
      </c>
      <c r="AT1551" s="182" t="s">
        <v>138</v>
      </c>
      <c r="AU1551" s="182" t="s">
        <v>83</v>
      </c>
      <c r="AY1551" s="15" t="s">
        <v>136</v>
      </c>
      <c r="BE1551" s="183">
        <f>IF(N1551="základní",J1551,0)</f>
        <v>0</v>
      </c>
      <c r="BF1551" s="183">
        <f>IF(N1551="snížená",J1551,0)</f>
        <v>0</v>
      </c>
      <c r="BG1551" s="183">
        <f>IF(N1551="zákl. přenesená",J1551,0)</f>
        <v>0</v>
      </c>
      <c r="BH1551" s="183">
        <f>IF(N1551="sníž. přenesená",J1551,0)</f>
        <v>0</v>
      </c>
      <c r="BI1551" s="183">
        <f>IF(N1551="nulová",J1551,0)</f>
        <v>0</v>
      </c>
      <c r="BJ1551" s="15" t="s">
        <v>81</v>
      </c>
      <c r="BK1551" s="183">
        <f>ROUND(I1551*H1551,2)</f>
        <v>0</v>
      </c>
      <c r="BL1551" s="15" t="s">
        <v>143</v>
      </c>
      <c r="BM1551" s="182" t="s">
        <v>3034</v>
      </c>
    </row>
    <row r="1552" spans="1:65" s="2" customFormat="1" ht="11.25">
      <c r="A1552" s="32"/>
      <c r="B1552" s="33"/>
      <c r="C1552" s="34"/>
      <c r="D1552" s="184" t="s">
        <v>145</v>
      </c>
      <c r="E1552" s="34"/>
      <c r="F1552" s="185" t="s">
        <v>3035</v>
      </c>
      <c r="G1552" s="34"/>
      <c r="H1552" s="34"/>
      <c r="I1552" s="186"/>
      <c r="J1552" s="34"/>
      <c r="K1552" s="34"/>
      <c r="L1552" s="37"/>
      <c r="M1552" s="187"/>
      <c r="N1552" s="188"/>
      <c r="O1552" s="62"/>
      <c r="P1552" s="62"/>
      <c r="Q1552" s="62"/>
      <c r="R1552" s="62"/>
      <c r="S1552" s="62"/>
      <c r="T1552" s="63"/>
      <c r="U1552" s="32"/>
      <c r="V1552" s="32"/>
      <c r="W1552" s="32"/>
      <c r="X1552" s="32"/>
      <c r="Y1552" s="32"/>
      <c r="Z1552" s="32"/>
      <c r="AA1552" s="32"/>
      <c r="AB1552" s="32"/>
      <c r="AC1552" s="32"/>
      <c r="AD1552" s="32"/>
      <c r="AE1552" s="32"/>
      <c r="AT1552" s="15" t="s">
        <v>145</v>
      </c>
      <c r="AU1552" s="15" t="s">
        <v>83</v>
      </c>
    </row>
    <row r="1553" spans="1:65" s="2" customFormat="1" ht="11.25">
      <c r="A1553" s="32"/>
      <c r="B1553" s="33"/>
      <c r="C1553" s="34"/>
      <c r="D1553" s="189" t="s">
        <v>147</v>
      </c>
      <c r="E1553" s="34"/>
      <c r="F1553" s="190" t="s">
        <v>3036</v>
      </c>
      <c r="G1553" s="34"/>
      <c r="H1553" s="34"/>
      <c r="I1553" s="186"/>
      <c r="J1553" s="34"/>
      <c r="K1553" s="34"/>
      <c r="L1553" s="37"/>
      <c r="M1553" s="187"/>
      <c r="N1553" s="188"/>
      <c r="O1553" s="62"/>
      <c r="P1553" s="62"/>
      <c r="Q1553" s="62"/>
      <c r="R1553" s="62"/>
      <c r="S1553" s="62"/>
      <c r="T1553" s="63"/>
      <c r="U1553" s="32"/>
      <c r="V1553" s="32"/>
      <c r="W1553" s="32"/>
      <c r="X1553" s="32"/>
      <c r="Y1553" s="32"/>
      <c r="Z1553" s="32"/>
      <c r="AA1553" s="32"/>
      <c r="AB1553" s="32"/>
      <c r="AC1553" s="32"/>
      <c r="AD1553" s="32"/>
      <c r="AE1553" s="32"/>
      <c r="AT1553" s="15" t="s">
        <v>147</v>
      </c>
      <c r="AU1553" s="15" t="s">
        <v>83</v>
      </c>
    </row>
    <row r="1554" spans="1:65" s="2" customFormat="1" ht="16.5" customHeight="1">
      <c r="A1554" s="32"/>
      <c r="B1554" s="33"/>
      <c r="C1554" s="171" t="s">
        <v>3037</v>
      </c>
      <c r="D1554" s="171" t="s">
        <v>138</v>
      </c>
      <c r="E1554" s="172" t="s">
        <v>3038</v>
      </c>
      <c r="F1554" s="173" t="s">
        <v>3039</v>
      </c>
      <c r="G1554" s="174" t="s">
        <v>263</v>
      </c>
      <c r="H1554" s="175">
        <v>5</v>
      </c>
      <c r="I1554" s="176"/>
      <c r="J1554" s="177">
        <f>ROUND(I1554*H1554,2)</f>
        <v>0</v>
      </c>
      <c r="K1554" s="173" t="s">
        <v>142</v>
      </c>
      <c r="L1554" s="37"/>
      <c r="M1554" s="178" t="s">
        <v>19</v>
      </c>
      <c r="N1554" s="179" t="s">
        <v>44</v>
      </c>
      <c r="O1554" s="62"/>
      <c r="P1554" s="180">
        <f>O1554*H1554</f>
        <v>0</v>
      </c>
      <c r="Q1554" s="180">
        <v>0</v>
      </c>
      <c r="R1554" s="180">
        <f>Q1554*H1554</f>
        <v>0</v>
      </c>
      <c r="S1554" s="180">
        <v>2.5</v>
      </c>
      <c r="T1554" s="181">
        <f>S1554*H1554</f>
        <v>12.5</v>
      </c>
      <c r="U1554" s="32"/>
      <c r="V1554" s="32"/>
      <c r="W1554" s="32"/>
      <c r="X1554" s="32"/>
      <c r="Y1554" s="32"/>
      <c r="Z1554" s="32"/>
      <c r="AA1554" s="32"/>
      <c r="AB1554" s="32"/>
      <c r="AC1554" s="32"/>
      <c r="AD1554" s="32"/>
      <c r="AE1554" s="32"/>
      <c r="AR1554" s="182" t="s">
        <v>143</v>
      </c>
      <c r="AT1554" s="182" t="s">
        <v>138</v>
      </c>
      <c r="AU1554" s="182" t="s">
        <v>83</v>
      </c>
      <c r="AY1554" s="15" t="s">
        <v>136</v>
      </c>
      <c r="BE1554" s="183">
        <f>IF(N1554="základní",J1554,0)</f>
        <v>0</v>
      </c>
      <c r="BF1554" s="183">
        <f>IF(N1554="snížená",J1554,0)</f>
        <v>0</v>
      </c>
      <c r="BG1554" s="183">
        <f>IF(N1554="zákl. přenesená",J1554,0)</f>
        <v>0</v>
      </c>
      <c r="BH1554" s="183">
        <f>IF(N1554="sníž. přenesená",J1554,0)</f>
        <v>0</v>
      </c>
      <c r="BI1554" s="183">
        <f>IF(N1554="nulová",J1554,0)</f>
        <v>0</v>
      </c>
      <c r="BJ1554" s="15" t="s">
        <v>81</v>
      </c>
      <c r="BK1554" s="183">
        <f>ROUND(I1554*H1554,2)</f>
        <v>0</v>
      </c>
      <c r="BL1554" s="15" t="s">
        <v>143</v>
      </c>
      <c r="BM1554" s="182" t="s">
        <v>3040</v>
      </c>
    </row>
    <row r="1555" spans="1:65" s="2" customFormat="1" ht="11.25">
      <c r="A1555" s="32"/>
      <c r="B1555" s="33"/>
      <c r="C1555" s="34"/>
      <c r="D1555" s="184" t="s">
        <v>145</v>
      </c>
      <c r="E1555" s="34"/>
      <c r="F1555" s="185" t="s">
        <v>3041</v>
      </c>
      <c r="G1555" s="34"/>
      <c r="H1555" s="34"/>
      <c r="I1555" s="186"/>
      <c r="J1555" s="34"/>
      <c r="K1555" s="34"/>
      <c r="L1555" s="37"/>
      <c r="M1555" s="187"/>
      <c r="N1555" s="188"/>
      <c r="O1555" s="62"/>
      <c r="P1555" s="62"/>
      <c r="Q1555" s="62"/>
      <c r="R1555" s="62"/>
      <c r="S1555" s="62"/>
      <c r="T1555" s="63"/>
      <c r="U1555" s="32"/>
      <c r="V1555" s="32"/>
      <c r="W1555" s="32"/>
      <c r="X1555" s="32"/>
      <c r="Y1555" s="32"/>
      <c r="Z1555" s="32"/>
      <c r="AA1555" s="32"/>
      <c r="AB1555" s="32"/>
      <c r="AC1555" s="32"/>
      <c r="AD1555" s="32"/>
      <c r="AE1555" s="32"/>
      <c r="AT1555" s="15" t="s">
        <v>145</v>
      </c>
      <c r="AU1555" s="15" t="s">
        <v>83</v>
      </c>
    </row>
    <row r="1556" spans="1:65" s="2" customFormat="1" ht="11.25">
      <c r="A1556" s="32"/>
      <c r="B1556" s="33"/>
      <c r="C1556" s="34"/>
      <c r="D1556" s="189" t="s">
        <v>147</v>
      </c>
      <c r="E1556" s="34"/>
      <c r="F1556" s="190" t="s">
        <v>3042</v>
      </c>
      <c r="G1556" s="34"/>
      <c r="H1556" s="34"/>
      <c r="I1556" s="186"/>
      <c r="J1556" s="34"/>
      <c r="K1556" s="34"/>
      <c r="L1556" s="37"/>
      <c r="M1556" s="187"/>
      <c r="N1556" s="188"/>
      <c r="O1556" s="62"/>
      <c r="P1556" s="62"/>
      <c r="Q1556" s="62"/>
      <c r="R1556" s="62"/>
      <c r="S1556" s="62"/>
      <c r="T1556" s="63"/>
      <c r="U1556" s="32"/>
      <c r="V1556" s="32"/>
      <c r="W1556" s="32"/>
      <c r="X1556" s="32"/>
      <c r="Y1556" s="32"/>
      <c r="Z1556" s="32"/>
      <c r="AA1556" s="32"/>
      <c r="AB1556" s="32"/>
      <c r="AC1556" s="32"/>
      <c r="AD1556" s="32"/>
      <c r="AE1556" s="32"/>
      <c r="AT1556" s="15" t="s">
        <v>147</v>
      </c>
      <c r="AU1556" s="15" t="s">
        <v>83</v>
      </c>
    </row>
    <row r="1557" spans="1:65" s="2" customFormat="1" ht="16.5" customHeight="1">
      <c r="A1557" s="32"/>
      <c r="B1557" s="33"/>
      <c r="C1557" s="171" t="s">
        <v>3043</v>
      </c>
      <c r="D1557" s="171" t="s">
        <v>138</v>
      </c>
      <c r="E1557" s="172" t="s">
        <v>3044</v>
      </c>
      <c r="F1557" s="173" t="s">
        <v>3045</v>
      </c>
      <c r="G1557" s="174" t="s">
        <v>263</v>
      </c>
      <c r="H1557" s="175">
        <v>2</v>
      </c>
      <c r="I1557" s="176"/>
      <c r="J1557" s="177">
        <f>ROUND(I1557*H1557,2)</f>
        <v>0</v>
      </c>
      <c r="K1557" s="173" t="s">
        <v>142</v>
      </c>
      <c r="L1557" s="37"/>
      <c r="M1557" s="178" t="s">
        <v>19</v>
      </c>
      <c r="N1557" s="179" t="s">
        <v>44</v>
      </c>
      <c r="O1557" s="62"/>
      <c r="P1557" s="180">
        <f>O1557*H1557</f>
        <v>0</v>
      </c>
      <c r="Q1557" s="180">
        <v>0.54034000000000004</v>
      </c>
      <c r="R1557" s="180">
        <f>Q1557*H1557</f>
        <v>1.0806800000000001</v>
      </c>
      <c r="S1557" s="180">
        <v>0</v>
      </c>
      <c r="T1557" s="181">
        <f>S1557*H1557</f>
        <v>0</v>
      </c>
      <c r="U1557" s="32"/>
      <c r="V1557" s="32"/>
      <c r="W1557" s="32"/>
      <c r="X1557" s="32"/>
      <c r="Y1557" s="32"/>
      <c r="Z1557" s="32"/>
      <c r="AA1557" s="32"/>
      <c r="AB1557" s="32"/>
      <c r="AC1557" s="32"/>
      <c r="AD1557" s="32"/>
      <c r="AE1557" s="32"/>
      <c r="AR1557" s="182" t="s">
        <v>143</v>
      </c>
      <c r="AT1557" s="182" t="s">
        <v>138</v>
      </c>
      <c r="AU1557" s="182" t="s">
        <v>83</v>
      </c>
      <c r="AY1557" s="15" t="s">
        <v>136</v>
      </c>
      <c r="BE1557" s="183">
        <f>IF(N1557="základní",J1557,0)</f>
        <v>0</v>
      </c>
      <c r="BF1557" s="183">
        <f>IF(N1557="snížená",J1557,0)</f>
        <v>0</v>
      </c>
      <c r="BG1557" s="183">
        <f>IF(N1557="zákl. přenesená",J1557,0)</f>
        <v>0</v>
      </c>
      <c r="BH1557" s="183">
        <f>IF(N1557="sníž. přenesená",J1557,0)</f>
        <v>0</v>
      </c>
      <c r="BI1557" s="183">
        <f>IF(N1557="nulová",J1557,0)</f>
        <v>0</v>
      </c>
      <c r="BJ1557" s="15" t="s">
        <v>81</v>
      </c>
      <c r="BK1557" s="183">
        <f>ROUND(I1557*H1557,2)</f>
        <v>0</v>
      </c>
      <c r="BL1557" s="15" t="s">
        <v>143</v>
      </c>
      <c r="BM1557" s="182" t="s">
        <v>3046</v>
      </c>
    </row>
    <row r="1558" spans="1:65" s="2" customFormat="1" ht="11.25">
      <c r="A1558" s="32"/>
      <c r="B1558" s="33"/>
      <c r="C1558" s="34"/>
      <c r="D1558" s="184" t="s">
        <v>145</v>
      </c>
      <c r="E1558" s="34"/>
      <c r="F1558" s="185" t="s">
        <v>3047</v>
      </c>
      <c r="G1558" s="34"/>
      <c r="H1558" s="34"/>
      <c r="I1558" s="186"/>
      <c r="J1558" s="34"/>
      <c r="K1558" s="34"/>
      <c r="L1558" s="37"/>
      <c r="M1558" s="187"/>
      <c r="N1558" s="188"/>
      <c r="O1558" s="62"/>
      <c r="P1558" s="62"/>
      <c r="Q1558" s="62"/>
      <c r="R1558" s="62"/>
      <c r="S1558" s="62"/>
      <c r="T1558" s="63"/>
      <c r="U1558" s="32"/>
      <c r="V1558" s="32"/>
      <c r="W1558" s="32"/>
      <c r="X1558" s="32"/>
      <c r="Y1558" s="32"/>
      <c r="Z1558" s="32"/>
      <c r="AA1558" s="32"/>
      <c r="AB1558" s="32"/>
      <c r="AC1558" s="32"/>
      <c r="AD1558" s="32"/>
      <c r="AE1558" s="32"/>
      <c r="AT1558" s="15" t="s">
        <v>145</v>
      </c>
      <c r="AU1558" s="15" t="s">
        <v>83</v>
      </c>
    </row>
    <row r="1559" spans="1:65" s="2" customFormat="1" ht="11.25">
      <c r="A1559" s="32"/>
      <c r="B1559" s="33"/>
      <c r="C1559" s="34"/>
      <c r="D1559" s="189" t="s">
        <v>147</v>
      </c>
      <c r="E1559" s="34"/>
      <c r="F1559" s="190" t="s">
        <v>3048</v>
      </c>
      <c r="G1559" s="34"/>
      <c r="H1559" s="34"/>
      <c r="I1559" s="186"/>
      <c r="J1559" s="34"/>
      <c r="K1559" s="34"/>
      <c r="L1559" s="37"/>
      <c r="M1559" s="187"/>
      <c r="N1559" s="188"/>
      <c r="O1559" s="62"/>
      <c r="P1559" s="62"/>
      <c r="Q1559" s="62"/>
      <c r="R1559" s="62"/>
      <c r="S1559" s="62"/>
      <c r="T1559" s="63"/>
      <c r="U1559" s="32"/>
      <c r="V1559" s="32"/>
      <c r="W1559" s="32"/>
      <c r="X1559" s="32"/>
      <c r="Y1559" s="32"/>
      <c r="Z1559" s="32"/>
      <c r="AA1559" s="32"/>
      <c r="AB1559" s="32"/>
      <c r="AC1559" s="32"/>
      <c r="AD1559" s="32"/>
      <c r="AE1559" s="32"/>
      <c r="AT1559" s="15" t="s">
        <v>147</v>
      </c>
      <c r="AU1559" s="15" t="s">
        <v>83</v>
      </c>
    </row>
    <row r="1560" spans="1:65" s="2" customFormat="1" ht="16.5" customHeight="1">
      <c r="A1560" s="32"/>
      <c r="B1560" s="33"/>
      <c r="C1560" s="191" t="s">
        <v>3049</v>
      </c>
      <c r="D1560" s="191" t="s">
        <v>409</v>
      </c>
      <c r="E1560" s="192" t="s">
        <v>3050</v>
      </c>
      <c r="F1560" s="193" t="s">
        <v>3051</v>
      </c>
      <c r="G1560" s="194" t="s">
        <v>168</v>
      </c>
      <c r="H1560" s="195">
        <v>50</v>
      </c>
      <c r="I1560" s="196"/>
      <c r="J1560" s="197">
        <f>ROUND(I1560*H1560,2)</f>
        <v>0</v>
      </c>
      <c r="K1560" s="193" t="s">
        <v>142</v>
      </c>
      <c r="L1560" s="198"/>
      <c r="M1560" s="199" t="s">
        <v>19</v>
      </c>
      <c r="N1560" s="200" t="s">
        <v>44</v>
      </c>
      <c r="O1560" s="62"/>
      <c r="P1560" s="180">
        <f>O1560*H1560</f>
        <v>0</v>
      </c>
      <c r="Q1560" s="180">
        <v>4.1000000000000003E-3</v>
      </c>
      <c r="R1560" s="180">
        <f>Q1560*H1560</f>
        <v>0.20500000000000002</v>
      </c>
      <c r="S1560" s="180">
        <v>0</v>
      </c>
      <c r="T1560" s="181">
        <f>S1560*H1560</f>
        <v>0</v>
      </c>
      <c r="U1560" s="32"/>
      <c r="V1560" s="32"/>
      <c r="W1560" s="32"/>
      <c r="X1560" s="32"/>
      <c r="Y1560" s="32"/>
      <c r="Z1560" s="32"/>
      <c r="AA1560" s="32"/>
      <c r="AB1560" s="32"/>
      <c r="AC1560" s="32"/>
      <c r="AD1560" s="32"/>
      <c r="AE1560" s="32"/>
      <c r="AR1560" s="182" t="s">
        <v>184</v>
      </c>
      <c r="AT1560" s="182" t="s">
        <v>409</v>
      </c>
      <c r="AU1560" s="182" t="s">
        <v>83</v>
      </c>
      <c r="AY1560" s="15" t="s">
        <v>136</v>
      </c>
      <c r="BE1560" s="183">
        <f>IF(N1560="základní",J1560,0)</f>
        <v>0</v>
      </c>
      <c r="BF1560" s="183">
        <f>IF(N1560="snížená",J1560,0)</f>
        <v>0</v>
      </c>
      <c r="BG1560" s="183">
        <f>IF(N1560="zákl. přenesená",J1560,0)</f>
        <v>0</v>
      </c>
      <c r="BH1560" s="183">
        <f>IF(N1560="sníž. přenesená",J1560,0)</f>
        <v>0</v>
      </c>
      <c r="BI1560" s="183">
        <f>IF(N1560="nulová",J1560,0)</f>
        <v>0</v>
      </c>
      <c r="BJ1560" s="15" t="s">
        <v>81</v>
      </c>
      <c r="BK1560" s="183">
        <f>ROUND(I1560*H1560,2)</f>
        <v>0</v>
      </c>
      <c r="BL1560" s="15" t="s">
        <v>143</v>
      </c>
      <c r="BM1560" s="182" t="s">
        <v>3052</v>
      </c>
    </row>
    <row r="1561" spans="1:65" s="2" customFormat="1" ht="11.25">
      <c r="A1561" s="32"/>
      <c r="B1561" s="33"/>
      <c r="C1561" s="34"/>
      <c r="D1561" s="184" t="s">
        <v>145</v>
      </c>
      <c r="E1561" s="34"/>
      <c r="F1561" s="185" t="s">
        <v>3051</v>
      </c>
      <c r="G1561" s="34"/>
      <c r="H1561" s="34"/>
      <c r="I1561" s="186"/>
      <c r="J1561" s="34"/>
      <c r="K1561" s="34"/>
      <c r="L1561" s="37"/>
      <c r="M1561" s="187"/>
      <c r="N1561" s="188"/>
      <c r="O1561" s="62"/>
      <c r="P1561" s="62"/>
      <c r="Q1561" s="62"/>
      <c r="R1561" s="62"/>
      <c r="S1561" s="62"/>
      <c r="T1561" s="63"/>
      <c r="U1561" s="32"/>
      <c r="V1561" s="32"/>
      <c r="W1561" s="32"/>
      <c r="X1561" s="32"/>
      <c r="Y1561" s="32"/>
      <c r="Z1561" s="32"/>
      <c r="AA1561" s="32"/>
      <c r="AB1561" s="32"/>
      <c r="AC1561" s="32"/>
      <c r="AD1561" s="32"/>
      <c r="AE1561" s="32"/>
      <c r="AT1561" s="15" t="s">
        <v>145</v>
      </c>
      <c r="AU1561" s="15" t="s">
        <v>83</v>
      </c>
    </row>
    <row r="1562" spans="1:65" s="2" customFormat="1" ht="16.5" customHeight="1">
      <c r="A1562" s="32"/>
      <c r="B1562" s="33"/>
      <c r="C1562" s="171" t="s">
        <v>3053</v>
      </c>
      <c r="D1562" s="171" t="s">
        <v>138</v>
      </c>
      <c r="E1562" s="172" t="s">
        <v>3054</v>
      </c>
      <c r="F1562" s="173" t="s">
        <v>3055</v>
      </c>
      <c r="G1562" s="174" t="s">
        <v>263</v>
      </c>
      <c r="H1562" s="175">
        <v>5</v>
      </c>
      <c r="I1562" s="176"/>
      <c r="J1562" s="177">
        <f>ROUND(I1562*H1562,2)</f>
        <v>0</v>
      </c>
      <c r="K1562" s="173" t="s">
        <v>142</v>
      </c>
      <c r="L1562" s="37"/>
      <c r="M1562" s="178" t="s">
        <v>19</v>
      </c>
      <c r="N1562" s="179" t="s">
        <v>44</v>
      </c>
      <c r="O1562" s="62"/>
      <c r="P1562" s="180">
        <f>O1562*H1562</f>
        <v>0</v>
      </c>
      <c r="Q1562" s="180">
        <v>0.48818</v>
      </c>
      <c r="R1562" s="180">
        <f>Q1562*H1562</f>
        <v>2.4409000000000001</v>
      </c>
      <c r="S1562" s="180">
        <v>0</v>
      </c>
      <c r="T1562" s="181">
        <f>S1562*H1562</f>
        <v>0</v>
      </c>
      <c r="U1562" s="32"/>
      <c r="V1562" s="32"/>
      <c r="W1562" s="32"/>
      <c r="X1562" s="32"/>
      <c r="Y1562" s="32"/>
      <c r="Z1562" s="32"/>
      <c r="AA1562" s="32"/>
      <c r="AB1562" s="32"/>
      <c r="AC1562" s="32"/>
      <c r="AD1562" s="32"/>
      <c r="AE1562" s="32"/>
      <c r="AR1562" s="182" t="s">
        <v>143</v>
      </c>
      <c r="AT1562" s="182" t="s">
        <v>138</v>
      </c>
      <c r="AU1562" s="182" t="s">
        <v>83</v>
      </c>
      <c r="AY1562" s="15" t="s">
        <v>136</v>
      </c>
      <c r="BE1562" s="183">
        <f>IF(N1562="základní",J1562,0)</f>
        <v>0</v>
      </c>
      <c r="BF1562" s="183">
        <f>IF(N1562="snížená",J1562,0)</f>
        <v>0</v>
      </c>
      <c r="BG1562" s="183">
        <f>IF(N1562="zákl. přenesená",J1562,0)</f>
        <v>0</v>
      </c>
      <c r="BH1562" s="183">
        <f>IF(N1562="sníž. přenesená",J1562,0)</f>
        <v>0</v>
      </c>
      <c r="BI1562" s="183">
        <f>IF(N1562="nulová",J1562,0)</f>
        <v>0</v>
      </c>
      <c r="BJ1562" s="15" t="s">
        <v>81</v>
      </c>
      <c r="BK1562" s="183">
        <f>ROUND(I1562*H1562,2)</f>
        <v>0</v>
      </c>
      <c r="BL1562" s="15" t="s">
        <v>143</v>
      </c>
      <c r="BM1562" s="182" t="s">
        <v>3056</v>
      </c>
    </row>
    <row r="1563" spans="1:65" s="2" customFormat="1" ht="11.25">
      <c r="A1563" s="32"/>
      <c r="B1563" s="33"/>
      <c r="C1563" s="34"/>
      <c r="D1563" s="184" t="s">
        <v>145</v>
      </c>
      <c r="E1563" s="34"/>
      <c r="F1563" s="185" t="s">
        <v>3057</v>
      </c>
      <c r="G1563" s="34"/>
      <c r="H1563" s="34"/>
      <c r="I1563" s="186"/>
      <c r="J1563" s="34"/>
      <c r="K1563" s="34"/>
      <c r="L1563" s="37"/>
      <c r="M1563" s="187"/>
      <c r="N1563" s="188"/>
      <c r="O1563" s="62"/>
      <c r="P1563" s="62"/>
      <c r="Q1563" s="62"/>
      <c r="R1563" s="62"/>
      <c r="S1563" s="62"/>
      <c r="T1563" s="63"/>
      <c r="U1563" s="32"/>
      <c r="V1563" s="32"/>
      <c r="W1563" s="32"/>
      <c r="X1563" s="32"/>
      <c r="Y1563" s="32"/>
      <c r="Z1563" s="32"/>
      <c r="AA1563" s="32"/>
      <c r="AB1563" s="32"/>
      <c r="AC1563" s="32"/>
      <c r="AD1563" s="32"/>
      <c r="AE1563" s="32"/>
      <c r="AT1563" s="15" t="s">
        <v>145</v>
      </c>
      <c r="AU1563" s="15" t="s">
        <v>83</v>
      </c>
    </row>
    <row r="1564" spans="1:65" s="2" customFormat="1" ht="11.25">
      <c r="A1564" s="32"/>
      <c r="B1564" s="33"/>
      <c r="C1564" s="34"/>
      <c r="D1564" s="189" t="s">
        <v>147</v>
      </c>
      <c r="E1564" s="34"/>
      <c r="F1564" s="190" t="s">
        <v>3058</v>
      </c>
      <c r="G1564" s="34"/>
      <c r="H1564" s="34"/>
      <c r="I1564" s="186"/>
      <c r="J1564" s="34"/>
      <c r="K1564" s="34"/>
      <c r="L1564" s="37"/>
      <c r="M1564" s="187"/>
      <c r="N1564" s="188"/>
      <c r="O1564" s="62"/>
      <c r="P1564" s="62"/>
      <c r="Q1564" s="62"/>
      <c r="R1564" s="62"/>
      <c r="S1564" s="62"/>
      <c r="T1564" s="63"/>
      <c r="U1564" s="32"/>
      <c r="V1564" s="32"/>
      <c r="W1564" s="32"/>
      <c r="X1564" s="32"/>
      <c r="Y1564" s="32"/>
      <c r="Z1564" s="32"/>
      <c r="AA1564" s="32"/>
      <c r="AB1564" s="32"/>
      <c r="AC1564" s="32"/>
      <c r="AD1564" s="32"/>
      <c r="AE1564" s="32"/>
      <c r="AT1564" s="15" t="s">
        <v>147</v>
      </c>
      <c r="AU1564" s="15" t="s">
        <v>83</v>
      </c>
    </row>
    <row r="1565" spans="1:65" s="2" customFormat="1" ht="16.5" customHeight="1">
      <c r="A1565" s="32"/>
      <c r="B1565" s="33"/>
      <c r="C1565" s="191" t="s">
        <v>3059</v>
      </c>
      <c r="D1565" s="191" t="s">
        <v>409</v>
      </c>
      <c r="E1565" s="192" t="s">
        <v>3060</v>
      </c>
      <c r="F1565" s="193" t="s">
        <v>3061</v>
      </c>
      <c r="G1565" s="194" t="s">
        <v>412</v>
      </c>
      <c r="H1565" s="195">
        <v>5</v>
      </c>
      <c r="I1565" s="196"/>
      <c r="J1565" s="197">
        <f>ROUND(I1565*H1565,2)</f>
        <v>0</v>
      </c>
      <c r="K1565" s="193" t="s">
        <v>142</v>
      </c>
      <c r="L1565" s="198"/>
      <c r="M1565" s="199" t="s">
        <v>19</v>
      </c>
      <c r="N1565" s="200" t="s">
        <v>44</v>
      </c>
      <c r="O1565" s="62"/>
      <c r="P1565" s="180">
        <f>O1565*H1565</f>
        <v>0</v>
      </c>
      <c r="Q1565" s="180">
        <v>1</v>
      </c>
      <c r="R1565" s="180">
        <f>Q1565*H1565</f>
        <v>5</v>
      </c>
      <c r="S1565" s="180">
        <v>0</v>
      </c>
      <c r="T1565" s="181">
        <f>S1565*H1565</f>
        <v>0</v>
      </c>
      <c r="U1565" s="32"/>
      <c r="V1565" s="32"/>
      <c r="W1565" s="32"/>
      <c r="X1565" s="32"/>
      <c r="Y1565" s="32"/>
      <c r="Z1565" s="32"/>
      <c r="AA1565" s="32"/>
      <c r="AB1565" s="32"/>
      <c r="AC1565" s="32"/>
      <c r="AD1565" s="32"/>
      <c r="AE1565" s="32"/>
      <c r="AR1565" s="182" t="s">
        <v>184</v>
      </c>
      <c r="AT1565" s="182" t="s">
        <v>409</v>
      </c>
      <c r="AU1565" s="182" t="s">
        <v>83</v>
      </c>
      <c r="AY1565" s="15" t="s">
        <v>136</v>
      </c>
      <c r="BE1565" s="183">
        <f>IF(N1565="základní",J1565,0)</f>
        <v>0</v>
      </c>
      <c r="BF1565" s="183">
        <f>IF(N1565="snížená",J1565,0)</f>
        <v>0</v>
      </c>
      <c r="BG1565" s="183">
        <f>IF(N1565="zákl. přenesená",J1565,0)</f>
        <v>0</v>
      </c>
      <c r="BH1565" s="183">
        <f>IF(N1565="sníž. přenesená",J1565,0)</f>
        <v>0</v>
      </c>
      <c r="BI1565" s="183">
        <f>IF(N1565="nulová",J1565,0)</f>
        <v>0</v>
      </c>
      <c r="BJ1565" s="15" t="s">
        <v>81</v>
      </c>
      <c r="BK1565" s="183">
        <f>ROUND(I1565*H1565,2)</f>
        <v>0</v>
      </c>
      <c r="BL1565" s="15" t="s">
        <v>143</v>
      </c>
      <c r="BM1565" s="182" t="s">
        <v>3062</v>
      </c>
    </row>
    <row r="1566" spans="1:65" s="2" customFormat="1" ht="11.25">
      <c r="A1566" s="32"/>
      <c r="B1566" s="33"/>
      <c r="C1566" s="34"/>
      <c r="D1566" s="184" t="s">
        <v>145</v>
      </c>
      <c r="E1566" s="34"/>
      <c r="F1566" s="185" t="s">
        <v>3061</v>
      </c>
      <c r="G1566" s="34"/>
      <c r="H1566" s="34"/>
      <c r="I1566" s="186"/>
      <c r="J1566" s="34"/>
      <c r="K1566" s="34"/>
      <c r="L1566" s="37"/>
      <c r="M1566" s="187"/>
      <c r="N1566" s="188"/>
      <c r="O1566" s="62"/>
      <c r="P1566" s="62"/>
      <c r="Q1566" s="62"/>
      <c r="R1566" s="62"/>
      <c r="S1566" s="62"/>
      <c r="T1566" s="63"/>
      <c r="U1566" s="32"/>
      <c r="V1566" s="32"/>
      <c r="W1566" s="32"/>
      <c r="X1566" s="32"/>
      <c r="Y1566" s="32"/>
      <c r="Z1566" s="32"/>
      <c r="AA1566" s="32"/>
      <c r="AB1566" s="32"/>
      <c r="AC1566" s="32"/>
      <c r="AD1566" s="32"/>
      <c r="AE1566" s="32"/>
      <c r="AT1566" s="15" t="s">
        <v>145</v>
      </c>
      <c r="AU1566" s="15" t="s">
        <v>83</v>
      </c>
    </row>
    <row r="1567" spans="1:65" s="2" customFormat="1" ht="16.5" customHeight="1">
      <c r="A1567" s="32"/>
      <c r="B1567" s="33"/>
      <c r="C1567" s="171" t="s">
        <v>3063</v>
      </c>
      <c r="D1567" s="171" t="s">
        <v>138</v>
      </c>
      <c r="E1567" s="172" t="s">
        <v>3064</v>
      </c>
      <c r="F1567" s="173" t="s">
        <v>3065</v>
      </c>
      <c r="G1567" s="174" t="s">
        <v>263</v>
      </c>
      <c r="H1567" s="175">
        <v>5</v>
      </c>
      <c r="I1567" s="176"/>
      <c r="J1567" s="177">
        <f>ROUND(I1567*H1567,2)</f>
        <v>0</v>
      </c>
      <c r="K1567" s="173" t="s">
        <v>142</v>
      </c>
      <c r="L1567" s="37"/>
      <c r="M1567" s="178" t="s">
        <v>19</v>
      </c>
      <c r="N1567" s="179" t="s">
        <v>44</v>
      </c>
      <c r="O1567" s="62"/>
      <c r="P1567" s="180">
        <f>O1567*H1567</f>
        <v>0</v>
      </c>
      <c r="Q1567" s="180">
        <v>0.50426000000000004</v>
      </c>
      <c r="R1567" s="180">
        <f>Q1567*H1567</f>
        <v>2.5213000000000001</v>
      </c>
      <c r="S1567" s="180">
        <v>0</v>
      </c>
      <c r="T1567" s="181">
        <f>S1567*H1567</f>
        <v>0</v>
      </c>
      <c r="U1567" s="32"/>
      <c r="V1567" s="32"/>
      <c r="W1567" s="32"/>
      <c r="X1567" s="32"/>
      <c r="Y1567" s="32"/>
      <c r="Z1567" s="32"/>
      <c r="AA1567" s="32"/>
      <c r="AB1567" s="32"/>
      <c r="AC1567" s="32"/>
      <c r="AD1567" s="32"/>
      <c r="AE1567" s="32"/>
      <c r="AR1567" s="182" t="s">
        <v>143</v>
      </c>
      <c r="AT1567" s="182" t="s">
        <v>138</v>
      </c>
      <c r="AU1567" s="182" t="s">
        <v>83</v>
      </c>
      <c r="AY1567" s="15" t="s">
        <v>136</v>
      </c>
      <c r="BE1567" s="183">
        <f>IF(N1567="základní",J1567,0)</f>
        <v>0</v>
      </c>
      <c r="BF1567" s="183">
        <f>IF(N1567="snížená",J1567,0)</f>
        <v>0</v>
      </c>
      <c r="BG1567" s="183">
        <f>IF(N1567="zákl. přenesená",J1567,0)</f>
        <v>0</v>
      </c>
      <c r="BH1567" s="183">
        <f>IF(N1567="sníž. přenesená",J1567,0)</f>
        <v>0</v>
      </c>
      <c r="BI1567" s="183">
        <f>IF(N1567="nulová",J1567,0)</f>
        <v>0</v>
      </c>
      <c r="BJ1567" s="15" t="s">
        <v>81</v>
      </c>
      <c r="BK1567" s="183">
        <f>ROUND(I1567*H1567,2)</f>
        <v>0</v>
      </c>
      <c r="BL1567" s="15" t="s">
        <v>143</v>
      </c>
      <c r="BM1567" s="182" t="s">
        <v>3066</v>
      </c>
    </row>
    <row r="1568" spans="1:65" s="2" customFormat="1" ht="11.25">
      <c r="A1568" s="32"/>
      <c r="B1568" s="33"/>
      <c r="C1568" s="34"/>
      <c r="D1568" s="184" t="s">
        <v>145</v>
      </c>
      <c r="E1568" s="34"/>
      <c r="F1568" s="185" t="s">
        <v>3067</v>
      </c>
      <c r="G1568" s="34"/>
      <c r="H1568" s="34"/>
      <c r="I1568" s="186"/>
      <c r="J1568" s="34"/>
      <c r="K1568" s="34"/>
      <c r="L1568" s="37"/>
      <c r="M1568" s="187"/>
      <c r="N1568" s="188"/>
      <c r="O1568" s="62"/>
      <c r="P1568" s="62"/>
      <c r="Q1568" s="62"/>
      <c r="R1568" s="62"/>
      <c r="S1568" s="62"/>
      <c r="T1568" s="63"/>
      <c r="U1568" s="32"/>
      <c r="V1568" s="32"/>
      <c r="W1568" s="32"/>
      <c r="X1568" s="32"/>
      <c r="Y1568" s="32"/>
      <c r="Z1568" s="32"/>
      <c r="AA1568" s="32"/>
      <c r="AB1568" s="32"/>
      <c r="AC1568" s="32"/>
      <c r="AD1568" s="32"/>
      <c r="AE1568" s="32"/>
      <c r="AT1568" s="15" t="s">
        <v>145</v>
      </c>
      <c r="AU1568" s="15" t="s">
        <v>83</v>
      </c>
    </row>
    <row r="1569" spans="1:65" s="2" customFormat="1" ht="11.25">
      <c r="A1569" s="32"/>
      <c r="B1569" s="33"/>
      <c r="C1569" s="34"/>
      <c r="D1569" s="189" t="s">
        <v>147</v>
      </c>
      <c r="E1569" s="34"/>
      <c r="F1569" s="190" t="s">
        <v>3068</v>
      </c>
      <c r="G1569" s="34"/>
      <c r="H1569" s="34"/>
      <c r="I1569" s="186"/>
      <c r="J1569" s="34"/>
      <c r="K1569" s="34"/>
      <c r="L1569" s="37"/>
      <c r="M1569" s="187"/>
      <c r="N1569" s="188"/>
      <c r="O1569" s="62"/>
      <c r="P1569" s="62"/>
      <c r="Q1569" s="62"/>
      <c r="R1569" s="62"/>
      <c r="S1569" s="62"/>
      <c r="T1569" s="63"/>
      <c r="U1569" s="32"/>
      <c r="V1569" s="32"/>
      <c r="W1569" s="32"/>
      <c r="X1569" s="32"/>
      <c r="Y1569" s="32"/>
      <c r="Z1569" s="32"/>
      <c r="AA1569" s="32"/>
      <c r="AB1569" s="32"/>
      <c r="AC1569" s="32"/>
      <c r="AD1569" s="32"/>
      <c r="AE1569" s="32"/>
      <c r="AT1569" s="15" t="s">
        <v>147</v>
      </c>
      <c r="AU1569" s="15" t="s">
        <v>83</v>
      </c>
    </row>
    <row r="1570" spans="1:65" s="2" customFormat="1" ht="16.5" customHeight="1">
      <c r="A1570" s="32"/>
      <c r="B1570" s="33"/>
      <c r="C1570" s="171" t="s">
        <v>3069</v>
      </c>
      <c r="D1570" s="171" t="s">
        <v>138</v>
      </c>
      <c r="E1570" s="172" t="s">
        <v>3070</v>
      </c>
      <c r="F1570" s="173" t="s">
        <v>3071</v>
      </c>
      <c r="G1570" s="174" t="s">
        <v>263</v>
      </c>
      <c r="H1570" s="175">
        <v>5</v>
      </c>
      <c r="I1570" s="176"/>
      <c r="J1570" s="177">
        <f>ROUND(I1570*H1570,2)</f>
        <v>0</v>
      </c>
      <c r="K1570" s="173" t="s">
        <v>142</v>
      </c>
      <c r="L1570" s="37"/>
      <c r="M1570" s="178" t="s">
        <v>19</v>
      </c>
      <c r="N1570" s="179" t="s">
        <v>44</v>
      </c>
      <c r="O1570" s="62"/>
      <c r="P1570" s="180">
        <f>O1570*H1570</f>
        <v>0</v>
      </c>
      <c r="Q1570" s="180">
        <v>0</v>
      </c>
      <c r="R1570" s="180">
        <f>Q1570*H1570</f>
        <v>0</v>
      </c>
      <c r="S1570" s="180">
        <v>0</v>
      </c>
      <c r="T1570" s="181">
        <f>S1570*H1570</f>
        <v>0</v>
      </c>
      <c r="U1570" s="32"/>
      <c r="V1570" s="32"/>
      <c r="W1570" s="32"/>
      <c r="X1570" s="32"/>
      <c r="Y1570" s="32"/>
      <c r="Z1570" s="32"/>
      <c r="AA1570" s="32"/>
      <c r="AB1570" s="32"/>
      <c r="AC1570" s="32"/>
      <c r="AD1570" s="32"/>
      <c r="AE1570" s="32"/>
      <c r="AR1570" s="182" t="s">
        <v>143</v>
      </c>
      <c r="AT1570" s="182" t="s">
        <v>138</v>
      </c>
      <c r="AU1570" s="182" t="s">
        <v>83</v>
      </c>
      <c r="AY1570" s="15" t="s">
        <v>136</v>
      </c>
      <c r="BE1570" s="183">
        <f>IF(N1570="základní",J1570,0)</f>
        <v>0</v>
      </c>
      <c r="BF1570" s="183">
        <f>IF(N1570="snížená",J1570,0)</f>
        <v>0</v>
      </c>
      <c r="BG1570" s="183">
        <f>IF(N1570="zákl. přenesená",J1570,0)</f>
        <v>0</v>
      </c>
      <c r="BH1570" s="183">
        <f>IF(N1570="sníž. přenesená",J1570,0)</f>
        <v>0</v>
      </c>
      <c r="BI1570" s="183">
        <f>IF(N1570="nulová",J1570,0)</f>
        <v>0</v>
      </c>
      <c r="BJ1570" s="15" t="s">
        <v>81</v>
      </c>
      <c r="BK1570" s="183">
        <f>ROUND(I1570*H1570,2)</f>
        <v>0</v>
      </c>
      <c r="BL1570" s="15" t="s">
        <v>143</v>
      </c>
      <c r="BM1570" s="182" t="s">
        <v>3072</v>
      </c>
    </row>
    <row r="1571" spans="1:65" s="2" customFormat="1" ht="11.25">
      <c r="A1571" s="32"/>
      <c r="B1571" s="33"/>
      <c r="C1571" s="34"/>
      <c r="D1571" s="184" t="s">
        <v>145</v>
      </c>
      <c r="E1571" s="34"/>
      <c r="F1571" s="185" t="s">
        <v>3073</v>
      </c>
      <c r="G1571" s="34"/>
      <c r="H1571" s="34"/>
      <c r="I1571" s="186"/>
      <c r="J1571" s="34"/>
      <c r="K1571" s="34"/>
      <c r="L1571" s="37"/>
      <c r="M1571" s="187"/>
      <c r="N1571" s="188"/>
      <c r="O1571" s="62"/>
      <c r="P1571" s="62"/>
      <c r="Q1571" s="62"/>
      <c r="R1571" s="62"/>
      <c r="S1571" s="62"/>
      <c r="T1571" s="63"/>
      <c r="U1571" s="32"/>
      <c r="V1571" s="32"/>
      <c r="W1571" s="32"/>
      <c r="X1571" s="32"/>
      <c r="Y1571" s="32"/>
      <c r="Z1571" s="32"/>
      <c r="AA1571" s="32"/>
      <c r="AB1571" s="32"/>
      <c r="AC1571" s="32"/>
      <c r="AD1571" s="32"/>
      <c r="AE1571" s="32"/>
      <c r="AT1571" s="15" t="s">
        <v>145</v>
      </c>
      <c r="AU1571" s="15" t="s">
        <v>83</v>
      </c>
    </row>
    <row r="1572" spans="1:65" s="2" customFormat="1" ht="11.25">
      <c r="A1572" s="32"/>
      <c r="B1572" s="33"/>
      <c r="C1572" s="34"/>
      <c r="D1572" s="189" t="s">
        <v>147</v>
      </c>
      <c r="E1572" s="34"/>
      <c r="F1572" s="190" t="s">
        <v>3074</v>
      </c>
      <c r="G1572" s="34"/>
      <c r="H1572" s="34"/>
      <c r="I1572" s="186"/>
      <c r="J1572" s="34"/>
      <c r="K1572" s="34"/>
      <c r="L1572" s="37"/>
      <c r="M1572" s="187"/>
      <c r="N1572" s="188"/>
      <c r="O1572" s="62"/>
      <c r="P1572" s="62"/>
      <c r="Q1572" s="62"/>
      <c r="R1572" s="62"/>
      <c r="S1572" s="62"/>
      <c r="T1572" s="63"/>
      <c r="U1572" s="32"/>
      <c r="V1572" s="32"/>
      <c r="W1572" s="32"/>
      <c r="X1572" s="32"/>
      <c r="Y1572" s="32"/>
      <c r="Z1572" s="32"/>
      <c r="AA1572" s="32"/>
      <c r="AB1572" s="32"/>
      <c r="AC1572" s="32"/>
      <c r="AD1572" s="32"/>
      <c r="AE1572" s="32"/>
      <c r="AT1572" s="15" t="s">
        <v>147</v>
      </c>
      <c r="AU1572" s="15" t="s">
        <v>83</v>
      </c>
    </row>
    <row r="1573" spans="1:65" s="2" customFormat="1" ht="16.5" customHeight="1">
      <c r="A1573" s="32"/>
      <c r="B1573" s="33"/>
      <c r="C1573" s="171" t="s">
        <v>3075</v>
      </c>
      <c r="D1573" s="171" t="s">
        <v>138</v>
      </c>
      <c r="E1573" s="172" t="s">
        <v>3076</v>
      </c>
      <c r="F1573" s="173" t="s">
        <v>3077</v>
      </c>
      <c r="G1573" s="174" t="s">
        <v>263</v>
      </c>
      <c r="H1573" s="175">
        <v>2</v>
      </c>
      <c r="I1573" s="176"/>
      <c r="J1573" s="177">
        <f>ROUND(I1573*H1573,2)</f>
        <v>0</v>
      </c>
      <c r="K1573" s="173" t="s">
        <v>142</v>
      </c>
      <c r="L1573" s="37"/>
      <c r="M1573" s="178" t="s">
        <v>19</v>
      </c>
      <c r="N1573" s="179" t="s">
        <v>44</v>
      </c>
      <c r="O1573" s="62"/>
      <c r="P1573" s="180">
        <f>O1573*H1573</f>
        <v>0</v>
      </c>
      <c r="Q1573" s="180">
        <v>0.50375000000000003</v>
      </c>
      <c r="R1573" s="180">
        <f>Q1573*H1573</f>
        <v>1.0075000000000001</v>
      </c>
      <c r="S1573" s="180">
        <v>1.95</v>
      </c>
      <c r="T1573" s="181">
        <f>S1573*H1573</f>
        <v>3.9</v>
      </c>
      <c r="U1573" s="32"/>
      <c r="V1573" s="32"/>
      <c r="W1573" s="32"/>
      <c r="X1573" s="32"/>
      <c r="Y1573" s="32"/>
      <c r="Z1573" s="32"/>
      <c r="AA1573" s="32"/>
      <c r="AB1573" s="32"/>
      <c r="AC1573" s="32"/>
      <c r="AD1573" s="32"/>
      <c r="AE1573" s="32"/>
      <c r="AR1573" s="182" t="s">
        <v>143</v>
      </c>
      <c r="AT1573" s="182" t="s">
        <v>138</v>
      </c>
      <c r="AU1573" s="182" t="s">
        <v>83</v>
      </c>
      <c r="AY1573" s="15" t="s">
        <v>136</v>
      </c>
      <c r="BE1573" s="183">
        <f>IF(N1573="základní",J1573,0)</f>
        <v>0</v>
      </c>
      <c r="BF1573" s="183">
        <f>IF(N1573="snížená",J1573,0)</f>
        <v>0</v>
      </c>
      <c r="BG1573" s="183">
        <f>IF(N1573="zákl. přenesená",J1573,0)</f>
        <v>0</v>
      </c>
      <c r="BH1573" s="183">
        <f>IF(N1573="sníž. přenesená",J1573,0)</f>
        <v>0</v>
      </c>
      <c r="BI1573" s="183">
        <f>IF(N1573="nulová",J1573,0)</f>
        <v>0</v>
      </c>
      <c r="BJ1573" s="15" t="s">
        <v>81</v>
      </c>
      <c r="BK1573" s="183">
        <f>ROUND(I1573*H1573,2)</f>
        <v>0</v>
      </c>
      <c r="BL1573" s="15" t="s">
        <v>143</v>
      </c>
      <c r="BM1573" s="182" t="s">
        <v>3078</v>
      </c>
    </row>
    <row r="1574" spans="1:65" s="2" customFormat="1" ht="11.25">
      <c r="A1574" s="32"/>
      <c r="B1574" s="33"/>
      <c r="C1574" s="34"/>
      <c r="D1574" s="184" t="s">
        <v>145</v>
      </c>
      <c r="E1574" s="34"/>
      <c r="F1574" s="185" t="s">
        <v>3079</v>
      </c>
      <c r="G1574" s="34"/>
      <c r="H1574" s="34"/>
      <c r="I1574" s="186"/>
      <c r="J1574" s="34"/>
      <c r="K1574" s="34"/>
      <c r="L1574" s="37"/>
      <c r="M1574" s="187"/>
      <c r="N1574" s="188"/>
      <c r="O1574" s="62"/>
      <c r="P1574" s="62"/>
      <c r="Q1574" s="62"/>
      <c r="R1574" s="62"/>
      <c r="S1574" s="62"/>
      <c r="T1574" s="63"/>
      <c r="U1574" s="32"/>
      <c r="V1574" s="32"/>
      <c r="W1574" s="32"/>
      <c r="X1574" s="32"/>
      <c r="Y1574" s="32"/>
      <c r="Z1574" s="32"/>
      <c r="AA1574" s="32"/>
      <c r="AB1574" s="32"/>
      <c r="AC1574" s="32"/>
      <c r="AD1574" s="32"/>
      <c r="AE1574" s="32"/>
      <c r="AT1574" s="15" t="s">
        <v>145</v>
      </c>
      <c r="AU1574" s="15" t="s">
        <v>83</v>
      </c>
    </row>
    <row r="1575" spans="1:65" s="2" customFormat="1" ht="11.25">
      <c r="A1575" s="32"/>
      <c r="B1575" s="33"/>
      <c r="C1575" s="34"/>
      <c r="D1575" s="189" t="s">
        <v>147</v>
      </c>
      <c r="E1575" s="34"/>
      <c r="F1575" s="190" t="s">
        <v>3080</v>
      </c>
      <c r="G1575" s="34"/>
      <c r="H1575" s="34"/>
      <c r="I1575" s="186"/>
      <c r="J1575" s="34"/>
      <c r="K1575" s="34"/>
      <c r="L1575" s="37"/>
      <c r="M1575" s="187"/>
      <c r="N1575" s="188"/>
      <c r="O1575" s="62"/>
      <c r="P1575" s="62"/>
      <c r="Q1575" s="62"/>
      <c r="R1575" s="62"/>
      <c r="S1575" s="62"/>
      <c r="T1575" s="63"/>
      <c r="U1575" s="32"/>
      <c r="V1575" s="32"/>
      <c r="W1575" s="32"/>
      <c r="X1575" s="32"/>
      <c r="Y1575" s="32"/>
      <c r="Z1575" s="32"/>
      <c r="AA1575" s="32"/>
      <c r="AB1575" s="32"/>
      <c r="AC1575" s="32"/>
      <c r="AD1575" s="32"/>
      <c r="AE1575" s="32"/>
      <c r="AT1575" s="15" t="s">
        <v>147</v>
      </c>
      <c r="AU1575" s="15" t="s">
        <v>83</v>
      </c>
    </row>
    <row r="1576" spans="1:65" s="2" customFormat="1" ht="16.5" customHeight="1">
      <c r="A1576" s="32"/>
      <c r="B1576" s="33"/>
      <c r="C1576" s="171" t="s">
        <v>3081</v>
      </c>
      <c r="D1576" s="171" t="s">
        <v>138</v>
      </c>
      <c r="E1576" s="172" t="s">
        <v>3082</v>
      </c>
      <c r="F1576" s="173" t="s">
        <v>3083</v>
      </c>
      <c r="G1576" s="174" t="s">
        <v>263</v>
      </c>
      <c r="H1576" s="175">
        <v>1</v>
      </c>
      <c r="I1576" s="176"/>
      <c r="J1576" s="177">
        <f>ROUND(I1576*H1576,2)</f>
        <v>0</v>
      </c>
      <c r="K1576" s="173" t="s">
        <v>142</v>
      </c>
      <c r="L1576" s="37"/>
      <c r="M1576" s="178" t="s">
        <v>19</v>
      </c>
      <c r="N1576" s="179" t="s">
        <v>44</v>
      </c>
      <c r="O1576" s="62"/>
      <c r="P1576" s="180">
        <f>O1576*H1576</f>
        <v>0</v>
      </c>
      <c r="Q1576" s="180">
        <v>0.50375000000000003</v>
      </c>
      <c r="R1576" s="180">
        <f>Q1576*H1576</f>
        <v>0.50375000000000003</v>
      </c>
      <c r="S1576" s="180">
        <v>2.5</v>
      </c>
      <c r="T1576" s="181">
        <f>S1576*H1576</f>
        <v>2.5</v>
      </c>
      <c r="U1576" s="32"/>
      <c r="V1576" s="32"/>
      <c r="W1576" s="32"/>
      <c r="X1576" s="32"/>
      <c r="Y1576" s="32"/>
      <c r="Z1576" s="32"/>
      <c r="AA1576" s="32"/>
      <c r="AB1576" s="32"/>
      <c r="AC1576" s="32"/>
      <c r="AD1576" s="32"/>
      <c r="AE1576" s="32"/>
      <c r="AR1576" s="182" t="s">
        <v>143</v>
      </c>
      <c r="AT1576" s="182" t="s">
        <v>138</v>
      </c>
      <c r="AU1576" s="182" t="s">
        <v>83</v>
      </c>
      <c r="AY1576" s="15" t="s">
        <v>136</v>
      </c>
      <c r="BE1576" s="183">
        <f>IF(N1576="základní",J1576,0)</f>
        <v>0</v>
      </c>
      <c r="BF1576" s="183">
        <f>IF(N1576="snížená",J1576,0)</f>
        <v>0</v>
      </c>
      <c r="BG1576" s="183">
        <f>IF(N1576="zákl. přenesená",J1576,0)</f>
        <v>0</v>
      </c>
      <c r="BH1576" s="183">
        <f>IF(N1576="sníž. přenesená",J1576,0)</f>
        <v>0</v>
      </c>
      <c r="BI1576" s="183">
        <f>IF(N1576="nulová",J1576,0)</f>
        <v>0</v>
      </c>
      <c r="BJ1576" s="15" t="s">
        <v>81</v>
      </c>
      <c r="BK1576" s="183">
        <f>ROUND(I1576*H1576,2)</f>
        <v>0</v>
      </c>
      <c r="BL1576" s="15" t="s">
        <v>143</v>
      </c>
      <c r="BM1576" s="182" t="s">
        <v>3084</v>
      </c>
    </row>
    <row r="1577" spans="1:65" s="2" customFormat="1" ht="11.25">
      <c r="A1577" s="32"/>
      <c r="B1577" s="33"/>
      <c r="C1577" s="34"/>
      <c r="D1577" s="184" t="s">
        <v>145</v>
      </c>
      <c r="E1577" s="34"/>
      <c r="F1577" s="185" t="s">
        <v>3085</v>
      </c>
      <c r="G1577" s="34"/>
      <c r="H1577" s="34"/>
      <c r="I1577" s="186"/>
      <c r="J1577" s="34"/>
      <c r="K1577" s="34"/>
      <c r="L1577" s="37"/>
      <c r="M1577" s="187"/>
      <c r="N1577" s="188"/>
      <c r="O1577" s="62"/>
      <c r="P1577" s="62"/>
      <c r="Q1577" s="62"/>
      <c r="R1577" s="62"/>
      <c r="S1577" s="62"/>
      <c r="T1577" s="63"/>
      <c r="U1577" s="32"/>
      <c r="V1577" s="32"/>
      <c r="W1577" s="32"/>
      <c r="X1577" s="32"/>
      <c r="Y1577" s="32"/>
      <c r="Z1577" s="32"/>
      <c r="AA1577" s="32"/>
      <c r="AB1577" s="32"/>
      <c r="AC1577" s="32"/>
      <c r="AD1577" s="32"/>
      <c r="AE1577" s="32"/>
      <c r="AT1577" s="15" t="s">
        <v>145</v>
      </c>
      <c r="AU1577" s="15" t="s">
        <v>83</v>
      </c>
    </row>
    <row r="1578" spans="1:65" s="2" customFormat="1" ht="11.25">
      <c r="A1578" s="32"/>
      <c r="B1578" s="33"/>
      <c r="C1578" s="34"/>
      <c r="D1578" s="189" t="s">
        <v>147</v>
      </c>
      <c r="E1578" s="34"/>
      <c r="F1578" s="190" t="s">
        <v>3086</v>
      </c>
      <c r="G1578" s="34"/>
      <c r="H1578" s="34"/>
      <c r="I1578" s="186"/>
      <c r="J1578" s="34"/>
      <c r="K1578" s="34"/>
      <c r="L1578" s="37"/>
      <c r="M1578" s="187"/>
      <c r="N1578" s="188"/>
      <c r="O1578" s="62"/>
      <c r="P1578" s="62"/>
      <c r="Q1578" s="62"/>
      <c r="R1578" s="62"/>
      <c r="S1578" s="62"/>
      <c r="T1578" s="63"/>
      <c r="U1578" s="32"/>
      <c r="V1578" s="32"/>
      <c r="W1578" s="32"/>
      <c r="X1578" s="32"/>
      <c r="Y1578" s="32"/>
      <c r="Z1578" s="32"/>
      <c r="AA1578" s="32"/>
      <c r="AB1578" s="32"/>
      <c r="AC1578" s="32"/>
      <c r="AD1578" s="32"/>
      <c r="AE1578" s="32"/>
      <c r="AT1578" s="15" t="s">
        <v>147</v>
      </c>
      <c r="AU1578" s="15" t="s">
        <v>83</v>
      </c>
    </row>
    <row r="1579" spans="1:65" s="2" customFormat="1" ht="16.5" customHeight="1">
      <c r="A1579" s="32"/>
      <c r="B1579" s="33"/>
      <c r="C1579" s="171" t="s">
        <v>3087</v>
      </c>
      <c r="D1579" s="171" t="s">
        <v>138</v>
      </c>
      <c r="E1579" s="172" t="s">
        <v>3088</v>
      </c>
      <c r="F1579" s="173" t="s">
        <v>3089</v>
      </c>
      <c r="G1579" s="174" t="s">
        <v>263</v>
      </c>
      <c r="H1579" s="175">
        <v>2</v>
      </c>
      <c r="I1579" s="176"/>
      <c r="J1579" s="177">
        <f>ROUND(I1579*H1579,2)</f>
        <v>0</v>
      </c>
      <c r="K1579" s="173" t="s">
        <v>142</v>
      </c>
      <c r="L1579" s="37"/>
      <c r="M1579" s="178" t="s">
        <v>19</v>
      </c>
      <c r="N1579" s="179" t="s">
        <v>44</v>
      </c>
      <c r="O1579" s="62"/>
      <c r="P1579" s="180">
        <f>O1579*H1579</f>
        <v>0</v>
      </c>
      <c r="Q1579" s="180">
        <v>0.50375000000000003</v>
      </c>
      <c r="R1579" s="180">
        <f>Q1579*H1579</f>
        <v>1.0075000000000001</v>
      </c>
      <c r="S1579" s="180">
        <v>2.5</v>
      </c>
      <c r="T1579" s="181">
        <f>S1579*H1579</f>
        <v>5</v>
      </c>
      <c r="U1579" s="32"/>
      <c r="V1579" s="32"/>
      <c r="W1579" s="32"/>
      <c r="X1579" s="32"/>
      <c r="Y1579" s="32"/>
      <c r="Z1579" s="32"/>
      <c r="AA1579" s="32"/>
      <c r="AB1579" s="32"/>
      <c r="AC1579" s="32"/>
      <c r="AD1579" s="32"/>
      <c r="AE1579" s="32"/>
      <c r="AR1579" s="182" t="s">
        <v>143</v>
      </c>
      <c r="AT1579" s="182" t="s">
        <v>138</v>
      </c>
      <c r="AU1579" s="182" t="s">
        <v>83</v>
      </c>
      <c r="AY1579" s="15" t="s">
        <v>136</v>
      </c>
      <c r="BE1579" s="183">
        <f>IF(N1579="základní",J1579,0)</f>
        <v>0</v>
      </c>
      <c r="BF1579" s="183">
        <f>IF(N1579="snížená",J1579,0)</f>
        <v>0</v>
      </c>
      <c r="BG1579" s="183">
        <f>IF(N1579="zákl. přenesená",J1579,0)</f>
        <v>0</v>
      </c>
      <c r="BH1579" s="183">
        <f>IF(N1579="sníž. přenesená",J1579,0)</f>
        <v>0</v>
      </c>
      <c r="BI1579" s="183">
        <f>IF(N1579="nulová",J1579,0)</f>
        <v>0</v>
      </c>
      <c r="BJ1579" s="15" t="s">
        <v>81</v>
      </c>
      <c r="BK1579" s="183">
        <f>ROUND(I1579*H1579,2)</f>
        <v>0</v>
      </c>
      <c r="BL1579" s="15" t="s">
        <v>143</v>
      </c>
      <c r="BM1579" s="182" t="s">
        <v>3090</v>
      </c>
    </row>
    <row r="1580" spans="1:65" s="2" customFormat="1" ht="11.25">
      <c r="A1580" s="32"/>
      <c r="B1580" s="33"/>
      <c r="C1580" s="34"/>
      <c r="D1580" s="184" t="s">
        <v>145</v>
      </c>
      <c r="E1580" s="34"/>
      <c r="F1580" s="185" t="s">
        <v>3091</v>
      </c>
      <c r="G1580" s="34"/>
      <c r="H1580" s="34"/>
      <c r="I1580" s="186"/>
      <c r="J1580" s="34"/>
      <c r="K1580" s="34"/>
      <c r="L1580" s="37"/>
      <c r="M1580" s="187"/>
      <c r="N1580" s="188"/>
      <c r="O1580" s="62"/>
      <c r="P1580" s="62"/>
      <c r="Q1580" s="62"/>
      <c r="R1580" s="62"/>
      <c r="S1580" s="62"/>
      <c r="T1580" s="63"/>
      <c r="U1580" s="32"/>
      <c r="V1580" s="32"/>
      <c r="W1580" s="32"/>
      <c r="X1580" s="32"/>
      <c r="Y1580" s="32"/>
      <c r="Z1580" s="32"/>
      <c r="AA1580" s="32"/>
      <c r="AB1580" s="32"/>
      <c r="AC1580" s="32"/>
      <c r="AD1580" s="32"/>
      <c r="AE1580" s="32"/>
      <c r="AT1580" s="15" t="s">
        <v>145</v>
      </c>
      <c r="AU1580" s="15" t="s">
        <v>83</v>
      </c>
    </row>
    <row r="1581" spans="1:65" s="2" customFormat="1" ht="11.25">
      <c r="A1581" s="32"/>
      <c r="B1581" s="33"/>
      <c r="C1581" s="34"/>
      <c r="D1581" s="189" t="s">
        <v>147</v>
      </c>
      <c r="E1581" s="34"/>
      <c r="F1581" s="190" t="s">
        <v>3092</v>
      </c>
      <c r="G1581" s="34"/>
      <c r="H1581" s="34"/>
      <c r="I1581" s="186"/>
      <c r="J1581" s="34"/>
      <c r="K1581" s="34"/>
      <c r="L1581" s="37"/>
      <c r="M1581" s="187"/>
      <c r="N1581" s="188"/>
      <c r="O1581" s="62"/>
      <c r="P1581" s="62"/>
      <c r="Q1581" s="62"/>
      <c r="R1581" s="62"/>
      <c r="S1581" s="62"/>
      <c r="T1581" s="63"/>
      <c r="U1581" s="32"/>
      <c r="V1581" s="32"/>
      <c r="W1581" s="32"/>
      <c r="X1581" s="32"/>
      <c r="Y1581" s="32"/>
      <c r="Z1581" s="32"/>
      <c r="AA1581" s="32"/>
      <c r="AB1581" s="32"/>
      <c r="AC1581" s="32"/>
      <c r="AD1581" s="32"/>
      <c r="AE1581" s="32"/>
      <c r="AT1581" s="15" t="s">
        <v>147</v>
      </c>
      <c r="AU1581" s="15" t="s">
        <v>83</v>
      </c>
    </row>
    <row r="1582" spans="1:65" s="2" customFormat="1" ht="16.5" customHeight="1">
      <c r="A1582" s="32"/>
      <c r="B1582" s="33"/>
      <c r="C1582" s="171" t="s">
        <v>3093</v>
      </c>
      <c r="D1582" s="171" t="s">
        <v>138</v>
      </c>
      <c r="E1582" s="172" t="s">
        <v>3094</v>
      </c>
      <c r="F1582" s="173" t="s">
        <v>3095</v>
      </c>
      <c r="G1582" s="174" t="s">
        <v>263</v>
      </c>
      <c r="H1582" s="175">
        <v>5</v>
      </c>
      <c r="I1582" s="176"/>
      <c r="J1582" s="177">
        <f>ROUND(I1582*H1582,2)</f>
        <v>0</v>
      </c>
      <c r="K1582" s="173" t="s">
        <v>142</v>
      </c>
      <c r="L1582" s="37"/>
      <c r="M1582" s="178" t="s">
        <v>19</v>
      </c>
      <c r="N1582" s="179" t="s">
        <v>44</v>
      </c>
      <c r="O1582" s="62"/>
      <c r="P1582" s="180">
        <f>O1582*H1582</f>
        <v>0</v>
      </c>
      <c r="Q1582" s="180">
        <v>0.50375000000000003</v>
      </c>
      <c r="R1582" s="180">
        <f>Q1582*H1582</f>
        <v>2.5187500000000003</v>
      </c>
      <c r="S1582" s="180">
        <v>2.5</v>
      </c>
      <c r="T1582" s="181">
        <f>S1582*H1582</f>
        <v>12.5</v>
      </c>
      <c r="U1582" s="32"/>
      <c r="V1582" s="32"/>
      <c r="W1582" s="32"/>
      <c r="X1582" s="32"/>
      <c r="Y1582" s="32"/>
      <c r="Z1582" s="32"/>
      <c r="AA1582" s="32"/>
      <c r="AB1582" s="32"/>
      <c r="AC1582" s="32"/>
      <c r="AD1582" s="32"/>
      <c r="AE1582" s="32"/>
      <c r="AR1582" s="182" t="s">
        <v>143</v>
      </c>
      <c r="AT1582" s="182" t="s">
        <v>138</v>
      </c>
      <c r="AU1582" s="182" t="s">
        <v>83</v>
      </c>
      <c r="AY1582" s="15" t="s">
        <v>136</v>
      </c>
      <c r="BE1582" s="183">
        <f>IF(N1582="základní",J1582,0)</f>
        <v>0</v>
      </c>
      <c r="BF1582" s="183">
        <f>IF(N1582="snížená",J1582,0)</f>
        <v>0</v>
      </c>
      <c r="BG1582" s="183">
        <f>IF(N1582="zákl. přenesená",J1582,0)</f>
        <v>0</v>
      </c>
      <c r="BH1582" s="183">
        <f>IF(N1582="sníž. přenesená",J1582,0)</f>
        <v>0</v>
      </c>
      <c r="BI1582" s="183">
        <f>IF(N1582="nulová",J1582,0)</f>
        <v>0</v>
      </c>
      <c r="BJ1582" s="15" t="s">
        <v>81</v>
      </c>
      <c r="BK1582" s="183">
        <f>ROUND(I1582*H1582,2)</f>
        <v>0</v>
      </c>
      <c r="BL1582" s="15" t="s">
        <v>143</v>
      </c>
      <c r="BM1582" s="182" t="s">
        <v>3096</v>
      </c>
    </row>
    <row r="1583" spans="1:65" s="2" customFormat="1" ht="11.25">
      <c r="A1583" s="32"/>
      <c r="B1583" s="33"/>
      <c r="C1583" s="34"/>
      <c r="D1583" s="184" t="s">
        <v>145</v>
      </c>
      <c r="E1583" s="34"/>
      <c r="F1583" s="185" t="s">
        <v>3097</v>
      </c>
      <c r="G1583" s="34"/>
      <c r="H1583" s="34"/>
      <c r="I1583" s="186"/>
      <c r="J1583" s="34"/>
      <c r="K1583" s="34"/>
      <c r="L1583" s="37"/>
      <c r="M1583" s="187"/>
      <c r="N1583" s="188"/>
      <c r="O1583" s="62"/>
      <c r="P1583" s="62"/>
      <c r="Q1583" s="62"/>
      <c r="R1583" s="62"/>
      <c r="S1583" s="62"/>
      <c r="T1583" s="63"/>
      <c r="U1583" s="32"/>
      <c r="V1583" s="32"/>
      <c r="W1583" s="32"/>
      <c r="X1583" s="32"/>
      <c r="Y1583" s="32"/>
      <c r="Z1583" s="32"/>
      <c r="AA1583" s="32"/>
      <c r="AB1583" s="32"/>
      <c r="AC1583" s="32"/>
      <c r="AD1583" s="32"/>
      <c r="AE1583" s="32"/>
      <c r="AT1583" s="15" t="s">
        <v>145</v>
      </c>
      <c r="AU1583" s="15" t="s">
        <v>83</v>
      </c>
    </row>
    <row r="1584" spans="1:65" s="2" customFormat="1" ht="11.25">
      <c r="A1584" s="32"/>
      <c r="B1584" s="33"/>
      <c r="C1584" s="34"/>
      <c r="D1584" s="189" t="s">
        <v>147</v>
      </c>
      <c r="E1584" s="34"/>
      <c r="F1584" s="190" t="s">
        <v>3098</v>
      </c>
      <c r="G1584" s="34"/>
      <c r="H1584" s="34"/>
      <c r="I1584" s="186"/>
      <c r="J1584" s="34"/>
      <c r="K1584" s="34"/>
      <c r="L1584" s="37"/>
      <c r="M1584" s="187"/>
      <c r="N1584" s="188"/>
      <c r="O1584" s="62"/>
      <c r="P1584" s="62"/>
      <c r="Q1584" s="62"/>
      <c r="R1584" s="62"/>
      <c r="S1584" s="62"/>
      <c r="T1584" s="63"/>
      <c r="U1584" s="32"/>
      <c r="V1584" s="32"/>
      <c r="W1584" s="32"/>
      <c r="X1584" s="32"/>
      <c r="Y1584" s="32"/>
      <c r="Z1584" s="32"/>
      <c r="AA1584" s="32"/>
      <c r="AB1584" s="32"/>
      <c r="AC1584" s="32"/>
      <c r="AD1584" s="32"/>
      <c r="AE1584" s="32"/>
      <c r="AT1584" s="15" t="s">
        <v>147</v>
      </c>
      <c r="AU1584" s="15" t="s">
        <v>83</v>
      </c>
    </row>
    <row r="1585" spans="1:65" s="2" customFormat="1" ht="16.5" customHeight="1">
      <c r="A1585" s="32"/>
      <c r="B1585" s="33"/>
      <c r="C1585" s="171" t="s">
        <v>3099</v>
      </c>
      <c r="D1585" s="171" t="s">
        <v>138</v>
      </c>
      <c r="E1585" s="172" t="s">
        <v>3100</v>
      </c>
      <c r="F1585" s="173" t="s">
        <v>3101</v>
      </c>
      <c r="G1585" s="174" t="s">
        <v>141</v>
      </c>
      <c r="H1585" s="175">
        <v>100</v>
      </c>
      <c r="I1585" s="176"/>
      <c r="J1585" s="177">
        <f>ROUND(I1585*H1585,2)</f>
        <v>0</v>
      </c>
      <c r="K1585" s="173" t="s">
        <v>142</v>
      </c>
      <c r="L1585" s="37"/>
      <c r="M1585" s="178" t="s">
        <v>19</v>
      </c>
      <c r="N1585" s="179" t="s">
        <v>44</v>
      </c>
      <c r="O1585" s="62"/>
      <c r="P1585" s="180">
        <f>O1585*H1585</f>
        <v>0</v>
      </c>
      <c r="Q1585" s="180">
        <v>1.162E-2</v>
      </c>
      <c r="R1585" s="180">
        <f>Q1585*H1585</f>
        <v>1.1619999999999999</v>
      </c>
      <c r="S1585" s="180">
        <v>0</v>
      </c>
      <c r="T1585" s="181">
        <f>S1585*H1585</f>
        <v>0</v>
      </c>
      <c r="U1585" s="32"/>
      <c r="V1585" s="32"/>
      <c r="W1585" s="32"/>
      <c r="X1585" s="32"/>
      <c r="Y1585" s="32"/>
      <c r="Z1585" s="32"/>
      <c r="AA1585" s="32"/>
      <c r="AB1585" s="32"/>
      <c r="AC1585" s="32"/>
      <c r="AD1585" s="32"/>
      <c r="AE1585" s="32"/>
      <c r="AR1585" s="182" t="s">
        <v>143</v>
      </c>
      <c r="AT1585" s="182" t="s">
        <v>138</v>
      </c>
      <c r="AU1585" s="182" t="s">
        <v>83</v>
      </c>
      <c r="AY1585" s="15" t="s">
        <v>136</v>
      </c>
      <c r="BE1585" s="183">
        <f>IF(N1585="základní",J1585,0)</f>
        <v>0</v>
      </c>
      <c r="BF1585" s="183">
        <f>IF(N1585="snížená",J1585,0)</f>
        <v>0</v>
      </c>
      <c r="BG1585" s="183">
        <f>IF(N1585="zákl. přenesená",J1585,0)</f>
        <v>0</v>
      </c>
      <c r="BH1585" s="183">
        <f>IF(N1585="sníž. přenesená",J1585,0)</f>
        <v>0</v>
      </c>
      <c r="BI1585" s="183">
        <f>IF(N1585="nulová",J1585,0)</f>
        <v>0</v>
      </c>
      <c r="BJ1585" s="15" t="s">
        <v>81</v>
      </c>
      <c r="BK1585" s="183">
        <f>ROUND(I1585*H1585,2)</f>
        <v>0</v>
      </c>
      <c r="BL1585" s="15" t="s">
        <v>143</v>
      </c>
      <c r="BM1585" s="182" t="s">
        <v>3102</v>
      </c>
    </row>
    <row r="1586" spans="1:65" s="2" customFormat="1" ht="11.25">
      <c r="A1586" s="32"/>
      <c r="B1586" s="33"/>
      <c r="C1586" s="34"/>
      <c r="D1586" s="184" t="s">
        <v>145</v>
      </c>
      <c r="E1586" s="34"/>
      <c r="F1586" s="185" t="s">
        <v>3103</v>
      </c>
      <c r="G1586" s="34"/>
      <c r="H1586" s="34"/>
      <c r="I1586" s="186"/>
      <c r="J1586" s="34"/>
      <c r="K1586" s="34"/>
      <c r="L1586" s="37"/>
      <c r="M1586" s="187"/>
      <c r="N1586" s="188"/>
      <c r="O1586" s="62"/>
      <c r="P1586" s="62"/>
      <c r="Q1586" s="62"/>
      <c r="R1586" s="62"/>
      <c r="S1586" s="62"/>
      <c r="T1586" s="63"/>
      <c r="U1586" s="32"/>
      <c r="V1586" s="32"/>
      <c r="W1586" s="32"/>
      <c r="X1586" s="32"/>
      <c r="Y1586" s="32"/>
      <c r="Z1586" s="32"/>
      <c r="AA1586" s="32"/>
      <c r="AB1586" s="32"/>
      <c r="AC1586" s="32"/>
      <c r="AD1586" s="32"/>
      <c r="AE1586" s="32"/>
      <c r="AT1586" s="15" t="s">
        <v>145</v>
      </c>
      <c r="AU1586" s="15" t="s">
        <v>83</v>
      </c>
    </row>
    <row r="1587" spans="1:65" s="2" customFormat="1" ht="11.25">
      <c r="A1587" s="32"/>
      <c r="B1587" s="33"/>
      <c r="C1587" s="34"/>
      <c r="D1587" s="189" t="s">
        <v>147</v>
      </c>
      <c r="E1587" s="34"/>
      <c r="F1587" s="190" t="s">
        <v>3104</v>
      </c>
      <c r="G1587" s="34"/>
      <c r="H1587" s="34"/>
      <c r="I1587" s="186"/>
      <c r="J1587" s="34"/>
      <c r="K1587" s="34"/>
      <c r="L1587" s="37"/>
      <c r="M1587" s="187"/>
      <c r="N1587" s="188"/>
      <c r="O1587" s="62"/>
      <c r="P1587" s="62"/>
      <c r="Q1587" s="62"/>
      <c r="R1587" s="62"/>
      <c r="S1587" s="62"/>
      <c r="T1587" s="63"/>
      <c r="U1587" s="32"/>
      <c r="V1587" s="32"/>
      <c r="W1587" s="32"/>
      <c r="X1587" s="32"/>
      <c r="Y1587" s="32"/>
      <c r="Z1587" s="32"/>
      <c r="AA1587" s="32"/>
      <c r="AB1587" s="32"/>
      <c r="AC1587" s="32"/>
      <c r="AD1587" s="32"/>
      <c r="AE1587" s="32"/>
      <c r="AT1587" s="15" t="s">
        <v>147</v>
      </c>
      <c r="AU1587" s="15" t="s">
        <v>83</v>
      </c>
    </row>
    <row r="1588" spans="1:65" s="2" customFormat="1" ht="16.5" customHeight="1">
      <c r="A1588" s="32"/>
      <c r="B1588" s="33"/>
      <c r="C1588" s="171" t="s">
        <v>3105</v>
      </c>
      <c r="D1588" s="171" t="s">
        <v>138</v>
      </c>
      <c r="E1588" s="172" t="s">
        <v>3106</v>
      </c>
      <c r="F1588" s="173" t="s">
        <v>3107</v>
      </c>
      <c r="G1588" s="174" t="s">
        <v>141</v>
      </c>
      <c r="H1588" s="175">
        <v>150</v>
      </c>
      <c r="I1588" s="176"/>
      <c r="J1588" s="177">
        <f>ROUND(I1588*H1588,2)</f>
        <v>0</v>
      </c>
      <c r="K1588" s="173" t="s">
        <v>142</v>
      </c>
      <c r="L1588" s="37"/>
      <c r="M1588" s="178" t="s">
        <v>19</v>
      </c>
      <c r="N1588" s="179" t="s">
        <v>44</v>
      </c>
      <c r="O1588" s="62"/>
      <c r="P1588" s="180">
        <f>O1588*H1588</f>
        <v>0</v>
      </c>
      <c r="Q1588" s="180">
        <v>2.324E-2</v>
      </c>
      <c r="R1588" s="180">
        <f>Q1588*H1588</f>
        <v>3.4860000000000002</v>
      </c>
      <c r="S1588" s="180">
        <v>0</v>
      </c>
      <c r="T1588" s="181">
        <f>S1588*H1588</f>
        <v>0</v>
      </c>
      <c r="U1588" s="32"/>
      <c r="V1588" s="32"/>
      <c r="W1588" s="32"/>
      <c r="X1588" s="32"/>
      <c r="Y1588" s="32"/>
      <c r="Z1588" s="32"/>
      <c r="AA1588" s="32"/>
      <c r="AB1588" s="32"/>
      <c r="AC1588" s="32"/>
      <c r="AD1588" s="32"/>
      <c r="AE1588" s="32"/>
      <c r="AR1588" s="182" t="s">
        <v>143</v>
      </c>
      <c r="AT1588" s="182" t="s">
        <v>138</v>
      </c>
      <c r="AU1588" s="182" t="s">
        <v>83</v>
      </c>
      <c r="AY1588" s="15" t="s">
        <v>136</v>
      </c>
      <c r="BE1588" s="183">
        <f>IF(N1588="základní",J1588,0)</f>
        <v>0</v>
      </c>
      <c r="BF1588" s="183">
        <f>IF(N1588="snížená",J1588,0)</f>
        <v>0</v>
      </c>
      <c r="BG1588" s="183">
        <f>IF(N1588="zákl. přenesená",J1588,0)</f>
        <v>0</v>
      </c>
      <c r="BH1588" s="183">
        <f>IF(N1588="sníž. přenesená",J1588,0)</f>
        <v>0</v>
      </c>
      <c r="BI1588" s="183">
        <f>IF(N1588="nulová",J1588,0)</f>
        <v>0</v>
      </c>
      <c r="BJ1588" s="15" t="s">
        <v>81</v>
      </c>
      <c r="BK1588" s="183">
        <f>ROUND(I1588*H1588,2)</f>
        <v>0</v>
      </c>
      <c r="BL1588" s="15" t="s">
        <v>143</v>
      </c>
      <c r="BM1588" s="182" t="s">
        <v>3108</v>
      </c>
    </row>
    <row r="1589" spans="1:65" s="2" customFormat="1" ht="11.25">
      <c r="A1589" s="32"/>
      <c r="B1589" s="33"/>
      <c r="C1589" s="34"/>
      <c r="D1589" s="184" t="s">
        <v>145</v>
      </c>
      <c r="E1589" s="34"/>
      <c r="F1589" s="185" t="s">
        <v>3109</v>
      </c>
      <c r="G1589" s="34"/>
      <c r="H1589" s="34"/>
      <c r="I1589" s="186"/>
      <c r="J1589" s="34"/>
      <c r="K1589" s="34"/>
      <c r="L1589" s="37"/>
      <c r="M1589" s="187"/>
      <c r="N1589" s="188"/>
      <c r="O1589" s="62"/>
      <c r="P1589" s="62"/>
      <c r="Q1589" s="62"/>
      <c r="R1589" s="62"/>
      <c r="S1589" s="62"/>
      <c r="T1589" s="63"/>
      <c r="U1589" s="32"/>
      <c r="V1589" s="32"/>
      <c r="W1589" s="32"/>
      <c r="X1589" s="32"/>
      <c r="Y1589" s="32"/>
      <c r="Z1589" s="32"/>
      <c r="AA1589" s="32"/>
      <c r="AB1589" s="32"/>
      <c r="AC1589" s="32"/>
      <c r="AD1589" s="32"/>
      <c r="AE1589" s="32"/>
      <c r="AT1589" s="15" t="s">
        <v>145</v>
      </c>
      <c r="AU1589" s="15" t="s">
        <v>83</v>
      </c>
    </row>
    <row r="1590" spans="1:65" s="2" customFormat="1" ht="11.25">
      <c r="A1590" s="32"/>
      <c r="B1590" s="33"/>
      <c r="C1590" s="34"/>
      <c r="D1590" s="189" t="s">
        <v>147</v>
      </c>
      <c r="E1590" s="34"/>
      <c r="F1590" s="190" t="s">
        <v>3110</v>
      </c>
      <c r="G1590" s="34"/>
      <c r="H1590" s="34"/>
      <c r="I1590" s="186"/>
      <c r="J1590" s="34"/>
      <c r="K1590" s="34"/>
      <c r="L1590" s="37"/>
      <c r="M1590" s="187"/>
      <c r="N1590" s="188"/>
      <c r="O1590" s="62"/>
      <c r="P1590" s="62"/>
      <c r="Q1590" s="62"/>
      <c r="R1590" s="62"/>
      <c r="S1590" s="62"/>
      <c r="T1590" s="63"/>
      <c r="U1590" s="32"/>
      <c r="V1590" s="32"/>
      <c r="W1590" s="32"/>
      <c r="X1590" s="32"/>
      <c r="Y1590" s="32"/>
      <c r="Z1590" s="32"/>
      <c r="AA1590" s="32"/>
      <c r="AB1590" s="32"/>
      <c r="AC1590" s="32"/>
      <c r="AD1590" s="32"/>
      <c r="AE1590" s="32"/>
      <c r="AT1590" s="15" t="s">
        <v>147</v>
      </c>
      <c r="AU1590" s="15" t="s">
        <v>83</v>
      </c>
    </row>
    <row r="1591" spans="1:65" s="2" customFormat="1" ht="16.5" customHeight="1">
      <c r="A1591" s="32"/>
      <c r="B1591" s="33"/>
      <c r="C1591" s="171" t="s">
        <v>3111</v>
      </c>
      <c r="D1591" s="171" t="s">
        <v>138</v>
      </c>
      <c r="E1591" s="172" t="s">
        <v>3112</v>
      </c>
      <c r="F1591" s="173" t="s">
        <v>3113</v>
      </c>
      <c r="G1591" s="174" t="s">
        <v>141</v>
      </c>
      <c r="H1591" s="175">
        <v>10</v>
      </c>
      <c r="I1591" s="176"/>
      <c r="J1591" s="177">
        <f>ROUND(I1591*H1591,2)</f>
        <v>0</v>
      </c>
      <c r="K1591" s="173" t="s">
        <v>142</v>
      </c>
      <c r="L1591" s="37"/>
      <c r="M1591" s="178" t="s">
        <v>19</v>
      </c>
      <c r="N1591" s="179" t="s">
        <v>44</v>
      </c>
      <c r="O1591" s="62"/>
      <c r="P1591" s="180">
        <f>O1591*H1591</f>
        <v>0</v>
      </c>
      <c r="Q1591" s="180">
        <v>0</v>
      </c>
      <c r="R1591" s="180">
        <f>Q1591*H1591</f>
        <v>0</v>
      </c>
      <c r="S1591" s="180">
        <v>0</v>
      </c>
      <c r="T1591" s="181">
        <f>S1591*H1591</f>
        <v>0</v>
      </c>
      <c r="U1591" s="32"/>
      <c r="V1591" s="32"/>
      <c r="W1591" s="32"/>
      <c r="X1591" s="32"/>
      <c r="Y1591" s="32"/>
      <c r="Z1591" s="32"/>
      <c r="AA1591" s="32"/>
      <c r="AB1591" s="32"/>
      <c r="AC1591" s="32"/>
      <c r="AD1591" s="32"/>
      <c r="AE1591" s="32"/>
      <c r="AR1591" s="182" t="s">
        <v>143</v>
      </c>
      <c r="AT1591" s="182" t="s">
        <v>138</v>
      </c>
      <c r="AU1591" s="182" t="s">
        <v>83</v>
      </c>
      <c r="AY1591" s="15" t="s">
        <v>136</v>
      </c>
      <c r="BE1591" s="183">
        <f>IF(N1591="základní",J1591,0)</f>
        <v>0</v>
      </c>
      <c r="BF1591" s="183">
        <f>IF(N1591="snížená",J1591,0)</f>
        <v>0</v>
      </c>
      <c r="BG1591" s="183">
        <f>IF(N1591="zákl. přenesená",J1591,0)</f>
        <v>0</v>
      </c>
      <c r="BH1591" s="183">
        <f>IF(N1591="sníž. přenesená",J1591,0)</f>
        <v>0</v>
      </c>
      <c r="BI1591" s="183">
        <f>IF(N1591="nulová",J1591,0)</f>
        <v>0</v>
      </c>
      <c r="BJ1591" s="15" t="s">
        <v>81</v>
      </c>
      <c r="BK1591" s="183">
        <f>ROUND(I1591*H1591,2)</f>
        <v>0</v>
      </c>
      <c r="BL1591" s="15" t="s">
        <v>143</v>
      </c>
      <c r="BM1591" s="182" t="s">
        <v>3114</v>
      </c>
    </row>
    <row r="1592" spans="1:65" s="2" customFormat="1" ht="11.25">
      <c r="A1592" s="32"/>
      <c r="B1592" s="33"/>
      <c r="C1592" s="34"/>
      <c r="D1592" s="184" t="s">
        <v>145</v>
      </c>
      <c r="E1592" s="34"/>
      <c r="F1592" s="185" t="s">
        <v>3115</v>
      </c>
      <c r="G1592" s="34"/>
      <c r="H1592" s="34"/>
      <c r="I1592" s="186"/>
      <c r="J1592" s="34"/>
      <c r="K1592" s="34"/>
      <c r="L1592" s="37"/>
      <c r="M1592" s="187"/>
      <c r="N1592" s="188"/>
      <c r="O1592" s="62"/>
      <c r="P1592" s="62"/>
      <c r="Q1592" s="62"/>
      <c r="R1592" s="62"/>
      <c r="S1592" s="62"/>
      <c r="T1592" s="63"/>
      <c r="U1592" s="32"/>
      <c r="V1592" s="32"/>
      <c r="W1592" s="32"/>
      <c r="X1592" s="32"/>
      <c r="Y1592" s="32"/>
      <c r="Z1592" s="32"/>
      <c r="AA1592" s="32"/>
      <c r="AB1592" s="32"/>
      <c r="AC1592" s="32"/>
      <c r="AD1592" s="32"/>
      <c r="AE1592" s="32"/>
      <c r="AT1592" s="15" t="s">
        <v>145</v>
      </c>
      <c r="AU1592" s="15" t="s">
        <v>83</v>
      </c>
    </row>
    <row r="1593" spans="1:65" s="2" customFormat="1" ht="11.25">
      <c r="A1593" s="32"/>
      <c r="B1593" s="33"/>
      <c r="C1593" s="34"/>
      <c r="D1593" s="189" t="s">
        <v>147</v>
      </c>
      <c r="E1593" s="34"/>
      <c r="F1593" s="190" t="s">
        <v>3116</v>
      </c>
      <c r="G1593" s="34"/>
      <c r="H1593" s="34"/>
      <c r="I1593" s="186"/>
      <c r="J1593" s="34"/>
      <c r="K1593" s="34"/>
      <c r="L1593" s="37"/>
      <c r="M1593" s="187"/>
      <c r="N1593" s="188"/>
      <c r="O1593" s="62"/>
      <c r="P1593" s="62"/>
      <c r="Q1593" s="62"/>
      <c r="R1593" s="62"/>
      <c r="S1593" s="62"/>
      <c r="T1593" s="63"/>
      <c r="U1593" s="32"/>
      <c r="V1593" s="32"/>
      <c r="W1593" s="32"/>
      <c r="X1593" s="32"/>
      <c r="Y1593" s="32"/>
      <c r="Z1593" s="32"/>
      <c r="AA1593" s="32"/>
      <c r="AB1593" s="32"/>
      <c r="AC1593" s="32"/>
      <c r="AD1593" s="32"/>
      <c r="AE1593" s="32"/>
      <c r="AT1593" s="15" t="s">
        <v>147</v>
      </c>
      <c r="AU1593" s="15" t="s">
        <v>83</v>
      </c>
    </row>
    <row r="1594" spans="1:65" s="2" customFormat="1" ht="16.5" customHeight="1">
      <c r="A1594" s="32"/>
      <c r="B1594" s="33"/>
      <c r="C1594" s="171" t="s">
        <v>3117</v>
      </c>
      <c r="D1594" s="171" t="s">
        <v>138</v>
      </c>
      <c r="E1594" s="172" t="s">
        <v>3118</v>
      </c>
      <c r="F1594" s="173" t="s">
        <v>3119</v>
      </c>
      <c r="G1594" s="174" t="s">
        <v>141</v>
      </c>
      <c r="H1594" s="175">
        <v>10</v>
      </c>
      <c r="I1594" s="176"/>
      <c r="J1594" s="177">
        <f>ROUND(I1594*H1594,2)</f>
        <v>0</v>
      </c>
      <c r="K1594" s="173" t="s">
        <v>142</v>
      </c>
      <c r="L1594" s="37"/>
      <c r="M1594" s="178" t="s">
        <v>19</v>
      </c>
      <c r="N1594" s="179" t="s">
        <v>44</v>
      </c>
      <c r="O1594" s="62"/>
      <c r="P1594" s="180">
        <f>O1594*H1594</f>
        <v>0</v>
      </c>
      <c r="Q1594" s="180">
        <v>0</v>
      </c>
      <c r="R1594" s="180">
        <f>Q1594*H1594</f>
        <v>0</v>
      </c>
      <c r="S1594" s="180">
        <v>0</v>
      </c>
      <c r="T1594" s="181">
        <f>S1594*H1594</f>
        <v>0</v>
      </c>
      <c r="U1594" s="32"/>
      <c r="V1594" s="32"/>
      <c r="W1594" s="32"/>
      <c r="X1594" s="32"/>
      <c r="Y1594" s="32"/>
      <c r="Z1594" s="32"/>
      <c r="AA1594" s="32"/>
      <c r="AB1594" s="32"/>
      <c r="AC1594" s="32"/>
      <c r="AD1594" s="32"/>
      <c r="AE1594" s="32"/>
      <c r="AR1594" s="182" t="s">
        <v>143</v>
      </c>
      <c r="AT1594" s="182" t="s">
        <v>138</v>
      </c>
      <c r="AU1594" s="182" t="s">
        <v>83</v>
      </c>
      <c r="AY1594" s="15" t="s">
        <v>136</v>
      </c>
      <c r="BE1594" s="183">
        <f>IF(N1594="základní",J1594,0)</f>
        <v>0</v>
      </c>
      <c r="BF1594" s="183">
        <f>IF(N1594="snížená",J1594,0)</f>
        <v>0</v>
      </c>
      <c r="BG1594" s="183">
        <f>IF(N1594="zákl. přenesená",J1594,0)</f>
        <v>0</v>
      </c>
      <c r="BH1594" s="183">
        <f>IF(N1594="sníž. přenesená",J1594,0)</f>
        <v>0</v>
      </c>
      <c r="BI1594" s="183">
        <f>IF(N1594="nulová",J1594,0)</f>
        <v>0</v>
      </c>
      <c r="BJ1594" s="15" t="s">
        <v>81</v>
      </c>
      <c r="BK1594" s="183">
        <f>ROUND(I1594*H1594,2)</f>
        <v>0</v>
      </c>
      <c r="BL1594" s="15" t="s">
        <v>143</v>
      </c>
      <c r="BM1594" s="182" t="s">
        <v>3120</v>
      </c>
    </row>
    <row r="1595" spans="1:65" s="2" customFormat="1" ht="11.25">
      <c r="A1595" s="32"/>
      <c r="B1595" s="33"/>
      <c r="C1595" s="34"/>
      <c r="D1595" s="184" t="s">
        <v>145</v>
      </c>
      <c r="E1595" s="34"/>
      <c r="F1595" s="185" t="s">
        <v>3121</v>
      </c>
      <c r="G1595" s="34"/>
      <c r="H1595" s="34"/>
      <c r="I1595" s="186"/>
      <c r="J1595" s="34"/>
      <c r="K1595" s="34"/>
      <c r="L1595" s="37"/>
      <c r="M1595" s="187"/>
      <c r="N1595" s="188"/>
      <c r="O1595" s="62"/>
      <c r="P1595" s="62"/>
      <c r="Q1595" s="62"/>
      <c r="R1595" s="62"/>
      <c r="S1595" s="62"/>
      <c r="T1595" s="63"/>
      <c r="U1595" s="32"/>
      <c r="V1595" s="32"/>
      <c r="W1595" s="32"/>
      <c r="X1595" s="32"/>
      <c r="Y1595" s="32"/>
      <c r="Z1595" s="32"/>
      <c r="AA1595" s="32"/>
      <c r="AB1595" s="32"/>
      <c r="AC1595" s="32"/>
      <c r="AD1595" s="32"/>
      <c r="AE1595" s="32"/>
      <c r="AT1595" s="15" t="s">
        <v>145</v>
      </c>
      <c r="AU1595" s="15" t="s">
        <v>83</v>
      </c>
    </row>
    <row r="1596" spans="1:65" s="2" customFormat="1" ht="11.25">
      <c r="A1596" s="32"/>
      <c r="B1596" s="33"/>
      <c r="C1596" s="34"/>
      <c r="D1596" s="189" t="s">
        <v>147</v>
      </c>
      <c r="E1596" s="34"/>
      <c r="F1596" s="190" t="s">
        <v>3122</v>
      </c>
      <c r="G1596" s="34"/>
      <c r="H1596" s="34"/>
      <c r="I1596" s="186"/>
      <c r="J1596" s="34"/>
      <c r="K1596" s="34"/>
      <c r="L1596" s="37"/>
      <c r="M1596" s="187"/>
      <c r="N1596" s="188"/>
      <c r="O1596" s="62"/>
      <c r="P1596" s="62"/>
      <c r="Q1596" s="62"/>
      <c r="R1596" s="62"/>
      <c r="S1596" s="62"/>
      <c r="T1596" s="63"/>
      <c r="U1596" s="32"/>
      <c r="V1596" s="32"/>
      <c r="W1596" s="32"/>
      <c r="X1596" s="32"/>
      <c r="Y1596" s="32"/>
      <c r="Z1596" s="32"/>
      <c r="AA1596" s="32"/>
      <c r="AB1596" s="32"/>
      <c r="AC1596" s="32"/>
      <c r="AD1596" s="32"/>
      <c r="AE1596" s="32"/>
      <c r="AT1596" s="15" t="s">
        <v>147</v>
      </c>
      <c r="AU1596" s="15" t="s">
        <v>83</v>
      </c>
    </row>
    <row r="1597" spans="1:65" s="2" customFormat="1" ht="16.5" customHeight="1">
      <c r="A1597" s="32"/>
      <c r="B1597" s="33"/>
      <c r="C1597" s="171" t="s">
        <v>3123</v>
      </c>
      <c r="D1597" s="171" t="s">
        <v>138</v>
      </c>
      <c r="E1597" s="172" t="s">
        <v>3124</v>
      </c>
      <c r="F1597" s="173" t="s">
        <v>3125</v>
      </c>
      <c r="G1597" s="174" t="s">
        <v>141</v>
      </c>
      <c r="H1597" s="175">
        <v>200</v>
      </c>
      <c r="I1597" s="176"/>
      <c r="J1597" s="177">
        <f>ROUND(I1597*H1597,2)</f>
        <v>0</v>
      </c>
      <c r="K1597" s="173" t="s">
        <v>142</v>
      </c>
      <c r="L1597" s="37"/>
      <c r="M1597" s="178" t="s">
        <v>19</v>
      </c>
      <c r="N1597" s="179" t="s">
        <v>44</v>
      </c>
      <c r="O1597" s="62"/>
      <c r="P1597" s="180">
        <f>O1597*H1597</f>
        <v>0</v>
      </c>
      <c r="Q1597" s="180">
        <v>3.9079999999999997E-2</v>
      </c>
      <c r="R1597" s="180">
        <f>Q1597*H1597</f>
        <v>7.8159999999999989</v>
      </c>
      <c r="S1597" s="180">
        <v>0</v>
      </c>
      <c r="T1597" s="181">
        <f>S1597*H1597</f>
        <v>0</v>
      </c>
      <c r="U1597" s="32"/>
      <c r="V1597" s="32"/>
      <c r="W1597" s="32"/>
      <c r="X1597" s="32"/>
      <c r="Y1597" s="32"/>
      <c r="Z1597" s="32"/>
      <c r="AA1597" s="32"/>
      <c r="AB1597" s="32"/>
      <c r="AC1597" s="32"/>
      <c r="AD1597" s="32"/>
      <c r="AE1597" s="32"/>
      <c r="AR1597" s="182" t="s">
        <v>143</v>
      </c>
      <c r="AT1597" s="182" t="s">
        <v>138</v>
      </c>
      <c r="AU1597" s="182" t="s">
        <v>83</v>
      </c>
      <c r="AY1597" s="15" t="s">
        <v>136</v>
      </c>
      <c r="BE1597" s="183">
        <f>IF(N1597="základní",J1597,0)</f>
        <v>0</v>
      </c>
      <c r="BF1597" s="183">
        <f>IF(N1597="snížená",J1597,0)</f>
        <v>0</v>
      </c>
      <c r="BG1597" s="183">
        <f>IF(N1597="zákl. přenesená",J1597,0)</f>
        <v>0</v>
      </c>
      <c r="BH1597" s="183">
        <f>IF(N1597="sníž. přenesená",J1597,0)</f>
        <v>0</v>
      </c>
      <c r="BI1597" s="183">
        <f>IF(N1597="nulová",J1597,0)</f>
        <v>0</v>
      </c>
      <c r="BJ1597" s="15" t="s">
        <v>81</v>
      </c>
      <c r="BK1597" s="183">
        <f>ROUND(I1597*H1597,2)</f>
        <v>0</v>
      </c>
      <c r="BL1597" s="15" t="s">
        <v>143</v>
      </c>
      <c r="BM1597" s="182" t="s">
        <v>3126</v>
      </c>
    </row>
    <row r="1598" spans="1:65" s="2" customFormat="1" ht="11.25">
      <c r="A1598" s="32"/>
      <c r="B1598" s="33"/>
      <c r="C1598" s="34"/>
      <c r="D1598" s="184" t="s">
        <v>145</v>
      </c>
      <c r="E1598" s="34"/>
      <c r="F1598" s="185" t="s">
        <v>3127</v>
      </c>
      <c r="G1598" s="34"/>
      <c r="H1598" s="34"/>
      <c r="I1598" s="186"/>
      <c r="J1598" s="34"/>
      <c r="K1598" s="34"/>
      <c r="L1598" s="37"/>
      <c r="M1598" s="187"/>
      <c r="N1598" s="188"/>
      <c r="O1598" s="62"/>
      <c r="P1598" s="62"/>
      <c r="Q1598" s="62"/>
      <c r="R1598" s="62"/>
      <c r="S1598" s="62"/>
      <c r="T1598" s="63"/>
      <c r="U1598" s="32"/>
      <c r="V1598" s="32"/>
      <c r="W1598" s="32"/>
      <c r="X1598" s="32"/>
      <c r="Y1598" s="32"/>
      <c r="Z1598" s="32"/>
      <c r="AA1598" s="32"/>
      <c r="AB1598" s="32"/>
      <c r="AC1598" s="32"/>
      <c r="AD1598" s="32"/>
      <c r="AE1598" s="32"/>
      <c r="AT1598" s="15" t="s">
        <v>145</v>
      </c>
      <c r="AU1598" s="15" t="s">
        <v>83</v>
      </c>
    </row>
    <row r="1599" spans="1:65" s="2" customFormat="1" ht="11.25">
      <c r="A1599" s="32"/>
      <c r="B1599" s="33"/>
      <c r="C1599" s="34"/>
      <c r="D1599" s="189" t="s">
        <v>147</v>
      </c>
      <c r="E1599" s="34"/>
      <c r="F1599" s="190" t="s">
        <v>3128</v>
      </c>
      <c r="G1599" s="34"/>
      <c r="H1599" s="34"/>
      <c r="I1599" s="186"/>
      <c r="J1599" s="34"/>
      <c r="K1599" s="34"/>
      <c r="L1599" s="37"/>
      <c r="M1599" s="187"/>
      <c r="N1599" s="188"/>
      <c r="O1599" s="62"/>
      <c r="P1599" s="62"/>
      <c r="Q1599" s="62"/>
      <c r="R1599" s="62"/>
      <c r="S1599" s="62"/>
      <c r="T1599" s="63"/>
      <c r="U1599" s="32"/>
      <c r="V1599" s="32"/>
      <c r="W1599" s="32"/>
      <c r="X1599" s="32"/>
      <c r="Y1599" s="32"/>
      <c r="Z1599" s="32"/>
      <c r="AA1599" s="32"/>
      <c r="AB1599" s="32"/>
      <c r="AC1599" s="32"/>
      <c r="AD1599" s="32"/>
      <c r="AE1599" s="32"/>
      <c r="AT1599" s="15" t="s">
        <v>147</v>
      </c>
      <c r="AU1599" s="15" t="s">
        <v>83</v>
      </c>
    </row>
    <row r="1600" spans="1:65" s="2" customFormat="1" ht="16.5" customHeight="1">
      <c r="A1600" s="32"/>
      <c r="B1600" s="33"/>
      <c r="C1600" s="171" t="s">
        <v>3129</v>
      </c>
      <c r="D1600" s="171" t="s">
        <v>138</v>
      </c>
      <c r="E1600" s="172" t="s">
        <v>3130</v>
      </c>
      <c r="F1600" s="173" t="s">
        <v>3131</v>
      </c>
      <c r="G1600" s="174" t="s">
        <v>141</v>
      </c>
      <c r="H1600" s="175">
        <v>250</v>
      </c>
      <c r="I1600" s="176"/>
      <c r="J1600" s="177">
        <f>ROUND(I1600*H1600,2)</f>
        <v>0</v>
      </c>
      <c r="K1600" s="173" t="s">
        <v>142</v>
      </c>
      <c r="L1600" s="37"/>
      <c r="M1600" s="178" t="s">
        <v>19</v>
      </c>
      <c r="N1600" s="179" t="s">
        <v>44</v>
      </c>
      <c r="O1600" s="62"/>
      <c r="P1600" s="180">
        <f>O1600*H1600</f>
        <v>0</v>
      </c>
      <c r="Q1600" s="180">
        <v>7.8159999999999993E-2</v>
      </c>
      <c r="R1600" s="180">
        <f>Q1600*H1600</f>
        <v>19.54</v>
      </c>
      <c r="S1600" s="180">
        <v>0</v>
      </c>
      <c r="T1600" s="181">
        <f>S1600*H1600</f>
        <v>0</v>
      </c>
      <c r="U1600" s="32"/>
      <c r="V1600" s="32"/>
      <c r="W1600" s="32"/>
      <c r="X1600" s="32"/>
      <c r="Y1600" s="32"/>
      <c r="Z1600" s="32"/>
      <c r="AA1600" s="32"/>
      <c r="AB1600" s="32"/>
      <c r="AC1600" s="32"/>
      <c r="AD1600" s="32"/>
      <c r="AE1600" s="32"/>
      <c r="AR1600" s="182" t="s">
        <v>143</v>
      </c>
      <c r="AT1600" s="182" t="s">
        <v>138</v>
      </c>
      <c r="AU1600" s="182" t="s">
        <v>83</v>
      </c>
      <c r="AY1600" s="15" t="s">
        <v>136</v>
      </c>
      <c r="BE1600" s="183">
        <f>IF(N1600="základní",J1600,0)</f>
        <v>0</v>
      </c>
      <c r="BF1600" s="183">
        <f>IF(N1600="snížená",J1600,0)</f>
        <v>0</v>
      </c>
      <c r="BG1600" s="183">
        <f>IF(N1600="zákl. přenesená",J1600,0)</f>
        <v>0</v>
      </c>
      <c r="BH1600" s="183">
        <f>IF(N1600="sníž. přenesená",J1600,0)</f>
        <v>0</v>
      </c>
      <c r="BI1600" s="183">
        <f>IF(N1600="nulová",J1600,0)</f>
        <v>0</v>
      </c>
      <c r="BJ1600" s="15" t="s">
        <v>81</v>
      </c>
      <c r="BK1600" s="183">
        <f>ROUND(I1600*H1600,2)</f>
        <v>0</v>
      </c>
      <c r="BL1600" s="15" t="s">
        <v>143</v>
      </c>
      <c r="BM1600" s="182" t="s">
        <v>3132</v>
      </c>
    </row>
    <row r="1601" spans="1:65" s="2" customFormat="1" ht="11.25">
      <c r="A1601" s="32"/>
      <c r="B1601" s="33"/>
      <c r="C1601" s="34"/>
      <c r="D1601" s="184" t="s">
        <v>145</v>
      </c>
      <c r="E1601" s="34"/>
      <c r="F1601" s="185" t="s">
        <v>3133</v>
      </c>
      <c r="G1601" s="34"/>
      <c r="H1601" s="34"/>
      <c r="I1601" s="186"/>
      <c r="J1601" s="34"/>
      <c r="K1601" s="34"/>
      <c r="L1601" s="37"/>
      <c r="M1601" s="187"/>
      <c r="N1601" s="188"/>
      <c r="O1601" s="62"/>
      <c r="P1601" s="62"/>
      <c r="Q1601" s="62"/>
      <c r="R1601" s="62"/>
      <c r="S1601" s="62"/>
      <c r="T1601" s="63"/>
      <c r="U1601" s="32"/>
      <c r="V1601" s="32"/>
      <c r="W1601" s="32"/>
      <c r="X1601" s="32"/>
      <c r="Y1601" s="32"/>
      <c r="Z1601" s="32"/>
      <c r="AA1601" s="32"/>
      <c r="AB1601" s="32"/>
      <c r="AC1601" s="32"/>
      <c r="AD1601" s="32"/>
      <c r="AE1601" s="32"/>
      <c r="AT1601" s="15" t="s">
        <v>145</v>
      </c>
      <c r="AU1601" s="15" t="s">
        <v>83</v>
      </c>
    </row>
    <row r="1602" spans="1:65" s="2" customFormat="1" ht="11.25">
      <c r="A1602" s="32"/>
      <c r="B1602" s="33"/>
      <c r="C1602" s="34"/>
      <c r="D1602" s="189" t="s">
        <v>147</v>
      </c>
      <c r="E1602" s="34"/>
      <c r="F1602" s="190" t="s">
        <v>3134</v>
      </c>
      <c r="G1602" s="34"/>
      <c r="H1602" s="34"/>
      <c r="I1602" s="186"/>
      <c r="J1602" s="34"/>
      <c r="K1602" s="34"/>
      <c r="L1602" s="37"/>
      <c r="M1602" s="187"/>
      <c r="N1602" s="188"/>
      <c r="O1602" s="62"/>
      <c r="P1602" s="62"/>
      <c r="Q1602" s="62"/>
      <c r="R1602" s="62"/>
      <c r="S1602" s="62"/>
      <c r="T1602" s="63"/>
      <c r="U1602" s="32"/>
      <c r="V1602" s="32"/>
      <c r="W1602" s="32"/>
      <c r="X1602" s="32"/>
      <c r="Y1602" s="32"/>
      <c r="Z1602" s="32"/>
      <c r="AA1602" s="32"/>
      <c r="AB1602" s="32"/>
      <c r="AC1602" s="32"/>
      <c r="AD1602" s="32"/>
      <c r="AE1602" s="32"/>
      <c r="AT1602" s="15" t="s">
        <v>147</v>
      </c>
      <c r="AU1602" s="15" t="s">
        <v>83</v>
      </c>
    </row>
    <row r="1603" spans="1:65" s="2" customFormat="1" ht="16.5" customHeight="1">
      <c r="A1603" s="32"/>
      <c r="B1603" s="33"/>
      <c r="C1603" s="171" t="s">
        <v>3135</v>
      </c>
      <c r="D1603" s="171" t="s">
        <v>138</v>
      </c>
      <c r="E1603" s="172" t="s">
        <v>3136</v>
      </c>
      <c r="F1603" s="173" t="s">
        <v>3137</v>
      </c>
      <c r="G1603" s="174" t="s">
        <v>141</v>
      </c>
      <c r="H1603" s="175">
        <v>10</v>
      </c>
      <c r="I1603" s="176"/>
      <c r="J1603" s="177">
        <f>ROUND(I1603*H1603,2)</f>
        <v>0</v>
      </c>
      <c r="K1603" s="173" t="s">
        <v>142</v>
      </c>
      <c r="L1603" s="37"/>
      <c r="M1603" s="178" t="s">
        <v>19</v>
      </c>
      <c r="N1603" s="179" t="s">
        <v>44</v>
      </c>
      <c r="O1603" s="62"/>
      <c r="P1603" s="180">
        <f>O1603*H1603</f>
        <v>0</v>
      </c>
      <c r="Q1603" s="180">
        <v>0</v>
      </c>
      <c r="R1603" s="180">
        <f>Q1603*H1603</f>
        <v>0</v>
      </c>
      <c r="S1603" s="180">
        <v>0</v>
      </c>
      <c r="T1603" s="181">
        <f>S1603*H1603</f>
        <v>0</v>
      </c>
      <c r="U1603" s="32"/>
      <c r="V1603" s="32"/>
      <c r="W1603" s="32"/>
      <c r="X1603" s="32"/>
      <c r="Y1603" s="32"/>
      <c r="Z1603" s="32"/>
      <c r="AA1603" s="32"/>
      <c r="AB1603" s="32"/>
      <c r="AC1603" s="32"/>
      <c r="AD1603" s="32"/>
      <c r="AE1603" s="32"/>
      <c r="AR1603" s="182" t="s">
        <v>143</v>
      </c>
      <c r="AT1603" s="182" t="s">
        <v>138</v>
      </c>
      <c r="AU1603" s="182" t="s">
        <v>83</v>
      </c>
      <c r="AY1603" s="15" t="s">
        <v>136</v>
      </c>
      <c r="BE1603" s="183">
        <f>IF(N1603="základní",J1603,0)</f>
        <v>0</v>
      </c>
      <c r="BF1603" s="183">
        <f>IF(N1603="snížená",J1603,0)</f>
        <v>0</v>
      </c>
      <c r="BG1603" s="183">
        <f>IF(N1603="zákl. přenesená",J1603,0)</f>
        <v>0</v>
      </c>
      <c r="BH1603" s="183">
        <f>IF(N1603="sníž. přenesená",J1603,0)</f>
        <v>0</v>
      </c>
      <c r="BI1603" s="183">
        <f>IF(N1603="nulová",J1603,0)</f>
        <v>0</v>
      </c>
      <c r="BJ1603" s="15" t="s">
        <v>81</v>
      </c>
      <c r="BK1603" s="183">
        <f>ROUND(I1603*H1603,2)</f>
        <v>0</v>
      </c>
      <c r="BL1603" s="15" t="s">
        <v>143</v>
      </c>
      <c r="BM1603" s="182" t="s">
        <v>3138</v>
      </c>
    </row>
    <row r="1604" spans="1:65" s="2" customFormat="1" ht="11.25">
      <c r="A1604" s="32"/>
      <c r="B1604" s="33"/>
      <c r="C1604" s="34"/>
      <c r="D1604" s="184" t="s">
        <v>145</v>
      </c>
      <c r="E1604" s="34"/>
      <c r="F1604" s="185" t="s">
        <v>3139</v>
      </c>
      <c r="G1604" s="34"/>
      <c r="H1604" s="34"/>
      <c r="I1604" s="186"/>
      <c r="J1604" s="34"/>
      <c r="K1604" s="34"/>
      <c r="L1604" s="37"/>
      <c r="M1604" s="187"/>
      <c r="N1604" s="188"/>
      <c r="O1604" s="62"/>
      <c r="P1604" s="62"/>
      <c r="Q1604" s="62"/>
      <c r="R1604" s="62"/>
      <c r="S1604" s="62"/>
      <c r="T1604" s="63"/>
      <c r="U1604" s="32"/>
      <c r="V1604" s="32"/>
      <c r="W1604" s="32"/>
      <c r="X1604" s="32"/>
      <c r="Y1604" s="32"/>
      <c r="Z1604" s="32"/>
      <c r="AA1604" s="32"/>
      <c r="AB1604" s="32"/>
      <c r="AC1604" s="32"/>
      <c r="AD1604" s="32"/>
      <c r="AE1604" s="32"/>
      <c r="AT1604" s="15" t="s">
        <v>145</v>
      </c>
      <c r="AU1604" s="15" t="s">
        <v>83</v>
      </c>
    </row>
    <row r="1605" spans="1:65" s="2" customFormat="1" ht="11.25">
      <c r="A1605" s="32"/>
      <c r="B1605" s="33"/>
      <c r="C1605" s="34"/>
      <c r="D1605" s="189" t="s">
        <v>147</v>
      </c>
      <c r="E1605" s="34"/>
      <c r="F1605" s="190" t="s">
        <v>3140</v>
      </c>
      <c r="G1605" s="34"/>
      <c r="H1605" s="34"/>
      <c r="I1605" s="186"/>
      <c r="J1605" s="34"/>
      <c r="K1605" s="34"/>
      <c r="L1605" s="37"/>
      <c r="M1605" s="187"/>
      <c r="N1605" s="188"/>
      <c r="O1605" s="62"/>
      <c r="P1605" s="62"/>
      <c r="Q1605" s="62"/>
      <c r="R1605" s="62"/>
      <c r="S1605" s="62"/>
      <c r="T1605" s="63"/>
      <c r="U1605" s="32"/>
      <c r="V1605" s="32"/>
      <c r="W1605" s="32"/>
      <c r="X1605" s="32"/>
      <c r="Y1605" s="32"/>
      <c r="Z1605" s="32"/>
      <c r="AA1605" s="32"/>
      <c r="AB1605" s="32"/>
      <c r="AC1605" s="32"/>
      <c r="AD1605" s="32"/>
      <c r="AE1605" s="32"/>
      <c r="AT1605" s="15" t="s">
        <v>147</v>
      </c>
      <c r="AU1605" s="15" t="s">
        <v>83</v>
      </c>
    </row>
    <row r="1606" spans="1:65" s="2" customFormat="1" ht="16.5" customHeight="1">
      <c r="A1606" s="32"/>
      <c r="B1606" s="33"/>
      <c r="C1606" s="171" t="s">
        <v>3141</v>
      </c>
      <c r="D1606" s="171" t="s">
        <v>138</v>
      </c>
      <c r="E1606" s="172" t="s">
        <v>3142</v>
      </c>
      <c r="F1606" s="173" t="s">
        <v>3143</v>
      </c>
      <c r="G1606" s="174" t="s">
        <v>141</v>
      </c>
      <c r="H1606" s="175">
        <v>10</v>
      </c>
      <c r="I1606" s="176"/>
      <c r="J1606" s="177">
        <f>ROUND(I1606*H1606,2)</f>
        <v>0</v>
      </c>
      <c r="K1606" s="173" t="s">
        <v>142</v>
      </c>
      <c r="L1606" s="37"/>
      <c r="M1606" s="178" t="s">
        <v>19</v>
      </c>
      <c r="N1606" s="179" t="s">
        <v>44</v>
      </c>
      <c r="O1606" s="62"/>
      <c r="P1606" s="180">
        <f>O1606*H1606</f>
        <v>0</v>
      </c>
      <c r="Q1606" s="180">
        <v>0</v>
      </c>
      <c r="R1606" s="180">
        <f>Q1606*H1606</f>
        <v>0</v>
      </c>
      <c r="S1606" s="180">
        <v>0</v>
      </c>
      <c r="T1606" s="181">
        <f>S1606*H1606</f>
        <v>0</v>
      </c>
      <c r="U1606" s="32"/>
      <c r="V1606" s="32"/>
      <c r="W1606" s="32"/>
      <c r="X1606" s="32"/>
      <c r="Y1606" s="32"/>
      <c r="Z1606" s="32"/>
      <c r="AA1606" s="32"/>
      <c r="AB1606" s="32"/>
      <c r="AC1606" s="32"/>
      <c r="AD1606" s="32"/>
      <c r="AE1606" s="32"/>
      <c r="AR1606" s="182" t="s">
        <v>143</v>
      </c>
      <c r="AT1606" s="182" t="s">
        <v>138</v>
      </c>
      <c r="AU1606" s="182" t="s">
        <v>83</v>
      </c>
      <c r="AY1606" s="15" t="s">
        <v>136</v>
      </c>
      <c r="BE1606" s="183">
        <f>IF(N1606="základní",J1606,0)</f>
        <v>0</v>
      </c>
      <c r="BF1606" s="183">
        <f>IF(N1606="snížená",J1606,0)</f>
        <v>0</v>
      </c>
      <c r="BG1606" s="183">
        <f>IF(N1606="zákl. přenesená",J1606,0)</f>
        <v>0</v>
      </c>
      <c r="BH1606" s="183">
        <f>IF(N1606="sníž. přenesená",J1606,0)</f>
        <v>0</v>
      </c>
      <c r="BI1606" s="183">
        <f>IF(N1606="nulová",J1606,0)</f>
        <v>0</v>
      </c>
      <c r="BJ1606" s="15" t="s">
        <v>81</v>
      </c>
      <c r="BK1606" s="183">
        <f>ROUND(I1606*H1606,2)</f>
        <v>0</v>
      </c>
      <c r="BL1606" s="15" t="s">
        <v>143</v>
      </c>
      <c r="BM1606" s="182" t="s">
        <v>3144</v>
      </c>
    </row>
    <row r="1607" spans="1:65" s="2" customFormat="1" ht="11.25">
      <c r="A1607" s="32"/>
      <c r="B1607" s="33"/>
      <c r="C1607" s="34"/>
      <c r="D1607" s="184" t="s">
        <v>145</v>
      </c>
      <c r="E1607" s="34"/>
      <c r="F1607" s="185" t="s">
        <v>3145</v>
      </c>
      <c r="G1607" s="34"/>
      <c r="H1607" s="34"/>
      <c r="I1607" s="186"/>
      <c r="J1607" s="34"/>
      <c r="K1607" s="34"/>
      <c r="L1607" s="37"/>
      <c r="M1607" s="187"/>
      <c r="N1607" s="188"/>
      <c r="O1607" s="62"/>
      <c r="P1607" s="62"/>
      <c r="Q1607" s="62"/>
      <c r="R1607" s="62"/>
      <c r="S1607" s="62"/>
      <c r="T1607" s="63"/>
      <c r="U1607" s="32"/>
      <c r="V1607" s="32"/>
      <c r="W1607" s="32"/>
      <c r="X1607" s="32"/>
      <c r="Y1607" s="32"/>
      <c r="Z1607" s="32"/>
      <c r="AA1607" s="32"/>
      <c r="AB1607" s="32"/>
      <c r="AC1607" s="32"/>
      <c r="AD1607" s="32"/>
      <c r="AE1607" s="32"/>
      <c r="AT1607" s="15" t="s">
        <v>145</v>
      </c>
      <c r="AU1607" s="15" t="s">
        <v>83</v>
      </c>
    </row>
    <row r="1608" spans="1:65" s="2" customFormat="1" ht="11.25">
      <c r="A1608" s="32"/>
      <c r="B1608" s="33"/>
      <c r="C1608" s="34"/>
      <c r="D1608" s="189" t="s">
        <v>147</v>
      </c>
      <c r="E1608" s="34"/>
      <c r="F1608" s="190" t="s">
        <v>3146</v>
      </c>
      <c r="G1608" s="34"/>
      <c r="H1608" s="34"/>
      <c r="I1608" s="186"/>
      <c r="J1608" s="34"/>
      <c r="K1608" s="34"/>
      <c r="L1608" s="37"/>
      <c r="M1608" s="187"/>
      <c r="N1608" s="188"/>
      <c r="O1608" s="62"/>
      <c r="P1608" s="62"/>
      <c r="Q1608" s="62"/>
      <c r="R1608" s="62"/>
      <c r="S1608" s="62"/>
      <c r="T1608" s="63"/>
      <c r="U1608" s="32"/>
      <c r="V1608" s="32"/>
      <c r="W1608" s="32"/>
      <c r="X1608" s="32"/>
      <c r="Y1608" s="32"/>
      <c r="Z1608" s="32"/>
      <c r="AA1608" s="32"/>
      <c r="AB1608" s="32"/>
      <c r="AC1608" s="32"/>
      <c r="AD1608" s="32"/>
      <c r="AE1608" s="32"/>
      <c r="AT1608" s="15" t="s">
        <v>147</v>
      </c>
      <c r="AU1608" s="15" t="s">
        <v>83</v>
      </c>
    </row>
    <row r="1609" spans="1:65" s="2" customFormat="1" ht="16.5" customHeight="1">
      <c r="A1609" s="32"/>
      <c r="B1609" s="33"/>
      <c r="C1609" s="171" t="s">
        <v>3147</v>
      </c>
      <c r="D1609" s="171" t="s">
        <v>138</v>
      </c>
      <c r="E1609" s="172" t="s">
        <v>3148</v>
      </c>
      <c r="F1609" s="173" t="s">
        <v>3149</v>
      </c>
      <c r="G1609" s="174" t="s">
        <v>141</v>
      </c>
      <c r="H1609" s="175">
        <v>20</v>
      </c>
      <c r="I1609" s="176"/>
      <c r="J1609" s="177">
        <f>ROUND(I1609*H1609,2)</f>
        <v>0</v>
      </c>
      <c r="K1609" s="173" t="s">
        <v>142</v>
      </c>
      <c r="L1609" s="37"/>
      <c r="M1609" s="178" t="s">
        <v>19</v>
      </c>
      <c r="N1609" s="179" t="s">
        <v>44</v>
      </c>
      <c r="O1609" s="62"/>
      <c r="P1609" s="180">
        <f>O1609*H1609</f>
        <v>0</v>
      </c>
      <c r="Q1609" s="180">
        <v>0</v>
      </c>
      <c r="R1609" s="180">
        <f>Q1609*H1609</f>
        <v>0</v>
      </c>
      <c r="S1609" s="180">
        <v>0</v>
      </c>
      <c r="T1609" s="181">
        <f>S1609*H1609</f>
        <v>0</v>
      </c>
      <c r="U1609" s="32"/>
      <c r="V1609" s="32"/>
      <c r="W1609" s="32"/>
      <c r="X1609" s="32"/>
      <c r="Y1609" s="32"/>
      <c r="Z1609" s="32"/>
      <c r="AA1609" s="32"/>
      <c r="AB1609" s="32"/>
      <c r="AC1609" s="32"/>
      <c r="AD1609" s="32"/>
      <c r="AE1609" s="32"/>
      <c r="AR1609" s="182" t="s">
        <v>143</v>
      </c>
      <c r="AT1609" s="182" t="s">
        <v>138</v>
      </c>
      <c r="AU1609" s="182" t="s">
        <v>83</v>
      </c>
      <c r="AY1609" s="15" t="s">
        <v>136</v>
      </c>
      <c r="BE1609" s="183">
        <f>IF(N1609="základní",J1609,0)</f>
        <v>0</v>
      </c>
      <c r="BF1609" s="183">
        <f>IF(N1609="snížená",J1609,0)</f>
        <v>0</v>
      </c>
      <c r="BG1609" s="183">
        <f>IF(N1609="zákl. přenesená",J1609,0)</f>
        <v>0</v>
      </c>
      <c r="BH1609" s="183">
        <f>IF(N1609="sníž. přenesená",J1609,0)</f>
        <v>0</v>
      </c>
      <c r="BI1609" s="183">
        <f>IF(N1609="nulová",J1609,0)</f>
        <v>0</v>
      </c>
      <c r="BJ1609" s="15" t="s">
        <v>81</v>
      </c>
      <c r="BK1609" s="183">
        <f>ROUND(I1609*H1609,2)</f>
        <v>0</v>
      </c>
      <c r="BL1609" s="15" t="s">
        <v>143</v>
      </c>
      <c r="BM1609" s="182" t="s">
        <v>3150</v>
      </c>
    </row>
    <row r="1610" spans="1:65" s="2" customFormat="1" ht="11.25">
      <c r="A1610" s="32"/>
      <c r="B1610" s="33"/>
      <c r="C1610" s="34"/>
      <c r="D1610" s="184" t="s">
        <v>145</v>
      </c>
      <c r="E1610" s="34"/>
      <c r="F1610" s="185" t="s">
        <v>3151</v>
      </c>
      <c r="G1610" s="34"/>
      <c r="H1610" s="34"/>
      <c r="I1610" s="186"/>
      <c r="J1610" s="34"/>
      <c r="K1610" s="34"/>
      <c r="L1610" s="37"/>
      <c r="M1610" s="187"/>
      <c r="N1610" s="188"/>
      <c r="O1610" s="62"/>
      <c r="P1610" s="62"/>
      <c r="Q1610" s="62"/>
      <c r="R1610" s="62"/>
      <c r="S1610" s="62"/>
      <c r="T1610" s="63"/>
      <c r="U1610" s="32"/>
      <c r="V1610" s="32"/>
      <c r="W1610" s="32"/>
      <c r="X1610" s="32"/>
      <c r="Y1610" s="32"/>
      <c r="Z1610" s="32"/>
      <c r="AA1610" s="32"/>
      <c r="AB1610" s="32"/>
      <c r="AC1610" s="32"/>
      <c r="AD1610" s="32"/>
      <c r="AE1610" s="32"/>
      <c r="AT1610" s="15" t="s">
        <v>145</v>
      </c>
      <c r="AU1610" s="15" t="s">
        <v>83</v>
      </c>
    </row>
    <row r="1611" spans="1:65" s="2" customFormat="1" ht="11.25">
      <c r="A1611" s="32"/>
      <c r="B1611" s="33"/>
      <c r="C1611" s="34"/>
      <c r="D1611" s="189" t="s">
        <v>147</v>
      </c>
      <c r="E1611" s="34"/>
      <c r="F1611" s="190" t="s">
        <v>3152</v>
      </c>
      <c r="G1611" s="34"/>
      <c r="H1611" s="34"/>
      <c r="I1611" s="186"/>
      <c r="J1611" s="34"/>
      <c r="K1611" s="34"/>
      <c r="L1611" s="37"/>
      <c r="M1611" s="187"/>
      <c r="N1611" s="188"/>
      <c r="O1611" s="62"/>
      <c r="P1611" s="62"/>
      <c r="Q1611" s="62"/>
      <c r="R1611" s="62"/>
      <c r="S1611" s="62"/>
      <c r="T1611" s="63"/>
      <c r="U1611" s="32"/>
      <c r="V1611" s="32"/>
      <c r="W1611" s="32"/>
      <c r="X1611" s="32"/>
      <c r="Y1611" s="32"/>
      <c r="Z1611" s="32"/>
      <c r="AA1611" s="32"/>
      <c r="AB1611" s="32"/>
      <c r="AC1611" s="32"/>
      <c r="AD1611" s="32"/>
      <c r="AE1611" s="32"/>
      <c r="AT1611" s="15" t="s">
        <v>147</v>
      </c>
      <c r="AU1611" s="15" t="s">
        <v>83</v>
      </c>
    </row>
    <row r="1612" spans="1:65" s="2" customFormat="1" ht="16.5" customHeight="1">
      <c r="A1612" s="32"/>
      <c r="B1612" s="33"/>
      <c r="C1612" s="171" t="s">
        <v>3153</v>
      </c>
      <c r="D1612" s="171" t="s">
        <v>138</v>
      </c>
      <c r="E1612" s="172" t="s">
        <v>3154</v>
      </c>
      <c r="F1612" s="173" t="s">
        <v>3155</v>
      </c>
      <c r="G1612" s="174" t="s">
        <v>141</v>
      </c>
      <c r="H1612" s="175">
        <v>10</v>
      </c>
      <c r="I1612" s="176"/>
      <c r="J1612" s="177">
        <f>ROUND(I1612*H1612,2)</f>
        <v>0</v>
      </c>
      <c r="K1612" s="173" t="s">
        <v>142</v>
      </c>
      <c r="L1612" s="37"/>
      <c r="M1612" s="178" t="s">
        <v>19</v>
      </c>
      <c r="N1612" s="179" t="s">
        <v>44</v>
      </c>
      <c r="O1612" s="62"/>
      <c r="P1612" s="180">
        <f>O1612*H1612</f>
        <v>0</v>
      </c>
      <c r="Q1612" s="180">
        <v>0</v>
      </c>
      <c r="R1612" s="180">
        <f>Q1612*H1612</f>
        <v>0</v>
      </c>
      <c r="S1612" s="180">
        <v>0</v>
      </c>
      <c r="T1612" s="181">
        <f>S1612*H1612</f>
        <v>0</v>
      </c>
      <c r="U1612" s="32"/>
      <c r="V1612" s="32"/>
      <c r="W1612" s="32"/>
      <c r="X1612" s="32"/>
      <c r="Y1612" s="32"/>
      <c r="Z1612" s="32"/>
      <c r="AA1612" s="32"/>
      <c r="AB1612" s="32"/>
      <c r="AC1612" s="32"/>
      <c r="AD1612" s="32"/>
      <c r="AE1612" s="32"/>
      <c r="AR1612" s="182" t="s">
        <v>143</v>
      </c>
      <c r="AT1612" s="182" t="s">
        <v>138</v>
      </c>
      <c r="AU1612" s="182" t="s">
        <v>83</v>
      </c>
      <c r="AY1612" s="15" t="s">
        <v>136</v>
      </c>
      <c r="BE1612" s="183">
        <f>IF(N1612="základní",J1612,0)</f>
        <v>0</v>
      </c>
      <c r="BF1612" s="183">
        <f>IF(N1612="snížená",J1612,0)</f>
        <v>0</v>
      </c>
      <c r="BG1612" s="183">
        <f>IF(N1612="zákl. přenesená",J1612,0)</f>
        <v>0</v>
      </c>
      <c r="BH1612" s="183">
        <f>IF(N1612="sníž. přenesená",J1612,0)</f>
        <v>0</v>
      </c>
      <c r="BI1612" s="183">
        <f>IF(N1612="nulová",J1612,0)</f>
        <v>0</v>
      </c>
      <c r="BJ1612" s="15" t="s">
        <v>81</v>
      </c>
      <c r="BK1612" s="183">
        <f>ROUND(I1612*H1612,2)</f>
        <v>0</v>
      </c>
      <c r="BL1612" s="15" t="s">
        <v>143</v>
      </c>
      <c r="BM1612" s="182" t="s">
        <v>3156</v>
      </c>
    </row>
    <row r="1613" spans="1:65" s="2" customFormat="1" ht="11.25">
      <c r="A1613" s="32"/>
      <c r="B1613" s="33"/>
      <c r="C1613" s="34"/>
      <c r="D1613" s="184" t="s">
        <v>145</v>
      </c>
      <c r="E1613" s="34"/>
      <c r="F1613" s="185" t="s">
        <v>3157</v>
      </c>
      <c r="G1613" s="34"/>
      <c r="H1613" s="34"/>
      <c r="I1613" s="186"/>
      <c r="J1613" s="34"/>
      <c r="K1613" s="34"/>
      <c r="L1613" s="37"/>
      <c r="M1613" s="187"/>
      <c r="N1613" s="188"/>
      <c r="O1613" s="62"/>
      <c r="P1613" s="62"/>
      <c r="Q1613" s="62"/>
      <c r="R1613" s="62"/>
      <c r="S1613" s="62"/>
      <c r="T1613" s="63"/>
      <c r="U1613" s="32"/>
      <c r="V1613" s="32"/>
      <c r="W1613" s="32"/>
      <c r="X1613" s="32"/>
      <c r="Y1613" s="32"/>
      <c r="Z1613" s="32"/>
      <c r="AA1613" s="32"/>
      <c r="AB1613" s="32"/>
      <c r="AC1613" s="32"/>
      <c r="AD1613" s="32"/>
      <c r="AE1613" s="32"/>
      <c r="AT1613" s="15" t="s">
        <v>145</v>
      </c>
      <c r="AU1613" s="15" t="s">
        <v>83</v>
      </c>
    </row>
    <row r="1614" spans="1:65" s="2" customFormat="1" ht="11.25">
      <c r="A1614" s="32"/>
      <c r="B1614" s="33"/>
      <c r="C1614" s="34"/>
      <c r="D1614" s="189" t="s">
        <v>147</v>
      </c>
      <c r="E1614" s="34"/>
      <c r="F1614" s="190" t="s">
        <v>3158</v>
      </c>
      <c r="G1614" s="34"/>
      <c r="H1614" s="34"/>
      <c r="I1614" s="186"/>
      <c r="J1614" s="34"/>
      <c r="K1614" s="34"/>
      <c r="L1614" s="37"/>
      <c r="M1614" s="187"/>
      <c r="N1614" s="188"/>
      <c r="O1614" s="62"/>
      <c r="P1614" s="62"/>
      <c r="Q1614" s="62"/>
      <c r="R1614" s="62"/>
      <c r="S1614" s="62"/>
      <c r="T1614" s="63"/>
      <c r="U1614" s="32"/>
      <c r="V1614" s="32"/>
      <c r="W1614" s="32"/>
      <c r="X1614" s="32"/>
      <c r="Y1614" s="32"/>
      <c r="Z1614" s="32"/>
      <c r="AA1614" s="32"/>
      <c r="AB1614" s="32"/>
      <c r="AC1614" s="32"/>
      <c r="AD1614" s="32"/>
      <c r="AE1614" s="32"/>
      <c r="AT1614" s="15" t="s">
        <v>147</v>
      </c>
      <c r="AU1614" s="15" t="s">
        <v>83</v>
      </c>
    </row>
    <row r="1615" spans="1:65" s="2" customFormat="1" ht="16.5" customHeight="1">
      <c r="A1615" s="32"/>
      <c r="B1615" s="33"/>
      <c r="C1615" s="171" t="s">
        <v>3159</v>
      </c>
      <c r="D1615" s="171" t="s">
        <v>138</v>
      </c>
      <c r="E1615" s="172" t="s">
        <v>3160</v>
      </c>
      <c r="F1615" s="173" t="s">
        <v>3161</v>
      </c>
      <c r="G1615" s="174" t="s">
        <v>263</v>
      </c>
      <c r="H1615" s="175">
        <v>0.5</v>
      </c>
      <c r="I1615" s="176"/>
      <c r="J1615" s="177">
        <f>ROUND(I1615*H1615,2)</f>
        <v>0</v>
      </c>
      <c r="K1615" s="173" t="s">
        <v>142</v>
      </c>
      <c r="L1615" s="37"/>
      <c r="M1615" s="178" t="s">
        <v>19</v>
      </c>
      <c r="N1615" s="179" t="s">
        <v>44</v>
      </c>
      <c r="O1615" s="62"/>
      <c r="P1615" s="180">
        <f>O1615*H1615</f>
        <v>0</v>
      </c>
      <c r="Q1615" s="180">
        <v>2.5880000000000001</v>
      </c>
      <c r="R1615" s="180">
        <f>Q1615*H1615</f>
        <v>1.294</v>
      </c>
      <c r="S1615" s="180">
        <v>1.95</v>
      </c>
      <c r="T1615" s="181">
        <f>S1615*H1615</f>
        <v>0.97499999999999998</v>
      </c>
      <c r="U1615" s="32"/>
      <c r="V1615" s="32"/>
      <c r="W1615" s="32"/>
      <c r="X1615" s="32"/>
      <c r="Y1615" s="32"/>
      <c r="Z1615" s="32"/>
      <c r="AA1615" s="32"/>
      <c r="AB1615" s="32"/>
      <c r="AC1615" s="32"/>
      <c r="AD1615" s="32"/>
      <c r="AE1615" s="32"/>
      <c r="AR1615" s="182" t="s">
        <v>143</v>
      </c>
      <c r="AT1615" s="182" t="s">
        <v>138</v>
      </c>
      <c r="AU1615" s="182" t="s">
        <v>83</v>
      </c>
      <c r="AY1615" s="15" t="s">
        <v>136</v>
      </c>
      <c r="BE1615" s="183">
        <f>IF(N1615="základní",J1615,0)</f>
        <v>0</v>
      </c>
      <c r="BF1615" s="183">
        <f>IF(N1615="snížená",J1615,0)</f>
        <v>0</v>
      </c>
      <c r="BG1615" s="183">
        <f>IF(N1615="zákl. přenesená",J1615,0)</f>
        <v>0</v>
      </c>
      <c r="BH1615" s="183">
        <f>IF(N1615="sníž. přenesená",J1615,0)</f>
        <v>0</v>
      </c>
      <c r="BI1615" s="183">
        <f>IF(N1615="nulová",J1615,0)</f>
        <v>0</v>
      </c>
      <c r="BJ1615" s="15" t="s">
        <v>81</v>
      </c>
      <c r="BK1615" s="183">
        <f>ROUND(I1615*H1615,2)</f>
        <v>0</v>
      </c>
      <c r="BL1615" s="15" t="s">
        <v>143</v>
      </c>
      <c r="BM1615" s="182" t="s">
        <v>3162</v>
      </c>
    </row>
    <row r="1616" spans="1:65" s="2" customFormat="1" ht="11.25">
      <c r="A1616" s="32"/>
      <c r="B1616" s="33"/>
      <c r="C1616" s="34"/>
      <c r="D1616" s="184" t="s">
        <v>145</v>
      </c>
      <c r="E1616" s="34"/>
      <c r="F1616" s="185" t="s">
        <v>3163</v>
      </c>
      <c r="G1616" s="34"/>
      <c r="H1616" s="34"/>
      <c r="I1616" s="186"/>
      <c r="J1616" s="34"/>
      <c r="K1616" s="34"/>
      <c r="L1616" s="37"/>
      <c r="M1616" s="187"/>
      <c r="N1616" s="188"/>
      <c r="O1616" s="62"/>
      <c r="P1616" s="62"/>
      <c r="Q1616" s="62"/>
      <c r="R1616" s="62"/>
      <c r="S1616" s="62"/>
      <c r="T1616" s="63"/>
      <c r="U1616" s="32"/>
      <c r="V1616" s="32"/>
      <c r="W1616" s="32"/>
      <c r="X1616" s="32"/>
      <c r="Y1616" s="32"/>
      <c r="Z1616" s="32"/>
      <c r="AA1616" s="32"/>
      <c r="AB1616" s="32"/>
      <c r="AC1616" s="32"/>
      <c r="AD1616" s="32"/>
      <c r="AE1616" s="32"/>
      <c r="AT1616" s="15" t="s">
        <v>145</v>
      </c>
      <c r="AU1616" s="15" t="s">
        <v>83</v>
      </c>
    </row>
    <row r="1617" spans="1:65" s="2" customFormat="1" ht="11.25">
      <c r="A1617" s="32"/>
      <c r="B1617" s="33"/>
      <c r="C1617" s="34"/>
      <c r="D1617" s="189" t="s">
        <v>147</v>
      </c>
      <c r="E1617" s="34"/>
      <c r="F1617" s="190" t="s">
        <v>3164</v>
      </c>
      <c r="G1617" s="34"/>
      <c r="H1617" s="34"/>
      <c r="I1617" s="186"/>
      <c r="J1617" s="34"/>
      <c r="K1617" s="34"/>
      <c r="L1617" s="37"/>
      <c r="M1617" s="187"/>
      <c r="N1617" s="188"/>
      <c r="O1617" s="62"/>
      <c r="P1617" s="62"/>
      <c r="Q1617" s="62"/>
      <c r="R1617" s="62"/>
      <c r="S1617" s="62"/>
      <c r="T1617" s="63"/>
      <c r="U1617" s="32"/>
      <c r="V1617" s="32"/>
      <c r="W1617" s="32"/>
      <c r="X1617" s="32"/>
      <c r="Y1617" s="32"/>
      <c r="Z1617" s="32"/>
      <c r="AA1617" s="32"/>
      <c r="AB1617" s="32"/>
      <c r="AC1617" s="32"/>
      <c r="AD1617" s="32"/>
      <c r="AE1617" s="32"/>
      <c r="AT1617" s="15" t="s">
        <v>147</v>
      </c>
      <c r="AU1617" s="15" t="s">
        <v>83</v>
      </c>
    </row>
    <row r="1618" spans="1:65" s="2" customFormat="1" ht="16.5" customHeight="1">
      <c r="A1618" s="32"/>
      <c r="B1618" s="33"/>
      <c r="C1618" s="171" t="s">
        <v>3165</v>
      </c>
      <c r="D1618" s="171" t="s">
        <v>138</v>
      </c>
      <c r="E1618" s="172" t="s">
        <v>3166</v>
      </c>
      <c r="F1618" s="173" t="s">
        <v>3167</v>
      </c>
      <c r="G1618" s="174" t="s">
        <v>263</v>
      </c>
      <c r="H1618" s="175">
        <v>2</v>
      </c>
      <c r="I1618" s="176"/>
      <c r="J1618" s="177">
        <f>ROUND(I1618*H1618,2)</f>
        <v>0</v>
      </c>
      <c r="K1618" s="173" t="s">
        <v>142</v>
      </c>
      <c r="L1618" s="37"/>
      <c r="M1618" s="178" t="s">
        <v>19</v>
      </c>
      <c r="N1618" s="179" t="s">
        <v>44</v>
      </c>
      <c r="O1618" s="62"/>
      <c r="P1618" s="180">
        <f>O1618*H1618</f>
        <v>0</v>
      </c>
      <c r="Q1618" s="180">
        <v>2.5880000000000001</v>
      </c>
      <c r="R1618" s="180">
        <f>Q1618*H1618</f>
        <v>5.1760000000000002</v>
      </c>
      <c r="S1618" s="180">
        <v>1.95</v>
      </c>
      <c r="T1618" s="181">
        <f>S1618*H1618</f>
        <v>3.9</v>
      </c>
      <c r="U1618" s="32"/>
      <c r="V1618" s="32"/>
      <c r="W1618" s="32"/>
      <c r="X1618" s="32"/>
      <c r="Y1618" s="32"/>
      <c r="Z1618" s="32"/>
      <c r="AA1618" s="32"/>
      <c r="AB1618" s="32"/>
      <c r="AC1618" s="32"/>
      <c r="AD1618" s="32"/>
      <c r="AE1618" s="32"/>
      <c r="AR1618" s="182" t="s">
        <v>143</v>
      </c>
      <c r="AT1618" s="182" t="s">
        <v>138</v>
      </c>
      <c r="AU1618" s="182" t="s">
        <v>83</v>
      </c>
      <c r="AY1618" s="15" t="s">
        <v>136</v>
      </c>
      <c r="BE1618" s="183">
        <f>IF(N1618="základní",J1618,0)</f>
        <v>0</v>
      </c>
      <c r="BF1618" s="183">
        <f>IF(N1618="snížená",J1618,0)</f>
        <v>0</v>
      </c>
      <c r="BG1618" s="183">
        <f>IF(N1618="zákl. přenesená",J1618,0)</f>
        <v>0</v>
      </c>
      <c r="BH1618" s="183">
        <f>IF(N1618="sníž. přenesená",J1618,0)</f>
        <v>0</v>
      </c>
      <c r="BI1618" s="183">
        <f>IF(N1618="nulová",J1618,0)</f>
        <v>0</v>
      </c>
      <c r="BJ1618" s="15" t="s">
        <v>81</v>
      </c>
      <c r="BK1618" s="183">
        <f>ROUND(I1618*H1618,2)</f>
        <v>0</v>
      </c>
      <c r="BL1618" s="15" t="s">
        <v>143</v>
      </c>
      <c r="BM1618" s="182" t="s">
        <v>3168</v>
      </c>
    </row>
    <row r="1619" spans="1:65" s="2" customFormat="1" ht="11.25">
      <c r="A1619" s="32"/>
      <c r="B1619" s="33"/>
      <c r="C1619" s="34"/>
      <c r="D1619" s="184" t="s">
        <v>145</v>
      </c>
      <c r="E1619" s="34"/>
      <c r="F1619" s="185" t="s">
        <v>3169</v>
      </c>
      <c r="G1619" s="34"/>
      <c r="H1619" s="34"/>
      <c r="I1619" s="186"/>
      <c r="J1619" s="34"/>
      <c r="K1619" s="34"/>
      <c r="L1619" s="37"/>
      <c r="M1619" s="187"/>
      <c r="N1619" s="188"/>
      <c r="O1619" s="62"/>
      <c r="P1619" s="62"/>
      <c r="Q1619" s="62"/>
      <c r="R1619" s="62"/>
      <c r="S1619" s="62"/>
      <c r="T1619" s="63"/>
      <c r="U1619" s="32"/>
      <c r="V1619" s="32"/>
      <c r="W1619" s="32"/>
      <c r="X1619" s="32"/>
      <c r="Y1619" s="32"/>
      <c r="Z1619" s="32"/>
      <c r="AA1619" s="32"/>
      <c r="AB1619" s="32"/>
      <c r="AC1619" s="32"/>
      <c r="AD1619" s="32"/>
      <c r="AE1619" s="32"/>
      <c r="AT1619" s="15" t="s">
        <v>145</v>
      </c>
      <c r="AU1619" s="15" t="s">
        <v>83</v>
      </c>
    </row>
    <row r="1620" spans="1:65" s="2" customFormat="1" ht="11.25">
      <c r="A1620" s="32"/>
      <c r="B1620" s="33"/>
      <c r="C1620" s="34"/>
      <c r="D1620" s="189" t="s">
        <v>147</v>
      </c>
      <c r="E1620" s="34"/>
      <c r="F1620" s="190" t="s">
        <v>3170</v>
      </c>
      <c r="G1620" s="34"/>
      <c r="H1620" s="34"/>
      <c r="I1620" s="186"/>
      <c r="J1620" s="34"/>
      <c r="K1620" s="34"/>
      <c r="L1620" s="37"/>
      <c r="M1620" s="187"/>
      <c r="N1620" s="188"/>
      <c r="O1620" s="62"/>
      <c r="P1620" s="62"/>
      <c r="Q1620" s="62"/>
      <c r="R1620" s="62"/>
      <c r="S1620" s="62"/>
      <c r="T1620" s="63"/>
      <c r="U1620" s="32"/>
      <c r="V1620" s="32"/>
      <c r="W1620" s="32"/>
      <c r="X1620" s="32"/>
      <c r="Y1620" s="32"/>
      <c r="Z1620" s="32"/>
      <c r="AA1620" s="32"/>
      <c r="AB1620" s="32"/>
      <c r="AC1620" s="32"/>
      <c r="AD1620" s="32"/>
      <c r="AE1620" s="32"/>
      <c r="AT1620" s="15" t="s">
        <v>147</v>
      </c>
      <c r="AU1620" s="15" t="s">
        <v>83</v>
      </c>
    </row>
    <row r="1621" spans="1:65" s="2" customFormat="1" ht="16.5" customHeight="1">
      <c r="A1621" s="32"/>
      <c r="B1621" s="33"/>
      <c r="C1621" s="171" t="s">
        <v>3171</v>
      </c>
      <c r="D1621" s="171" t="s">
        <v>138</v>
      </c>
      <c r="E1621" s="172" t="s">
        <v>3172</v>
      </c>
      <c r="F1621" s="173" t="s">
        <v>3173</v>
      </c>
      <c r="G1621" s="174" t="s">
        <v>263</v>
      </c>
      <c r="H1621" s="175">
        <v>0.5</v>
      </c>
      <c r="I1621" s="176"/>
      <c r="J1621" s="177">
        <f>ROUND(I1621*H1621,2)</f>
        <v>0</v>
      </c>
      <c r="K1621" s="173" t="s">
        <v>142</v>
      </c>
      <c r="L1621" s="37"/>
      <c r="M1621" s="178" t="s">
        <v>19</v>
      </c>
      <c r="N1621" s="179" t="s">
        <v>44</v>
      </c>
      <c r="O1621" s="62"/>
      <c r="P1621" s="180">
        <f>O1621*H1621</f>
        <v>0</v>
      </c>
      <c r="Q1621" s="180">
        <v>2.9965799999999998</v>
      </c>
      <c r="R1621" s="180">
        <f>Q1621*H1621</f>
        <v>1.4982899999999999</v>
      </c>
      <c r="S1621" s="180">
        <v>1.95</v>
      </c>
      <c r="T1621" s="181">
        <f>S1621*H1621</f>
        <v>0.97499999999999998</v>
      </c>
      <c r="U1621" s="32"/>
      <c r="V1621" s="32"/>
      <c r="W1621" s="32"/>
      <c r="X1621" s="32"/>
      <c r="Y1621" s="32"/>
      <c r="Z1621" s="32"/>
      <c r="AA1621" s="32"/>
      <c r="AB1621" s="32"/>
      <c r="AC1621" s="32"/>
      <c r="AD1621" s="32"/>
      <c r="AE1621" s="32"/>
      <c r="AR1621" s="182" t="s">
        <v>143</v>
      </c>
      <c r="AT1621" s="182" t="s">
        <v>138</v>
      </c>
      <c r="AU1621" s="182" t="s">
        <v>83</v>
      </c>
      <c r="AY1621" s="15" t="s">
        <v>136</v>
      </c>
      <c r="BE1621" s="183">
        <f>IF(N1621="základní",J1621,0)</f>
        <v>0</v>
      </c>
      <c r="BF1621" s="183">
        <f>IF(N1621="snížená",J1621,0)</f>
        <v>0</v>
      </c>
      <c r="BG1621" s="183">
        <f>IF(N1621="zákl. přenesená",J1621,0)</f>
        <v>0</v>
      </c>
      <c r="BH1621" s="183">
        <f>IF(N1621="sníž. přenesená",J1621,0)</f>
        <v>0</v>
      </c>
      <c r="BI1621" s="183">
        <f>IF(N1621="nulová",J1621,0)</f>
        <v>0</v>
      </c>
      <c r="BJ1621" s="15" t="s">
        <v>81</v>
      </c>
      <c r="BK1621" s="183">
        <f>ROUND(I1621*H1621,2)</f>
        <v>0</v>
      </c>
      <c r="BL1621" s="15" t="s">
        <v>143</v>
      </c>
      <c r="BM1621" s="182" t="s">
        <v>3174</v>
      </c>
    </row>
    <row r="1622" spans="1:65" s="2" customFormat="1" ht="11.25">
      <c r="A1622" s="32"/>
      <c r="B1622" s="33"/>
      <c r="C1622" s="34"/>
      <c r="D1622" s="184" t="s">
        <v>145</v>
      </c>
      <c r="E1622" s="34"/>
      <c r="F1622" s="185" t="s">
        <v>3175</v>
      </c>
      <c r="G1622" s="34"/>
      <c r="H1622" s="34"/>
      <c r="I1622" s="186"/>
      <c r="J1622" s="34"/>
      <c r="K1622" s="34"/>
      <c r="L1622" s="37"/>
      <c r="M1622" s="187"/>
      <c r="N1622" s="188"/>
      <c r="O1622" s="62"/>
      <c r="P1622" s="62"/>
      <c r="Q1622" s="62"/>
      <c r="R1622" s="62"/>
      <c r="S1622" s="62"/>
      <c r="T1622" s="63"/>
      <c r="U1622" s="32"/>
      <c r="V1622" s="32"/>
      <c r="W1622" s="32"/>
      <c r="X1622" s="32"/>
      <c r="Y1622" s="32"/>
      <c r="Z1622" s="32"/>
      <c r="AA1622" s="32"/>
      <c r="AB1622" s="32"/>
      <c r="AC1622" s="32"/>
      <c r="AD1622" s="32"/>
      <c r="AE1622" s="32"/>
      <c r="AT1622" s="15" t="s">
        <v>145</v>
      </c>
      <c r="AU1622" s="15" t="s">
        <v>83</v>
      </c>
    </row>
    <row r="1623" spans="1:65" s="2" customFormat="1" ht="11.25">
      <c r="A1623" s="32"/>
      <c r="B1623" s="33"/>
      <c r="C1623" s="34"/>
      <c r="D1623" s="189" t="s">
        <v>147</v>
      </c>
      <c r="E1623" s="34"/>
      <c r="F1623" s="190" t="s">
        <v>3176</v>
      </c>
      <c r="G1623" s="34"/>
      <c r="H1623" s="34"/>
      <c r="I1623" s="186"/>
      <c r="J1623" s="34"/>
      <c r="K1623" s="34"/>
      <c r="L1623" s="37"/>
      <c r="M1623" s="187"/>
      <c r="N1623" s="188"/>
      <c r="O1623" s="62"/>
      <c r="P1623" s="62"/>
      <c r="Q1623" s="62"/>
      <c r="R1623" s="62"/>
      <c r="S1623" s="62"/>
      <c r="T1623" s="63"/>
      <c r="U1623" s="32"/>
      <c r="V1623" s="32"/>
      <c r="W1623" s="32"/>
      <c r="X1623" s="32"/>
      <c r="Y1623" s="32"/>
      <c r="Z1623" s="32"/>
      <c r="AA1623" s="32"/>
      <c r="AB1623" s="32"/>
      <c r="AC1623" s="32"/>
      <c r="AD1623" s="32"/>
      <c r="AE1623" s="32"/>
      <c r="AT1623" s="15" t="s">
        <v>147</v>
      </c>
      <c r="AU1623" s="15" t="s">
        <v>83</v>
      </c>
    </row>
    <row r="1624" spans="1:65" s="2" customFormat="1" ht="16.5" customHeight="1">
      <c r="A1624" s="32"/>
      <c r="B1624" s="33"/>
      <c r="C1624" s="171" t="s">
        <v>3177</v>
      </c>
      <c r="D1624" s="171" t="s">
        <v>138</v>
      </c>
      <c r="E1624" s="172" t="s">
        <v>3178</v>
      </c>
      <c r="F1624" s="173" t="s">
        <v>3179</v>
      </c>
      <c r="G1624" s="174" t="s">
        <v>263</v>
      </c>
      <c r="H1624" s="175">
        <v>1</v>
      </c>
      <c r="I1624" s="176"/>
      <c r="J1624" s="177">
        <f>ROUND(I1624*H1624,2)</f>
        <v>0</v>
      </c>
      <c r="K1624" s="173" t="s">
        <v>142</v>
      </c>
      <c r="L1624" s="37"/>
      <c r="M1624" s="178" t="s">
        <v>19</v>
      </c>
      <c r="N1624" s="179" t="s">
        <v>44</v>
      </c>
      <c r="O1624" s="62"/>
      <c r="P1624" s="180">
        <f>O1624*H1624</f>
        <v>0</v>
      </c>
      <c r="Q1624" s="180">
        <v>2.9965799999999998</v>
      </c>
      <c r="R1624" s="180">
        <f>Q1624*H1624</f>
        <v>2.9965799999999998</v>
      </c>
      <c r="S1624" s="180">
        <v>1.95</v>
      </c>
      <c r="T1624" s="181">
        <f>S1624*H1624</f>
        <v>1.95</v>
      </c>
      <c r="U1624" s="32"/>
      <c r="V1624" s="32"/>
      <c r="W1624" s="32"/>
      <c r="X1624" s="32"/>
      <c r="Y1624" s="32"/>
      <c r="Z1624" s="32"/>
      <c r="AA1624" s="32"/>
      <c r="AB1624" s="32"/>
      <c r="AC1624" s="32"/>
      <c r="AD1624" s="32"/>
      <c r="AE1624" s="32"/>
      <c r="AR1624" s="182" t="s">
        <v>143</v>
      </c>
      <c r="AT1624" s="182" t="s">
        <v>138</v>
      </c>
      <c r="AU1624" s="182" t="s">
        <v>83</v>
      </c>
      <c r="AY1624" s="15" t="s">
        <v>136</v>
      </c>
      <c r="BE1624" s="183">
        <f>IF(N1624="základní",J1624,0)</f>
        <v>0</v>
      </c>
      <c r="BF1624" s="183">
        <f>IF(N1624="snížená",J1624,0)</f>
        <v>0</v>
      </c>
      <c r="BG1624" s="183">
        <f>IF(N1624="zákl. přenesená",J1624,0)</f>
        <v>0</v>
      </c>
      <c r="BH1624" s="183">
        <f>IF(N1624="sníž. přenesená",J1624,0)</f>
        <v>0</v>
      </c>
      <c r="BI1624" s="183">
        <f>IF(N1624="nulová",J1624,0)</f>
        <v>0</v>
      </c>
      <c r="BJ1624" s="15" t="s">
        <v>81</v>
      </c>
      <c r="BK1624" s="183">
        <f>ROUND(I1624*H1624,2)</f>
        <v>0</v>
      </c>
      <c r="BL1624" s="15" t="s">
        <v>143</v>
      </c>
      <c r="BM1624" s="182" t="s">
        <v>3180</v>
      </c>
    </row>
    <row r="1625" spans="1:65" s="2" customFormat="1" ht="11.25">
      <c r="A1625" s="32"/>
      <c r="B1625" s="33"/>
      <c r="C1625" s="34"/>
      <c r="D1625" s="184" t="s">
        <v>145</v>
      </c>
      <c r="E1625" s="34"/>
      <c r="F1625" s="185" t="s">
        <v>3181</v>
      </c>
      <c r="G1625" s="34"/>
      <c r="H1625" s="34"/>
      <c r="I1625" s="186"/>
      <c r="J1625" s="34"/>
      <c r="K1625" s="34"/>
      <c r="L1625" s="37"/>
      <c r="M1625" s="187"/>
      <c r="N1625" s="188"/>
      <c r="O1625" s="62"/>
      <c r="P1625" s="62"/>
      <c r="Q1625" s="62"/>
      <c r="R1625" s="62"/>
      <c r="S1625" s="62"/>
      <c r="T1625" s="63"/>
      <c r="U1625" s="32"/>
      <c r="V1625" s="32"/>
      <c r="W1625" s="32"/>
      <c r="X1625" s="32"/>
      <c r="Y1625" s="32"/>
      <c r="Z1625" s="32"/>
      <c r="AA1625" s="32"/>
      <c r="AB1625" s="32"/>
      <c r="AC1625" s="32"/>
      <c r="AD1625" s="32"/>
      <c r="AE1625" s="32"/>
      <c r="AT1625" s="15" t="s">
        <v>145</v>
      </c>
      <c r="AU1625" s="15" t="s">
        <v>83</v>
      </c>
    </row>
    <row r="1626" spans="1:65" s="2" customFormat="1" ht="11.25">
      <c r="A1626" s="32"/>
      <c r="B1626" s="33"/>
      <c r="C1626" s="34"/>
      <c r="D1626" s="189" t="s">
        <v>147</v>
      </c>
      <c r="E1626" s="34"/>
      <c r="F1626" s="190" t="s">
        <v>3182</v>
      </c>
      <c r="G1626" s="34"/>
      <c r="H1626" s="34"/>
      <c r="I1626" s="186"/>
      <c r="J1626" s="34"/>
      <c r="K1626" s="34"/>
      <c r="L1626" s="37"/>
      <c r="M1626" s="187"/>
      <c r="N1626" s="188"/>
      <c r="O1626" s="62"/>
      <c r="P1626" s="62"/>
      <c r="Q1626" s="62"/>
      <c r="R1626" s="62"/>
      <c r="S1626" s="62"/>
      <c r="T1626" s="63"/>
      <c r="U1626" s="32"/>
      <c r="V1626" s="32"/>
      <c r="W1626" s="32"/>
      <c r="X1626" s="32"/>
      <c r="Y1626" s="32"/>
      <c r="Z1626" s="32"/>
      <c r="AA1626" s="32"/>
      <c r="AB1626" s="32"/>
      <c r="AC1626" s="32"/>
      <c r="AD1626" s="32"/>
      <c r="AE1626" s="32"/>
      <c r="AT1626" s="15" t="s">
        <v>147</v>
      </c>
      <c r="AU1626" s="15" t="s">
        <v>83</v>
      </c>
    </row>
    <row r="1627" spans="1:65" s="2" customFormat="1" ht="16.5" customHeight="1">
      <c r="A1627" s="32"/>
      <c r="B1627" s="33"/>
      <c r="C1627" s="171" t="s">
        <v>3183</v>
      </c>
      <c r="D1627" s="171" t="s">
        <v>138</v>
      </c>
      <c r="E1627" s="172" t="s">
        <v>3184</v>
      </c>
      <c r="F1627" s="173" t="s">
        <v>3185</v>
      </c>
      <c r="G1627" s="174" t="s">
        <v>141</v>
      </c>
      <c r="H1627" s="175">
        <v>200</v>
      </c>
      <c r="I1627" s="176"/>
      <c r="J1627" s="177">
        <f>ROUND(I1627*H1627,2)</f>
        <v>0</v>
      </c>
      <c r="K1627" s="173" t="s">
        <v>142</v>
      </c>
      <c r="L1627" s="37"/>
      <c r="M1627" s="178" t="s">
        <v>19</v>
      </c>
      <c r="N1627" s="179" t="s">
        <v>44</v>
      </c>
      <c r="O1627" s="62"/>
      <c r="P1627" s="180">
        <f>O1627*H1627</f>
        <v>0</v>
      </c>
      <c r="Q1627" s="180">
        <v>2.0140000000000002E-2</v>
      </c>
      <c r="R1627" s="180">
        <f>Q1627*H1627</f>
        <v>4.0280000000000005</v>
      </c>
      <c r="S1627" s="180">
        <v>0</v>
      </c>
      <c r="T1627" s="181">
        <f>S1627*H1627</f>
        <v>0</v>
      </c>
      <c r="U1627" s="32"/>
      <c r="V1627" s="32"/>
      <c r="W1627" s="32"/>
      <c r="X1627" s="32"/>
      <c r="Y1627" s="32"/>
      <c r="Z1627" s="32"/>
      <c r="AA1627" s="32"/>
      <c r="AB1627" s="32"/>
      <c r="AC1627" s="32"/>
      <c r="AD1627" s="32"/>
      <c r="AE1627" s="32"/>
      <c r="AR1627" s="182" t="s">
        <v>143</v>
      </c>
      <c r="AT1627" s="182" t="s">
        <v>138</v>
      </c>
      <c r="AU1627" s="182" t="s">
        <v>83</v>
      </c>
      <c r="AY1627" s="15" t="s">
        <v>136</v>
      </c>
      <c r="BE1627" s="183">
        <f>IF(N1627="základní",J1627,0)</f>
        <v>0</v>
      </c>
      <c r="BF1627" s="183">
        <f>IF(N1627="snížená",J1627,0)</f>
        <v>0</v>
      </c>
      <c r="BG1627" s="183">
        <f>IF(N1627="zákl. přenesená",J1627,0)</f>
        <v>0</v>
      </c>
      <c r="BH1627" s="183">
        <f>IF(N1627="sníž. přenesená",J1627,0)</f>
        <v>0</v>
      </c>
      <c r="BI1627" s="183">
        <f>IF(N1627="nulová",J1627,0)</f>
        <v>0</v>
      </c>
      <c r="BJ1627" s="15" t="s">
        <v>81</v>
      </c>
      <c r="BK1627" s="183">
        <f>ROUND(I1627*H1627,2)</f>
        <v>0</v>
      </c>
      <c r="BL1627" s="15" t="s">
        <v>143</v>
      </c>
      <c r="BM1627" s="182" t="s">
        <v>3186</v>
      </c>
    </row>
    <row r="1628" spans="1:65" s="2" customFormat="1" ht="11.25">
      <c r="A1628" s="32"/>
      <c r="B1628" s="33"/>
      <c r="C1628" s="34"/>
      <c r="D1628" s="184" t="s">
        <v>145</v>
      </c>
      <c r="E1628" s="34"/>
      <c r="F1628" s="185" t="s">
        <v>3187</v>
      </c>
      <c r="G1628" s="34"/>
      <c r="H1628" s="34"/>
      <c r="I1628" s="186"/>
      <c r="J1628" s="34"/>
      <c r="K1628" s="34"/>
      <c r="L1628" s="37"/>
      <c r="M1628" s="187"/>
      <c r="N1628" s="188"/>
      <c r="O1628" s="62"/>
      <c r="P1628" s="62"/>
      <c r="Q1628" s="62"/>
      <c r="R1628" s="62"/>
      <c r="S1628" s="62"/>
      <c r="T1628" s="63"/>
      <c r="U1628" s="32"/>
      <c r="V1628" s="32"/>
      <c r="W1628" s="32"/>
      <c r="X1628" s="32"/>
      <c r="Y1628" s="32"/>
      <c r="Z1628" s="32"/>
      <c r="AA1628" s="32"/>
      <c r="AB1628" s="32"/>
      <c r="AC1628" s="32"/>
      <c r="AD1628" s="32"/>
      <c r="AE1628" s="32"/>
      <c r="AT1628" s="15" t="s">
        <v>145</v>
      </c>
      <c r="AU1628" s="15" t="s">
        <v>83</v>
      </c>
    </row>
    <row r="1629" spans="1:65" s="2" customFormat="1" ht="11.25">
      <c r="A1629" s="32"/>
      <c r="B1629" s="33"/>
      <c r="C1629" s="34"/>
      <c r="D1629" s="189" t="s">
        <v>147</v>
      </c>
      <c r="E1629" s="34"/>
      <c r="F1629" s="190" t="s">
        <v>3188</v>
      </c>
      <c r="G1629" s="34"/>
      <c r="H1629" s="34"/>
      <c r="I1629" s="186"/>
      <c r="J1629" s="34"/>
      <c r="K1629" s="34"/>
      <c r="L1629" s="37"/>
      <c r="M1629" s="187"/>
      <c r="N1629" s="188"/>
      <c r="O1629" s="62"/>
      <c r="P1629" s="62"/>
      <c r="Q1629" s="62"/>
      <c r="R1629" s="62"/>
      <c r="S1629" s="62"/>
      <c r="T1629" s="63"/>
      <c r="U1629" s="32"/>
      <c r="V1629" s="32"/>
      <c r="W1629" s="32"/>
      <c r="X1629" s="32"/>
      <c r="Y1629" s="32"/>
      <c r="Z1629" s="32"/>
      <c r="AA1629" s="32"/>
      <c r="AB1629" s="32"/>
      <c r="AC1629" s="32"/>
      <c r="AD1629" s="32"/>
      <c r="AE1629" s="32"/>
      <c r="AT1629" s="15" t="s">
        <v>147</v>
      </c>
      <c r="AU1629" s="15" t="s">
        <v>83</v>
      </c>
    </row>
    <row r="1630" spans="1:65" s="2" customFormat="1" ht="16.5" customHeight="1">
      <c r="A1630" s="32"/>
      <c r="B1630" s="33"/>
      <c r="C1630" s="171" t="s">
        <v>3189</v>
      </c>
      <c r="D1630" s="171" t="s">
        <v>138</v>
      </c>
      <c r="E1630" s="172" t="s">
        <v>3190</v>
      </c>
      <c r="F1630" s="173" t="s">
        <v>3191</v>
      </c>
      <c r="G1630" s="174" t="s">
        <v>141</v>
      </c>
      <c r="H1630" s="175">
        <v>70</v>
      </c>
      <c r="I1630" s="176"/>
      <c r="J1630" s="177">
        <f>ROUND(I1630*H1630,2)</f>
        <v>0</v>
      </c>
      <c r="K1630" s="173" t="s">
        <v>142</v>
      </c>
      <c r="L1630" s="37"/>
      <c r="M1630" s="178" t="s">
        <v>19</v>
      </c>
      <c r="N1630" s="179" t="s">
        <v>44</v>
      </c>
      <c r="O1630" s="62"/>
      <c r="P1630" s="180">
        <f>O1630*H1630</f>
        <v>0</v>
      </c>
      <c r="Q1630" s="180">
        <v>3.8850000000000003E-2</v>
      </c>
      <c r="R1630" s="180">
        <f>Q1630*H1630</f>
        <v>2.7195</v>
      </c>
      <c r="S1630" s="180">
        <v>0</v>
      </c>
      <c r="T1630" s="181">
        <f>S1630*H1630</f>
        <v>0</v>
      </c>
      <c r="U1630" s="32"/>
      <c r="V1630" s="32"/>
      <c r="W1630" s="32"/>
      <c r="X1630" s="32"/>
      <c r="Y1630" s="32"/>
      <c r="Z1630" s="32"/>
      <c r="AA1630" s="32"/>
      <c r="AB1630" s="32"/>
      <c r="AC1630" s="32"/>
      <c r="AD1630" s="32"/>
      <c r="AE1630" s="32"/>
      <c r="AR1630" s="182" t="s">
        <v>143</v>
      </c>
      <c r="AT1630" s="182" t="s">
        <v>138</v>
      </c>
      <c r="AU1630" s="182" t="s">
        <v>83</v>
      </c>
      <c r="AY1630" s="15" t="s">
        <v>136</v>
      </c>
      <c r="BE1630" s="183">
        <f>IF(N1630="základní",J1630,0)</f>
        <v>0</v>
      </c>
      <c r="BF1630" s="183">
        <f>IF(N1630="snížená",J1630,0)</f>
        <v>0</v>
      </c>
      <c r="BG1630" s="183">
        <f>IF(N1630="zákl. přenesená",J1630,0)</f>
        <v>0</v>
      </c>
      <c r="BH1630" s="183">
        <f>IF(N1630="sníž. přenesená",J1630,0)</f>
        <v>0</v>
      </c>
      <c r="BI1630" s="183">
        <f>IF(N1630="nulová",J1630,0)</f>
        <v>0</v>
      </c>
      <c r="BJ1630" s="15" t="s">
        <v>81</v>
      </c>
      <c r="BK1630" s="183">
        <f>ROUND(I1630*H1630,2)</f>
        <v>0</v>
      </c>
      <c r="BL1630" s="15" t="s">
        <v>143</v>
      </c>
      <c r="BM1630" s="182" t="s">
        <v>3192</v>
      </c>
    </row>
    <row r="1631" spans="1:65" s="2" customFormat="1" ht="11.25">
      <c r="A1631" s="32"/>
      <c r="B1631" s="33"/>
      <c r="C1631" s="34"/>
      <c r="D1631" s="184" t="s">
        <v>145</v>
      </c>
      <c r="E1631" s="34"/>
      <c r="F1631" s="185" t="s">
        <v>3193</v>
      </c>
      <c r="G1631" s="34"/>
      <c r="H1631" s="34"/>
      <c r="I1631" s="186"/>
      <c r="J1631" s="34"/>
      <c r="K1631" s="34"/>
      <c r="L1631" s="37"/>
      <c r="M1631" s="187"/>
      <c r="N1631" s="188"/>
      <c r="O1631" s="62"/>
      <c r="P1631" s="62"/>
      <c r="Q1631" s="62"/>
      <c r="R1631" s="62"/>
      <c r="S1631" s="62"/>
      <c r="T1631" s="63"/>
      <c r="U1631" s="32"/>
      <c r="V1631" s="32"/>
      <c r="W1631" s="32"/>
      <c r="X1631" s="32"/>
      <c r="Y1631" s="32"/>
      <c r="Z1631" s="32"/>
      <c r="AA1631" s="32"/>
      <c r="AB1631" s="32"/>
      <c r="AC1631" s="32"/>
      <c r="AD1631" s="32"/>
      <c r="AE1631" s="32"/>
      <c r="AT1631" s="15" t="s">
        <v>145</v>
      </c>
      <c r="AU1631" s="15" t="s">
        <v>83</v>
      </c>
    </row>
    <row r="1632" spans="1:65" s="2" customFormat="1" ht="11.25">
      <c r="A1632" s="32"/>
      <c r="B1632" s="33"/>
      <c r="C1632" s="34"/>
      <c r="D1632" s="189" t="s">
        <v>147</v>
      </c>
      <c r="E1632" s="34"/>
      <c r="F1632" s="190" t="s">
        <v>3194</v>
      </c>
      <c r="G1632" s="34"/>
      <c r="H1632" s="34"/>
      <c r="I1632" s="186"/>
      <c r="J1632" s="34"/>
      <c r="K1632" s="34"/>
      <c r="L1632" s="37"/>
      <c r="M1632" s="187"/>
      <c r="N1632" s="188"/>
      <c r="O1632" s="62"/>
      <c r="P1632" s="62"/>
      <c r="Q1632" s="62"/>
      <c r="R1632" s="62"/>
      <c r="S1632" s="62"/>
      <c r="T1632" s="63"/>
      <c r="U1632" s="32"/>
      <c r="V1632" s="32"/>
      <c r="W1632" s="32"/>
      <c r="X1632" s="32"/>
      <c r="Y1632" s="32"/>
      <c r="Z1632" s="32"/>
      <c r="AA1632" s="32"/>
      <c r="AB1632" s="32"/>
      <c r="AC1632" s="32"/>
      <c r="AD1632" s="32"/>
      <c r="AE1632" s="32"/>
      <c r="AT1632" s="15" t="s">
        <v>147</v>
      </c>
      <c r="AU1632" s="15" t="s">
        <v>83</v>
      </c>
    </row>
    <row r="1633" spans="1:65" s="2" customFormat="1" ht="16.5" customHeight="1">
      <c r="A1633" s="32"/>
      <c r="B1633" s="33"/>
      <c r="C1633" s="171" t="s">
        <v>3195</v>
      </c>
      <c r="D1633" s="171" t="s">
        <v>138</v>
      </c>
      <c r="E1633" s="172" t="s">
        <v>3196</v>
      </c>
      <c r="F1633" s="173" t="s">
        <v>3197</v>
      </c>
      <c r="G1633" s="174" t="s">
        <v>141</v>
      </c>
      <c r="H1633" s="175">
        <v>40</v>
      </c>
      <c r="I1633" s="176"/>
      <c r="J1633" s="177">
        <f>ROUND(I1633*H1633,2)</f>
        <v>0</v>
      </c>
      <c r="K1633" s="173" t="s">
        <v>142</v>
      </c>
      <c r="L1633" s="37"/>
      <c r="M1633" s="178" t="s">
        <v>19</v>
      </c>
      <c r="N1633" s="179" t="s">
        <v>44</v>
      </c>
      <c r="O1633" s="62"/>
      <c r="P1633" s="180">
        <f>O1633*H1633</f>
        <v>0</v>
      </c>
      <c r="Q1633" s="180">
        <v>6.0429999999999998E-2</v>
      </c>
      <c r="R1633" s="180">
        <f>Q1633*H1633</f>
        <v>2.4171999999999998</v>
      </c>
      <c r="S1633" s="180">
        <v>0</v>
      </c>
      <c r="T1633" s="181">
        <f>S1633*H1633</f>
        <v>0</v>
      </c>
      <c r="U1633" s="32"/>
      <c r="V1633" s="32"/>
      <c r="W1633" s="32"/>
      <c r="X1633" s="32"/>
      <c r="Y1633" s="32"/>
      <c r="Z1633" s="32"/>
      <c r="AA1633" s="32"/>
      <c r="AB1633" s="32"/>
      <c r="AC1633" s="32"/>
      <c r="AD1633" s="32"/>
      <c r="AE1633" s="32"/>
      <c r="AR1633" s="182" t="s">
        <v>143</v>
      </c>
      <c r="AT1633" s="182" t="s">
        <v>138</v>
      </c>
      <c r="AU1633" s="182" t="s">
        <v>83</v>
      </c>
      <c r="AY1633" s="15" t="s">
        <v>136</v>
      </c>
      <c r="BE1633" s="183">
        <f>IF(N1633="základní",J1633,0)</f>
        <v>0</v>
      </c>
      <c r="BF1633" s="183">
        <f>IF(N1633="snížená",J1633,0)</f>
        <v>0</v>
      </c>
      <c r="BG1633" s="183">
        <f>IF(N1633="zákl. přenesená",J1633,0)</f>
        <v>0</v>
      </c>
      <c r="BH1633" s="183">
        <f>IF(N1633="sníž. přenesená",J1633,0)</f>
        <v>0</v>
      </c>
      <c r="BI1633" s="183">
        <f>IF(N1633="nulová",J1633,0)</f>
        <v>0</v>
      </c>
      <c r="BJ1633" s="15" t="s">
        <v>81</v>
      </c>
      <c r="BK1633" s="183">
        <f>ROUND(I1633*H1633,2)</f>
        <v>0</v>
      </c>
      <c r="BL1633" s="15" t="s">
        <v>143</v>
      </c>
      <c r="BM1633" s="182" t="s">
        <v>3198</v>
      </c>
    </row>
    <row r="1634" spans="1:65" s="2" customFormat="1" ht="11.25">
      <c r="A1634" s="32"/>
      <c r="B1634" s="33"/>
      <c r="C1634" s="34"/>
      <c r="D1634" s="184" t="s">
        <v>145</v>
      </c>
      <c r="E1634" s="34"/>
      <c r="F1634" s="185" t="s">
        <v>3199</v>
      </c>
      <c r="G1634" s="34"/>
      <c r="H1634" s="34"/>
      <c r="I1634" s="186"/>
      <c r="J1634" s="34"/>
      <c r="K1634" s="34"/>
      <c r="L1634" s="37"/>
      <c r="M1634" s="187"/>
      <c r="N1634" s="188"/>
      <c r="O1634" s="62"/>
      <c r="P1634" s="62"/>
      <c r="Q1634" s="62"/>
      <c r="R1634" s="62"/>
      <c r="S1634" s="62"/>
      <c r="T1634" s="63"/>
      <c r="U1634" s="32"/>
      <c r="V1634" s="32"/>
      <c r="W1634" s="32"/>
      <c r="X1634" s="32"/>
      <c r="Y1634" s="32"/>
      <c r="Z1634" s="32"/>
      <c r="AA1634" s="32"/>
      <c r="AB1634" s="32"/>
      <c r="AC1634" s="32"/>
      <c r="AD1634" s="32"/>
      <c r="AE1634" s="32"/>
      <c r="AT1634" s="15" t="s">
        <v>145</v>
      </c>
      <c r="AU1634" s="15" t="s">
        <v>83</v>
      </c>
    </row>
    <row r="1635" spans="1:65" s="2" customFormat="1" ht="11.25">
      <c r="A1635" s="32"/>
      <c r="B1635" s="33"/>
      <c r="C1635" s="34"/>
      <c r="D1635" s="189" t="s">
        <v>147</v>
      </c>
      <c r="E1635" s="34"/>
      <c r="F1635" s="190" t="s">
        <v>3200</v>
      </c>
      <c r="G1635" s="34"/>
      <c r="H1635" s="34"/>
      <c r="I1635" s="186"/>
      <c r="J1635" s="34"/>
      <c r="K1635" s="34"/>
      <c r="L1635" s="37"/>
      <c r="M1635" s="187"/>
      <c r="N1635" s="188"/>
      <c r="O1635" s="62"/>
      <c r="P1635" s="62"/>
      <c r="Q1635" s="62"/>
      <c r="R1635" s="62"/>
      <c r="S1635" s="62"/>
      <c r="T1635" s="63"/>
      <c r="U1635" s="32"/>
      <c r="V1635" s="32"/>
      <c r="W1635" s="32"/>
      <c r="X1635" s="32"/>
      <c r="Y1635" s="32"/>
      <c r="Z1635" s="32"/>
      <c r="AA1635" s="32"/>
      <c r="AB1635" s="32"/>
      <c r="AC1635" s="32"/>
      <c r="AD1635" s="32"/>
      <c r="AE1635" s="32"/>
      <c r="AT1635" s="15" t="s">
        <v>147</v>
      </c>
      <c r="AU1635" s="15" t="s">
        <v>83</v>
      </c>
    </row>
    <row r="1636" spans="1:65" s="2" customFormat="1" ht="16.5" customHeight="1">
      <c r="A1636" s="32"/>
      <c r="B1636" s="33"/>
      <c r="C1636" s="171" t="s">
        <v>3201</v>
      </c>
      <c r="D1636" s="171" t="s">
        <v>138</v>
      </c>
      <c r="E1636" s="172" t="s">
        <v>3202</v>
      </c>
      <c r="F1636" s="173" t="s">
        <v>3203</v>
      </c>
      <c r="G1636" s="174" t="s">
        <v>141</v>
      </c>
      <c r="H1636" s="175">
        <v>25</v>
      </c>
      <c r="I1636" s="176"/>
      <c r="J1636" s="177">
        <f>ROUND(I1636*H1636,2)</f>
        <v>0</v>
      </c>
      <c r="K1636" s="173" t="s">
        <v>142</v>
      </c>
      <c r="L1636" s="37"/>
      <c r="M1636" s="178" t="s">
        <v>19</v>
      </c>
      <c r="N1636" s="179" t="s">
        <v>44</v>
      </c>
      <c r="O1636" s="62"/>
      <c r="P1636" s="180">
        <f>O1636*H1636</f>
        <v>0</v>
      </c>
      <c r="Q1636" s="180">
        <v>8.0570000000000003E-2</v>
      </c>
      <c r="R1636" s="180">
        <f>Q1636*H1636</f>
        <v>2.0142500000000001</v>
      </c>
      <c r="S1636" s="180">
        <v>0</v>
      </c>
      <c r="T1636" s="181">
        <f>S1636*H1636</f>
        <v>0</v>
      </c>
      <c r="U1636" s="32"/>
      <c r="V1636" s="32"/>
      <c r="W1636" s="32"/>
      <c r="X1636" s="32"/>
      <c r="Y1636" s="32"/>
      <c r="Z1636" s="32"/>
      <c r="AA1636" s="32"/>
      <c r="AB1636" s="32"/>
      <c r="AC1636" s="32"/>
      <c r="AD1636" s="32"/>
      <c r="AE1636" s="32"/>
      <c r="AR1636" s="182" t="s">
        <v>143</v>
      </c>
      <c r="AT1636" s="182" t="s">
        <v>138</v>
      </c>
      <c r="AU1636" s="182" t="s">
        <v>83</v>
      </c>
      <c r="AY1636" s="15" t="s">
        <v>136</v>
      </c>
      <c r="BE1636" s="183">
        <f>IF(N1636="základní",J1636,0)</f>
        <v>0</v>
      </c>
      <c r="BF1636" s="183">
        <f>IF(N1636="snížená",J1636,0)</f>
        <v>0</v>
      </c>
      <c r="BG1636" s="183">
        <f>IF(N1636="zákl. přenesená",J1636,0)</f>
        <v>0</v>
      </c>
      <c r="BH1636" s="183">
        <f>IF(N1636="sníž. přenesená",J1636,0)</f>
        <v>0</v>
      </c>
      <c r="BI1636" s="183">
        <f>IF(N1636="nulová",J1636,0)</f>
        <v>0</v>
      </c>
      <c r="BJ1636" s="15" t="s">
        <v>81</v>
      </c>
      <c r="BK1636" s="183">
        <f>ROUND(I1636*H1636,2)</f>
        <v>0</v>
      </c>
      <c r="BL1636" s="15" t="s">
        <v>143</v>
      </c>
      <c r="BM1636" s="182" t="s">
        <v>3204</v>
      </c>
    </row>
    <row r="1637" spans="1:65" s="2" customFormat="1" ht="11.25">
      <c r="A1637" s="32"/>
      <c r="B1637" s="33"/>
      <c r="C1637" s="34"/>
      <c r="D1637" s="184" t="s">
        <v>145</v>
      </c>
      <c r="E1637" s="34"/>
      <c r="F1637" s="185" t="s">
        <v>3205</v>
      </c>
      <c r="G1637" s="34"/>
      <c r="H1637" s="34"/>
      <c r="I1637" s="186"/>
      <c r="J1637" s="34"/>
      <c r="K1637" s="34"/>
      <c r="L1637" s="37"/>
      <c r="M1637" s="187"/>
      <c r="N1637" s="188"/>
      <c r="O1637" s="62"/>
      <c r="P1637" s="62"/>
      <c r="Q1637" s="62"/>
      <c r="R1637" s="62"/>
      <c r="S1637" s="62"/>
      <c r="T1637" s="63"/>
      <c r="U1637" s="32"/>
      <c r="V1637" s="32"/>
      <c r="W1637" s="32"/>
      <c r="X1637" s="32"/>
      <c r="Y1637" s="32"/>
      <c r="Z1637" s="32"/>
      <c r="AA1637" s="32"/>
      <c r="AB1637" s="32"/>
      <c r="AC1637" s="32"/>
      <c r="AD1637" s="32"/>
      <c r="AE1637" s="32"/>
      <c r="AT1637" s="15" t="s">
        <v>145</v>
      </c>
      <c r="AU1637" s="15" t="s">
        <v>83</v>
      </c>
    </row>
    <row r="1638" spans="1:65" s="2" customFormat="1" ht="11.25">
      <c r="A1638" s="32"/>
      <c r="B1638" s="33"/>
      <c r="C1638" s="34"/>
      <c r="D1638" s="189" t="s">
        <v>147</v>
      </c>
      <c r="E1638" s="34"/>
      <c r="F1638" s="190" t="s">
        <v>3206</v>
      </c>
      <c r="G1638" s="34"/>
      <c r="H1638" s="34"/>
      <c r="I1638" s="186"/>
      <c r="J1638" s="34"/>
      <c r="K1638" s="34"/>
      <c r="L1638" s="37"/>
      <c r="M1638" s="187"/>
      <c r="N1638" s="188"/>
      <c r="O1638" s="62"/>
      <c r="P1638" s="62"/>
      <c r="Q1638" s="62"/>
      <c r="R1638" s="62"/>
      <c r="S1638" s="62"/>
      <c r="T1638" s="63"/>
      <c r="U1638" s="32"/>
      <c r="V1638" s="32"/>
      <c r="W1638" s="32"/>
      <c r="X1638" s="32"/>
      <c r="Y1638" s="32"/>
      <c r="Z1638" s="32"/>
      <c r="AA1638" s="32"/>
      <c r="AB1638" s="32"/>
      <c r="AC1638" s="32"/>
      <c r="AD1638" s="32"/>
      <c r="AE1638" s="32"/>
      <c r="AT1638" s="15" t="s">
        <v>147</v>
      </c>
      <c r="AU1638" s="15" t="s">
        <v>83</v>
      </c>
    </row>
    <row r="1639" spans="1:65" s="2" customFormat="1" ht="16.5" customHeight="1">
      <c r="A1639" s="32"/>
      <c r="B1639" s="33"/>
      <c r="C1639" s="171" t="s">
        <v>3207</v>
      </c>
      <c r="D1639" s="171" t="s">
        <v>138</v>
      </c>
      <c r="E1639" s="172" t="s">
        <v>3208</v>
      </c>
      <c r="F1639" s="173" t="s">
        <v>3209</v>
      </c>
      <c r="G1639" s="174" t="s">
        <v>141</v>
      </c>
      <c r="H1639" s="175">
        <v>20</v>
      </c>
      <c r="I1639" s="176"/>
      <c r="J1639" s="177">
        <f>ROUND(I1639*H1639,2)</f>
        <v>0</v>
      </c>
      <c r="K1639" s="173" t="s">
        <v>142</v>
      </c>
      <c r="L1639" s="37"/>
      <c r="M1639" s="178" t="s">
        <v>19</v>
      </c>
      <c r="N1639" s="179" t="s">
        <v>44</v>
      </c>
      <c r="O1639" s="62"/>
      <c r="P1639" s="180">
        <f>O1639*H1639</f>
        <v>0</v>
      </c>
      <c r="Q1639" s="180">
        <v>0.10007000000000001</v>
      </c>
      <c r="R1639" s="180">
        <f>Q1639*H1639</f>
        <v>2.0014000000000003</v>
      </c>
      <c r="S1639" s="180">
        <v>0</v>
      </c>
      <c r="T1639" s="181">
        <f>S1639*H1639</f>
        <v>0</v>
      </c>
      <c r="U1639" s="32"/>
      <c r="V1639" s="32"/>
      <c r="W1639" s="32"/>
      <c r="X1639" s="32"/>
      <c r="Y1639" s="32"/>
      <c r="Z1639" s="32"/>
      <c r="AA1639" s="32"/>
      <c r="AB1639" s="32"/>
      <c r="AC1639" s="32"/>
      <c r="AD1639" s="32"/>
      <c r="AE1639" s="32"/>
      <c r="AR1639" s="182" t="s">
        <v>143</v>
      </c>
      <c r="AT1639" s="182" t="s">
        <v>138</v>
      </c>
      <c r="AU1639" s="182" t="s">
        <v>83</v>
      </c>
      <c r="AY1639" s="15" t="s">
        <v>136</v>
      </c>
      <c r="BE1639" s="183">
        <f>IF(N1639="základní",J1639,0)</f>
        <v>0</v>
      </c>
      <c r="BF1639" s="183">
        <f>IF(N1639="snížená",J1639,0)</f>
        <v>0</v>
      </c>
      <c r="BG1639" s="183">
        <f>IF(N1639="zákl. přenesená",J1639,0)</f>
        <v>0</v>
      </c>
      <c r="BH1639" s="183">
        <f>IF(N1639="sníž. přenesená",J1639,0)</f>
        <v>0</v>
      </c>
      <c r="BI1639" s="183">
        <f>IF(N1639="nulová",J1639,0)</f>
        <v>0</v>
      </c>
      <c r="BJ1639" s="15" t="s">
        <v>81</v>
      </c>
      <c r="BK1639" s="183">
        <f>ROUND(I1639*H1639,2)</f>
        <v>0</v>
      </c>
      <c r="BL1639" s="15" t="s">
        <v>143</v>
      </c>
      <c r="BM1639" s="182" t="s">
        <v>3210</v>
      </c>
    </row>
    <row r="1640" spans="1:65" s="2" customFormat="1" ht="11.25">
      <c r="A1640" s="32"/>
      <c r="B1640" s="33"/>
      <c r="C1640" s="34"/>
      <c r="D1640" s="184" t="s">
        <v>145</v>
      </c>
      <c r="E1640" s="34"/>
      <c r="F1640" s="185" t="s">
        <v>3211</v>
      </c>
      <c r="G1640" s="34"/>
      <c r="H1640" s="34"/>
      <c r="I1640" s="186"/>
      <c r="J1640" s="34"/>
      <c r="K1640" s="34"/>
      <c r="L1640" s="37"/>
      <c r="M1640" s="187"/>
      <c r="N1640" s="188"/>
      <c r="O1640" s="62"/>
      <c r="P1640" s="62"/>
      <c r="Q1640" s="62"/>
      <c r="R1640" s="62"/>
      <c r="S1640" s="62"/>
      <c r="T1640" s="63"/>
      <c r="U1640" s="32"/>
      <c r="V1640" s="32"/>
      <c r="W1640" s="32"/>
      <c r="X1640" s="32"/>
      <c r="Y1640" s="32"/>
      <c r="Z1640" s="32"/>
      <c r="AA1640" s="32"/>
      <c r="AB1640" s="32"/>
      <c r="AC1640" s="32"/>
      <c r="AD1640" s="32"/>
      <c r="AE1640" s="32"/>
      <c r="AT1640" s="15" t="s">
        <v>145</v>
      </c>
      <c r="AU1640" s="15" t="s">
        <v>83</v>
      </c>
    </row>
    <row r="1641" spans="1:65" s="2" customFormat="1" ht="11.25">
      <c r="A1641" s="32"/>
      <c r="B1641" s="33"/>
      <c r="C1641" s="34"/>
      <c r="D1641" s="189" t="s">
        <v>147</v>
      </c>
      <c r="E1641" s="34"/>
      <c r="F1641" s="190" t="s">
        <v>3212</v>
      </c>
      <c r="G1641" s="34"/>
      <c r="H1641" s="34"/>
      <c r="I1641" s="186"/>
      <c r="J1641" s="34"/>
      <c r="K1641" s="34"/>
      <c r="L1641" s="37"/>
      <c r="M1641" s="187"/>
      <c r="N1641" s="188"/>
      <c r="O1641" s="62"/>
      <c r="P1641" s="62"/>
      <c r="Q1641" s="62"/>
      <c r="R1641" s="62"/>
      <c r="S1641" s="62"/>
      <c r="T1641" s="63"/>
      <c r="U1641" s="32"/>
      <c r="V1641" s="32"/>
      <c r="W1641" s="32"/>
      <c r="X1641" s="32"/>
      <c r="Y1641" s="32"/>
      <c r="Z1641" s="32"/>
      <c r="AA1641" s="32"/>
      <c r="AB1641" s="32"/>
      <c r="AC1641" s="32"/>
      <c r="AD1641" s="32"/>
      <c r="AE1641" s="32"/>
      <c r="AT1641" s="15" t="s">
        <v>147</v>
      </c>
      <c r="AU1641" s="15" t="s">
        <v>83</v>
      </c>
    </row>
    <row r="1642" spans="1:65" s="2" customFormat="1" ht="16.5" customHeight="1">
      <c r="A1642" s="32"/>
      <c r="B1642" s="33"/>
      <c r="C1642" s="171" t="s">
        <v>3213</v>
      </c>
      <c r="D1642" s="171" t="s">
        <v>138</v>
      </c>
      <c r="E1642" s="172" t="s">
        <v>3214</v>
      </c>
      <c r="F1642" s="173" t="s">
        <v>3215</v>
      </c>
      <c r="G1642" s="174" t="s">
        <v>141</v>
      </c>
      <c r="H1642" s="175">
        <v>15</v>
      </c>
      <c r="I1642" s="176"/>
      <c r="J1642" s="177">
        <f>ROUND(I1642*H1642,2)</f>
        <v>0</v>
      </c>
      <c r="K1642" s="173" t="s">
        <v>142</v>
      </c>
      <c r="L1642" s="37"/>
      <c r="M1642" s="178" t="s">
        <v>19</v>
      </c>
      <c r="N1642" s="179" t="s">
        <v>44</v>
      </c>
      <c r="O1642" s="62"/>
      <c r="P1642" s="180">
        <f>O1642*H1642</f>
        <v>0</v>
      </c>
      <c r="Q1642" s="180">
        <v>0.12086</v>
      </c>
      <c r="R1642" s="180">
        <f>Q1642*H1642</f>
        <v>1.8129</v>
      </c>
      <c r="S1642" s="180">
        <v>0</v>
      </c>
      <c r="T1642" s="181">
        <f>S1642*H1642</f>
        <v>0</v>
      </c>
      <c r="U1642" s="32"/>
      <c r="V1642" s="32"/>
      <c r="W1642" s="32"/>
      <c r="X1642" s="32"/>
      <c r="Y1642" s="32"/>
      <c r="Z1642" s="32"/>
      <c r="AA1642" s="32"/>
      <c r="AB1642" s="32"/>
      <c r="AC1642" s="32"/>
      <c r="AD1642" s="32"/>
      <c r="AE1642" s="32"/>
      <c r="AR1642" s="182" t="s">
        <v>143</v>
      </c>
      <c r="AT1642" s="182" t="s">
        <v>138</v>
      </c>
      <c r="AU1642" s="182" t="s">
        <v>83</v>
      </c>
      <c r="AY1642" s="15" t="s">
        <v>136</v>
      </c>
      <c r="BE1642" s="183">
        <f>IF(N1642="základní",J1642,0)</f>
        <v>0</v>
      </c>
      <c r="BF1642" s="183">
        <f>IF(N1642="snížená",J1642,0)</f>
        <v>0</v>
      </c>
      <c r="BG1642" s="183">
        <f>IF(N1642="zákl. přenesená",J1642,0)</f>
        <v>0</v>
      </c>
      <c r="BH1642" s="183">
        <f>IF(N1642="sníž. přenesená",J1642,0)</f>
        <v>0</v>
      </c>
      <c r="BI1642" s="183">
        <f>IF(N1642="nulová",J1642,0)</f>
        <v>0</v>
      </c>
      <c r="BJ1642" s="15" t="s">
        <v>81</v>
      </c>
      <c r="BK1642" s="183">
        <f>ROUND(I1642*H1642,2)</f>
        <v>0</v>
      </c>
      <c r="BL1642" s="15" t="s">
        <v>143</v>
      </c>
      <c r="BM1642" s="182" t="s">
        <v>3216</v>
      </c>
    </row>
    <row r="1643" spans="1:65" s="2" customFormat="1" ht="11.25">
      <c r="A1643" s="32"/>
      <c r="B1643" s="33"/>
      <c r="C1643" s="34"/>
      <c r="D1643" s="184" t="s">
        <v>145</v>
      </c>
      <c r="E1643" s="34"/>
      <c r="F1643" s="185" t="s">
        <v>3217</v>
      </c>
      <c r="G1643" s="34"/>
      <c r="H1643" s="34"/>
      <c r="I1643" s="186"/>
      <c r="J1643" s="34"/>
      <c r="K1643" s="34"/>
      <c r="L1643" s="37"/>
      <c r="M1643" s="187"/>
      <c r="N1643" s="188"/>
      <c r="O1643" s="62"/>
      <c r="P1643" s="62"/>
      <c r="Q1643" s="62"/>
      <c r="R1643" s="62"/>
      <c r="S1643" s="62"/>
      <c r="T1643" s="63"/>
      <c r="U1643" s="32"/>
      <c r="V1643" s="32"/>
      <c r="W1643" s="32"/>
      <c r="X1643" s="32"/>
      <c r="Y1643" s="32"/>
      <c r="Z1643" s="32"/>
      <c r="AA1643" s="32"/>
      <c r="AB1643" s="32"/>
      <c r="AC1643" s="32"/>
      <c r="AD1643" s="32"/>
      <c r="AE1643" s="32"/>
      <c r="AT1643" s="15" t="s">
        <v>145</v>
      </c>
      <c r="AU1643" s="15" t="s">
        <v>83</v>
      </c>
    </row>
    <row r="1644" spans="1:65" s="2" customFormat="1" ht="11.25">
      <c r="A1644" s="32"/>
      <c r="B1644" s="33"/>
      <c r="C1644" s="34"/>
      <c r="D1644" s="189" t="s">
        <v>147</v>
      </c>
      <c r="E1644" s="34"/>
      <c r="F1644" s="190" t="s">
        <v>3218</v>
      </c>
      <c r="G1644" s="34"/>
      <c r="H1644" s="34"/>
      <c r="I1644" s="186"/>
      <c r="J1644" s="34"/>
      <c r="K1644" s="34"/>
      <c r="L1644" s="37"/>
      <c r="M1644" s="187"/>
      <c r="N1644" s="188"/>
      <c r="O1644" s="62"/>
      <c r="P1644" s="62"/>
      <c r="Q1644" s="62"/>
      <c r="R1644" s="62"/>
      <c r="S1644" s="62"/>
      <c r="T1644" s="63"/>
      <c r="U1644" s="32"/>
      <c r="V1644" s="32"/>
      <c r="W1644" s="32"/>
      <c r="X1644" s="32"/>
      <c r="Y1644" s="32"/>
      <c r="Z1644" s="32"/>
      <c r="AA1644" s="32"/>
      <c r="AB1644" s="32"/>
      <c r="AC1644" s="32"/>
      <c r="AD1644" s="32"/>
      <c r="AE1644" s="32"/>
      <c r="AT1644" s="15" t="s">
        <v>147</v>
      </c>
      <c r="AU1644" s="15" t="s">
        <v>83</v>
      </c>
    </row>
    <row r="1645" spans="1:65" s="2" customFormat="1" ht="16.5" customHeight="1">
      <c r="A1645" s="32"/>
      <c r="B1645" s="33"/>
      <c r="C1645" s="171" t="s">
        <v>3219</v>
      </c>
      <c r="D1645" s="171" t="s">
        <v>138</v>
      </c>
      <c r="E1645" s="172" t="s">
        <v>3220</v>
      </c>
      <c r="F1645" s="173" t="s">
        <v>3221</v>
      </c>
      <c r="G1645" s="174" t="s">
        <v>141</v>
      </c>
      <c r="H1645" s="175">
        <v>12</v>
      </c>
      <c r="I1645" s="176"/>
      <c r="J1645" s="177">
        <f>ROUND(I1645*H1645,2)</f>
        <v>0</v>
      </c>
      <c r="K1645" s="173" t="s">
        <v>142</v>
      </c>
      <c r="L1645" s="37"/>
      <c r="M1645" s="178" t="s">
        <v>19</v>
      </c>
      <c r="N1645" s="179" t="s">
        <v>44</v>
      </c>
      <c r="O1645" s="62"/>
      <c r="P1645" s="180">
        <f>O1645*H1645</f>
        <v>0</v>
      </c>
      <c r="Q1645" s="180">
        <v>0.14099999999999999</v>
      </c>
      <c r="R1645" s="180">
        <f>Q1645*H1645</f>
        <v>1.6919999999999997</v>
      </c>
      <c r="S1645" s="180">
        <v>0</v>
      </c>
      <c r="T1645" s="181">
        <f>S1645*H1645</f>
        <v>0</v>
      </c>
      <c r="U1645" s="32"/>
      <c r="V1645" s="32"/>
      <c r="W1645" s="32"/>
      <c r="X1645" s="32"/>
      <c r="Y1645" s="32"/>
      <c r="Z1645" s="32"/>
      <c r="AA1645" s="32"/>
      <c r="AB1645" s="32"/>
      <c r="AC1645" s="32"/>
      <c r="AD1645" s="32"/>
      <c r="AE1645" s="32"/>
      <c r="AR1645" s="182" t="s">
        <v>143</v>
      </c>
      <c r="AT1645" s="182" t="s">
        <v>138</v>
      </c>
      <c r="AU1645" s="182" t="s">
        <v>83</v>
      </c>
      <c r="AY1645" s="15" t="s">
        <v>136</v>
      </c>
      <c r="BE1645" s="183">
        <f>IF(N1645="základní",J1645,0)</f>
        <v>0</v>
      </c>
      <c r="BF1645" s="183">
        <f>IF(N1645="snížená",J1645,0)</f>
        <v>0</v>
      </c>
      <c r="BG1645" s="183">
        <f>IF(N1645="zákl. přenesená",J1645,0)</f>
        <v>0</v>
      </c>
      <c r="BH1645" s="183">
        <f>IF(N1645="sníž. přenesená",J1645,0)</f>
        <v>0</v>
      </c>
      <c r="BI1645" s="183">
        <f>IF(N1645="nulová",J1645,0)</f>
        <v>0</v>
      </c>
      <c r="BJ1645" s="15" t="s">
        <v>81</v>
      </c>
      <c r="BK1645" s="183">
        <f>ROUND(I1645*H1645,2)</f>
        <v>0</v>
      </c>
      <c r="BL1645" s="15" t="s">
        <v>143</v>
      </c>
      <c r="BM1645" s="182" t="s">
        <v>3222</v>
      </c>
    </row>
    <row r="1646" spans="1:65" s="2" customFormat="1" ht="11.25">
      <c r="A1646" s="32"/>
      <c r="B1646" s="33"/>
      <c r="C1646" s="34"/>
      <c r="D1646" s="184" t="s">
        <v>145</v>
      </c>
      <c r="E1646" s="34"/>
      <c r="F1646" s="185" t="s">
        <v>3223</v>
      </c>
      <c r="G1646" s="34"/>
      <c r="H1646" s="34"/>
      <c r="I1646" s="186"/>
      <c r="J1646" s="34"/>
      <c r="K1646" s="34"/>
      <c r="L1646" s="37"/>
      <c r="M1646" s="187"/>
      <c r="N1646" s="188"/>
      <c r="O1646" s="62"/>
      <c r="P1646" s="62"/>
      <c r="Q1646" s="62"/>
      <c r="R1646" s="62"/>
      <c r="S1646" s="62"/>
      <c r="T1646" s="63"/>
      <c r="U1646" s="32"/>
      <c r="V1646" s="32"/>
      <c r="W1646" s="32"/>
      <c r="X1646" s="32"/>
      <c r="Y1646" s="32"/>
      <c r="Z1646" s="32"/>
      <c r="AA1646" s="32"/>
      <c r="AB1646" s="32"/>
      <c r="AC1646" s="32"/>
      <c r="AD1646" s="32"/>
      <c r="AE1646" s="32"/>
      <c r="AT1646" s="15" t="s">
        <v>145</v>
      </c>
      <c r="AU1646" s="15" t="s">
        <v>83</v>
      </c>
    </row>
    <row r="1647" spans="1:65" s="2" customFormat="1" ht="11.25">
      <c r="A1647" s="32"/>
      <c r="B1647" s="33"/>
      <c r="C1647" s="34"/>
      <c r="D1647" s="189" t="s">
        <v>147</v>
      </c>
      <c r="E1647" s="34"/>
      <c r="F1647" s="190" t="s">
        <v>3224</v>
      </c>
      <c r="G1647" s="34"/>
      <c r="H1647" s="34"/>
      <c r="I1647" s="186"/>
      <c r="J1647" s="34"/>
      <c r="K1647" s="34"/>
      <c r="L1647" s="37"/>
      <c r="M1647" s="187"/>
      <c r="N1647" s="188"/>
      <c r="O1647" s="62"/>
      <c r="P1647" s="62"/>
      <c r="Q1647" s="62"/>
      <c r="R1647" s="62"/>
      <c r="S1647" s="62"/>
      <c r="T1647" s="63"/>
      <c r="U1647" s="32"/>
      <c r="V1647" s="32"/>
      <c r="W1647" s="32"/>
      <c r="X1647" s="32"/>
      <c r="Y1647" s="32"/>
      <c r="Z1647" s="32"/>
      <c r="AA1647" s="32"/>
      <c r="AB1647" s="32"/>
      <c r="AC1647" s="32"/>
      <c r="AD1647" s="32"/>
      <c r="AE1647" s="32"/>
      <c r="AT1647" s="15" t="s">
        <v>147</v>
      </c>
      <c r="AU1647" s="15" t="s">
        <v>83</v>
      </c>
    </row>
    <row r="1648" spans="1:65" s="2" customFormat="1" ht="16.5" customHeight="1">
      <c r="A1648" s="32"/>
      <c r="B1648" s="33"/>
      <c r="C1648" s="171" t="s">
        <v>3225</v>
      </c>
      <c r="D1648" s="171" t="s">
        <v>138</v>
      </c>
      <c r="E1648" s="172" t="s">
        <v>3226</v>
      </c>
      <c r="F1648" s="173" t="s">
        <v>3227</v>
      </c>
      <c r="G1648" s="174" t="s">
        <v>141</v>
      </c>
      <c r="H1648" s="175">
        <v>10</v>
      </c>
      <c r="I1648" s="176"/>
      <c r="J1648" s="177">
        <f>ROUND(I1648*H1648,2)</f>
        <v>0</v>
      </c>
      <c r="K1648" s="173" t="s">
        <v>142</v>
      </c>
      <c r="L1648" s="37"/>
      <c r="M1648" s="178" t="s">
        <v>19</v>
      </c>
      <c r="N1648" s="179" t="s">
        <v>44</v>
      </c>
      <c r="O1648" s="62"/>
      <c r="P1648" s="180">
        <f>O1648*H1648</f>
        <v>0</v>
      </c>
      <c r="Q1648" s="180">
        <v>0.16189999999999999</v>
      </c>
      <c r="R1648" s="180">
        <f>Q1648*H1648</f>
        <v>1.6189999999999998</v>
      </c>
      <c r="S1648" s="180">
        <v>0</v>
      </c>
      <c r="T1648" s="181">
        <f>S1648*H1648</f>
        <v>0</v>
      </c>
      <c r="U1648" s="32"/>
      <c r="V1648" s="32"/>
      <c r="W1648" s="32"/>
      <c r="X1648" s="32"/>
      <c r="Y1648" s="32"/>
      <c r="Z1648" s="32"/>
      <c r="AA1648" s="32"/>
      <c r="AB1648" s="32"/>
      <c r="AC1648" s="32"/>
      <c r="AD1648" s="32"/>
      <c r="AE1648" s="32"/>
      <c r="AR1648" s="182" t="s">
        <v>143</v>
      </c>
      <c r="AT1648" s="182" t="s">
        <v>138</v>
      </c>
      <c r="AU1648" s="182" t="s">
        <v>83</v>
      </c>
      <c r="AY1648" s="15" t="s">
        <v>136</v>
      </c>
      <c r="BE1648" s="183">
        <f>IF(N1648="základní",J1648,0)</f>
        <v>0</v>
      </c>
      <c r="BF1648" s="183">
        <f>IF(N1648="snížená",J1648,0)</f>
        <v>0</v>
      </c>
      <c r="BG1648" s="183">
        <f>IF(N1648="zákl. přenesená",J1648,0)</f>
        <v>0</v>
      </c>
      <c r="BH1648" s="183">
        <f>IF(N1648="sníž. přenesená",J1648,0)</f>
        <v>0</v>
      </c>
      <c r="BI1648" s="183">
        <f>IF(N1648="nulová",J1648,0)</f>
        <v>0</v>
      </c>
      <c r="BJ1648" s="15" t="s">
        <v>81</v>
      </c>
      <c r="BK1648" s="183">
        <f>ROUND(I1648*H1648,2)</f>
        <v>0</v>
      </c>
      <c r="BL1648" s="15" t="s">
        <v>143</v>
      </c>
      <c r="BM1648" s="182" t="s">
        <v>3228</v>
      </c>
    </row>
    <row r="1649" spans="1:65" s="2" customFormat="1" ht="11.25">
      <c r="A1649" s="32"/>
      <c r="B1649" s="33"/>
      <c r="C1649" s="34"/>
      <c r="D1649" s="184" t="s">
        <v>145</v>
      </c>
      <c r="E1649" s="34"/>
      <c r="F1649" s="185" t="s">
        <v>3229</v>
      </c>
      <c r="G1649" s="34"/>
      <c r="H1649" s="34"/>
      <c r="I1649" s="186"/>
      <c r="J1649" s="34"/>
      <c r="K1649" s="34"/>
      <c r="L1649" s="37"/>
      <c r="M1649" s="187"/>
      <c r="N1649" s="188"/>
      <c r="O1649" s="62"/>
      <c r="P1649" s="62"/>
      <c r="Q1649" s="62"/>
      <c r="R1649" s="62"/>
      <c r="S1649" s="62"/>
      <c r="T1649" s="63"/>
      <c r="U1649" s="32"/>
      <c r="V1649" s="32"/>
      <c r="W1649" s="32"/>
      <c r="X1649" s="32"/>
      <c r="Y1649" s="32"/>
      <c r="Z1649" s="32"/>
      <c r="AA1649" s="32"/>
      <c r="AB1649" s="32"/>
      <c r="AC1649" s="32"/>
      <c r="AD1649" s="32"/>
      <c r="AE1649" s="32"/>
      <c r="AT1649" s="15" t="s">
        <v>145</v>
      </c>
      <c r="AU1649" s="15" t="s">
        <v>83</v>
      </c>
    </row>
    <row r="1650" spans="1:65" s="2" customFormat="1" ht="11.25">
      <c r="A1650" s="32"/>
      <c r="B1650" s="33"/>
      <c r="C1650" s="34"/>
      <c r="D1650" s="189" t="s">
        <v>147</v>
      </c>
      <c r="E1650" s="34"/>
      <c r="F1650" s="190" t="s">
        <v>3230</v>
      </c>
      <c r="G1650" s="34"/>
      <c r="H1650" s="34"/>
      <c r="I1650" s="186"/>
      <c r="J1650" s="34"/>
      <c r="K1650" s="34"/>
      <c r="L1650" s="37"/>
      <c r="M1650" s="187"/>
      <c r="N1650" s="188"/>
      <c r="O1650" s="62"/>
      <c r="P1650" s="62"/>
      <c r="Q1650" s="62"/>
      <c r="R1650" s="62"/>
      <c r="S1650" s="62"/>
      <c r="T1650" s="63"/>
      <c r="U1650" s="32"/>
      <c r="V1650" s="32"/>
      <c r="W1650" s="32"/>
      <c r="X1650" s="32"/>
      <c r="Y1650" s="32"/>
      <c r="Z1650" s="32"/>
      <c r="AA1650" s="32"/>
      <c r="AB1650" s="32"/>
      <c r="AC1650" s="32"/>
      <c r="AD1650" s="32"/>
      <c r="AE1650" s="32"/>
      <c r="AT1650" s="15" t="s">
        <v>147</v>
      </c>
      <c r="AU1650" s="15" t="s">
        <v>83</v>
      </c>
    </row>
    <row r="1651" spans="1:65" s="2" customFormat="1" ht="16.5" customHeight="1">
      <c r="A1651" s="32"/>
      <c r="B1651" s="33"/>
      <c r="C1651" s="171" t="s">
        <v>3231</v>
      </c>
      <c r="D1651" s="171" t="s">
        <v>138</v>
      </c>
      <c r="E1651" s="172" t="s">
        <v>3232</v>
      </c>
      <c r="F1651" s="173" t="s">
        <v>3233</v>
      </c>
      <c r="G1651" s="174" t="s">
        <v>141</v>
      </c>
      <c r="H1651" s="175">
        <v>5</v>
      </c>
      <c r="I1651" s="176"/>
      <c r="J1651" s="177">
        <f>ROUND(I1651*H1651,2)</f>
        <v>0</v>
      </c>
      <c r="K1651" s="173" t="s">
        <v>142</v>
      </c>
      <c r="L1651" s="37"/>
      <c r="M1651" s="178" t="s">
        <v>19</v>
      </c>
      <c r="N1651" s="179" t="s">
        <v>44</v>
      </c>
      <c r="O1651" s="62"/>
      <c r="P1651" s="180">
        <f>O1651*H1651</f>
        <v>0</v>
      </c>
      <c r="Q1651" s="180">
        <v>0.18128</v>
      </c>
      <c r="R1651" s="180">
        <f>Q1651*H1651</f>
        <v>0.90639999999999998</v>
      </c>
      <c r="S1651" s="180">
        <v>0</v>
      </c>
      <c r="T1651" s="181">
        <f>S1651*H1651</f>
        <v>0</v>
      </c>
      <c r="U1651" s="32"/>
      <c r="V1651" s="32"/>
      <c r="W1651" s="32"/>
      <c r="X1651" s="32"/>
      <c r="Y1651" s="32"/>
      <c r="Z1651" s="32"/>
      <c r="AA1651" s="32"/>
      <c r="AB1651" s="32"/>
      <c r="AC1651" s="32"/>
      <c r="AD1651" s="32"/>
      <c r="AE1651" s="32"/>
      <c r="AR1651" s="182" t="s">
        <v>143</v>
      </c>
      <c r="AT1651" s="182" t="s">
        <v>138</v>
      </c>
      <c r="AU1651" s="182" t="s">
        <v>83</v>
      </c>
      <c r="AY1651" s="15" t="s">
        <v>136</v>
      </c>
      <c r="BE1651" s="183">
        <f>IF(N1651="základní",J1651,0)</f>
        <v>0</v>
      </c>
      <c r="BF1651" s="183">
        <f>IF(N1651="snížená",J1651,0)</f>
        <v>0</v>
      </c>
      <c r="BG1651" s="183">
        <f>IF(N1651="zákl. přenesená",J1651,0)</f>
        <v>0</v>
      </c>
      <c r="BH1651" s="183">
        <f>IF(N1651="sníž. přenesená",J1651,0)</f>
        <v>0</v>
      </c>
      <c r="BI1651" s="183">
        <f>IF(N1651="nulová",J1651,0)</f>
        <v>0</v>
      </c>
      <c r="BJ1651" s="15" t="s">
        <v>81</v>
      </c>
      <c r="BK1651" s="183">
        <f>ROUND(I1651*H1651,2)</f>
        <v>0</v>
      </c>
      <c r="BL1651" s="15" t="s">
        <v>143</v>
      </c>
      <c r="BM1651" s="182" t="s">
        <v>3234</v>
      </c>
    </row>
    <row r="1652" spans="1:65" s="2" customFormat="1" ht="11.25">
      <c r="A1652" s="32"/>
      <c r="B1652" s="33"/>
      <c r="C1652" s="34"/>
      <c r="D1652" s="184" t="s">
        <v>145</v>
      </c>
      <c r="E1652" s="34"/>
      <c r="F1652" s="185" t="s">
        <v>3235</v>
      </c>
      <c r="G1652" s="34"/>
      <c r="H1652" s="34"/>
      <c r="I1652" s="186"/>
      <c r="J1652" s="34"/>
      <c r="K1652" s="34"/>
      <c r="L1652" s="37"/>
      <c r="M1652" s="187"/>
      <c r="N1652" s="188"/>
      <c r="O1652" s="62"/>
      <c r="P1652" s="62"/>
      <c r="Q1652" s="62"/>
      <c r="R1652" s="62"/>
      <c r="S1652" s="62"/>
      <c r="T1652" s="63"/>
      <c r="U1652" s="32"/>
      <c r="V1652" s="32"/>
      <c r="W1652" s="32"/>
      <c r="X1652" s="32"/>
      <c r="Y1652" s="32"/>
      <c r="Z1652" s="32"/>
      <c r="AA1652" s="32"/>
      <c r="AB1652" s="32"/>
      <c r="AC1652" s="32"/>
      <c r="AD1652" s="32"/>
      <c r="AE1652" s="32"/>
      <c r="AT1652" s="15" t="s">
        <v>145</v>
      </c>
      <c r="AU1652" s="15" t="s">
        <v>83</v>
      </c>
    </row>
    <row r="1653" spans="1:65" s="2" customFormat="1" ht="11.25">
      <c r="A1653" s="32"/>
      <c r="B1653" s="33"/>
      <c r="C1653" s="34"/>
      <c r="D1653" s="189" t="s">
        <v>147</v>
      </c>
      <c r="E1653" s="34"/>
      <c r="F1653" s="190" t="s">
        <v>3236</v>
      </c>
      <c r="G1653" s="34"/>
      <c r="H1653" s="34"/>
      <c r="I1653" s="186"/>
      <c r="J1653" s="34"/>
      <c r="K1653" s="34"/>
      <c r="L1653" s="37"/>
      <c r="M1653" s="187"/>
      <c r="N1653" s="188"/>
      <c r="O1653" s="62"/>
      <c r="P1653" s="62"/>
      <c r="Q1653" s="62"/>
      <c r="R1653" s="62"/>
      <c r="S1653" s="62"/>
      <c r="T1653" s="63"/>
      <c r="U1653" s="32"/>
      <c r="V1653" s="32"/>
      <c r="W1653" s="32"/>
      <c r="X1653" s="32"/>
      <c r="Y1653" s="32"/>
      <c r="Z1653" s="32"/>
      <c r="AA1653" s="32"/>
      <c r="AB1653" s="32"/>
      <c r="AC1653" s="32"/>
      <c r="AD1653" s="32"/>
      <c r="AE1653" s="32"/>
      <c r="AT1653" s="15" t="s">
        <v>147</v>
      </c>
      <c r="AU1653" s="15" t="s">
        <v>83</v>
      </c>
    </row>
    <row r="1654" spans="1:65" s="2" customFormat="1" ht="16.5" customHeight="1">
      <c r="A1654" s="32"/>
      <c r="B1654" s="33"/>
      <c r="C1654" s="171" t="s">
        <v>3237</v>
      </c>
      <c r="D1654" s="171" t="s">
        <v>138</v>
      </c>
      <c r="E1654" s="172" t="s">
        <v>3238</v>
      </c>
      <c r="F1654" s="173" t="s">
        <v>3239</v>
      </c>
      <c r="G1654" s="174" t="s">
        <v>141</v>
      </c>
      <c r="H1654" s="175">
        <v>2</v>
      </c>
      <c r="I1654" s="176"/>
      <c r="J1654" s="177">
        <f>ROUND(I1654*H1654,2)</f>
        <v>0</v>
      </c>
      <c r="K1654" s="173" t="s">
        <v>142</v>
      </c>
      <c r="L1654" s="37"/>
      <c r="M1654" s="178" t="s">
        <v>19</v>
      </c>
      <c r="N1654" s="179" t="s">
        <v>44</v>
      </c>
      <c r="O1654" s="62"/>
      <c r="P1654" s="180">
        <f>O1654*H1654</f>
        <v>0</v>
      </c>
      <c r="Q1654" s="180">
        <v>0.20143</v>
      </c>
      <c r="R1654" s="180">
        <f>Q1654*H1654</f>
        <v>0.40286</v>
      </c>
      <c r="S1654" s="180">
        <v>0</v>
      </c>
      <c r="T1654" s="181">
        <f>S1654*H1654</f>
        <v>0</v>
      </c>
      <c r="U1654" s="32"/>
      <c r="V1654" s="32"/>
      <c r="W1654" s="32"/>
      <c r="X1654" s="32"/>
      <c r="Y1654" s="32"/>
      <c r="Z1654" s="32"/>
      <c r="AA1654" s="32"/>
      <c r="AB1654" s="32"/>
      <c r="AC1654" s="32"/>
      <c r="AD1654" s="32"/>
      <c r="AE1654" s="32"/>
      <c r="AR1654" s="182" t="s">
        <v>143</v>
      </c>
      <c r="AT1654" s="182" t="s">
        <v>138</v>
      </c>
      <c r="AU1654" s="182" t="s">
        <v>83</v>
      </c>
      <c r="AY1654" s="15" t="s">
        <v>136</v>
      </c>
      <c r="BE1654" s="183">
        <f>IF(N1654="základní",J1654,0)</f>
        <v>0</v>
      </c>
      <c r="BF1654" s="183">
        <f>IF(N1654="snížená",J1654,0)</f>
        <v>0</v>
      </c>
      <c r="BG1654" s="183">
        <f>IF(N1654="zákl. přenesená",J1654,0)</f>
        <v>0</v>
      </c>
      <c r="BH1654" s="183">
        <f>IF(N1654="sníž. přenesená",J1654,0)</f>
        <v>0</v>
      </c>
      <c r="BI1654" s="183">
        <f>IF(N1654="nulová",J1654,0)</f>
        <v>0</v>
      </c>
      <c r="BJ1654" s="15" t="s">
        <v>81</v>
      </c>
      <c r="BK1654" s="183">
        <f>ROUND(I1654*H1654,2)</f>
        <v>0</v>
      </c>
      <c r="BL1654" s="15" t="s">
        <v>143</v>
      </c>
      <c r="BM1654" s="182" t="s">
        <v>3240</v>
      </c>
    </row>
    <row r="1655" spans="1:65" s="2" customFormat="1" ht="11.25">
      <c r="A1655" s="32"/>
      <c r="B1655" s="33"/>
      <c r="C1655" s="34"/>
      <c r="D1655" s="184" t="s">
        <v>145</v>
      </c>
      <c r="E1655" s="34"/>
      <c r="F1655" s="185" t="s">
        <v>3241</v>
      </c>
      <c r="G1655" s="34"/>
      <c r="H1655" s="34"/>
      <c r="I1655" s="186"/>
      <c r="J1655" s="34"/>
      <c r="K1655" s="34"/>
      <c r="L1655" s="37"/>
      <c r="M1655" s="187"/>
      <c r="N1655" s="188"/>
      <c r="O1655" s="62"/>
      <c r="P1655" s="62"/>
      <c r="Q1655" s="62"/>
      <c r="R1655" s="62"/>
      <c r="S1655" s="62"/>
      <c r="T1655" s="63"/>
      <c r="U1655" s="32"/>
      <c r="V1655" s="32"/>
      <c r="W1655" s="32"/>
      <c r="X1655" s="32"/>
      <c r="Y1655" s="32"/>
      <c r="Z1655" s="32"/>
      <c r="AA1655" s="32"/>
      <c r="AB1655" s="32"/>
      <c r="AC1655" s="32"/>
      <c r="AD1655" s="32"/>
      <c r="AE1655" s="32"/>
      <c r="AT1655" s="15" t="s">
        <v>145</v>
      </c>
      <c r="AU1655" s="15" t="s">
        <v>83</v>
      </c>
    </row>
    <row r="1656" spans="1:65" s="2" customFormat="1" ht="11.25">
      <c r="A1656" s="32"/>
      <c r="B1656" s="33"/>
      <c r="C1656" s="34"/>
      <c r="D1656" s="189" t="s">
        <v>147</v>
      </c>
      <c r="E1656" s="34"/>
      <c r="F1656" s="190" t="s">
        <v>3242</v>
      </c>
      <c r="G1656" s="34"/>
      <c r="H1656" s="34"/>
      <c r="I1656" s="186"/>
      <c r="J1656" s="34"/>
      <c r="K1656" s="34"/>
      <c r="L1656" s="37"/>
      <c r="M1656" s="187"/>
      <c r="N1656" s="188"/>
      <c r="O1656" s="62"/>
      <c r="P1656" s="62"/>
      <c r="Q1656" s="62"/>
      <c r="R1656" s="62"/>
      <c r="S1656" s="62"/>
      <c r="T1656" s="63"/>
      <c r="U1656" s="32"/>
      <c r="V1656" s="32"/>
      <c r="W1656" s="32"/>
      <c r="X1656" s="32"/>
      <c r="Y1656" s="32"/>
      <c r="Z1656" s="32"/>
      <c r="AA1656" s="32"/>
      <c r="AB1656" s="32"/>
      <c r="AC1656" s="32"/>
      <c r="AD1656" s="32"/>
      <c r="AE1656" s="32"/>
      <c r="AT1656" s="15" t="s">
        <v>147</v>
      </c>
      <c r="AU1656" s="15" t="s">
        <v>83</v>
      </c>
    </row>
    <row r="1657" spans="1:65" s="2" customFormat="1" ht="16.5" customHeight="1">
      <c r="A1657" s="32"/>
      <c r="B1657" s="33"/>
      <c r="C1657" s="171" t="s">
        <v>3243</v>
      </c>
      <c r="D1657" s="171" t="s">
        <v>138</v>
      </c>
      <c r="E1657" s="172" t="s">
        <v>3244</v>
      </c>
      <c r="F1657" s="173" t="s">
        <v>3245</v>
      </c>
      <c r="G1657" s="174" t="s">
        <v>141</v>
      </c>
      <c r="H1657" s="175">
        <v>100</v>
      </c>
      <c r="I1657" s="176"/>
      <c r="J1657" s="177">
        <f>ROUND(I1657*H1657,2)</f>
        <v>0</v>
      </c>
      <c r="K1657" s="173" t="s">
        <v>142</v>
      </c>
      <c r="L1657" s="37"/>
      <c r="M1657" s="178" t="s">
        <v>19</v>
      </c>
      <c r="N1657" s="179" t="s">
        <v>44</v>
      </c>
      <c r="O1657" s="62"/>
      <c r="P1657" s="180">
        <f>O1657*H1657</f>
        <v>0</v>
      </c>
      <c r="Q1657" s="180">
        <v>2.1100000000000001E-2</v>
      </c>
      <c r="R1657" s="180">
        <f>Q1657*H1657</f>
        <v>2.11</v>
      </c>
      <c r="S1657" s="180">
        <v>0</v>
      </c>
      <c r="T1657" s="181">
        <f>S1657*H1657</f>
        <v>0</v>
      </c>
      <c r="U1657" s="32"/>
      <c r="V1657" s="32"/>
      <c r="W1657" s="32"/>
      <c r="X1657" s="32"/>
      <c r="Y1657" s="32"/>
      <c r="Z1657" s="32"/>
      <c r="AA1657" s="32"/>
      <c r="AB1657" s="32"/>
      <c r="AC1657" s="32"/>
      <c r="AD1657" s="32"/>
      <c r="AE1657" s="32"/>
      <c r="AR1657" s="182" t="s">
        <v>143</v>
      </c>
      <c r="AT1657" s="182" t="s">
        <v>138</v>
      </c>
      <c r="AU1657" s="182" t="s">
        <v>83</v>
      </c>
      <c r="AY1657" s="15" t="s">
        <v>136</v>
      </c>
      <c r="BE1657" s="183">
        <f>IF(N1657="základní",J1657,0)</f>
        <v>0</v>
      </c>
      <c r="BF1657" s="183">
        <f>IF(N1657="snížená",J1657,0)</f>
        <v>0</v>
      </c>
      <c r="BG1657" s="183">
        <f>IF(N1657="zákl. přenesená",J1657,0)</f>
        <v>0</v>
      </c>
      <c r="BH1657" s="183">
        <f>IF(N1657="sníž. přenesená",J1657,0)</f>
        <v>0</v>
      </c>
      <c r="BI1657" s="183">
        <f>IF(N1657="nulová",J1657,0)</f>
        <v>0</v>
      </c>
      <c r="BJ1657" s="15" t="s">
        <v>81</v>
      </c>
      <c r="BK1657" s="183">
        <f>ROUND(I1657*H1657,2)</f>
        <v>0</v>
      </c>
      <c r="BL1657" s="15" t="s">
        <v>143</v>
      </c>
      <c r="BM1657" s="182" t="s">
        <v>3246</v>
      </c>
    </row>
    <row r="1658" spans="1:65" s="2" customFormat="1" ht="11.25">
      <c r="A1658" s="32"/>
      <c r="B1658" s="33"/>
      <c r="C1658" s="34"/>
      <c r="D1658" s="184" t="s">
        <v>145</v>
      </c>
      <c r="E1658" s="34"/>
      <c r="F1658" s="185" t="s">
        <v>3247</v>
      </c>
      <c r="G1658" s="34"/>
      <c r="H1658" s="34"/>
      <c r="I1658" s="186"/>
      <c r="J1658" s="34"/>
      <c r="K1658" s="34"/>
      <c r="L1658" s="37"/>
      <c r="M1658" s="187"/>
      <c r="N1658" s="188"/>
      <c r="O1658" s="62"/>
      <c r="P1658" s="62"/>
      <c r="Q1658" s="62"/>
      <c r="R1658" s="62"/>
      <c r="S1658" s="62"/>
      <c r="T1658" s="63"/>
      <c r="U1658" s="32"/>
      <c r="V1658" s="32"/>
      <c r="W1658" s="32"/>
      <c r="X1658" s="32"/>
      <c r="Y1658" s="32"/>
      <c r="Z1658" s="32"/>
      <c r="AA1658" s="32"/>
      <c r="AB1658" s="32"/>
      <c r="AC1658" s="32"/>
      <c r="AD1658" s="32"/>
      <c r="AE1658" s="32"/>
      <c r="AT1658" s="15" t="s">
        <v>145</v>
      </c>
      <c r="AU1658" s="15" t="s">
        <v>83</v>
      </c>
    </row>
    <row r="1659" spans="1:65" s="2" customFormat="1" ht="11.25">
      <c r="A1659" s="32"/>
      <c r="B1659" s="33"/>
      <c r="C1659" s="34"/>
      <c r="D1659" s="189" t="s">
        <v>147</v>
      </c>
      <c r="E1659" s="34"/>
      <c r="F1659" s="190" t="s">
        <v>3248</v>
      </c>
      <c r="G1659" s="34"/>
      <c r="H1659" s="34"/>
      <c r="I1659" s="186"/>
      <c r="J1659" s="34"/>
      <c r="K1659" s="34"/>
      <c r="L1659" s="37"/>
      <c r="M1659" s="187"/>
      <c r="N1659" s="188"/>
      <c r="O1659" s="62"/>
      <c r="P1659" s="62"/>
      <c r="Q1659" s="62"/>
      <c r="R1659" s="62"/>
      <c r="S1659" s="62"/>
      <c r="T1659" s="63"/>
      <c r="U1659" s="32"/>
      <c r="V1659" s="32"/>
      <c r="W1659" s="32"/>
      <c r="X1659" s="32"/>
      <c r="Y1659" s="32"/>
      <c r="Z1659" s="32"/>
      <c r="AA1659" s="32"/>
      <c r="AB1659" s="32"/>
      <c r="AC1659" s="32"/>
      <c r="AD1659" s="32"/>
      <c r="AE1659" s="32"/>
      <c r="AT1659" s="15" t="s">
        <v>147</v>
      </c>
      <c r="AU1659" s="15" t="s">
        <v>83</v>
      </c>
    </row>
    <row r="1660" spans="1:65" s="2" customFormat="1" ht="16.5" customHeight="1">
      <c r="A1660" s="32"/>
      <c r="B1660" s="33"/>
      <c r="C1660" s="171" t="s">
        <v>3249</v>
      </c>
      <c r="D1660" s="171" t="s">
        <v>138</v>
      </c>
      <c r="E1660" s="172" t="s">
        <v>3250</v>
      </c>
      <c r="F1660" s="173" t="s">
        <v>3251</v>
      </c>
      <c r="G1660" s="174" t="s">
        <v>141</v>
      </c>
      <c r="H1660" s="175">
        <v>60</v>
      </c>
      <c r="I1660" s="176"/>
      <c r="J1660" s="177">
        <f>ROUND(I1660*H1660,2)</f>
        <v>0</v>
      </c>
      <c r="K1660" s="173" t="s">
        <v>142</v>
      </c>
      <c r="L1660" s="37"/>
      <c r="M1660" s="178" t="s">
        <v>19</v>
      </c>
      <c r="N1660" s="179" t="s">
        <v>44</v>
      </c>
      <c r="O1660" s="62"/>
      <c r="P1660" s="180">
        <f>O1660*H1660</f>
        <v>0</v>
      </c>
      <c r="Q1660" s="180">
        <v>4.2200000000000001E-2</v>
      </c>
      <c r="R1660" s="180">
        <f>Q1660*H1660</f>
        <v>2.532</v>
      </c>
      <c r="S1660" s="180">
        <v>0</v>
      </c>
      <c r="T1660" s="181">
        <f>S1660*H1660</f>
        <v>0</v>
      </c>
      <c r="U1660" s="32"/>
      <c r="V1660" s="32"/>
      <c r="W1660" s="32"/>
      <c r="X1660" s="32"/>
      <c r="Y1660" s="32"/>
      <c r="Z1660" s="32"/>
      <c r="AA1660" s="32"/>
      <c r="AB1660" s="32"/>
      <c r="AC1660" s="32"/>
      <c r="AD1660" s="32"/>
      <c r="AE1660" s="32"/>
      <c r="AR1660" s="182" t="s">
        <v>143</v>
      </c>
      <c r="AT1660" s="182" t="s">
        <v>138</v>
      </c>
      <c r="AU1660" s="182" t="s">
        <v>83</v>
      </c>
      <c r="AY1660" s="15" t="s">
        <v>136</v>
      </c>
      <c r="BE1660" s="183">
        <f>IF(N1660="základní",J1660,0)</f>
        <v>0</v>
      </c>
      <c r="BF1660" s="183">
        <f>IF(N1660="snížená",J1660,0)</f>
        <v>0</v>
      </c>
      <c r="BG1660" s="183">
        <f>IF(N1660="zákl. přenesená",J1660,0)</f>
        <v>0</v>
      </c>
      <c r="BH1660" s="183">
        <f>IF(N1660="sníž. přenesená",J1660,0)</f>
        <v>0</v>
      </c>
      <c r="BI1660" s="183">
        <f>IF(N1660="nulová",J1660,0)</f>
        <v>0</v>
      </c>
      <c r="BJ1660" s="15" t="s">
        <v>81</v>
      </c>
      <c r="BK1660" s="183">
        <f>ROUND(I1660*H1660,2)</f>
        <v>0</v>
      </c>
      <c r="BL1660" s="15" t="s">
        <v>143</v>
      </c>
      <c r="BM1660" s="182" t="s">
        <v>3252</v>
      </c>
    </row>
    <row r="1661" spans="1:65" s="2" customFormat="1" ht="11.25">
      <c r="A1661" s="32"/>
      <c r="B1661" s="33"/>
      <c r="C1661" s="34"/>
      <c r="D1661" s="184" t="s">
        <v>145</v>
      </c>
      <c r="E1661" s="34"/>
      <c r="F1661" s="185" t="s">
        <v>3253</v>
      </c>
      <c r="G1661" s="34"/>
      <c r="H1661" s="34"/>
      <c r="I1661" s="186"/>
      <c r="J1661" s="34"/>
      <c r="K1661" s="34"/>
      <c r="L1661" s="37"/>
      <c r="M1661" s="187"/>
      <c r="N1661" s="188"/>
      <c r="O1661" s="62"/>
      <c r="P1661" s="62"/>
      <c r="Q1661" s="62"/>
      <c r="R1661" s="62"/>
      <c r="S1661" s="62"/>
      <c r="T1661" s="63"/>
      <c r="U1661" s="32"/>
      <c r="V1661" s="32"/>
      <c r="W1661" s="32"/>
      <c r="X1661" s="32"/>
      <c r="Y1661" s="32"/>
      <c r="Z1661" s="32"/>
      <c r="AA1661" s="32"/>
      <c r="AB1661" s="32"/>
      <c r="AC1661" s="32"/>
      <c r="AD1661" s="32"/>
      <c r="AE1661" s="32"/>
      <c r="AT1661" s="15" t="s">
        <v>145</v>
      </c>
      <c r="AU1661" s="15" t="s">
        <v>83</v>
      </c>
    </row>
    <row r="1662" spans="1:65" s="2" customFormat="1" ht="11.25">
      <c r="A1662" s="32"/>
      <c r="B1662" s="33"/>
      <c r="C1662" s="34"/>
      <c r="D1662" s="189" t="s">
        <v>147</v>
      </c>
      <c r="E1662" s="34"/>
      <c r="F1662" s="190" t="s">
        <v>3254</v>
      </c>
      <c r="G1662" s="34"/>
      <c r="H1662" s="34"/>
      <c r="I1662" s="186"/>
      <c r="J1662" s="34"/>
      <c r="K1662" s="34"/>
      <c r="L1662" s="37"/>
      <c r="M1662" s="187"/>
      <c r="N1662" s="188"/>
      <c r="O1662" s="62"/>
      <c r="P1662" s="62"/>
      <c r="Q1662" s="62"/>
      <c r="R1662" s="62"/>
      <c r="S1662" s="62"/>
      <c r="T1662" s="63"/>
      <c r="U1662" s="32"/>
      <c r="V1662" s="32"/>
      <c r="W1662" s="32"/>
      <c r="X1662" s="32"/>
      <c r="Y1662" s="32"/>
      <c r="Z1662" s="32"/>
      <c r="AA1662" s="32"/>
      <c r="AB1662" s="32"/>
      <c r="AC1662" s="32"/>
      <c r="AD1662" s="32"/>
      <c r="AE1662" s="32"/>
      <c r="AT1662" s="15" t="s">
        <v>147</v>
      </c>
      <c r="AU1662" s="15" t="s">
        <v>83</v>
      </c>
    </row>
    <row r="1663" spans="1:65" s="2" customFormat="1" ht="16.5" customHeight="1">
      <c r="A1663" s="32"/>
      <c r="B1663" s="33"/>
      <c r="C1663" s="171" t="s">
        <v>3255</v>
      </c>
      <c r="D1663" s="171" t="s">
        <v>138</v>
      </c>
      <c r="E1663" s="172" t="s">
        <v>3256</v>
      </c>
      <c r="F1663" s="173" t="s">
        <v>3257</v>
      </c>
      <c r="G1663" s="174" t="s">
        <v>141</v>
      </c>
      <c r="H1663" s="175">
        <v>40</v>
      </c>
      <c r="I1663" s="176"/>
      <c r="J1663" s="177">
        <f>ROUND(I1663*H1663,2)</f>
        <v>0</v>
      </c>
      <c r="K1663" s="173" t="s">
        <v>142</v>
      </c>
      <c r="L1663" s="37"/>
      <c r="M1663" s="178" t="s">
        <v>19</v>
      </c>
      <c r="N1663" s="179" t="s">
        <v>44</v>
      </c>
      <c r="O1663" s="62"/>
      <c r="P1663" s="180">
        <f>O1663*H1663</f>
        <v>0</v>
      </c>
      <c r="Q1663" s="180">
        <v>7.3300000000000004E-2</v>
      </c>
      <c r="R1663" s="180">
        <f>Q1663*H1663</f>
        <v>2.9320000000000004</v>
      </c>
      <c r="S1663" s="180">
        <v>0</v>
      </c>
      <c r="T1663" s="181">
        <f>S1663*H1663</f>
        <v>0</v>
      </c>
      <c r="U1663" s="32"/>
      <c r="V1663" s="32"/>
      <c r="W1663" s="32"/>
      <c r="X1663" s="32"/>
      <c r="Y1663" s="32"/>
      <c r="Z1663" s="32"/>
      <c r="AA1663" s="32"/>
      <c r="AB1663" s="32"/>
      <c r="AC1663" s="32"/>
      <c r="AD1663" s="32"/>
      <c r="AE1663" s="32"/>
      <c r="AR1663" s="182" t="s">
        <v>143</v>
      </c>
      <c r="AT1663" s="182" t="s">
        <v>138</v>
      </c>
      <c r="AU1663" s="182" t="s">
        <v>83</v>
      </c>
      <c r="AY1663" s="15" t="s">
        <v>136</v>
      </c>
      <c r="BE1663" s="183">
        <f>IF(N1663="základní",J1663,0)</f>
        <v>0</v>
      </c>
      <c r="BF1663" s="183">
        <f>IF(N1663="snížená",J1663,0)</f>
        <v>0</v>
      </c>
      <c r="BG1663" s="183">
        <f>IF(N1663="zákl. přenesená",J1663,0)</f>
        <v>0</v>
      </c>
      <c r="BH1663" s="183">
        <f>IF(N1663="sníž. přenesená",J1663,0)</f>
        <v>0</v>
      </c>
      <c r="BI1663" s="183">
        <f>IF(N1663="nulová",J1663,0)</f>
        <v>0</v>
      </c>
      <c r="BJ1663" s="15" t="s">
        <v>81</v>
      </c>
      <c r="BK1663" s="183">
        <f>ROUND(I1663*H1663,2)</f>
        <v>0</v>
      </c>
      <c r="BL1663" s="15" t="s">
        <v>143</v>
      </c>
      <c r="BM1663" s="182" t="s">
        <v>3258</v>
      </c>
    </row>
    <row r="1664" spans="1:65" s="2" customFormat="1" ht="11.25">
      <c r="A1664" s="32"/>
      <c r="B1664" s="33"/>
      <c r="C1664" s="34"/>
      <c r="D1664" s="184" t="s">
        <v>145</v>
      </c>
      <c r="E1664" s="34"/>
      <c r="F1664" s="185" t="s">
        <v>3259</v>
      </c>
      <c r="G1664" s="34"/>
      <c r="H1664" s="34"/>
      <c r="I1664" s="186"/>
      <c r="J1664" s="34"/>
      <c r="K1664" s="34"/>
      <c r="L1664" s="37"/>
      <c r="M1664" s="187"/>
      <c r="N1664" s="188"/>
      <c r="O1664" s="62"/>
      <c r="P1664" s="62"/>
      <c r="Q1664" s="62"/>
      <c r="R1664" s="62"/>
      <c r="S1664" s="62"/>
      <c r="T1664" s="63"/>
      <c r="U1664" s="32"/>
      <c r="V1664" s="32"/>
      <c r="W1664" s="32"/>
      <c r="X1664" s="32"/>
      <c r="Y1664" s="32"/>
      <c r="Z1664" s="32"/>
      <c r="AA1664" s="32"/>
      <c r="AB1664" s="32"/>
      <c r="AC1664" s="32"/>
      <c r="AD1664" s="32"/>
      <c r="AE1664" s="32"/>
      <c r="AT1664" s="15" t="s">
        <v>145</v>
      </c>
      <c r="AU1664" s="15" t="s">
        <v>83</v>
      </c>
    </row>
    <row r="1665" spans="1:65" s="2" customFormat="1" ht="11.25">
      <c r="A1665" s="32"/>
      <c r="B1665" s="33"/>
      <c r="C1665" s="34"/>
      <c r="D1665" s="189" t="s">
        <v>147</v>
      </c>
      <c r="E1665" s="34"/>
      <c r="F1665" s="190" t="s">
        <v>3260</v>
      </c>
      <c r="G1665" s="34"/>
      <c r="H1665" s="34"/>
      <c r="I1665" s="186"/>
      <c r="J1665" s="34"/>
      <c r="K1665" s="34"/>
      <c r="L1665" s="37"/>
      <c r="M1665" s="187"/>
      <c r="N1665" s="188"/>
      <c r="O1665" s="62"/>
      <c r="P1665" s="62"/>
      <c r="Q1665" s="62"/>
      <c r="R1665" s="62"/>
      <c r="S1665" s="62"/>
      <c r="T1665" s="63"/>
      <c r="U1665" s="32"/>
      <c r="V1665" s="32"/>
      <c r="W1665" s="32"/>
      <c r="X1665" s="32"/>
      <c r="Y1665" s="32"/>
      <c r="Z1665" s="32"/>
      <c r="AA1665" s="32"/>
      <c r="AB1665" s="32"/>
      <c r="AC1665" s="32"/>
      <c r="AD1665" s="32"/>
      <c r="AE1665" s="32"/>
      <c r="AT1665" s="15" t="s">
        <v>147</v>
      </c>
      <c r="AU1665" s="15" t="s">
        <v>83</v>
      </c>
    </row>
    <row r="1666" spans="1:65" s="2" customFormat="1" ht="16.5" customHeight="1">
      <c r="A1666" s="32"/>
      <c r="B1666" s="33"/>
      <c r="C1666" s="171" t="s">
        <v>3261</v>
      </c>
      <c r="D1666" s="171" t="s">
        <v>138</v>
      </c>
      <c r="E1666" s="172" t="s">
        <v>3262</v>
      </c>
      <c r="F1666" s="173" t="s">
        <v>3263</v>
      </c>
      <c r="G1666" s="174" t="s">
        <v>141</v>
      </c>
      <c r="H1666" s="175">
        <v>30</v>
      </c>
      <c r="I1666" s="176"/>
      <c r="J1666" s="177">
        <f>ROUND(I1666*H1666,2)</f>
        <v>0</v>
      </c>
      <c r="K1666" s="173" t="s">
        <v>142</v>
      </c>
      <c r="L1666" s="37"/>
      <c r="M1666" s="178" t="s">
        <v>19</v>
      </c>
      <c r="N1666" s="179" t="s">
        <v>44</v>
      </c>
      <c r="O1666" s="62"/>
      <c r="P1666" s="180">
        <f>O1666*H1666</f>
        <v>0</v>
      </c>
      <c r="Q1666" s="180">
        <v>0.10551000000000001</v>
      </c>
      <c r="R1666" s="180">
        <f>Q1666*H1666</f>
        <v>3.1653000000000002</v>
      </c>
      <c r="S1666" s="180">
        <v>0</v>
      </c>
      <c r="T1666" s="181">
        <f>S1666*H1666</f>
        <v>0</v>
      </c>
      <c r="U1666" s="32"/>
      <c r="V1666" s="32"/>
      <c r="W1666" s="32"/>
      <c r="X1666" s="32"/>
      <c r="Y1666" s="32"/>
      <c r="Z1666" s="32"/>
      <c r="AA1666" s="32"/>
      <c r="AB1666" s="32"/>
      <c r="AC1666" s="32"/>
      <c r="AD1666" s="32"/>
      <c r="AE1666" s="32"/>
      <c r="AR1666" s="182" t="s">
        <v>143</v>
      </c>
      <c r="AT1666" s="182" t="s">
        <v>138</v>
      </c>
      <c r="AU1666" s="182" t="s">
        <v>83</v>
      </c>
      <c r="AY1666" s="15" t="s">
        <v>136</v>
      </c>
      <c r="BE1666" s="183">
        <f>IF(N1666="základní",J1666,0)</f>
        <v>0</v>
      </c>
      <c r="BF1666" s="183">
        <f>IF(N1666="snížená",J1666,0)</f>
        <v>0</v>
      </c>
      <c r="BG1666" s="183">
        <f>IF(N1666="zákl. přenesená",J1666,0)</f>
        <v>0</v>
      </c>
      <c r="BH1666" s="183">
        <f>IF(N1666="sníž. přenesená",J1666,0)</f>
        <v>0</v>
      </c>
      <c r="BI1666" s="183">
        <f>IF(N1666="nulová",J1666,0)</f>
        <v>0</v>
      </c>
      <c r="BJ1666" s="15" t="s">
        <v>81</v>
      </c>
      <c r="BK1666" s="183">
        <f>ROUND(I1666*H1666,2)</f>
        <v>0</v>
      </c>
      <c r="BL1666" s="15" t="s">
        <v>143</v>
      </c>
      <c r="BM1666" s="182" t="s">
        <v>3264</v>
      </c>
    </row>
    <row r="1667" spans="1:65" s="2" customFormat="1" ht="11.25">
      <c r="A1667" s="32"/>
      <c r="B1667" s="33"/>
      <c r="C1667" s="34"/>
      <c r="D1667" s="184" t="s">
        <v>145</v>
      </c>
      <c r="E1667" s="34"/>
      <c r="F1667" s="185" t="s">
        <v>3265</v>
      </c>
      <c r="G1667" s="34"/>
      <c r="H1667" s="34"/>
      <c r="I1667" s="186"/>
      <c r="J1667" s="34"/>
      <c r="K1667" s="34"/>
      <c r="L1667" s="37"/>
      <c r="M1667" s="187"/>
      <c r="N1667" s="188"/>
      <c r="O1667" s="62"/>
      <c r="P1667" s="62"/>
      <c r="Q1667" s="62"/>
      <c r="R1667" s="62"/>
      <c r="S1667" s="62"/>
      <c r="T1667" s="63"/>
      <c r="U1667" s="32"/>
      <c r="V1667" s="32"/>
      <c r="W1667" s="32"/>
      <c r="X1667" s="32"/>
      <c r="Y1667" s="32"/>
      <c r="Z1667" s="32"/>
      <c r="AA1667" s="32"/>
      <c r="AB1667" s="32"/>
      <c r="AC1667" s="32"/>
      <c r="AD1667" s="32"/>
      <c r="AE1667" s="32"/>
      <c r="AT1667" s="15" t="s">
        <v>145</v>
      </c>
      <c r="AU1667" s="15" t="s">
        <v>83</v>
      </c>
    </row>
    <row r="1668" spans="1:65" s="2" customFormat="1" ht="11.25">
      <c r="A1668" s="32"/>
      <c r="B1668" s="33"/>
      <c r="C1668" s="34"/>
      <c r="D1668" s="189" t="s">
        <v>147</v>
      </c>
      <c r="E1668" s="34"/>
      <c r="F1668" s="190" t="s">
        <v>3266</v>
      </c>
      <c r="G1668" s="34"/>
      <c r="H1668" s="34"/>
      <c r="I1668" s="186"/>
      <c r="J1668" s="34"/>
      <c r="K1668" s="34"/>
      <c r="L1668" s="37"/>
      <c r="M1668" s="187"/>
      <c r="N1668" s="188"/>
      <c r="O1668" s="62"/>
      <c r="P1668" s="62"/>
      <c r="Q1668" s="62"/>
      <c r="R1668" s="62"/>
      <c r="S1668" s="62"/>
      <c r="T1668" s="63"/>
      <c r="U1668" s="32"/>
      <c r="V1668" s="32"/>
      <c r="W1668" s="32"/>
      <c r="X1668" s="32"/>
      <c r="Y1668" s="32"/>
      <c r="Z1668" s="32"/>
      <c r="AA1668" s="32"/>
      <c r="AB1668" s="32"/>
      <c r="AC1668" s="32"/>
      <c r="AD1668" s="32"/>
      <c r="AE1668" s="32"/>
      <c r="AT1668" s="15" t="s">
        <v>147</v>
      </c>
      <c r="AU1668" s="15" t="s">
        <v>83</v>
      </c>
    </row>
    <row r="1669" spans="1:65" s="2" customFormat="1" ht="16.5" customHeight="1">
      <c r="A1669" s="32"/>
      <c r="B1669" s="33"/>
      <c r="C1669" s="171" t="s">
        <v>3267</v>
      </c>
      <c r="D1669" s="171" t="s">
        <v>138</v>
      </c>
      <c r="E1669" s="172" t="s">
        <v>3268</v>
      </c>
      <c r="F1669" s="173" t="s">
        <v>3269</v>
      </c>
      <c r="G1669" s="174" t="s">
        <v>141</v>
      </c>
      <c r="H1669" s="175">
        <v>10</v>
      </c>
      <c r="I1669" s="176"/>
      <c r="J1669" s="177">
        <f>ROUND(I1669*H1669,2)</f>
        <v>0</v>
      </c>
      <c r="K1669" s="173" t="s">
        <v>142</v>
      </c>
      <c r="L1669" s="37"/>
      <c r="M1669" s="178" t="s">
        <v>19</v>
      </c>
      <c r="N1669" s="179" t="s">
        <v>44</v>
      </c>
      <c r="O1669" s="62"/>
      <c r="P1669" s="180">
        <f>O1669*H1669</f>
        <v>0</v>
      </c>
      <c r="Q1669" s="180">
        <v>0.12661</v>
      </c>
      <c r="R1669" s="180">
        <f>Q1669*H1669</f>
        <v>1.2661</v>
      </c>
      <c r="S1669" s="180">
        <v>0</v>
      </c>
      <c r="T1669" s="181">
        <f>S1669*H1669</f>
        <v>0</v>
      </c>
      <c r="U1669" s="32"/>
      <c r="V1669" s="32"/>
      <c r="W1669" s="32"/>
      <c r="X1669" s="32"/>
      <c r="Y1669" s="32"/>
      <c r="Z1669" s="32"/>
      <c r="AA1669" s="32"/>
      <c r="AB1669" s="32"/>
      <c r="AC1669" s="32"/>
      <c r="AD1669" s="32"/>
      <c r="AE1669" s="32"/>
      <c r="AR1669" s="182" t="s">
        <v>143</v>
      </c>
      <c r="AT1669" s="182" t="s">
        <v>138</v>
      </c>
      <c r="AU1669" s="182" t="s">
        <v>83</v>
      </c>
      <c r="AY1669" s="15" t="s">
        <v>136</v>
      </c>
      <c r="BE1669" s="183">
        <f>IF(N1669="základní",J1669,0)</f>
        <v>0</v>
      </c>
      <c r="BF1669" s="183">
        <f>IF(N1669="snížená",J1669,0)</f>
        <v>0</v>
      </c>
      <c r="BG1669" s="183">
        <f>IF(N1669="zákl. přenesená",J1669,0)</f>
        <v>0</v>
      </c>
      <c r="BH1669" s="183">
        <f>IF(N1669="sníž. přenesená",J1669,0)</f>
        <v>0</v>
      </c>
      <c r="BI1669" s="183">
        <f>IF(N1669="nulová",J1669,0)</f>
        <v>0</v>
      </c>
      <c r="BJ1669" s="15" t="s">
        <v>81</v>
      </c>
      <c r="BK1669" s="183">
        <f>ROUND(I1669*H1669,2)</f>
        <v>0</v>
      </c>
      <c r="BL1669" s="15" t="s">
        <v>143</v>
      </c>
      <c r="BM1669" s="182" t="s">
        <v>3270</v>
      </c>
    </row>
    <row r="1670" spans="1:65" s="2" customFormat="1" ht="11.25">
      <c r="A1670" s="32"/>
      <c r="B1670" s="33"/>
      <c r="C1670" s="34"/>
      <c r="D1670" s="184" t="s">
        <v>145</v>
      </c>
      <c r="E1670" s="34"/>
      <c r="F1670" s="185" t="s">
        <v>3271</v>
      </c>
      <c r="G1670" s="34"/>
      <c r="H1670" s="34"/>
      <c r="I1670" s="186"/>
      <c r="J1670" s="34"/>
      <c r="K1670" s="34"/>
      <c r="L1670" s="37"/>
      <c r="M1670" s="187"/>
      <c r="N1670" s="188"/>
      <c r="O1670" s="62"/>
      <c r="P1670" s="62"/>
      <c r="Q1670" s="62"/>
      <c r="R1670" s="62"/>
      <c r="S1670" s="62"/>
      <c r="T1670" s="63"/>
      <c r="U1670" s="32"/>
      <c r="V1670" s="32"/>
      <c r="W1670" s="32"/>
      <c r="X1670" s="32"/>
      <c r="Y1670" s="32"/>
      <c r="Z1670" s="32"/>
      <c r="AA1670" s="32"/>
      <c r="AB1670" s="32"/>
      <c r="AC1670" s="32"/>
      <c r="AD1670" s="32"/>
      <c r="AE1670" s="32"/>
      <c r="AT1670" s="15" t="s">
        <v>145</v>
      </c>
      <c r="AU1670" s="15" t="s">
        <v>83</v>
      </c>
    </row>
    <row r="1671" spans="1:65" s="2" customFormat="1" ht="11.25">
      <c r="A1671" s="32"/>
      <c r="B1671" s="33"/>
      <c r="C1671" s="34"/>
      <c r="D1671" s="189" t="s">
        <v>147</v>
      </c>
      <c r="E1671" s="34"/>
      <c r="F1671" s="190" t="s">
        <v>3272</v>
      </c>
      <c r="G1671" s="34"/>
      <c r="H1671" s="34"/>
      <c r="I1671" s="186"/>
      <c r="J1671" s="34"/>
      <c r="K1671" s="34"/>
      <c r="L1671" s="37"/>
      <c r="M1671" s="187"/>
      <c r="N1671" s="188"/>
      <c r="O1671" s="62"/>
      <c r="P1671" s="62"/>
      <c r="Q1671" s="62"/>
      <c r="R1671" s="62"/>
      <c r="S1671" s="62"/>
      <c r="T1671" s="63"/>
      <c r="U1671" s="32"/>
      <c r="V1671" s="32"/>
      <c r="W1671" s="32"/>
      <c r="X1671" s="32"/>
      <c r="Y1671" s="32"/>
      <c r="Z1671" s="32"/>
      <c r="AA1671" s="32"/>
      <c r="AB1671" s="32"/>
      <c r="AC1671" s="32"/>
      <c r="AD1671" s="32"/>
      <c r="AE1671" s="32"/>
      <c r="AT1671" s="15" t="s">
        <v>147</v>
      </c>
      <c r="AU1671" s="15" t="s">
        <v>83</v>
      </c>
    </row>
    <row r="1672" spans="1:65" s="2" customFormat="1" ht="16.5" customHeight="1">
      <c r="A1672" s="32"/>
      <c r="B1672" s="33"/>
      <c r="C1672" s="171" t="s">
        <v>3273</v>
      </c>
      <c r="D1672" s="171" t="s">
        <v>138</v>
      </c>
      <c r="E1672" s="172" t="s">
        <v>3274</v>
      </c>
      <c r="F1672" s="173" t="s">
        <v>3275</v>
      </c>
      <c r="G1672" s="174" t="s">
        <v>141</v>
      </c>
      <c r="H1672" s="175">
        <v>5</v>
      </c>
      <c r="I1672" s="176"/>
      <c r="J1672" s="177">
        <f>ROUND(I1672*H1672,2)</f>
        <v>0</v>
      </c>
      <c r="K1672" s="173" t="s">
        <v>142</v>
      </c>
      <c r="L1672" s="37"/>
      <c r="M1672" s="178" t="s">
        <v>19</v>
      </c>
      <c r="N1672" s="179" t="s">
        <v>44</v>
      </c>
      <c r="O1672" s="62"/>
      <c r="P1672" s="180">
        <f>O1672*H1672</f>
        <v>0</v>
      </c>
      <c r="Q1672" s="180">
        <v>0.14771000000000001</v>
      </c>
      <c r="R1672" s="180">
        <f>Q1672*H1672</f>
        <v>0.73855000000000004</v>
      </c>
      <c r="S1672" s="180">
        <v>0</v>
      </c>
      <c r="T1672" s="181">
        <f>S1672*H1672</f>
        <v>0</v>
      </c>
      <c r="U1672" s="32"/>
      <c r="V1672" s="32"/>
      <c r="W1672" s="32"/>
      <c r="X1672" s="32"/>
      <c r="Y1672" s="32"/>
      <c r="Z1672" s="32"/>
      <c r="AA1672" s="32"/>
      <c r="AB1672" s="32"/>
      <c r="AC1672" s="32"/>
      <c r="AD1672" s="32"/>
      <c r="AE1672" s="32"/>
      <c r="AR1672" s="182" t="s">
        <v>143</v>
      </c>
      <c r="AT1672" s="182" t="s">
        <v>138</v>
      </c>
      <c r="AU1672" s="182" t="s">
        <v>83</v>
      </c>
      <c r="AY1672" s="15" t="s">
        <v>136</v>
      </c>
      <c r="BE1672" s="183">
        <f>IF(N1672="základní",J1672,0)</f>
        <v>0</v>
      </c>
      <c r="BF1672" s="183">
        <f>IF(N1672="snížená",J1672,0)</f>
        <v>0</v>
      </c>
      <c r="BG1672" s="183">
        <f>IF(N1672="zákl. přenesená",J1672,0)</f>
        <v>0</v>
      </c>
      <c r="BH1672" s="183">
        <f>IF(N1672="sníž. přenesená",J1672,0)</f>
        <v>0</v>
      </c>
      <c r="BI1672" s="183">
        <f>IF(N1672="nulová",J1672,0)</f>
        <v>0</v>
      </c>
      <c r="BJ1672" s="15" t="s">
        <v>81</v>
      </c>
      <c r="BK1672" s="183">
        <f>ROUND(I1672*H1672,2)</f>
        <v>0</v>
      </c>
      <c r="BL1672" s="15" t="s">
        <v>143</v>
      </c>
      <c r="BM1672" s="182" t="s">
        <v>3276</v>
      </c>
    </row>
    <row r="1673" spans="1:65" s="2" customFormat="1" ht="11.25">
      <c r="A1673" s="32"/>
      <c r="B1673" s="33"/>
      <c r="C1673" s="34"/>
      <c r="D1673" s="184" t="s">
        <v>145</v>
      </c>
      <c r="E1673" s="34"/>
      <c r="F1673" s="185" t="s">
        <v>3277</v>
      </c>
      <c r="G1673" s="34"/>
      <c r="H1673" s="34"/>
      <c r="I1673" s="186"/>
      <c r="J1673" s="34"/>
      <c r="K1673" s="34"/>
      <c r="L1673" s="37"/>
      <c r="M1673" s="187"/>
      <c r="N1673" s="188"/>
      <c r="O1673" s="62"/>
      <c r="P1673" s="62"/>
      <c r="Q1673" s="62"/>
      <c r="R1673" s="62"/>
      <c r="S1673" s="62"/>
      <c r="T1673" s="63"/>
      <c r="U1673" s="32"/>
      <c r="V1673" s="32"/>
      <c r="W1673" s="32"/>
      <c r="X1673" s="32"/>
      <c r="Y1673" s="32"/>
      <c r="Z1673" s="32"/>
      <c r="AA1673" s="32"/>
      <c r="AB1673" s="32"/>
      <c r="AC1673" s="32"/>
      <c r="AD1673" s="32"/>
      <c r="AE1673" s="32"/>
      <c r="AT1673" s="15" t="s">
        <v>145</v>
      </c>
      <c r="AU1673" s="15" t="s">
        <v>83</v>
      </c>
    </row>
    <row r="1674" spans="1:65" s="2" customFormat="1" ht="11.25">
      <c r="A1674" s="32"/>
      <c r="B1674" s="33"/>
      <c r="C1674" s="34"/>
      <c r="D1674" s="189" t="s">
        <v>147</v>
      </c>
      <c r="E1674" s="34"/>
      <c r="F1674" s="190" t="s">
        <v>3278</v>
      </c>
      <c r="G1674" s="34"/>
      <c r="H1674" s="34"/>
      <c r="I1674" s="186"/>
      <c r="J1674" s="34"/>
      <c r="K1674" s="34"/>
      <c r="L1674" s="37"/>
      <c r="M1674" s="187"/>
      <c r="N1674" s="188"/>
      <c r="O1674" s="62"/>
      <c r="P1674" s="62"/>
      <c r="Q1674" s="62"/>
      <c r="R1674" s="62"/>
      <c r="S1674" s="62"/>
      <c r="T1674" s="63"/>
      <c r="U1674" s="32"/>
      <c r="V1674" s="32"/>
      <c r="W1674" s="32"/>
      <c r="X1674" s="32"/>
      <c r="Y1674" s="32"/>
      <c r="Z1674" s="32"/>
      <c r="AA1674" s="32"/>
      <c r="AB1674" s="32"/>
      <c r="AC1674" s="32"/>
      <c r="AD1674" s="32"/>
      <c r="AE1674" s="32"/>
      <c r="AT1674" s="15" t="s">
        <v>147</v>
      </c>
      <c r="AU1674" s="15" t="s">
        <v>83</v>
      </c>
    </row>
    <row r="1675" spans="1:65" s="2" customFormat="1" ht="16.5" customHeight="1">
      <c r="A1675" s="32"/>
      <c r="B1675" s="33"/>
      <c r="C1675" s="171" t="s">
        <v>3279</v>
      </c>
      <c r="D1675" s="171" t="s">
        <v>138</v>
      </c>
      <c r="E1675" s="172" t="s">
        <v>3280</v>
      </c>
      <c r="F1675" s="173" t="s">
        <v>3281</v>
      </c>
      <c r="G1675" s="174" t="s">
        <v>141</v>
      </c>
      <c r="H1675" s="175">
        <v>2</v>
      </c>
      <c r="I1675" s="176"/>
      <c r="J1675" s="177">
        <f>ROUND(I1675*H1675,2)</f>
        <v>0</v>
      </c>
      <c r="K1675" s="173" t="s">
        <v>142</v>
      </c>
      <c r="L1675" s="37"/>
      <c r="M1675" s="178" t="s">
        <v>19</v>
      </c>
      <c r="N1675" s="179" t="s">
        <v>44</v>
      </c>
      <c r="O1675" s="62"/>
      <c r="P1675" s="180">
        <f>O1675*H1675</f>
        <v>0</v>
      </c>
      <c r="Q1675" s="180">
        <v>0.18992000000000001</v>
      </c>
      <c r="R1675" s="180">
        <f>Q1675*H1675</f>
        <v>0.37984000000000001</v>
      </c>
      <c r="S1675" s="180">
        <v>0</v>
      </c>
      <c r="T1675" s="181">
        <f>S1675*H1675</f>
        <v>0</v>
      </c>
      <c r="U1675" s="32"/>
      <c r="V1675" s="32"/>
      <c r="W1675" s="32"/>
      <c r="X1675" s="32"/>
      <c r="Y1675" s="32"/>
      <c r="Z1675" s="32"/>
      <c r="AA1675" s="32"/>
      <c r="AB1675" s="32"/>
      <c r="AC1675" s="32"/>
      <c r="AD1675" s="32"/>
      <c r="AE1675" s="32"/>
      <c r="AR1675" s="182" t="s">
        <v>143</v>
      </c>
      <c r="AT1675" s="182" t="s">
        <v>138</v>
      </c>
      <c r="AU1675" s="182" t="s">
        <v>83</v>
      </c>
      <c r="AY1675" s="15" t="s">
        <v>136</v>
      </c>
      <c r="BE1675" s="183">
        <f>IF(N1675="základní",J1675,0)</f>
        <v>0</v>
      </c>
      <c r="BF1675" s="183">
        <f>IF(N1675="snížená",J1675,0)</f>
        <v>0</v>
      </c>
      <c r="BG1675" s="183">
        <f>IF(N1675="zákl. přenesená",J1675,0)</f>
        <v>0</v>
      </c>
      <c r="BH1675" s="183">
        <f>IF(N1675="sníž. přenesená",J1675,0)</f>
        <v>0</v>
      </c>
      <c r="BI1675" s="183">
        <f>IF(N1675="nulová",J1675,0)</f>
        <v>0</v>
      </c>
      <c r="BJ1675" s="15" t="s">
        <v>81</v>
      </c>
      <c r="BK1675" s="183">
        <f>ROUND(I1675*H1675,2)</f>
        <v>0</v>
      </c>
      <c r="BL1675" s="15" t="s">
        <v>143</v>
      </c>
      <c r="BM1675" s="182" t="s">
        <v>3282</v>
      </c>
    </row>
    <row r="1676" spans="1:65" s="2" customFormat="1" ht="11.25">
      <c r="A1676" s="32"/>
      <c r="B1676" s="33"/>
      <c r="C1676" s="34"/>
      <c r="D1676" s="184" t="s">
        <v>145</v>
      </c>
      <c r="E1676" s="34"/>
      <c r="F1676" s="185" t="s">
        <v>3283</v>
      </c>
      <c r="G1676" s="34"/>
      <c r="H1676" s="34"/>
      <c r="I1676" s="186"/>
      <c r="J1676" s="34"/>
      <c r="K1676" s="34"/>
      <c r="L1676" s="37"/>
      <c r="M1676" s="187"/>
      <c r="N1676" s="188"/>
      <c r="O1676" s="62"/>
      <c r="P1676" s="62"/>
      <c r="Q1676" s="62"/>
      <c r="R1676" s="62"/>
      <c r="S1676" s="62"/>
      <c r="T1676" s="63"/>
      <c r="U1676" s="32"/>
      <c r="V1676" s="32"/>
      <c r="W1676" s="32"/>
      <c r="X1676" s="32"/>
      <c r="Y1676" s="32"/>
      <c r="Z1676" s="32"/>
      <c r="AA1676" s="32"/>
      <c r="AB1676" s="32"/>
      <c r="AC1676" s="32"/>
      <c r="AD1676" s="32"/>
      <c r="AE1676" s="32"/>
      <c r="AT1676" s="15" t="s">
        <v>145</v>
      </c>
      <c r="AU1676" s="15" t="s">
        <v>83</v>
      </c>
    </row>
    <row r="1677" spans="1:65" s="2" customFormat="1" ht="11.25">
      <c r="A1677" s="32"/>
      <c r="B1677" s="33"/>
      <c r="C1677" s="34"/>
      <c r="D1677" s="189" t="s">
        <v>147</v>
      </c>
      <c r="E1677" s="34"/>
      <c r="F1677" s="190" t="s">
        <v>3284</v>
      </c>
      <c r="G1677" s="34"/>
      <c r="H1677" s="34"/>
      <c r="I1677" s="186"/>
      <c r="J1677" s="34"/>
      <c r="K1677" s="34"/>
      <c r="L1677" s="37"/>
      <c r="M1677" s="187"/>
      <c r="N1677" s="188"/>
      <c r="O1677" s="62"/>
      <c r="P1677" s="62"/>
      <c r="Q1677" s="62"/>
      <c r="R1677" s="62"/>
      <c r="S1677" s="62"/>
      <c r="T1677" s="63"/>
      <c r="U1677" s="32"/>
      <c r="V1677" s="32"/>
      <c r="W1677" s="32"/>
      <c r="X1677" s="32"/>
      <c r="Y1677" s="32"/>
      <c r="Z1677" s="32"/>
      <c r="AA1677" s="32"/>
      <c r="AB1677" s="32"/>
      <c r="AC1677" s="32"/>
      <c r="AD1677" s="32"/>
      <c r="AE1677" s="32"/>
      <c r="AT1677" s="15" t="s">
        <v>147</v>
      </c>
      <c r="AU1677" s="15" t="s">
        <v>83</v>
      </c>
    </row>
    <row r="1678" spans="1:65" s="2" customFormat="1" ht="16.5" customHeight="1">
      <c r="A1678" s="32"/>
      <c r="B1678" s="33"/>
      <c r="C1678" s="171" t="s">
        <v>3285</v>
      </c>
      <c r="D1678" s="171" t="s">
        <v>138</v>
      </c>
      <c r="E1678" s="172" t="s">
        <v>3286</v>
      </c>
      <c r="F1678" s="173" t="s">
        <v>3287</v>
      </c>
      <c r="G1678" s="174" t="s">
        <v>141</v>
      </c>
      <c r="H1678" s="175">
        <v>2</v>
      </c>
      <c r="I1678" s="176"/>
      <c r="J1678" s="177">
        <f>ROUND(I1678*H1678,2)</f>
        <v>0</v>
      </c>
      <c r="K1678" s="173" t="s">
        <v>142</v>
      </c>
      <c r="L1678" s="37"/>
      <c r="M1678" s="178" t="s">
        <v>19</v>
      </c>
      <c r="N1678" s="179" t="s">
        <v>44</v>
      </c>
      <c r="O1678" s="62"/>
      <c r="P1678" s="180">
        <f>O1678*H1678</f>
        <v>0</v>
      </c>
      <c r="Q1678" s="180">
        <v>0.21102000000000001</v>
      </c>
      <c r="R1678" s="180">
        <f>Q1678*H1678</f>
        <v>0.42204000000000003</v>
      </c>
      <c r="S1678" s="180">
        <v>0</v>
      </c>
      <c r="T1678" s="181">
        <f>S1678*H1678</f>
        <v>0</v>
      </c>
      <c r="U1678" s="32"/>
      <c r="V1678" s="32"/>
      <c r="W1678" s="32"/>
      <c r="X1678" s="32"/>
      <c r="Y1678" s="32"/>
      <c r="Z1678" s="32"/>
      <c r="AA1678" s="32"/>
      <c r="AB1678" s="32"/>
      <c r="AC1678" s="32"/>
      <c r="AD1678" s="32"/>
      <c r="AE1678" s="32"/>
      <c r="AR1678" s="182" t="s">
        <v>143</v>
      </c>
      <c r="AT1678" s="182" t="s">
        <v>138</v>
      </c>
      <c r="AU1678" s="182" t="s">
        <v>83</v>
      </c>
      <c r="AY1678" s="15" t="s">
        <v>136</v>
      </c>
      <c r="BE1678" s="183">
        <f>IF(N1678="základní",J1678,0)</f>
        <v>0</v>
      </c>
      <c r="BF1678" s="183">
        <f>IF(N1678="snížená",J1678,0)</f>
        <v>0</v>
      </c>
      <c r="BG1678" s="183">
        <f>IF(N1678="zákl. přenesená",J1678,0)</f>
        <v>0</v>
      </c>
      <c r="BH1678" s="183">
        <f>IF(N1678="sníž. přenesená",J1678,0)</f>
        <v>0</v>
      </c>
      <c r="BI1678" s="183">
        <f>IF(N1678="nulová",J1678,0)</f>
        <v>0</v>
      </c>
      <c r="BJ1678" s="15" t="s">
        <v>81</v>
      </c>
      <c r="BK1678" s="183">
        <f>ROUND(I1678*H1678,2)</f>
        <v>0</v>
      </c>
      <c r="BL1678" s="15" t="s">
        <v>143</v>
      </c>
      <c r="BM1678" s="182" t="s">
        <v>3288</v>
      </c>
    </row>
    <row r="1679" spans="1:65" s="2" customFormat="1" ht="11.25">
      <c r="A1679" s="32"/>
      <c r="B1679" s="33"/>
      <c r="C1679" s="34"/>
      <c r="D1679" s="184" t="s">
        <v>145</v>
      </c>
      <c r="E1679" s="34"/>
      <c r="F1679" s="185" t="s">
        <v>3289</v>
      </c>
      <c r="G1679" s="34"/>
      <c r="H1679" s="34"/>
      <c r="I1679" s="186"/>
      <c r="J1679" s="34"/>
      <c r="K1679" s="34"/>
      <c r="L1679" s="37"/>
      <c r="M1679" s="187"/>
      <c r="N1679" s="188"/>
      <c r="O1679" s="62"/>
      <c r="P1679" s="62"/>
      <c r="Q1679" s="62"/>
      <c r="R1679" s="62"/>
      <c r="S1679" s="62"/>
      <c r="T1679" s="63"/>
      <c r="U1679" s="32"/>
      <c r="V1679" s="32"/>
      <c r="W1679" s="32"/>
      <c r="X1679" s="32"/>
      <c r="Y1679" s="32"/>
      <c r="Z1679" s="32"/>
      <c r="AA1679" s="32"/>
      <c r="AB1679" s="32"/>
      <c r="AC1679" s="32"/>
      <c r="AD1679" s="32"/>
      <c r="AE1679" s="32"/>
      <c r="AT1679" s="15" t="s">
        <v>145</v>
      </c>
      <c r="AU1679" s="15" t="s">
        <v>83</v>
      </c>
    </row>
    <row r="1680" spans="1:65" s="2" customFormat="1" ht="11.25">
      <c r="A1680" s="32"/>
      <c r="B1680" s="33"/>
      <c r="C1680" s="34"/>
      <c r="D1680" s="189" t="s">
        <v>147</v>
      </c>
      <c r="E1680" s="34"/>
      <c r="F1680" s="190" t="s">
        <v>3290</v>
      </c>
      <c r="G1680" s="34"/>
      <c r="H1680" s="34"/>
      <c r="I1680" s="186"/>
      <c r="J1680" s="34"/>
      <c r="K1680" s="34"/>
      <c r="L1680" s="37"/>
      <c r="M1680" s="187"/>
      <c r="N1680" s="188"/>
      <c r="O1680" s="62"/>
      <c r="P1680" s="62"/>
      <c r="Q1680" s="62"/>
      <c r="R1680" s="62"/>
      <c r="S1680" s="62"/>
      <c r="T1680" s="63"/>
      <c r="U1680" s="32"/>
      <c r="V1680" s="32"/>
      <c r="W1680" s="32"/>
      <c r="X1680" s="32"/>
      <c r="Y1680" s="32"/>
      <c r="Z1680" s="32"/>
      <c r="AA1680" s="32"/>
      <c r="AB1680" s="32"/>
      <c r="AC1680" s="32"/>
      <c r="AD1680" s="32"/>
      <c r="AE1680" s="32"/>
      <c r="AT1680" s="15" t="s">
        <v>147</v>
      </c>
      <c r="AU1680" s="15" t="s">
        <v>83</v>
      </c>
    </row>
    <row r="1681" spans="1:65" s="2" customFormat="1" ht="16.5" customHeight="1">
      <c r="A1681" s="32"/>
      <c r="B1681" s="33"/>
      <c r="C1681" s="171" t="s">
        <v>3291</v>
      </c>
      <c r="D1681" s="171" t="s">
        <v>138</v>
      </c>
      <c r="E1681" s="172" t="s">
        <v>3292</v>
      </c>
      <c r="F1681" s="173" t="s">
        <v>3293</v>
      </c>
      <c r="G1681" s="174" t="s">
        <v>141</v>
      </c>
      <c r="H1681" s="175">
        <v>20</v>
      </c>
      <c r="I1681" s="176"/>
      <c r="J1681" s="177">
        <f>ROUND(I1681*H1681,2)</f>
        <v>0</v>
      </c>
      <c r="K1681" s="173" t="s">
        <v>142</v>
      </c>
      <c r="L1681" s="37"/>
      <c r="M1681" s="178" t="s">
        <v>19</v>
      </c>
      <c r="N1681" s="179" t="s">
        <v>44</v>
      </c>
      <c r="O1681" s="62"/>
      <c r="P1681" s="180">
        <f>O1681*H1681</f>
        <v>0</v>
      </c>
      <c r="Q1681" s="180">
        <v>2.0140000000000002E-2</v>
      </c>
      <c r="R1681" s="180">
        <f>Q1681*H1681</f>
        <v>0.40280000000000005</v>
      </c>
      <c r="S1681" s="180">
        <v>0</v>
      </c>
      <c r="T1681" s="181">
        <f>S1681*H1681</f>
        <v>0</v>
      </c>
      <c r="U1681" s="32"/>
      <c r="V1681" s="32"/>
      <c r="W1681" s="32"/>
      <c r="X1681" s="32"/>
      <c r="Y1681" s="32"/>
      <c r="Z1681" s="32"/>
      <c r="AA1681" s="32"/>
      <c r="AB1681" s="32"/>
      <c r="AC1681" s="32"/>
      <c r="AD1681" s="32"/>
      <c r="AE1681" s="32"/>
      <c r="AR1681" s="182" t="s">
        <v>143</v>
      </c>
      <c r="AT1681" s="182" t="s">
        <v>138</v>
      </c>
      <c r="AU1681" s="182" t="s">
        <v>83</v>
      </c>
      <c r="AY1681" s="15" t="s">
        <v>136</v>
      </c>
      <c r="BE1681" s="183">
        <f>IF(N1681="základní",J1681,0)</f>
        <v>0</v>
      </c>
      <c r="BF1681" s="183">
        <f>IF(N1681="snížená",J1681,0)</f>
        <v>0</v>
      </c>
      <c r="BG1681" s="183">
        <f>IF(N1681="zákl. přenesená",J1681,0)</f>
        <v>0</v>
      </c>
      <c r="BH1681" s="183">
        <f>IF(N1681="sníž. přenesená",J1681,0)</f>
        <v>0</v>
      </c>
      <c r="BI1681" s="183">
        <f>IF(N1681="nulová",J1681,0)</f>
        <v>0</v>
      </c>
      <c r="BJ1681" s="15" t="s">
        <v>81</v>
      </c>
      <c r="BK1681" s="183">
        <f>ROUND(I1681*H1681,2)</f>
        <v>0</v>
      </c>
      <c r="BL1681" s="15" t="s">
        <v>143</v>
      </c>
      <c r="BM1681" s="182" t="s">
        <v>3294</v>
      </c>
    </row>
    <row r="1682" spans="1:65" s="2" customFormat="1" ht="11.25">
      <c r="A1682" s="32"/>
      <c r="B1682" s="33"/>
      <c r="C1682" s="34"/>
      <c r="D1682" s="184" t="s">
        <v>145</v>
      </c>
      <c r="E1682" s="34"/>
      <c r="F1682" s="185" t="s">
        <v>3295</v>
      </c>
      <c r="G1682" s="34"/>
      <c r="H1682" s="34"/>
      <c r="I1682" s="186"/>
      <c r="J1682" s="34"/>
      <c r="K1682" s="34"/>
      <c r="L1682" s="37"/>
      <c r="M1682" s="187"/>
      <c r="N1682" s="188"/>
      <c r="O1682" s="62"/>
      <c r="P1682" s="62"/>
      <c r="Q1682" s="62"/>
      <c r="R1682" s="62"/>
      <c r="S1682" s="62"/>
      <c r="T1682" s="63"/>
      <c r="U1682" s="32"/>
      <c r="V1682" s="32"/>
      <c r="W1682" s="32"/>
      <c r="X1682" s="32"/>
      <c r="Y1682" s="32"/>
      <c r="Z1682" s="32"/>
      <c r="AA1682" s="32"/>
      <c r="AB1682" s="32"/>
      <c r="AC1682" s="32"/>
      <c r="AD1682" s="32"/>
      <c r="AE1682" s="32"/>
      <c r="AT1682" s="15" t="s">
        <v>145</v>
      </c>
      <c r="AU1682" s="15" t="s">
        <v>83</v>
      </c>
    </row>
    <row r="1683" spans="1:65" s="2" customFormat="1" ht="11.25">
      <c r="A1683" s="32"/>
      <c r="B1683" s="33"/>
      <c r="C1683" s="34"/>
      <c r="D1683" s="189" t="s">
        <v>147</v>
      </c>
      <c r="E1683" s="34"/>
      <c r="F1683" s="190" t="s">
        <v>3296</v>
      </c>
      <c r="G1683" s="34"/>
      <c r="H1683" s="34"/>
      <c r="I1683" s="186"/>
      <c r="J1683" s="34"/>
      <c r="K1683" s="34"/>
      <c r="L1683" s="37"/>
      <c r="M1683" s="187"/>
      <c r="N1683" s="188"/>
      <c r="O1683" s="62"/>
      <c r="P1683" s="62"/>
      <c r="Q1683" s="62"/>
      <c r="R1683" s="62"/>
      <c r="S1683" s="62"/>
      <c r="T1683" s="63"/>
      <c r="U1683" s="32"/>
      <c r="V1683" s="32"/>
      <c r="W1683" s="32"/>
      <c r="X1683" s="32"/>
      <c r="Y1683" s="32"/>
      <c r="Z1683" s="32"/>
      <c r="AA1683" s="32"/>
      <c r="AB1683" s="32"/>
      <c r="AC1683" s="32"/>
      <c r="AD1683" s="32"/>
      <c r="AE1683" s="32"/>
      <c r="AT1683" s="15" t="s">
        <v>147</v>
      </c>
      <c r="AU1683" s="15" t="s">
        <v>83</v>
      </c>
    </row>
    <row r="1684" spans="1:65" s="2" customFormat="1" ht="16.5" customHeight="1">
      <c r="A1684" s="32"/>
      <c r="B1684" s="33"/>
      <c r="C1684" s="171" t="s">
        <v>3297</v>
      </c>
      <c r="D1684" s="171" t="s">
        <v>138</v>
      </c>
      <c r="E1684" s="172" t="s">
        <v>3298</v>
      </c>
      <c r="F1684" s="173" t="s">
        <v>3299</v>
      </c>
      <c r="G1684" s="174" t="s">
        <v>141</v>
      </c>
      <c r="H1684" s="175">
        <v>10</v>
      </c>
      <c r="I1684" s="176"/>
      <c r="J1684" s="177">
        <f>ROUND(I1684*H1684,2)</f>
        <v>0</v>
      </c>
      <c r="K1684" s="173" t="s">
        <v>142</v>
      </c>
      <c r="L1684" s="37"/>
      <c r="M1684" s="178" t="s">
        <v>19</v>
      </c>
      <c r="N1684" s="179" t="s">
        <v>44</v>
      </c>
      <c r="O1684" s="62"/>
      <c r="P1684" s="180">
        <f>O1684*H1684</f>
        <v>0</v>
      </c>
      <c r="Q1684" s="180">
        <v>4.0289999999999999E-2</v>
      </c>
      <c r="R1684" s="180">
        <f>Q1684*H1684</f>
        <v>0.40289999999999998</v>
      </c>
      <c r="S1684" s="180">
        <v>0</v>
      </c>
      <c r="T1684" s="181">
        <f>S1684*H1684</f>
        <v>0</v>
      </c>
      <c r="U1684" s="32"/>
      <c r="V1684" s="32"/>
      <c r="W1684" s="32"/>
      <c r="X1684" s="32"/>
      <c r="Y1684" s="32"/>
      <c r="Z1684" s="32"/>
      <c r="AA1684" s="32"/>
      <c r="AB1684" s="32"/>
      <c r="AC1684" s="32"/>
      <c r="AD1684" s="32"/>
      <c r="AE1684" s="32"/>
      <c r="AR1684" s="182" t="s">
        <v>143</v>
      </c>
      <c r="AT1684" s="182" t="s">
        <v>138</v>
      </c>
      <c r="AU1684" s="182" t="s">
        <v>83</v>
      </c>
      <c r="AY1684" s="15" t="s">
        <v>136</v>
      </c>
      <c r="BE1684" s="183">
        <f>IF(N1684="základní",J1684,0)</f>
        <v>0</v>
      </c>
      <c r="BF1684" s="183">
        <f>IF(N1684="snížená",J1684,0)</f>
        <v>0</v>
      </c>
      <c r="BG1684" s="183">
        <f>IF(N1684="zákl. přenesená",J1684,0)</f>
        <v>0</v>
      </c>
      <c r="BH1684" s="183">
        <f>IF(N1684="sníž. přenesená",J1684,0)</f>
        <v>0</v>
      </c>
      <c r="BI1684" s="183">
        <f>IF(N1684="nulová",J1684,0)</f>
        <v>0</v>
      </c>
      <c r="BJ1684" s="15" t="s">
        <v>81</v>
      </c>
      <c r="BK1684" s="183">
        <f>ROUND(I1684*H1684,2)</f>
        <v>0</v>
      </c>
      <c r="BL1684" s="15" t="s">
        <v>143</v>
      </c>
      <c r="BM1684" s="182" t="s">
        <v>3300</v>
      </c>
    </row>
    <row r="1685" spans="1:65" s="2" customFormat="1" ht="11.25">
      <c r="A1685" s="32"/>
      <c r="B1685" s="33"/>
      <c r="C1685" s="34"/>
      <c r="D1685" s="184" t="s">
        <v>145</v>
      </c>
      <c r="E1685" s="34"/>
      <c r="F1685" s="185" t="s">
        <v>3301</v>
      </c>
      <c r="G1685" s="34"/>
      <c r="H1685" s="34"/>
      <c r="I1685" s="186"/>
      <c r="J1685" s="34"/>
      <c r="K1685" s="34"/>
      <c r="L1685" s="37"/>
      <c r="M1685" s="187"/>
      <c r="N1685" s="188"/>
      <c r="O1685" s="62"/>
      <c r="P1685" s="62"/>
      <c r="Q1685" s="62"/>
      <c r="R1685" s="62"/>
      <c r="S1685" s="62"/>
      <c r="T1685" s="63"/>
      <c r="U1685" s="32"/>
      <c r="V1685" s="32"/>
      <c r="W1685" s="32"/>
      <c r="X1685" s="32"/>
      <c r="Y1685" s="32"/>
      <c r="Z1685" s="32"/>
      <c r="AA1685" s="32"/>
      <c r="AB1685" s="32"/>
      <c r="AC1685" s="32"/>
      <c r="AD1685" s="32"/>
      <c r="AE1685" s="32"/>
      <c r="AT1685" s="15" t="s">
        <v>145</v>
      </c>
      <c r="AU1685" s="15" t="s">
        <v>83</v>
      </c>
    </row>
    <row r="1686" spans="1:65" s="2" customFormat="1" ht="11.25">
      <c r="A1686" s="32"/>
      <c r="B1686" s="33"/>
      <c r="C1686" s="34"/>
      <c r="D1686" s="189" t="s">
        <v>147</v>
      </c>
      <c r="E1686" s="34"/>
      <c r="F1686" s="190" t="s">
        <v>3302</v>
      </c>
      <c r="G1686" s="34"/>
      <c r="H1686" s="34"/>
      <c r="I1686" s="186"/>
      <c r="J1686" s="34"/>
      <c r="K1686" s="34"/>
      <c r="L1686" s="37"/>
      <c r="M1686" s="187"/>
      <c r="N1686" s="188"/>
      <c r="O1686" s="62"/>
      <c r="P1686" s="62"/>
      <c r="Q1686" s="62"/>
      <c r="R1686" s="62"/>
      <c r="S1686" s="62"/>
      <c r="T1686" s="63"/>
      <c r="U1686" s="32"/>
      <c r="V1686" s="32"/>
      <c r="W1686" s="32"/>
      <c r="X1686" s="32"/>
      <c r="Y1686" s="32"/>
      <c r="Z1686" s="32"/>
      <c r="AA1686" s="32"/>
      <c r="AB1686" s="32"/>
      <c r="AC1686" s="32"/>
      <c r="AD1686" s="32"/>
      <c r="AE1686" s="32"/>
      <c r="AT1686" s="15" t="s">
        <v>147</v>
      </c>
      <c r="AU1686" s="15" t="s">
        <v>83</v>
      </c>
    </row>
    <row r="1687" spans="1:65" s="2" customFormat="1" ht="16.5" customHeight="1">
      <c r="A1687" s="32"/>
      <c r="B1687" s="33"/>
      <c r="C1687" s="171" t="s">
        <v>3303</v>
      </c>
      <c r="D1687" s="171" t="s">
        <v>138</v>
      </c>
      <c r="E1687" s="172" t="s">
        <v>3304</v>
      </c>
      <c r="F1687" s="173" t="s">
        <v>3305</v>
      </c>
      <c r="G1687" s="174" t="s">
        <v>141</v>
      </c>
      <c r="H1687" s="175">
        <v>5</v>
      </c>
      <c r="I1687" s="176"/>
      <c r="J1687" s="177">
        <f>ROUND(I1687*H1687,2)</f>
        <v>0</v>
      </c>
      <c r="K1687" s="173" t="s">
        <v>142</v>
      </c>
      <c r="L1687" s="37"/>
      <c r="M1687" s="178" t="s">
        <v>19</v>
      </c>
      <c r="N1687" s="179" t="s">
        <v>44</v>
      </c>
      <c r="O1687" s="62"/>
      <c r="P1687" s="180">
        <f>O1687*H1687</f>
        <v>0</v>
      </c>
      <c r="Q1687" s="180">
        <v>6.0900000000000003E-2</v>
      </c>
      <c r="R1687" s="180">
        <f>Q1687*H1687</f>
        <v>0.30449999999999999</v>
      </c>
      <c r="S1687" s="180">
        <v>0</v>
      </c>
      <c r="T1687" s="181">
        <f>S1687*H1687</f>
        <v>0</v>
      </c>
      <c r="U1687" s="32"/>
      <c r="V1687" s="32"/>
      <c r="W1687" s="32"/>
      <c r="X1687" s="32"/>
      <c r="Y1687" s="32"/>
      <c r="Z1687" s="32"/>
      <c r="AA1687" s="32"/>
      <c r="AB1687" s="32"/>
      <c r="AC1687" s="32"/>
      <c r="AD1687" s="32"/>
      <c r="AE1687" s="32"/>
      <c r="AR1687" s="182" t="s">
        <v>143</v>
      </c>
      <c r="AT1687" s="182" t="s">
        <v>138</v>
      </c>
      <c r="AU1687" s="182" t="s">
        <v>83</v>
      </c>
      <c r="AY1687" s="15" t="s">
        <v>136</v>
      </c>
      <c r="BE1687" s="183">
        <f>IF(N1687="základní",J1687,0)</f>
        <v>0</v>
      </c>
      <c r="BF1687" s="183">
        <f>IF(N1687="snížená",J1687,0)</f>
        <v>0</v>
      </c>
      <c r="BG1687" s="183">
        <f>IF(N1687="zákl. přenesená",J1687,0)</f>
        <v>0</v>
      </c>
      <c r="BH1687" s="183">
        <f>IF(N1687="sníž. přenesená",J1687,0)</f>
        <v>0</v>
      </c>
      <c r="BI1687" s="183">
        <f>IF(N1687="nulová",J1687,0)</f>
        <v>0</v>
      </c>
      <c r="BJ1687" s="15" t="s">
        <v>81</v>
      </c>
      <c r="BK1687" s="183">
        <f>ROUND(I1687*H1687,2)</f>
        <v>0</v>
      </c>
      <c r="BL1687" s="15" t="s">
        <v>143</v>
      </c>
      <c r="BM1687" s="182" t="s">
        <v>3306</v>
      </c>
    </row>
    <row r="1688" spans="1:65" s="2" customFormat="1" ht="11.25">
      <c r="A1688" s="32"/>
      <c r="B1688" s="33"/>
      <c r="C1688" s="34"/>
      <c r="D1688" s="184" t="s">
        <v>145</v>
      </c>
      <c r="E1688" s="34"/>
      <c r="F1688" s="185" t="s">
        <v>3307</v>
      </c>
      <c r="G1688" s="34"/>
      <c r="H1688" s="34"/>
      <c r="I1688" s="186"/>
      <c r="J1688" s="34"/>
      <c r="K1688" s="34"/>
      <c r="L1688" s="37"/>
      <c r="M1688" s="187"/>
      <c r="N1688" s="188"/>
      <c r="O1688" s="62"/>
      <c r="P1688" s="62"/>
      <c r="Q1688" s="62"/>
      <c r="R1688" s="62"/>
      <c r="S1688" s="62"/>
      <c r="T1688" s="63"/>
      <c r="U1688" s="32"/>
      <c r="V1688" s="32"/>
      <c r="W1688" s="32"/>
      <c r="X1688" s="32"/>
      <c r="Y1688" s="32"/>
      <c r="Z1688" s="32"/>
      <c r="AA1688" s="32"/>
      <c r="AB1688" s="32"/>
      <c r="AC1688" s="32"/>
      <c r="AD1688" s="32"/>
      <c r="AE1688" s="32"/>
      <c r="AT1688" s="15" t="s">
        <v>145</v>
      </c>
      <c r="AU1688" s="15" t="s">
        <v>83</v>
      </c>
    </row>
    <row r="1689" spans="1:65" s="2" customFormat="1" ht="11.25">
      <c r="A1689" s="32"/>
      <c r="B1689" s="33"/>
      <c r="C1689" s="34"/>
      <c r="D1689" s="189" t="s">
        <v>147</v>
      </c>
      <c r="E1689" s="34"/>
      <c r="F1689" s="190" t="s">
        <v>3308</v>
      </c>
      <c r="G1689" s="34"/>
      <c r="H1689" s="34"/>
      <c r="I1689" s="186"/>
      <c r="J1689" s="34"/>
      <c r="K1689" s="34"/>
      <c r="L1689" s="37"/>
      <c r="M1689" s="187"/>
      <c r="N1689" s="188"/>
      <c r="O1689" s="62"/>
      <c r="P1689" s="62"/>
      <c r="Q1689" s="62"/>
      <c r="R1689" s="62"/>
      <c r="S1689" s="62"/>
      <c r="T1689" s="63"/>
      <c r="U1689" s="32"/>
      <c r="V1689" s="32"/>
      <c r="W1689" s="32"/>
      <c r="X1689" s="32"/>
      <c r="Y1689" s="32"/>
      <c r="Z1689" s="32"/>
      <c r="AA1689" s="32"/>
      <c r="AB1689" s="32"/>
      <c r="AC1689" s="32"/>
      <c r="AD1689" s="32"/>
      <c r="AE1689" s="32"/>
      <c r="AT1689" s="15" t="s">
        <v>147</v>
      </c>
      <c r="AU1689" s="15" t="s">
        <v>83</v>
      </c>
    </row>
    <row r="1690" spans="1:65" s="2" customFormat="1" ht="16.5" customHeight="1">
      <c r="A1690" s="32"/>
      <c r="B1690" s="33"/>
      <c r="C1690" s="171" t="s">
        <v>3309</v>
      </c>
      <c r="D1690" s="171" t="s">
        <v>138</v>
      </c>
      <c r="E1690" s="172" t="s">
        <v>3310</v>
      </c>
      <c r="F1690" s="173" t="s">
        <v>3311</v>
      </c>
      <c r="G1690" s="174" t="s">
        <v>141</v>
      </c>
      <c r="H1690" s="175">
        <v>5</v>
      </c>
      <c r="I1690" s="176"/>
      <c r="J1690" s="177">
        <f>ROUND(I1690*H1690,2)</f>
        <v>0</v>
      </c>
      <c r="K1690" s="173" t="s">
        <v>142</v>
      </c>
      <c r="L1690" s="37"/>
      <c r="M1690" s="178" t="s">
        <v>19</v>
      </c>
      <c r="N1690" s="179" t="s">
        <v>44</v>
      </c>
      <c r="O1690" s="62"/>
      <c r="P1690" s="180">
        <f>O1690*H1690</f>
        <v>0</v>
      </c>
      <c r="Q1690" s="180">
        <v>9.9750000000000005E-2</v>
      </c>
      <c r="R1690" s="180">
        <f>Q1690*H1690</f>
        <v>0.49875000000000003</v>
      </c>
      <c r="S1690" s="180">
        <v>0</v>
      </c>
      <c r="T1690" s="181">
        <f>S1690*H1690</f>
        <v>0</v>
      </c>
      <c r="U1690" s="32"/>
      <c r="V1690" s="32"/>
      <c r="W1690" s="32"/>
      <c r="X1690" s="32"/>
      <c r="Y1690" s="32"/>
      <c r="Z1690" s="32"/>
      <c r="AA1690" s="32"/>
      <c r="AB1690" s="32"/>
      <c r="AC1690" s="32"/>
      <c r="AD1690" s="32"/>
      <c r="AE1690" s="32"/>
      <c r="AR1690" s="182" t="s">
        <v>143</v>
      </c>
      <c r="AT1690" s="182" t="s">
        <v>138</v>
      </c>
      <c r="AU1690" s="182" t="s">
        <v>83</v>
      </c>
      <c r="AY1690" s="15" t="s">
        <v>136</v>
      </c>
      <c r="BE1690" s="183">
        <f>IF(N1690="základní",J1690,0)</f>
        <v>0</v>
      </c>
      <c r="BF1690" s="183">
        <f>IF(N1690="snížená",J1690,0)</f>
        <v>0</v>
      </c>
      <c r="BG1690" s="183">
        <f>IF(N1690="zákl. přenesená",J1690,0)</f>
        <v>0</v>
      </c>
      <c r="BH1690" s="183">
        <f>IF(N1690="sníž. přenesená",J1690,0)</f>
        <v>0</v>
      </c>
      <c r="BI1690" s="183">
        <f>IF(N1690="nulová",J1690,0)</f>
        <v>0</v>
      </c>
      <c r="BJ1690" s="15" t="s">
        <v>81</v>
      </c>
      <c r="BK1690" s="183">
        <f>ROUND(I1690*H1690,2)</f>
        <v>0</v>
      </c>
      <c r="BL1690" s="15" t="s">
        <v>143</v>
      </c>
      <c r="BM1690" s="182" t="s">
        <v>3312</v>
      </c>
    </row>
    <row r="1691" spans="1:65" s="2" customFormat="1" ht="11.25">
      <c r="A1691" s="32"/>
      <c r="B1691" s="33"/>
      <c r="C1691" s="34"/>
      <c r="D1691" s="184" t="s">
        <v>145</v>
      </c>
      <c r="E1691" s="34"/>
      <c r="F1691" s="185" t="s">
        <v>3313</v>
      </c>
      <c r="G1691" s="34"/>
      <c r="H1691" s="34"/>
      <c r="I1691" s="186"/>
      <c r="J1691" s="34"/>
      <c r="K1691" s="34"/>
      <c r="L1691" s="37"/>
      <c r="M1691" s="187"/>
      <c r="N1691" s="188"/>
      <c r="O1691" s="62"/>
      <c r="P1691" s="62"/>
      <c r="Q1691" s="62"/>
      <c r="R1691" s="62"/>
      <c r="S1691" s="62"/>
      <c r="T1691" s="63"/>
      <c r="U1691" s="32"/>
      <c r="V1691" s="32"/>
      <c r="W1691" s="32"/>
      <c r="X1691" s="32"/>
      <c r="Y1691" s="32"/>
      <c r="Z1691" s="32"/>
      <c r="AA1691" s="32"/>
      <c r="AB1691" s="32"/>
      <c r="AC1691" s="32"/>
      <c r="AD1691" s="32"/>
      <c r="AE1691" s="32"/>
      <c r="AT1691" s="15" t="s">
        <v>145</v>
      </c>
      <c r="AU1691" s="15" t="s">
        <v>83</v>
      </c>
    </row>
    <row r="1692" spans="1:65" s="2" customFormat="1" ht="11.25">
      <c r="A1692" s="32"/>
      <c r="B1692" s="33"/>
      <c r="C1692" s="34"/>
      <c r="D1692" s="189" t="s">
        <v>147</v>
      </c>
      <c r="E1692" s="34"/>
      <c r="F1692" s="190" t="s">
        <v>3314</v>
      </c>
      <c r="G1692" s="34"/>
      <c r="H1692" s="34"/>
      <c r="I1692" s="186"/>
      <c r="J1692" s="34"/>
      <c r="K1692" s="34"/>
      <c r="L1692" s="37"/>
      <c r="M1692" s="187"/>
      <c r="N1692" s="188"/>
      <c r="O1692" s="62"/>
      <c r="P1692" s="62"/>
      <c r="Q1692" s="62"/>
      <c r="R1692" s="62"/>
      <c r="S1692" s="62"/>
      <c r="T1692" s="63"/>
      <c r="U1692" s="32"/>
      <c r="V1692" s="32"/>
      <c r="W1692" s="32"/>
      <c r="X1692" s="32"/>
      <c r="Y1692" s="32"/>
      <c r="Z1692" s="32"/>
      <c r="AA1692" s="32"/>
      <c r="AB1692" s="32"/>
      <c r="AC1692" s="32"/>
      <c r="AD1692" s="32"/>
      <c r="AE1692" s="32"/>
      <c r="AT1692" s="15" t="s">
        <v>147</v>
      </c>
      <c r="AU1692" s="15" t="s">
        <v>83</v>
      </c>
    </row>
    <row r="1693" spans="1:65" s="2" customFormat="1" ht="16.5" customHeight="1">
      <c r="A1693" s="32"/>
      <c r="B1693" s="33"/>
      <c r="C1693" s="171" t="s">
        <v>3315</v>
      </c>
      <c r="D1693" s="171" t="s">
        <v>138</v>
      </c>
      <c r="E1693" s="172" t="s">
        <v>3316</v>
      </c>
      <c r="F1693" s="173" t="s">
        <v>3317</v>
      </c>
      <c r="G1693" s="174" t="s">
        <v>141</v>
      </c>
      <c r="H1693" s="175">
        <v>80</v>
      </c>
      <c r="I1693" s="176"/>
      <c r="J1693" s="177">
        <f>ROUND(I1693*H1693,2)</f>
        <v>0</v>
      </c>
      <c r="K1693" s="173" t="s">
        <v>142</v>
      </c>
      <c r="L1693" s="37"/>
      <c r="M1693" s="178" t="s">
        <v>19</v>
      </c>
      <c r="N1693" s="179" t="s">
        <v>44</v>
      </c>
      <c r="O1693" s="62"/>
      <c r="P1693" s="180">
        <f>O1693*H1693</f>
        <v>0</v>
      </c>
      <c r="Q1693" s="180">
        <v>0</v>
      </c>
      <c r="R1693" s="180">
        <f>Q1693*H1693</f>
        <v>0</v>
      </c>
      <c r="S1693" s="180">
        <v>0</v>
      </c>
      <c r="T1693" s="181">
        <f>S1693*H1693</f>
        <v>0</v>
      </c>
      <c r="U1693" s="32"/>
      <c r="V1693" s="32"/>
      <c r="W1693" s="32"/>
      <c r="X1693" s="32"/>
      <c r="Y1693" s="32"/>
      <c r="Z1693" s="32"/>
      <c r="AA1693" s="32"/>
      <c r="AB1693" s="32"/>
      <c r="AC1693" s="32"/>
      <c r="AD1693" s="32"/>
      <c r="AE1693" s="32"/>
      <c r="AR1693" s="182" t="s">
        <v>143</v>
      </c>
      <c r="AT1693" s="182" t="s">
        <v>138</v>
      </c>
      <c r="AU1693" s="182" t="s">
        <v>83</v>
      </c>
      <c r="AY1693" s="15" t="s">
        <v>136</v>
      </c>
      <c r="BE1693" s="183">
        <f>IF(N1693="základní",J1693,0)</f>
        <v>0</v>
      </c>
      <c r="BF1693" s="183">
        <f>IF(N1693="snížená",J1693,0)</f>
        <v>0</v>
      </c>
      <c r="BG1693" s="183">
        <f>IF(N1693="zákl. přenesená",J1693,0)</f>
        <v>0</v>
      </c>
      <c r="BH1693" s="183">
        <f>IF(N1693="sníž. přenesená",J1693,0)</f>
        <v>0</v>
      </c>
      <c r="BI1693" s="183">
        <f>IF(N1693="nulová",J1693,0)</f>
        <v>0</v>
      </c>
      <c r="BJ1693" s="15" t="s">
        <v>81</v>
      </c>
      <c r="BK1693" s="183">
        <f>ROUND(I1693*H1693,2)</f>
        <v>0</v>
      </c>
      <c r="BL1693" s="15" t="s">
        <v>143</v>
      </c>
      <c r="BM1693" s="182" t="s">
        <v>3318</v>
      </c>
    </row>
    <row r="1694" spans="1:65" s="2" customFormat="1" ht="11.25">
      <c r="A1694" s="32"/>
      <c r="B1694" s="33"/>
      <c r="C1694" s="34"/>
      <c r="D1694" s="184" t="s">
        <v>145</v>
      </c>
      <c r="E1694" s="34"/>
      <c r="F1694" s="185" t="s">
        <v>3319</v>
      </c>
      <c r="G1694" s="34"/>
      <c r="H1694" s="34"/>
      <c r="I1694" s="186"/>
      <c r="J1694" s="34"/>
      <c r="K1694" s="34"/>
      <c r="L1694" s="37"/>
      <c r="M1694" s="187"/>
      <c r="N1694" s="188"/>
      <c r="O1694" s="62"/>
      <c r="P1694" s="62"/>
      <c r="Q1694" s="62"/>
      <c r="R1694" s="62"/>
      <c r="S1694" s="62"/>
      <c r="T1694" s="63"/>
      <c r="U1694" s="32"/>
      <c r="V1694" s="32"/>
      <c r="W1694" s="32"/>
      <c r="X1694" s="32"/>
      <c r="Y1694" s="32"/>
      <c r="Z1694" s="32"/>
      <c r="AA1694" s="32"/>
      <c r="AB1694" s="32"/>
      <c r="AC1694" s="32"/>
      <c r="AD1694" s="32"/>
      <c r="AE1694" s="32"/>
      <c r="AT1694" s="15" t="s">
        <v>145</v>
      </c>
      <c r="AU1694" s="15" t="s">
        <v>83</v>
      </c>
    </row>
    <row r="1695" spans="1:65" s="2" customFormat="1" ht="11.25">
      <c r="A1695" s="32"/>
      <c r="B1695" s="33"/>
      <c r="C1695" s="34"/>
      <c r="D1695" s="189" t="s">
        <v>147</v>
      </c>
      <c r="E1695" s="34"/>
      <c r="F1695" s="190" t="s">
        <v>3320</v>
      </c>
      <c r="G1695" s="34"/>
      <c r="H1695" s="34"/>
      <c r="I1695" s="186"/>
      <c r="J1695" s="34"/>
      <c r="K1695" s="34"/>
      <c r="L1695" s="37"/>
      <c r="M1695" s="187"/>
      <c r="N1695" s="188"/>
      <c r="O1695" s="62"/>
      <c r="P1695" s="62"/>
      <c r="Q1695" s="62"/>
      <c r="R1695" s="62"/>
      <c r="S1695" s="62"/>
      <c r="T1695" s="63"/>
      <c r="U1695" s="32"/>
      <c r="V1695" s="32"/>
      <c r="W1695" s="32"/>
      <c r="X1695" s="32"/>
      <c r="Y1695" s="32"/>
      <c r="Z1695" s="32"/>
      <c r="AA1695" s="32"/>
      <c r="AB1695" s="32"/>
      <c r="AC1695" s="32"/>
      <c r="AD1695" s="32"/>
      <c r="AE1695" s="32"/>
      <c r="AT1695" s="15" t="s">
        <v>147</v>
      </c>
      <c r="AU1695" s="15" t="s">
        <v>83</v>
      </c>
    </row>
    <row r="1696" spans="1:65" s="2" customFormat="1" ht="16.5" customHeight="1">
      <c r="A1696" s="32"/>
      <c r="B1696" s="33"/>
      <c r="C1696" s="171" t="s">
        <v>3321</v>
      </c>
      <c r="D1696" s="171" t="s">
        <v>138</v>
      </c>
      <c r="E1696" s="172" t="s">
        <v>3322</v>
      </c>
      <c r="F1696" s="173" t="s">
        <v>3323</v>
      </c>
      <c r="G1696" s="174" t="s">
        <v>141</v>
      </c>
      <c r="H1696" s="175">
        <v>50</v>
      </c>
      <c r="I1696" s="176"/>
      <c r="J1696" s="177">
        <f>ROUND(I1696*H1696,2)</f>
        <v>0</v>
      </c>
      <c r="K1696" s="173" t="s">
        <v>142</v>
      </c>
      <c r="L1696" s="37"/>
      <c r="M1696" s="178" t="s">
        <v>19</v>
      </c>
      <c r="N1696" s="179" t="s">
        <v>44</v>
      </c>
      <c r="O1696" s="62"/>
      <c r="P1696" s="180">
        <f>O1696*H1696</f>
        <v>0</v>
      </c>
      <c r="Q1696" s="180">
        <v>3.9699999999999996E-3</v>
      </c>
      <c r="R1696" s="180">
        <f>Q1696*H1696</f>
        <v>0.19849999999999998</v>
      </c>
      <c r="S1696" s="180">
        <v>0</v>
      </c>
      <c r="T1696" s="181">
        <f>S1696*H1696</f>
        <v>0</v>
      </c>
      <c r="U1696" s="32"/>
      <c r="V1696" s="32"/>
      <c r="W1696" s="32"/>
      <c r="X1696" s="32"/>
      <c r="Y1696" s="32"/>
      <c r="Z1696" s="32"/>
      <c r="AA1696" s="32"/>
      <c r="AB1696" s="32"/>
      <c r="AC1696" s="32"/>
      <c r="AD1696" s="32"/>
      <c r="AE1696" s="32"/>
      <c r="AR1696" s="182" t="s">
        <v>143</v>
      </c>
      <c r="AT1696" s="182" t="s">
        <v>138</v>
      </c>
      <c r="AU1696" s="182" t="s">
        <v>83</v>
      </c>
      <c r="AY1696" s="15" t="s">
        <v>136</v>
      </c>
      <c r="BE1696" s="183">
        <f>IF(N1696="základní",J1696,0)</f>
        <v>0</v>
      </c>
      <c r="BF1696" s="183">
        <f>IF(N1696="snížená",J1696,0)</f>
        <v>0</v>
      </c>
      <c r="BG1696" s="183">
        <f>IF(N1696="zákl. přenesená",J1696,0)</f>
        <v>0</v>
      </c>
      <c r="BH1696" s="183">
        <f>IF(N1696="sníž. přenesená",J1696,0)</f>
        <v>0</v>
      </c>
      <c r="BI1696" s="183">
        <f>IF(N1696="nulová",J1696,0)</f>
        <v>0</v>
      </c>
      <c r="BJ1696" s="15" t="s">
        <v>81</v>
      </c>
      <c r="BK1696" s="183">
        <f>ROUND(I1696*H1696,2)</f>
        <v>0</v>
      </c>
      <c r="BL1696" s="15" t="s">
        <v>143</v>
      </c>
      <c r="BM1696" s="182" t="s">
        <v>3324</v>
      </c>
    </row>
    <row r="1697" spans="1:65" s="2" customFormat="1" ht="11.25">
      <c r="A1697" s="32"/>
      <c r="B1697" s="33"/>
      <c r="C1697" s="34"/>
      <c r="D1697" s="184" t="s">
        <v>145</v>
      </c>
      <c r="E1697" s="34"/>
      <c r="F1697" s="185" t="s">
        <v>3325</v>
      </c>
      <c r="G1697" s="34"/>
      <c r="H1697" s="34"/>
      <c r="I1697" s="186"/>
      <c r="J1697" s="34"/>
      <c r="K1697" s="34"/>
      <c r="L1697" s="37"/>
      <c r="M1697" s="187"/>
      <c r="N1697" s="188"/>
      <c r="O1697" s="62"/>
      <c r="P1697" s="62"/>
      <c r="Q1697" s="62"/>
      <c r="R1697" s="62"/>
      <c r="S1697" s="62"/>
      <c r="T1697" s="63"/>
      <c r="U1697" s="32"/>
      <c r="V1697" s="32"/>
      <c r="W1697" s="32"/>
      <c r="X1697" s="32"/>
      <c r="Y1697" s="32"/>
      <c r="Z1697" s="32"/>
      <c r="AA1697" s="32"/>
      <c r="AB1697" s="32"/>
      <c r="AC1697" s="32"/>
      <c r="AD1697" s="32"/>
      <c r="AE1697" s="32"/>
      <c r="AT1697" s="15" t="s">
        <v>145</v>
      </c>
      <c r="AU1697" s="15" t="s">
        <v>83</v>
      </c>
    </row>
    <row r="1698" spans="1:65" s="2" customFormat="1" ht="11.25">
      <c r="A1698" s="32"/>
      <c r="B1698" s="33"/>
      <c r="C1698" s="34"/>
      <c r="D1698" s="189" t="s">
        <v>147</v>
      </c>
      <c r="E1698" s="34"/>
      <c r="F1698" s="190" t="s">
        <v>3326</v>
      </c>
      <c r="G1698" s="34"/>
      <c r="H1698" s="34"/>
      <c r="I1698" s="186"/>
      <c r="J1698" s="34"/>
      <c r="K1698" s="34"/>
      <c r="L1698" s="37"/>
      <c r="M1698" s="187"/>
      <c r="N1698" s="188"/>
      <c r="O1698" s="62"/>
      <c r="P1698" s="62"/>
      <c r="Q1698" s="62"/>
      <c r="R1698" s="62"/>
      <c r="S1698" s="62"/>
      <c r="T1698" s="63"/>
      <c r="U1698" s="32"/>
      <c r="V1698" s="32"/>
      <c r="W1698" s="32"/>
      <c r="X1698" s="32"/>
      <c r="Y1698" s="32"/>
      <c r="Z1698" s="32"/>
      <c r="AA1698" s="32"/>
      <c r="AB1698" s="32"/>
      <c r="AC1698" s="32"/>
      <c r="AD1698" s="32"/>
      <c r="AE1698" s="32"/>
      <c r="AT1698" s="15" t="s">
        <v>147</v>
      </c>
      <c r="AU1698" s="15" t="s">
        <v>83</v>
      </c>
    </row>
    <row r="1699" spans="1:65" s="2" customFormat="1" ht="16.5" customHeight="1">
      <c r="A1699" s="32"/>
      <c r="B1699" s="33"/>
      <c r="C1699" s="171" t="s">
        <v>3327</v>
      </c>
      <c r="D1699" s="171" t="s">
        <v>138</v>
      </c>
      <c r="E1699" s="172" t="s">
        <v>3328</v>
      </c>
      <c r="F1699" s="173" t="s">
        <v>3329</v>
      </c>
      <c r="G1699" s="174" t="s">
        <v>141</v>
      </c>
      <c r="H1699" s="175">
        <v>20</v>
      </c>
      <c r="I1699" s="176"/>
      <c r="J1699" s="177">
        <f>ROUND(I1699*H1699,2)</f>
        <v>0</v>
      </c>
      <c r="K1699" s="173" t="s">
        <v>142</v>
      </c>
      <c r="L1699" s="37"/>
      <c r="M1699" s="178" t="s">
        <v>19</v>
      </c>
      <c r="N1699" s="179" t="s">
        <v>44</v>
      </c>
      <c r="O1699" s="62"/>
      <c r="P1699" s="180">
        <f>O1699*H1699</f>
        <v>0</v>
      </c>
      <c r="Q1699" s="180">
        <v>4.2700000000000004E-3</v>
      </c>
      <c r="R1699" s="180">
        <f>Q1699*H1699</f>
        <v>8.5400000000000004E-2</v>
      </c>
      <c r="S1699" s="180">
        <v>0</v>
      </c>
      <c r="T1699" s="181">
        <f>S1699*H1699</f>
        <v>0</v>
      </c>
      <c r="U1699" s="32"/>
      <c r="V1699" s="32"/>
      <c r="W1699" s="32"/>
      <c r="X1699" s="32"/>
      <c r="Y1699" s="32"/>
      <c r="Z1699" s="32"/>
      <c r="AA1699" s="32"/>
      <c r="AB1699" s="32"/>
      <c r="AC1699" s="32"/>
      <c r="AD1699" s="32"/>
      <c r="AE1699" s="32"/>
      <c r="AR1699" s="182" t="s">
        <v>143</v>
      </c>
      <c r="AT1699" s="182" t="s">
        <v>138</v>
      </c>
      <c r="AU1699" s="182" t="s">
        <v>83</v>
      </c>
      <c r="AY1699" s="15" t="s">
        <v>136</v>
      </c>
      <c r="BE1699" s="183">
        <f>IF(N1699="základní",J1699,0)</f>
        <v>0</v>
      </c>
      <c r="BF1699" s="183">
        <f>IF(N1699="snížená",J1699,0)</f>
        <v>0</v>
      </c>
      <c r="BG1699" s="183">
        <f>IF(N1699="zákl. přenesená",J1699,0)</f>
        <v>0</v>
      </c>
      <c r="BH1699" s="183">
        <f>IF(N1699="sníž. přenesená",J1699,0)</f>
        <v>0</v>
      </c>
      <c r="BI1699" s="183">
        <f>IF(N1699="nulová",J1699,0)</f>
        <v>0</v>
      </c>
      <c r="BJ1699" s="15" t="s">
        <v>81</v>
      </c>
      <c r="BK1699" s="183">
        <f>ROUND(I1699*H1699,2)</f>
        <v>0</v>
      </c>
      <c r="BL1699" s="15" t="s">
        <v>143</v>
      </c>
      <c r="BM1699" s="182" t="s">
        <v>3330</v>
      </c>
    </row>
    <row r="1700" spans="1:65" s="2" customFormat="1" ht="11.25">
      <c r="A1700" s="32"/>
      <c r="B1700" s="33"/>
      <c r="C1700" s="34"/>
      <c r="D1700" s="184" t="s">
        <v>145</v>
      </c>
      <c r="E1700" s="34"/>
      <c r="F1700" s="185" t="s">
        <v>3331</v>
      </c>
      <c r="G1700" s="34"/>
      <c r="H1700" s="34"/>
      <c r="I1700" s="186"/>
      <c r="J1700" s="34"/>
      <c r="K1700" s="34"/>
      <c r="L1700" s="37"/>
      <c r="M1700" s="187"/>
      <c r="N1700" s="188"/>
      <c r="O1700" s="62"/>
      <c r="P1700" s="62"/>
      <c r="Q1700" s="62"/>
      <c r="R1700" s="62"/>
      <c r="S1700" s="62"/>
      <c r="T1700" s="63"/>
      <c r="U1700" s="32"/>
      <c r="V1700" s="32"/>
      <c r="W1700" s="32"/>
      <c r="X1700" s="32"/>
      <c r="Y1700" s="32"/>
      <c r="Z1700" s="32"/>
      <c r="AA1700" s="32"/>
      <c r="AB1700" s="32"/>
      <c r="AC1700" s="32"/>
      <c r="AD1700" s="32"/>
      <c r="AE1700" s="32"/>
      <c r="AT1700" s="15" t="s">
        <v>145</v>
      </c>
      <c r="AU1700" s="15" t="s">
        <v>83</v>
      </c>
    </row>
    <row r="1701" spans="1:65" s="2" customFormat="1" ht="11.25">
      <c r="A1701" s="32"/>
      <c r="B1701" s="33"/>
      <c r="C1701" s="34"/>
      <c r="D1701" s="189" t="s">
        <v>147</v>
      </c>
      <c r="E1701" s="34"/>
      <c r="F1701" s="190" t="s">
        <v>3332</v>
      </c>
      <c r="G1701" s="34"/>
      <c r="H1701" s="34"/>
      <c r="I1701" s="186"/>
      <c r="J1701" s="34"/>
      <c r="K1701" s="34"/>
      <c r="L1701" s="37"/>
      <c r="M1701" s="187"/>
      <c r="N1701" s="188"/>
      <c r="O1701" s="62"/>
      <c r="P1701" s="62"/>
      <c r="Q1701" s="62"/>
      <c r="R1701" s="62"/>
      <c r="S1701" s="62"/>
      <c r="T1701" s="63"/>
      <c r="U1701" s="32"/>
      <c r="V1701" s="32"/>
      <c r="W1701" s="32"/>
      <c r="X1701" s="32"/>
      <c r="Y1701" s="32"/>
      <c r="Z1701" s="32"/>
      <c r="AA1701" s="32"/>
      <c r="AB1701" s="32"/>
      <c r="AC1701" s="32"/>
      <c r="AD1701" s="32"/>
      <c r="AE1701" s="32"/>
      <c r="AT1701" s="15" t="s">
        <v>147</v>
      </c>
      <c r="AU1701" s="15" t="s">
        <v>83</v>
      </c>
    </row>
    <row r="1702" spans="1:65" s="2" customFormat="1" ht="16.5" customHeight="1">
      <c r="A1702" s="32"/>
      <c r="B1702" s="33"/>
      <c r="C1702" s="171" t="s">
        <v>3333</v>
      </c>
      <c r="D1702" s="171" t="s">
        <v>138</v>
      </c>
      <c r="E1702" s="172" t="s">
        <v>3334</v>
      </c>
      <c r="F1702" s="173" t="s">
        <v>3335</v>
      </c>
      <c r="G1702" s="174" t="s">
        <v>141</v>
      </c>
      <c r="H1702" s="175">
        <v>50</v>
      </c>
      <c r="I1702" s="176"/>
      <c r="J1702" s="177">
        <f>ROUND(I1702*H1702,2)</f>
        <v>0</v>
      </c>
      <c r="K1702" s="173" t="s">
        <v>142</v>
      </c>
      <c r="L1702" s="37"/>
      <c r="M1702" s="178" t="s">
        <v>19</v>
      </c>
      <c r="N1702" s="179" t="s">
        <v>44</v>
      </c>
      <c r="O1702" s="62"/>
      <c r="P1702" s="180">
        <f>O1702*H1702</f>
        <v>0</v>
      </c>
      <c r="Q1702" s="180">
        <v>0</v>
      </c>
      <c r="R1702" s="180">
        <f>Q1702*H1702</f>
        <v>0</v>
      </c>
      <c r="S1702" s="180">
        <v>0</v>
      </c>
      <c r="T1702" s="181">
        <f>S1702*H1702</f>
        <v>0</v>
      </c>
      <c r="U1702" s="32"/>
      <c r="V1702" s="32"/>
      <c r="W1702" s="32"/>
      <c r="X1702" s="32"/>
      <c r="Y1702" s="32"/>
      <c r="Z1702" s="32"/>
      <c r="AA1702" s="32"/>
      <c r="AB1702" s="32"/>
      <c r="AC1702" s="32"/>
      <c r="AD1702" s="32"/>
      <c r="AE1702" s="32"/>
      <c r="AR1702" s="182" t="s">
        <v>143</v>
      </c>
      <c r="AT1702" s="182" t="s">
        <v>138</v>
      </c>
      <c r="AU1702" s="182" t="s">
        <v>83</v>
      </c>
      <c r="AY1702" s="15" t="s">
        <v>136</v>
      </c>
      <c r="BE1702" s="183">
        <f>IF(N1702="základní",J1702,0)</f>
        <v>0</v>
      </c>
      <c r="BF1702" s="183">
        <f>IF(N1702="snížená",J1702,0)</f>
        <v>0</v>
      </c>
      <c r="BG1702" s="183">
        <f>IF(N1702="zákl. přenesená",J1702,0)</f>
        <v>0</v>
      </c>
      <c r="BH1702" s="183">
        <f>IF(N1702="sníž. přenesená",J1702,0)</f>
        <v>0</v>
      </c>
      <c r="BI1702" s="183">
        <f>IF(N1702="nulová",J1702,0)</f>
        <v>0</v>
      </c>
      <c r="BJ1702" s="15" t="s">
        <v>81</v>
      </c>
      <c r="BK1702" s="183">
        <f>ROUND(I1702*H1702,2)</f>
        <v>0</v>
      </c>
      <c r="BL1702" s="15" t="s">
        <v>143</v>
      </c>
      <c r="BM1702" s="182" t="s">
        <v>3336</v>
      </c>
    </row>
    <row r="1703" spans="1:65" s="2" customFormat="1" ht="11.25">
      <c r="A1703" s="32"/>
      <c r="B1703" s="33"/>
      <c r="C1703" s="34"/>
      <c r="D1703" s="184" t="s">
        <v>145</v>
      </c>
      <c r="E1703" s="34"/>
      <c r="F1703" s="185" t="s">
        <v>3337</v>
      </c>
      <c r="G1703" s="34"/>
      <c r="H1703" s="34"/>
      <c r="I1703" s="186"/>
      <c r="J1703" s="34"/>
      <c r="K1703" s="34"/>
      <c r="L1703" s="37"/>
      <c r="M1703" s="187"/>
      <c r="N1703" s="188"/>
      <c r="O1703" s="62"/>
      <c r="P1703" s="62"/>
      <c r="Q1703" s="62"/>
      <c r="R1703" s="62"/>
      <c r="S1703" s="62"/>
      <c r="T1703" s="63"/>
      <c r="U1703" s="32"/>
      <c r="V1703" s="32"/>
      <c r="W1703" s="32"/>
      <c r="X1703" s="32"/>
      <c r="Y1703" s="32"/>
      <c r="Z1703" s="32"/>
      <c r="AA1703" s="32"/>
      <c r="AB1703" s="32"/>
      <c r="AC1703" s="32"/>
      <c r="AD1703" s="32"/>
      <c r="AE1703" s="32"/>
      <c r="AT1703" s="15" t="s">
        <v>145</v>
      </c>
      <c r="AU1703" s="15" t="s">
        <v>83</v>
      </c>
    </row>
    <row r="1704" spans="1:65" s="2" customFormat="1" ht="11.25">
      <c r="A1704" s="32"/>
      <c r="B1704" s="33"/>
      <c r="C1704" s="34"/>
      <c r="D1704" s="189" t="s">
        <v>147</v>
      </c>
      <c r="E1704" s="34"/>
      <c r="F1704" s="190" t="s">
        <v>3338</v>
      </c>
      <c r="G1704" s="34"/>
      <c r="H1704" s="34"/>
      <c r="I1704" s="186"/>
      <c r="J1704" s="34"/>
      <c r="K1704" s="34"/>
      <c r="L1704" s="37"/>
      <c r="M1704" s="187"/>
      <c r="N1704" s="188"/>
      <c r="O1704" s="62"/>
      <c r="P1704" s="62"/>
      <c r="Q1704" s="62"/>
      <c r="R1704" s="62"/>
      <c r="S1704" s="62"/>
      <c r="T1704" s="63"/>
      <c r="U1704" s="32"/>
      <c r="V1704" s="32"/>
      <c r="W1704" s="32"/>
      <c r="X1704" s="32"/>
      <c r="Y1704" s="32"/>
      <c r="Z1704" s="32"/>
      <c r="AA1704" s="32"/>
      <c r="AB1704" s="32"/>
      <c r="AC1704" s="32"/>
      <c r="AD1704" s="32"/>
      <c r="AE1704" s="32"/>
      <c r="AT1704" s="15" t="s">
        <v>147</v>
      </c>
      <c r="AU1704" s="15" t="s">
        <v>83</v>
      </c>
    </row>
    <row r="1705" spans="1:65" s="2" customFormat="1" ht="16.5" customHeight="1">
      <c r="A1705" s="32"/>
      <c r="B1705" s="33"/>
      <c r="C1705" s="171" t="s">
        <v>3339</v>
      </c>
      <c r="D1705" s="171" t="s">
        <v>138</v>
      </c>
      <c r="E1705" s="172" t="s">
        <v>3340</v>
      </c>
      <c r="F1705" s="173" t="s">
        <v>3341</v>
      </c>
      <c r="G1705" s="174" t="s">
        <v>141</v>
      </c>
      <c r="H1705" s="175">
        <v>20</v>
      </c>
      <c r="I1705" s="176"/>
      <c r="J1705" s="177">
        <f>ROUND(I1705*H1705,2)</f>
        <v>0</v>
      </c>
      <c r="K1705" s="173" t="s">
        <v>142</v>
      </c>
      <c r="L1705" s="37"/>
      <c r="M1705" s="178" t="s">
        <v>19</v>
      </c>
      <c r="N1705" s="179" t="s">
        <v>44</v>
      </c>
      <c r="O1705" s="62"/>
      <c r="P1705" s="180">
        <f>O1705*H1705</f>
        <v>0</v>
      </c>
      <c r="Q1705" s="180">
        <v>1.5299999999999999E-3</v>
      </c>
      <c r="R1705" s="180">
        <f>Q1705*H1705</f>
        <v>3.0599999999999999E-2</v>
      </c>
      <c r="S1705" s="180">
        <v>0</v>
      </c>
      <c r="T1705" s="181">
        <f>S1705*H1705</f>
        <v>0</v>
      </c>
      <c r="U1705" s="32"/>
      <c r="V1705" s="32"/>
      <c r="W1705" s="32"/>
      <c r="X1705" s="32"/>
      <c r="Y1705" s="32"/>
      <c r="Z1705" s="32"/>
      <c r="AA1705" s="32"/>
      <c r="AB1705" s="32"/>
      <c r="AC1705" s="32"/>
      <c r="AD1705" s="32"/>
      <c r="AE1705" s="32"/>
      <c r="AR1705" s="182" t="s">
        <v>143</v>
      </c>
      <c r="AT1705" s="182" t="s">
        <v>138</v>
      </c>
      <c r="AU1705" s="182" t="s">
        <v>83</v>
      </c>
      <c r="AY1705" s="15" t="s">
        <v>136</v>
      </c>
      <c r="BE1705" s="183">
        <f>IF(N1705="základní",J1705,0)</f>
        <v>0</v>
      </c>
      <c r="BF1705" s="183">
        <f>IF(N1705="snížená",J1705,0)</f>
        <v>0</v>
      </c>
      <c r="BG1705" s="183">
        <f>IF(N1705="zákl. přenesená",J1705,0)</f>
        <v>0</v>
      </c>
      <c r="BH1705" s="183">
        <f>IF(N1705="sníž. přenesená",J1705,0)</f>
        <v>0</v>
      </c>
      <c r="BI1705" s="183">
        <f>IF(N1705="nulová",J1705,0)</f>
        <v>0</v>
      </c>
      <c r="BJ1705" s="15" t="s">
        <v>81</v>
      </c>
      <c r="BK1705" s="183">
        <f>ROUND(I1705*H1705,2)</f>
        <v>0</v>
      </c>
      <c r="BL1705" s="15" t="s">
        <v>143</v>
      </c>
      <c r="BM1705" s="182" t="s">
        <v>3342</v>
      </c>
    </row>
    <row r="1706" spans="1:65" s="2" customFormat="1" ht="11.25">
      <c r="A1706" s="32"/>
      <c r="B1706" s="33"/>
      <c r="C1706" s="34"/>
      <c r="D1706" s="184" t="s">
        <v>145</v>
      </c>
      <c r="E1706" s="34"/>
      <c r="F1706" s="185" t="s">
        <v>3343</v>
      </c>
      <c r="G1706" s="34"/>
      <c r="H1706" s="34"/>
      <c r="I1706" s="186"/>
      <c r="J1706" s="34"/>
      <c r="K1706" s="34"/>
      <c r="L1706" s="37"/>
      <c r="M1706" s="187"/>
      <c r="N1706" s="188"/>
      <c r="O1706" s="62"/>
      <c r="P1706" s="62"/>
      <c r="Q1706" s="62"/>
      <c r="R1706" s="62"/>
      <c r="S1706" s="62"/>
      <c r="T1706" s="63"/>
      <c r="U1706" s="32"/>
      <c r="V1706" s="32"/>
      <c r="W1706" s="32"/>
      <c r="X1706" s="32"/>
      <c r="Y1706" s="32"/>
      <c r="Z1706" s="32"/>
      <c r="AA1706" s="32"/>
      <c r="AB1706" s="32"/>
      <c r="AC1706" s="32"/>
      <c r="AD1706" s="32"/>
      <c r="AE1706" s="32"/>
      <c r="AT1706" s="15" t="s">
        <v>145</v>
      </c>
      <c r="AU1706" s="15" t="s">
        <v>83</v>
      </c>
    </row>
    <row r="1707" spans="1:65" s="2" customFormat="1" ht="11.25">
      <c r="A1707" s="32"/>
      <c r="B1707" s="33"/>
      <c r="C1707" s="34"/>
      <c r="D1707" s="189" t="s">
        <v>147</v>
      </c>
      <c r="E1707" s="34"/>
      <c r="F1707" s="190" t="s">
        <v>3344</v>
      </c>
      <c r="G1707" s="34"/>
      <c r="H1707" s="34"/>
      <c r="I1707" s="186"/>
      <c r="J1707" s="34"/>
      <c r="K1707" s="34"/>
      <c r="L1707" s="37"/>
      <c r="M1707" s="187"/>
      <c r="N1707" s="188"/>
      <c r="O1707" s="62"/>
      <c r="P1707" s="62"/>
      <c r="Q1707" s="62"/>
      <c r="R1707" s="62"/>
      <c r="S1707" s="62"/>
      <c r="T1707" s="63"/>
      <c r="U1707" s="32"/>
      <c r="V1707" s="32"/>
      <c r="W1707" s="32"/>
      <c r="X1707" s="32"/>
      <c r="Y1707" s="32"/>
      <c r="Z1707" s="32"/>
      <c r="AA1707" s="32"/>
      <c r="AB1707" s="32"/>
      <c r="AC1707" s="32"/>
      <c r="AD1707" s="32"/>
      <c r="AE1707" s="32"/>
      <c r="AT1707" s="15" t="s">
        <v>147</v>
      </c>
      <c r="AU1707" s="15" t="s">
        <v>83</v>
      </c>
    </row>
    <row r="1708" spans="1:65" s="2" customFormat="1" ht="16.5" customHeight="1">
      <c r="A1708" s="32"/>
      <c r="B1708" s="33"/>
      <c r="C1708" s="171" t="s">
        <v>3345</v>
      </c>
      <c r="D1708" s="171" t="s">
        <v>138</v>
      </c>
      <c r="E1708" s="172" t="s">
        <v>3346</v>
      </c>
      <c r="F1708" s="173" t="s">
        <v>3347</v>
      </c>
      <c r="G1708" s="174" t="s">
        <v>141</v>
      </c>
      <c r="H1708" s="175">
        <v>10</v>
      </c>
      <c r="I1708" s="176"/>
      <c r="J1708" s="177">
        <f>ROUND(I1708*H1708,2)</f>
        <v>0</v>
      </c>
      <c r="K1708" s="173" t="s">
        <v>142</v>
      </c>
      <c r="L1708" s="37"/>
      <c r="M1708" s="178" t="s">
        <v>19</v>
      </c>
      <c r="N1708" s="179" t="s">
        <v>44</v>
      </c>
      <c r="O1708" s="62"/>
      <c r="P1708" s="180">
        <f>O1708*H1708</f>
        <v>0</v>
      </c>
      <c r="Q1708" s="180">
        <v>1.34E-3</v>
      </c>
      <c r="R1708" s="180">
        <f>Q1708*H1708</f>
        <v>1.34E-2</v>
      </c>
      <c r="S1708" s="180">
        <v>0</v>
      </c>
      <c r="T1708" s="181">
        <f>S1708*H1708</f>
        <v>0</v>
      </c>
      <c r="U1708" s="32"/>
      <c r="V1708" s="32"/>
      <c r="W1708" s="32"/>
      <c r="X1708" s="32"/>
      <c r="Y1708" s="32"/>
      <c r="Z1708" s="32"/>
      <c r="AA1708" s="32"/>
      <c r="AB1708" s="32"/>
      <c r="AC1708" s="32"/>
      <c r="AD1708" s="32"/>
      <c r="AE1708" s="32"/>
      <c r="AR1708" s="182" t="s">
        <v>143</v>
      </c>
      <c r="AT1708" s="182" t="s">
        <v>138</v>
      </c>
      <c r="AU1708" s="182" t="s">
        <v>83</v>
      </c>
      <c r="AY1708" s="15" t="s">
        <v>136</v>
      </c>
      <c r="BE1708" s="183">
        <f>IF(N1708="základní",J1708,0)</f>
        <v>0</v>
      </c>
      <c r="BF1708" s="183">
        <f>IF(N1708="snížená",J1708,0)</f>
        <v>0</v>
      </c>
      <c r="BG1708" s="183">
        <f>IF(N1708="zákl. přenesená",J1708,0)</f>
        <v>0</v>
      </c>
      <c r="BH1708" s="183">
        <f>IF(N1708="sníž. přenesená",J1708,0)</f>
        <v>0</v>
      </c>
      <c r="BI1708" s="183">
        <f>IF(N1708="nulová",J1708,0)</f>
        <v>0</v>
      </c>
      <c r="BJ1708" s="15" t="s">
        <v>81</v>
      </c>
      <c r="BK1708" s="183">
        <f>ROUND(I1708*H1708,2)</f>
        <v>0</v>
      </c>
      <c r="BL1708" s="15" t="s">
        <v>143</v>
      </c>
      <c r="BM1708" s="182" t="s">
        <v>3348</v>
      </c>
    </row>
    <row r="1709" spans="1:65" s="2" customFormat="1" ht="11.25">
      <c r="A1709" s="32"/>
      <c r="B1709" s="33"/>
      <c r="C1709" s="34"/>
      <c r="D1709" s="184" t="s">
        <v>145</v>
      </c>
      <c r="E1709" s="34"/>
      <c r="F1709" s="185" t="s">
        <v>3349</v>
      </c>
      <c r="G1709" s="34"/>
      <c r="H1709" s="34"/>
      <c r="I1709" s="186"/>
      <c r="J1709" s="34"/>
      <c r="K1709" s="34"/>
      <c r="L1709" s="37"/>
      <c r="M1709" s="187"/>
      <c r="N1709" s="188"/>
      <c r="O1709" s="62"/>
      <c r="P1709" s="62"/>
      <c r="Q1709" s="62"/>
      <c r="R1709" s="62"/>
      <c r="S1709" s="62"/>
      <c r="T1709" s="63"/>
      <c r="U1709" s="32"/>
      <c r="V1709" s="32"/>
      <c r="W1709" s="32"/>
      <c r="X1709" s="32"/>
      <c r="Y1709" s="32"/>
      <c r="Z1709" s="32"/>
      <c r="AA1709" s="32"/>
      <c r="AB1709" s="32"/>
      <c r="AC1709" s="32"/>
      <c r="AD1709" s="32"/>
      <c r="AE1709" s="32"/>
      <c r="AT1709" s="15" t="s">
        <v>145</v>
      </c>
      <c r="AU1709" s="15" t="s">
        <v>83</v>
      </c>
    </row>
    <row r="1710" spans="1:65" s="2" customFormat="1" ht="11.25">
      <c r="A1710" s="32"/>
      <c r="B1710" s="33"/>
      <c r="C1710" s="34"/>
      <c r="D1710" s="189" t="s">
        <v>147</v>
      </c>
      <c r="E1710" s="34"/>
      <c r="F1710" s="190" t="s">
        <v>3350</v>
      </c>
      <c r="G1710" s="34"/>
      <c r="H1710" s="34"/>
      <c r="I1710" s="186"/>
      <c r="J1710" s="34"/>
      <c r="K1710" s="34"/>
      <c r="L1710" s="37"/>
      <c r="M1710" s="187"/>
      <c r="N1710" s="188"/>
      <c r="O1710" s="62"/>
      <c r="P1710" s="62"/>
      <c r="Q1710" s="62"/>
      <c r="R1710" s="62"/>
      <c r="S1710" s="62"/>
      <c r="T1710" s="63"/>
      <c r="U1710" s="32"/>
      <c r="V1710" s="32"/>
      <c r="W1710" s="32"/>
      <c r="X1710" s="32"/>
      <c r="Y1710" s="32"/>
      <c r="Z1710" s="32"/>
      <c r="AA1710" s="32"/>
      <c r="AB1710" s="32"/>
      <c r="AC1710" s="32"/>
      <c r="AD1710" s="32"/>
      <c r="AE1710" s="32"/>
      <c r="AT1710" s="15" t="s">
        <v>147</v>
      </c>
      <c r="AU1710" s="15" t="s">
        <v>83</v>
      </c>
    </row>
    <row r="1711" spans="1:65" s="2" customFormat="1" ht="16.5" customHeight="1">
      <c r="A1711" s="32"/>
      <c r="B1711" s="33"/>
      <c r="C1711" s="171" t="s">
        <v>3351</v>
      </c>
      <c r="D1711" s="171" t="s">
        <v>138</v>
      </c>
      <c r="E1711" s="172" t="s">
        <v>3352</v>
      </c>
      <c r="F1711" s="173" t="s">
        <v>3353</v>
      </c>
      <c r="G1711" s="174" t="s">
        <v>141</v>
      </c>
      <c r="H1711" s="175">
        <v>20</v>
      </c>
      <c r="I1711" s="176"/>
      <c r="J1711" s="177">
        <f>ROUND(I1711*H1711,2)</f>
        <v>0</v>
      </c>
      <c r="K1711" s="173" t="s">
        <v>142</v>
      </c>
      <c r="L1711" s="37"/>
      <c r="M1711" s="178" t="s">
        <v>19</v>
      </c>
      <c r="N1711" s="179" t="s">
        <v>44</v>
      </c>
      <c r="O1711" s="62"/>
      <c r="P1711" s="180">
        <f>O1711*H1711</f>
        <v>0</v>
      </c>
      <c r="Q1711" s="180">
        <v>0</v>
      </c>
      <c r="R1711" s="180">
        <f>Q1711*H1711</f>
        <v>0</v>
      </c>
      <c r="S1711" s="180">
        <v>0</v>
      </c>
      <c r="T1711" s="181">
        <f>S1711*H1711</f>
        <v>0</v>
      </c>
      <c r="U1711" s="32"/>
      <c r="V1711" s="32"/>
      <c r="W1711" s="32"/>
      <c r="X1711" s="32"/>
      <c r="Y1711" s="32"/>
      <c r="Z1711" s="32"/>
      <c r="AA1711" s="32"/>
      <c r="AB1711" s="32"/>
      <c r="AC1711" s="32"/>
      <c r="AD1711" s="32"/>
      <c r="AE1711" s="32"/>
      <c r="AR1711" s="182" t="s">
        <v>143</v>
      </c>
      <c r="AT1711" s="182" t="s">
        <v>138</v>
      </c>
      <c r="AU1711" s="182" t="s">
        <v>83</v>
      </c>
      <c r="AY1711" s="15" t="s">
        <v>136</v>
      </c>
      <c r="BE1711" s="183">
        <f>IF(N1711="základní",J1711,0)</f>
        <v>0</v>
      </c>
      <c r="BF1711" s="183">
        <f>IF(N1711="snížená",J1711,0)</f>
        <v>0</v>
      </c>
      <c r="BG1711" s="183">
        <f>IF(N1711="zákl. přenesená",J1711,0)</f>
        <v>0</v>
      </c>
      <c r="BH1711" s="183">
        <f>IF(N1711="sníž. přenesená",J1711,0)</f>
        <v>0</v>
      </c>
      <c r="BI1711" s="183">
        <f>IF(N1711="nulová",J1711,0)</f>
        <v>0</v>
      </c>
      <c r="BJ1711" s="15" t="s">
        <v>81</v>
      </c>
      <c r="BK1711" s="183">
        <f>ROUND(I1711*H1711,2)</f>
        <v>0</v>
      </c>
      <c r="BL1711" s="15" t="s">
        <v>143</v>
      </c>
      <c r="BM1711" s="182" t="s">
        <v>3354</v>
      </c>
    </row>
    <row r="1712" spans="1:65" s="2" customFormat="1" ht="11.25">
      <c r="A1712" s="32"/>
      <c r="B1712" s="33"/>
      <c r="C1712" s="34"/>
      <c r="D1712" s="184" t="s">
        <v>145</v>
      </c>
      <c r="E1712" s="34"/>
      <c r="F1712" s="185" t="s">
        <v>3355</v>
      </c>
      <c r="G1712" s="34"/>
      <c r="H1712" s="34"/>
      <c r="I1712" s="186"/>
      <c r="J1712" s="34"/>
      <c r="K1712" s="34"/>
      <c r="L1712" s="37"/>
      <c r="M1712" s="187"/>
      <c r="N1712" s="188"/>
      <c r="O1712" s="62"/>
      <c r="P1712" s="62"/>
      <c r="Q1712" s="62"/>
      <c r="R1712" s="62"/>
      <c r="S1712" s="62"/>
      <c r="T1712" s="63"/>
      <c r="U1712" s="32"/>
      <c r="V1712" s="32"/>
      <c r="W1712" s="32"/>
      <c r="X1712" s="32"/>
      <c r="Y1712" s="32"/>
      <c r="Z1712" s="32"/>
      <c r="AA1712" s="32"/>
      <c r="AB1712" s="32"/>
      <c r="AC1712" s="32"/>
      <c r="AD1712" s="32"/>
      <c r="AE1712" s="32"/>
      <c r="AT1712" s="15" t="s">
        <v>145</v>
      </c>
      <c r="AU1712" s="15" t="s">
        <v>83</v>
      </c>
    </row>
    <row r="1713" spans="1:65" s="2" customFormat="1" ht="11.25">
      <c r="A1713" s="32"/>
      <c r="B1713" s="33"/>
      <c r="C1713" s="34"/>
      <c r="D1713" s="189" t="s">
        <v>147</v>
      </c>
      <c r="E1713" s="34"/>
      <c r="F1713" s="190" t="s">
        <v>3356</v>
      </c>
      <c r="G1713" s="34"/>
      <c r="H1713" s="34"/>
      <c r="I1713" s="186"/>
      <c r="J1713" s="34"/>
      <c r="K1713" s="34"/>
      <c r="L1713" s="37"/>
      <c r="M1713" s="187"/>
      <c r="N1713" s="188"/>
      <c r="O1713" s="62"/>
      <c r="P1713" s="62"/>
      <c r="Q1713" s="62"/>
      <c r="R1713" s="62"/>
      <c r="S1713" s="62"/>
      <c r="T1713" s="63"/>
      <c r="U1713" s="32"/>
      <c r="V1713" s="32"/>
      <c r="W1713" s="32"/>
      <c r="X1713" s="32"/>
      <c r="Y1713" s="32"/>
      <c r="Z1713" s="32"/>
      <c r="AA1713" s="32"/>
      <c r="AB1713" s="32"/>
      <c r="AC1713" s="32"/>
      <c r="AD1713" s="32"/>
      <c r="AE1713" s="32"/>
      <c r="AT1713" s="15" t="s">
        <v>147</v>
      </c>
      <c r="AU1713" s="15" t="s">
        <v>83</v>
      </c>
    </row>
    <row r="1714" spans="1:65" s="2" customFormat="1" ht="16.5" customHeight="1">
      <c r="A1714" s="32"/>
      <c r="B1714" s="33"/>
      <c r="C1714" s="171" t="s">
        <v>3357</v>
      </c>
      <c r="D1714" s="171" t="s">
        <v>138</v>
      </c>
      <c r="E1714" s="172" t="s">
        <v>3358</v>
      </c>
      <c r="F1714" s="173" t="s">
        <v>3359</v>
      </c>
      <c r="G1714" s="174" t="s">
        <v>141</v>
      </c>
      <c r="H1714" s="175">
        <v>20</v>
      </c>
      <c r="I1714" s="176"/>
      <c r="J1714" s="177">
        <f>ROUND(I1714*H1714,2)</f>
        <v>0</v>
      </c>
      <c r="K1714" s="173" t="s">
        <v>142</v>
      </c>
      <c r="L1714" s="37"/>
      <c r="M1714" s="178" t="s">
        <v>19</v>
      </c>
      <c r="N1714" s="179" t="s">
        <v>44</v>
      </c>
      <c r="O1714" s="62"/>
      <c r="P1714" s="180">
        <f>O1714*H1714</f>
        <v>0</v>
      </c>
      <c r="Q1714" s="180">
        <v>2.0999999999999999E-3</v>
      </c>
      <c r="R1714" s="180">
        <f>Q1714*H1714</f>
        <v>4.1999999999999996E-2</v>
      </c>
      <c r="S1714" s="180">
        <v>0</v>
      </c>
      <c r="T1714" s="181">
        <f>S1714*H1714</f>
        <v>0</v>
      </c>
      <c r="U1714" s="32"/>
      <c r="V1714" s="32"/>
      <c r="W1714" s="32"/>
      <c r="X1714" s="32"/>
      <c r="Y1714" s="32"/>
      <c r="Z1714" s="32"/>
      <c r="AA1714" s="32"/>
      <c r="AB1714" s="32"/>
      <c r="AC1714" s="32"/>
      <c r="AD1714" s="32"/>
      <c r="AE1714" s="32"/>
      <c r="AR1714" s="182" t="s">
        <v>143</v>
      </c>
      <c r="AT1714" s="182" t="s">
        <v>138</v>
      </c>
      <c r="AU1714" s="182" t="s">
        <v>83</v>
      </c>
      <c r="AY1714" s="15" t="s">
        <v>136</v>
      </c>
      <c r="BE1714" s="183">
        <f>IF(N1714="základní",J1714,0)</f>
        <v>0</v>
      </c>
      <c r="BF1714" s="183">
        <f>IF(N1714="snížená",J1714,0)</f>
        <v>0</v>
      </c>
      <c r="BG1714" s="183">
        <f>IF(N1714="zákl. přenesená",J1714,0)</f>
        <v>0</v>
      </c>
      <c r="BH1714" s="183">
        <f>IF(N1714="sníž. přenesená",J1714,0)</f>
        <v>0</v>
      </c>
      <c r="BI1714" s="183">
        <f>IF(N1714="nulová",J1714,0)</f>
        <v>0</v>
      </c>
      <c r="BJ1714" s="15" t="s">
        <v>81</v>
      </c>
      <c r="BK1714" s="183">
        <f>ROUND(I1714*H1714,2)</f>
        <v>0</v>
      </c>
      <c r="BL1714" s="15" t="s">
        <v>143</v>
      </c>
      <c r="BM1714" s="182" t="s">
        <v>3360</v>
      </c>
    </row>
    <row r="1715" spans="1:65" s="2" customFormat="1" ht="11.25">
      <c r="A1715" s="32"/>
      <c r="B1715" s="33"/>
      <c r="C1715" s="34"/>
      <c r="D1715" s="184" t="s">
        <v>145</v>
      </c>
      <c r="E1715" s="34"/>
      <c r="F1715" s="185" t="s">
        <v>3361</v>
      </c>
      <c r="G1715" s="34"/>
      <c r="H1715" s="34"/>
      <c r="I1715" s="186"/>
      <c r="J1715" s="34"/>
      <c r="K1715" s="34"/>
      <c r="L1715" s="37"/>
      <c r="M1715" s="187"/>
      <c r="N1715" s="188"/>
      <c r="O1715" s="62"/>
      <c r="P1715" s="62"/>
      <c r="Q1715" s="62"/>
      <c r="R1715" s="62"/>
      <c r="S1715" s="62"/>
      <c r="T1715" s="63"/>
      <c r="U1715" s="32"/>
      <c r="V1715" s="32"/>
      <c r="W1715" s="32"/>
      <c r="X1715" s="32"/>
      <c r="Y1715" s="32"/>
      <c r="Z1715" s="32"/>
      <c r="AA1715" s="32"/>
      <c r="AB1715" s="32"/>
      <c r="AC1715" s="32"/>
      <c r="AD1715" s="32"/>
      <c r="AE1715" s="32"/>
      <c r="AT1715" s="15" t="s">
        <v>145</v>
      </c>
      <c r="AU1715" s="15" t="s">
        <v>83</v>
      </c>
    </row>
    <row r="1716" spans="1:65" s="2" customFormat="1" ht="11.25">
      <c r="A1716" s="32"/>
      <c r="B1716" s="33"/>
      <c r="C1716" s="34"/>
      <c r="D1716" s="189" t="s">
        <v>147</v>
      </c>
      <c r="E1716" s="34"/>
      <c r="F1716" s="190" t="s">
        <v>3362</v>
      </c>
      <c r="G1716" s="34"/>
      <c r="H1716" s="34"/>
      <c r="I1716" s="186"/>
      <c r="J1716" s="34"/>
      <c r="K1716" s="34"/>
      <c r="L1716" s="37"/>
      <c r="M1716" s="187"/>
      <c r="N1716" s="188"/>
      <c r="O1716" s="62"/>
      <c r="P1716" s="62"/>
      <c r="Q1716" s="62"/>
      <c r="R1716" s="62"/>
      <c r="S1716" s="62"/>
      <c r="T1716" s="63"/>
      <c r="U1716" s="32"/>
      <c r="V1716" s="32"/>
      <c r="W1716" s="32"/>
      <c r="X1716" s="32"/>
      <c r="Y1716" s="32"/>
      <c r="Z1716" s="32"/>
      <c r="AA1716" s="32"/>
      <c r="AB1716" s="32"/>
      <c r="AC1716" s="32"/>
      <c r="AD1716" s="32"/>
      <c r="AE1716" s="32"/>
      <c r="AT1716" s="15" t="s">
        <v>147</v>
      </c>
      <c r="AU1716" s="15" t="s">
        <v>83</v>
      </c>
    </row>
    <row r="1717" spans="1:65" s="2" customFormat="1" ht="16.5" customHeight="1">
      <c r="A1717" s="32"/>
      <c r="B1717" s="33"/>
      <c r="C1717" s="171" t="s">
        <v>3363</v>
      </c>
      <c r="D1717" s="171" t="s">
        <v>138</v>
      </c>
      <c r="E1717" s="172" t="s">
        <v>3364</v>
      </c>
      <c r="F1717" s="173" t="s">
        <v>3365</v>
      </c>
      <c r="G1717" s="174" t="s">
        <v>141</v>
      </c>
      <c r="H1717" s="175">
        <v>10</v>
      </c>
      <c r="I1717" s="176"/>
      <c r="J1717" s="177">
        <f>ROUND(I1717*H1717,2)</f>
        <v>0</v>
      </c>
      <c r="K1717" s="173" t="s">
        <v>142</v>
      </c>
      <c r="L1717" s="37"/>
      <c r="M1717" s="178" t="s">
        <v>19</v>
      </c>
      <c r="N1717" s="179" t="s">
        <v>44</v>
      </c>
      <c r="O1717" s="62"/>
      <c r="P1717" s="180">
        <f>O1717*H1717</f>
        <v>0</v>
      </c>
      <c r="Q1717" s="180">
        <v>4.1000000000000003E-3</v>
      </c>
      <c r="R1717" s="180">
        <f>Q1717*H1717</f>
        <v>4.1000000000000002E-2</v>
      </c>
      <c r="S1717" s="180">
        <v>0</v>
      </c>
      <c r="T1717" s="181">
        <f>S1717*H1717</f>
        <v>0</v>
      </c>
      <c r="U1717" s="32"/>
      <c r="V1717" s="32"/>
      <c r="W1717" s="32"/>
      <c r="X1717" s="32"/>
      <c r="Y1717" s="32"/>
      <c r="Z1717" s="32"/>
      <c r="AA1717" s="32"/>
      <c r="AB1717" s="32"/>
      <c r="AC1717" s="32"/>
      <c r="AD1717" s="32"/>
      <c r="AE1717" s="32"/>
      <c r="AR1717" s="182" t="s">
        <v>143</v>
      </c>
      <c r="AT1717" s="182" t="s">
        <v>138</v>
      </c>
      <c r="AU1717" s="182" t="s">
        <v>83</v>
      </c>
      <c r="AY1717" s="15" t="s">
        <v>136</v>
      </c>
      <c r="BE1717" s="183">
        <f>IF(N1717="základní",J1717,0)</f>
        <v>0</v>
      </c>
      <c r="BF1717" s="183">
        <f>IF(N1717="snížená",J1717,0)</f>
        <v>0</v>
      </c>
      <c r="BG1717" s="183">
        <f>IF(N1717="zákl. přenesená",J1717,0)</f>
        <v>0</v>
      </c>
      <c r="BH1717" s="183">
        <f>IF(N1717="sníž. přenesená",J1717,0)</f>
        <v>0</v>
      </c>
      <c r="BI1717" s="183">
        <f>IF(N1717="nulová",J1717,0)</f>
        <v>0</v>
      </c>
      <c r="BJ1717" s="15" t="s">
        <v>81</v>
      </c>
      <c r="BK1717" s="183">
        <f>ROUND(I1717*H1717,2)</f>
        <v>0</v>
      </c>
      <c r="BL1717" s="15" t="s">
        <v>143</v>
      </c>
      <c r="BM1717" s="182" t="s">
        <v>3366</v>
      </c>
    </row>
    <row r="1718" spans="1:65" s="2" customFormat="1" ht="11.25">
      <c r="A1718" s="32"/>
      <c r="B1718" s="33"/>
      <c r="C1718" s="34"/>
      <c r="D1718" s="184" t="s">
        <v>145</v>
      </c>
      <c r="E1718" s="34"/>
      <c r="F1718" s="185" t="s">
        <v>3367</v>
      </c>
      <c r="G1718" s="34"/>
      <c r="H1718" s="34"/>
      <c r="I1718" s="186"/>
      <c r="J1718" s="34"/>
      <c r="K1718" s="34"/>
      <c r="L1718" s="37"/>
      <c r="M1718" s="187"/>
      <c r="N1718" s="188"/>
      <c r="O1718" s="62"/>
      <c r="P1718" s="62"/>
      <c r="Q1718" s="62"/>
      <c r="R1718" s="62"/>
      <c r="S1718" s="62"/>
      <c r="T1718" s="63"/>
      <c r="U1718" s="32"/>
      <c r="V1718" s="32"/>
      <c r="W1718" s="32"/>
      <c r="X1718" s="32"/>
      <c r="Y1718" s="32"/>
      <c r="Z1718" s="32"/>
      <c r="AA1718" s="32"/>
      <c r="AB1718" s="32"/>
      <c r="AC1718" s="32"/>
      <c r="AD1718" s="32"/>
      <c r="AE1718" s="32"/>
      <c r="AT1718" s="15" t="s">
        <v>145</v>
      </c>
      <c r="AU1718" s="15" t="s">
        <v>83</v>
      </c>
    </row>
    <row r="1719" spans="1:65" s="2" customFormat="1" ht="11.25">
      <c r="A1719" s="32"/>
      <c r="B1719" s="33"/>
      <c r="C1719" s="34"/>
      <c r="D1719" s="189" t="s">
        <v>147</v>
      </c>
      <c r="E1719" s="34"/>
      <c r="F1719" s="190" t="s">
        <v>3368</v>
      </c>
      <c r="G1719" s="34"/>
      <c r="H1719" s="34"/>
      <c r="I1719" s="186"/>
      <c r="J1719" s="34"/>
      <c r="K1719" s="34"/>
      <c r="L1719" s="37"/>
      <c r="M1719" s="187"/>
      <c r="N1719" s="188"/>
      <c r="O1719" s="62"/>
      <c r="P1719" s="62"/>
      <c r="Q1719" s="62"/>
      <c r="R1719" s="62"/>
      <c r="S1719" s="62"/>
      <c r="T1719" s="63"/>
      <c r="U1719" s="32"/>
      <c r="V1719" s="32"/>
      <c r="W1719" s="32"/>
      <c r="X1719" s="32"/>
      <c r="Y1719" s="32"/>
      <c r="Z1719" s="32"/>
      <c r="AA1719" s="32"/>
      <c r="AB1719" s="32"/>
      <c r="AC1719" s="32"/>
      <c r="AD1719" s="32"/>
      <c r="AE1719" s="32"/>
      <c r="AT1719" s="15" t="s">
        <v>147</v>
      </c>
      <c r="AU1719" s="15" t="s">
        <v>83</v>
      </c>
    </row>
    <row r="1720" spans="1:65" s="2" customFormat="1" ht="16.5" customHeight="1">
      <c r="A1720" s="32"/>
      <c r="B1720" s="33"/>
      <c r="C1720" s="171" t="s">
        <v>3369</v>
      </c>
      <c r="D1720" s="171" t="s">
        <v>138</v>
      </c>
      <c r="E1720" s="172" t="s">
        <v>3370</v>
      </c>
      <c r="F1720" s="173" t="s">
        <v>3371</v>
      </c>
      <c r="G1720" s="174" t="s">
        <v>141</v>
      </c>
      <c r="H1720" s="175">
        <v>20</v>
      </c>
      <c r="I1720" s="176"/>
      <c r="J1720" s="177">
        <f>ROUND(I1720*H1720,2)</f>
        <v>0</v>
      </c>
      <c r="K1720" s="173" t="s">
        <v>142</v>
      </c>
      <c r="L1720" s="37"/>
      <c r="M1720" s="178" t="s">
        <v>19</v>
      </c>
      <c r="N1720" s="179" t="s">
        <v>44</v>
      </c>
      <c r="O1720" s="62"/>
      <c r="P1720" s="180">
        <f>O1720*H1720</f>
        <v>0</v>
      </c>
      <c r="Q1720" s="180">
        <v>0</v>
      </c>
      <c r="R1720" s="180">
        <f>Q1720*H1720</f>
        <v>0</v>
      </c>
      <c r="S1720" s="180">
        <v>0</v>
      </c>
      <c r="T1720" s="181">
        <f>S1720*H1720</f>
        <v>0</v>
      </c>
      <c r="U1720" s="32"/>
      <c r="V1720" s="32"/>
      <c r="W1720" s="32"/>
      <c r="X1720" s="32"/>
      <c r="Y1720" s="32"/>
      <c r="Z1720" s="32"/>
      <c r="AA1720" s="32"/>
      <c r="AB1720" s="32"/>
      <c r="AC1720" s="32"/>
      <c r="AD1720" s="32"/>
      <c r="AE1720" s="32"/>
      <c r="AR1720" s="182" t="s">
        <v>143</v>
      </c>
      <c r="AT1720" s="182" t="s">
        <v>138</v>
      </c>
      <c r="AU1720" s="182" t="s">
        <v>83</v>
      </c>
      <c r="AY1720" s="15" t="s">
        <v>136</v>
      </c>
      <c r="BE1720" s="183">
        <f>IF(N1720="základní",J1720,0)</f>
        <v>0</v>
      </c>
      <c r="BF1720" s="183">
        <f>IF(N1720="snížená",J1720,0)</f>
        <v>0</v>
      </c>
      <c r="BG1720" s="183">
        <f>IF(N1720="zákl. přenesená",J1720,0)</f>
        <v>0</v>
      </c>
      <c r="BH1720" s="183">
        <f>IF(N1720="sníž. přenesená",J1720,0)</f>
        <v>0</v>
      </c>
      <c r="BI1720" s="183">
        <f>IF(N1720="nulová",J1720,0)</f>
        <v>0</v>
      </c>
      <c r="BJ1720" s="15" t="s">
        <v>81</v>
      </c>
      <c r="BK1720" s="183">
        <f>ROUND(I1720*H1720,2)</f>
        <v>0</v>
      </c>
      <c r="BL1720" s="15" t="s">
        <v>143</v>
      </c>
      <c r="BM1720" s="182" t="s">
        <v>3372</v>
      </c>
    </row>
    <row r="1721" spans="1:65" s="2" customFormat="1" ht="11.25">
      <c r="A1721" s="32"/>
      <c r="B1721" s="33"/>
      <c r="C1721" s="34"/>
      <c r="D1721" s="184" t="s">
        <v>145</v>
      </c>
      <c r="E1721" s="34"/>
      <c r="F1721" s="185" t="s">
        <v>3373</v>
      </c>
      <c r="G1721" s="34"/>
      <c r="H1721" s="34"/>
      <c r="I1721" s="186"/>
      <c r="J1721" s="34"/>
      <c r="K1721" s="34"/>
      <c r="L1721" s="37"/>
      <c r="M1721" s="187"/>
      <c r="N1721" s="188"/>
      <c r="O1721" s="62"/>
      <c r="P1721" s="62"/>
      <c r="Q1721" s="62"/>
      <c r="R1721" s="62"/>
      <c r="S1721" s="62"/>
      <c r="T1721" s="63"/>
      <c r="U1721" s="32"/>
      <c r="V1721" s="32"/>
      <c r="W1721" s="32"/>
      <c r="X1721" s="32"/>
      <c r="Y1721" s="32"/>
      <c r="Z1721" s="32"/>
      <c r="AA1721" s="32"/>
      <c r="AB1721" s="32"/>
      <c r="AC1721" s="32"/>
      <c r="AD1721" s="32"/>
      <c r="AE1721" s="32"/>
      <c r="AT1721" s="15" t="s">
        <v>145</v>
      </c>
      <c r="AU1721" s="15" t="s">
        <v>83</v>
      </c>
    </row>
    <row r="1722" spans="1:65" s="2" customFormat="1" ht="11.25">
      <c r="A1722" s="32"/>
      <c r="B1722" s="33"/>
      <c r="C1722" s="34"/>
      <c r="D1722" s="189" t="s">
        <v>147</v>
      </c>
      <c r="E1722" s="34"/>
      <c r="F1722" s="190" t="s">
        <v>3374</v>
      </c>
      <c r="G1722" s="34"/>
      <c r="H1722" s="34"/>
      <c r="I1722" s="186"/>
      <c r="J1722" s="34"/>
      <c r="K1722" s="34"/>
      <c r="L1722" s="37"/>
      <c r="M1722" s="187"/>
      <c r="N1722" s="188"/>
      <c r="O1722" s="62"/>
      <c r="P1722" s="62"/>
      <c r="Q1722" s="62"/>
      <c r="R1722" s="62"/>
      <c r="S1722" s="62"/>
      <c r="T1722" s="63"/>
      <c r="U1722" s="32"/>
      <c r="V1722" s="32"/>
      <c r="W1722" s="32"/>
      <c r="X1722" s="32"/>
      <c r="Y1722" s="32"/>
      <c r="Z1722" s="32"/>
      <c r="AA1722" s="32"/>
      <c r="AB1722" s="32"/>
      <c r="AC1722" s="32"/>
      <c r="AD1722" s="32"/>
      <c r="AE1722" s="32"/>
      <c r="AT1722" s="15" t="s">
        <v>147</v>
      </c>
      <c r="AU1722" s="15" t="s">
        <v>83</v>
      </c>
    </row>
    <row r="1723" spans="1:65" s="2" customFormat="1" ht="16.5" customHeight="1">
      <c r="A1723" s="32"/>
      <c r="B1723" s="33"/>
      <c r="C1723" s="171" t="s">
        <v>3375</v>
      </c>
      <c r="D1723" s="171" t="s">
        <v>138</v>
      </c>
      <c r="E1723" s="172" t="s">
        <v>3376</v>
      </c>
      <c r="F1723" s="173" t="s">
        <v>3377</v>
      </c>
      <c r="G1723" s="174" t="s">
        <v>141</v>
      </c>
      <c r="H1723" s="175">
        <v>80</v>
      </c>
      <c r="I1723" s="176"/>
      <c r="J1723" s="177">
        <f>ROUND(I1723*H1723,2)</f>
        <v>0</v>
      </c>
      <c r="K1723" s="173" t="s">
        <v>142</v>
      </c>
      <c r="L1723" s="37"/>
      <c r="M1723" s="178" t="s">
        <v>19</v>
      </c>
      <c r="N1723" s="179" t="s">
        <v>44</v>
      </c>
      <c r="O1723" s="62"/>
      <c r="P1723" s="180">
        <f>O1723*H1723</f>
        <v>0</v>
      </c>
      <c r="Q1723" s="180">
        <v>1.09E-3</v>
      </c>
      <c r="R1723" s="180">
        <f>Q1723*H1723</f>
        <v>8.72E-2</v>
      </c>
      <c r="S1723" s="180">
        <v>0</v>
      </c>
      <c r="T1723" s="181">
        <f>S1723*H1723</f>
        <v>0</v>
      </c>
      <c r="U1723" s="32"/>
      <c r="V1723" s="32"/>
      <c r="W1723" s="32"/>
      <c r="X1723" s="32"/>
      <c r="Y1723" s="32"/>
      <c r="Z1723" s="32"/>
      <c r="AA1723" s="32"/>
      <c r="AB1723" s="32"/>
      <c r="AC1723" s="32"/>
      <c r="AD1723" s="32"/>
      <c r="AE1723" s="32"/>
      <c r="AR1723" s="182" t="s">
        <v>143</v>
      </c>
      <c r="AT1723" s="182" t="s">
        <v>138</v>
      </c>
      <c r="AU1723" s="182" t="s">
        <v>83</v>
      </c>
      <c r="AY1723" s="15" t="s">
        <v>136</v>
      </c>
      <c r="BE1723" s="183">
        <f>IF(N1723="základní",J1723,0)</f>
        <v>0</v>
      </c>
      <c r="BF1723" s="183">
        <f>IF(N1723="snížená",J1723,0)</f>
        <v>0</v>
      </c>
      <c r="BG1723" s="183">
        <f>IF(N1723="zákl. přenesená",J1723,0)</f>
        <v>0</v>
      </c>
      <c r="BH1723" s="183">
        <f>IF(N1723="sníž. přenesená",J1723,0)</f>
        <v>0</v>
      </c>
      <c r="BI1723" s="183">
        <f>IF(N1723="nulová",J1723,0)</f>
        <v>0</v>
      </c>
      <c r="BJ1723" s="15" t="s">
        <v>81</v>
      </c>
      <c r="BK1723" s="183">
        <f>ROUND(I1723*H1723,2)</f>
        <v>0</v>
      </c>
      <c r="BL1723" s="15" t="s">
        <v>143</v>
      </c>
      <c r="BM1723" s="182" t="s">
        <v>3378</v>
      </c>
    </row>
    <row r="1724" spans="1:65" s="2" customFormat="1" ht="11.25">
      <c r="A1724" s="32"/>
      <c r="B1724" s="33"/>
      <c r="C1724" s="34"/>
      <c r="D1724" s="184" t="s">
        <v>145</v>
      </c>
      <c r="E1724" s="34"/>
      <c r="F1724" s="185" t="s">
        <v>3379</v>
      </c>
      <c r="G1724" s="34"/>
      <c r="H1724" s="34"/>
      <c r="I1724" s="186"/>
      <c r="J1724" s="34"/>
      <c r="K1724" s="34"/>
      <c r="L1724" s="37"/>
      <c r="M1724" s="187"/>
      <c r="N1724" s="188"/>
      <c r="O1724" s="62"/>
      <c r="P1724" s="62"/>
      <c r="Q1724" s="62"/>
      <c r="R1724" s="62"/>
      <c r="S1724" s="62"/>
      <c r="T1724" s="63"/>
      <c r="U1724" s="32"/>
      <c r="V1724" s="32"/>
      <c r="W1724" s="32"/>
      <c r="X1724" s="32"/>
      <c r="Y1724" s="32"/>
      <c r="Z1724" s="32"/>
      <c r="AA1724" s="32"/>
      <c r="AB1724" s="32"/>
      <c r="AC1724" s="32"/>
      <c r="AD1724" s="32"/>
      <c r="AE1724" s="32"/>
      <c r="AT1724" s="15" t="s">
        <v>145</v>
      </c>
      <c r="AU1724" s="15" t="s">
        <v>83</v>
      </c>
    </row>
    <row r="1725" spans="1:65" s="2" customFormat="1" ht="11.25">
      <c r="A1725" s="32"/>
      <c r="B1725" s="33"/>
      <c r="C1725" s="34"/>
      <c r="D1725" s="189" t="s">
        <v>147</v>
      </c>
      <c r="E1725" s="34"/>
      <c r="F1725" s="190" t="s">
        <v>3380</v>
      </c>
      <c r="G1725" s="34"/>
      <c r="H1725" s="34"/>
      <c r="I1725" s="186"/>
      <c r="J1725" s="34"/>
      <c r="K1725" s="34"/>
      <c r="L1725" s="37"/>
      <c r="M1725" s="187"/>
      <c r="N1725" s="188"/>
      <c r="O1725" s="62"/>
      <c r="P1725" s="62"/>
      <c r="Q1725" s="62"/>
      <c r="R1725" s="62"/>
      <c r="S1725" s="62"/>
      <c r="T1725" s="63"/>
      <c r="U1725" s="32"/>
      <c r="V1725" s="32"/>
      <c r="W1725" s="32"/>
      <c r="X1725" s="32"/>
      <c r="Y1725" s="32"/>
      <c r="Z1725" s="32"/>
      <c r="AA1725" s="32"/>
      <c r="AB1725" s="32"/>
      <c r="AC1725" s="32"/>
      <c r="AD1725" s="32"/>
      <c r="AE1725" s="32"/>
      <c r="AT1725" s="15" t="s">
        <v>147</v>
      </c>
      <c r="AU1725" s="15" t="s">
        <v>83</v>
      </c>
    </row>
    <row r="1726" spans="1:65" s="2" customFormat="1" ht="16.5" customHeight="1">
      <c r="A1726" s="32"/>
      <c r="B1726" s="33"/>
      <c r="C1726" s="171" t="s">
        <v>3381</v>
      </c>
      <c r="D1726" s="171" t="s">
        <v>138</v>
      </c>
      <c r="E1726" s="172" t="s">
        <v>3382</v>
      </c>
      <c r="F1726" s="173" t="s">
        <v>3383</v>
      </c>
      <c r="G1726" s="174" t="s">
        <v>141</v>
      </c>
      <c r="H1726" s="175">
        <v>60</v>
      </c>
      <c r="I1726" s="176"/>
      <c r="J1726" s="177">
        <f>ROUND(I1726*H1726,2)</f>
        <v>0</v>
      </c>
      <c r="K1726" s="173" t="s">
        <v>142</v>
      </c>
      <c r="L1726" s="37"/>
      <c r="M1726" s="178" t="s">
        <v>19</v>
      </c>
      <c r="N1726" s="179" t="s">
        <v>44</v>
      </c>
      <c r="O1726" s="62"/>
      <c r="P1726" s="180">
        <f>O1726*H1726</f>
        <v>0</v>
      </c>
      <c r="Q1726" s="180">
        <v>3.0300000000000001E-3</v>
      </c>
      <c r="R1726" s="180">
        <f>Q1726*H1726</f>
        <v>0.18180000000000002</v>
      </c>
      <c r="S1726" s="180">
        <v>0</v>
      </c>
      <c r="T1726" s="181">
        <f>S1726*H1726</f>
        <v>0</v>
      </c>
      <c r="U1726" s="32"/>
      <c r="V1726" s="32"/>
      <c r="W1726" s="32"/>
      <c r="X1726" s="32"/>
      <c r="Y1726" s="32"/>
      <c r="Z1726" s="32"/>
      <c r="AA1726" s="32"/>
      <c r="AB1726" s="32"/>
      <c r="AC1726" s="32"/>
      <c r="AD1726" s="32"/>
      <c r="AE1726" s="32"/>
      <c r="AR1726" s="182" t="s">
        <v>143</v>
      </c>
      <c r="AT1726" s="182" t="s">
        <v>138</v>
      </c>
      <c r="AU1726" s="182" t="s">
        <v>83</v>
      </c>
      <c r="AY1726" s="15" t="s">
        <v>136</v>
      </c>
      <c r="BE1726" s="183">
        <f>IF(N1726="základní",J1726,0)</f>
        <v>0</v>
      </c>
      <c r="BF1726" s="183">
        <f>IF(N1726="snížená",J1726,0)</f>
        <v>0</v>
      </c>
      <c r="BG1726" s="183">
        <f>IF(N1726="zákl. přenesená",J1726,0)</f>
        <v>0</v>
      </c>
      <c r="BH1726" s="183">
        <f>IF(N1726="sníž. přenesená",J1726,0)</f>
        <v>0</v>
      </c>
      <c r="BI1726" s="183">
        <f>IF(N1726="nulová",J1726,0)</f>
        <v>0</v>
      </c>
      <c r="BJ1726" s="15" t="s">
        <v>81</v>
      </c>
      <c r="BK1726" s="183">
        <f>ROUND(I1726*H1726,2)</f>
        <v>0</v>
      </c>
      <c r="BL1726" s="15" t="s">
        <v>143</v>
      </c>
      <c r="BM1726" s="182" t="s">
        <v>3384</v>
      </c>
    </row>
    <row r="1727" spans="1:65" s="2" customFormat="1" ht="11.25">
      <c r="A1727" s="32"/>
      <c r="B1727" s="33"/>
      <c r="C1727" s="34"/>
      <c r="D1727" s="184" t="s">
        <v>145</v>
      </c>
      <c r="E1727" s="34"/>
      <c r="F1727" s="185" t="s">
        <v>3385</v>
      </c>
      <c r="G1727" s="34"/>
      <c r="H1727" s="34"/>
      <c r="I1727" s="186"/>
      <c r="J1727" s="34"/>
      <c r="K1727" s="34"/>
      <c r="L1727" s="37"/>
      <c r="M1727" s="187"/>
      <c r="N1727" s="188"/>
      <c r="O1727" s="62"/>
      <c r="P1727" s="62"/>
      <c r="Q1727" s="62"/>
      <c r="R1727" s="62"/>
      <c r="S1727" s="62"/>
      <c r="T1727" s="63"/>
      <c r="U1727" s="32"/>
      <c r="V1727" s="32"/>
      <c r="W1727" s="32"/>
      <c r="X1727" s="32"/>
      <c r="Y1727" s="32"/>
      <c r="Z1727" s="32"/>
      <c r="AA1727" s="32"/>
      <c r="AB1727" s="32"/>
      <c r="AC1727" s="32"/>
      <c r="AD1727" s="32"/>
      <c r="AE1727" s="32"/>
      <c r="AT1727" s="15" t="s">
        <v>145</v>
      </c>
      <c r="AU1727" s="15" t="s">
        <v>83</v>
      </c>
    </row>
    <row r="1728" spans="1:65" s="2" customFormat="1" ht="11.25">
      <c r="A1728" s="32"/>
      <c r="B1728" s="33"/>
      <c r="C1728" s="34"/>
      <c r="D1728" s="189" t="s">
        <v>147</v>
      </c>
      <c r="E1728" s="34"/>
      <c r="F1728" s="190" t="s">
        <v>3386</v>
      </c>
      <c r="G1728" s="34"/>
      <c r="H1728" s="34"/>
      <c r="I1728" s="186"/>
      <c r="J1728" s="34"/>
      <c r="K1728" s="34"/>
      <c r="L1728" s="37"/>
      <c r="M1728" s="187"/>
      <c r="N1728" s="188"/>
      <c r="O1728" s="62"/>
      <c r="P1728" s="62"/>
      <c r="Q1728" s="62"/>
      <c r="R1728" s="62"/>
      <c r="S1728" s="62"/>
      <c r="T1728" s="63"/>
      <c r="U1728" s="32"/>
      <c r="V1728" s="32"/>
      <c r="W1728" s="32"/>
      <c r="X1728" s="32"/>
      <c r="Y1728" s="32"/>
      <c r="Z1728" s="32"/>
      <c r="AA1728" s="32"/>
      <c r="AB1728" s="32"/>
      <c r="AC1728" s="32"/>
      <c r="AD1728" s="32"/>
      <c r="AE1728" s="32"/>
      <c r="AT1728" s="15" t="s">
        <v>147</v>
      </c>
      <c r="AU1728" s="15" t="s">
        <v>83</v>
      </c>
    </row>
    <row r="1729" spans="1:65" s="2" customFormat="1" ht="21.75" customHeight="1">
      <c r="A1729" s="32"/>
      <c r="B1729" s="33"/>
      <c r="C1729" s="171" t="s">
        <v>3387</v>
      </c>
      <c r="D1729" s="171" t="s">
        <v>138</v>
      </c>
      <c r="E1729" s="172" t="s">
        <v>3388</v>
      </c>
      <c r="F1729" s="173" t="s">
        <v>3389</v>
      </c>
      <c r="G1729" s="174" t="s">
        <v>276</v>
      </c>
      <c r="H1729" s="175">
        <v>5</v>
      </c>
      <c r="I1729" s="176"/>
      <c r="J1729" s="177">
        <f>ROUND(I1729*H1729,2)</f>
        <v>0</v>
      </c>
      <c r="K1729" s="173" t="s">
        <v>142</v>
      </c>
      <c r="L1729" s="37"/>
      <c r="M1729" s="178" t="s">
        <v>19</v>
      </c>
      <c r="N1729" s="179" t="s">
        <v>44</v>
      </c>
      <c r="O1729" s="62"/>
      <c r="P1729" s="180">
        <f>O1729*H1729</f>
        <v>0</v>
      </c>
      <c r="Q1729" s="180">
        <v>3.8999999999999999E-4</v>
      </c>
      <c r="R1729" s="180">
        <f>Q1729*H1729</f>
        <v>1.9499999999999999E-3</v>
      </c>
      <c r="S1729" s="180">
        <v>0</v>
      </c>
      <c r="T1729" s="181">
        <f>S1729*H1729</f>
        <v>0</v>
      </c>
      <c r="U1729" s="32"/>
      <c r="V1729" s="32"/>
      <c r="W1729" s="32"/>
      <c r="X1729" s="32"/>
      <c r="Y1729" s="32"/>
      <c r="Z1729" s="32"/>
      <c r="AA1729" s="32"/>
      <c r="AB1729" s="32"/>
      <c r="AC1729" s="32"/>
      <c r="AD1729" s="32"/>
      <c r="AE1729" s="32"/>
      <c r="AR1729" s="182" t="s">
        <v>143</v>
      </c>
      <c r="AT1729" s="182" t="s">
        <v>138</v>
      </c>
      <c r="AU1729" s="182" t="s">
        <v>83</v>
      </c>
      <c r="AY1729" s="15" t="s">
        <v>136</v>
      </c>
      <c r="BE1729" s="183">
        <f>IF(N1729="základní",J1729,0)</f>
        <v>0</v>
      </c>
      <c r="BF1729" s="183">
        <f>IF(N1729="snížená",J1729,0)</f>
        <v>0</v>
      </c>
      <c r="BG1729" s="183">
        <f>IF(N1729="zákl. přenesená",J1729,0)</f>
        <v>0</v>
      </c>
      <c r="BH1729" s="183">
        <f>IF(N1729="sníž. přenesená",J1729,0)</f>
        <v>0</v>
      </c>
      <c r="BI1729" s="183">
        <f>IF(N1729="nulová",J1729,0)</f>
        <v>0</v>
      </c>
      <c r="BJ1729" s="15" t="s">
        <v>81</v>
      </c>
      <c r="BK1729" s="183">
        <f>ROUND(I1729*H1729,2)</f>
        <v>0</v>
      </c>
      <c r="BL1729" s="15" t="s">
        <v>143</v>
      </c>
      <c r="BM1729" s="182" t="s">
        <v>3390</v>
      </c>
    </row>
    <row r="1730" spans="1:65" s="2" customFormat="1" ht="11.25">
      <c r="A1730" s="32"/>
      <c r="B1730" s="33"/>
      <c r="C1730" s="34"/>
      <c r="D1730" s="184" t="s">
        <v>145</v>
      </c>
      <c r="E1730" s="34"/>
      <c r="F1730" s="185" t="s">
        <v>3391</v>
      </c>
      <c r="G1730" s="34"/>
      <c r="H1730" s="34"/>
      <c r="I1730" s="186"/>
      <c r="J1730" s="34"/>
      <c r="K1730" s="34"/>
      <c r="L1730" s="37"/>
      <c r="M1730" s="187"/>
      <c r="N1730" s="188"/>
      <c r="O1730" s="62"/>
      <c r="P1730" s="62"/>
      <c r="Q1730" s="62"/>
      <c r="R1730" s="62"/>
      <c r="S1730" s="62"/>
      <c r="T1730" s="63"/>
      <c r="U1730" s="32"/>
      <c r="V1730" s="32"/>
      <c r="W1730" s="32"/>
      <c r="X1730" s="32"/>
      <c r="Y1730" s="32"/>
      <c r="Z1730" s="32"/>
      <c r="AA1730" s="32"/>
      <c r="AB1730" s="32"/>
      <c r="AC1730" s="32"/>
      <c r="AD1730" s="32"/>
      <c r="AE1730" s="32"/>
      <c r="AT1730" s="15" t="s">
        <v>145</v>
      </c>
      <c r="AU1730" s="15" t="s">
        <v>83</v>
      </c>
    </row>
    <row r="1731" spans="1:65" s="2" customFormat="1" ht="11.25">
      <c r="A1731" s="32"/>
      <c r="B1731" s="33"/>
      <c r="C1731" s="34"/>
      <c r="D1731" s="189" t="s">
        <v>147</v>
      </c>
      <c r="E1731" s="34"/>
      <c r="F1731" s="190" t="s">
        <v>3392</v>
      </c>
      <c r="G1731" s="34"/>
      <c r="H1731" s="34"/>
      <c r="I1731" s="186"/>
      <c r="J1731" s="34"/>
      <c r="K1731" s="34"/>
      <c r="L1731" s="37"/>
      <c r="M1731" s="187"/>
      <c r="N1731" s="188"/>
      <c r="O1731" s="62"/>
      <c r="P1731" s="62"/>
      <c r="Q1731" s="62"/>
      <c r="R1731" s="62"/>
      <c r="S1731" s="62"/>
      <c r="T1731" s="63"/>
      <c r="U1731" s="32"/>
      <c r="V1731" s="32"/>
      <c r="W1731" s="32"/>
      <c r="X1731" s="32"/>
      <c r="Y1731" s="32"/>
      <c r="Z1731" s="32"/>
      <c r="AA1731" s="32"/>
      <c r="AB1731" s="32"/>
      <c r="AC1731" s="32"/>
      <c r="AD1731" s="32"/>
      <c r="AE1731" s="32"/>
      <c r="AT1731" s="15" t="s">
        <v>147</v>
      </c>
      <c r="AU1731" s="15" t="s">
        <v>83</v>
      </c>
    </row>
    <row r="1732" spans="1:65" s="2" customFormat="1" ht="16.5" customHeight="1">
      <c r="A1732" s="32"/>
      <c r="B1732" s="33"/>
      <c r="C1732" s="191" t="s">
        <v>3393</v>
      </c>
      <c r="D1732" s="191" t="s">
        <v>409</v>
      </c>
      <c r="E1732" s="192" t="s">
        <v>3394</v>
      </c>
      <c r="F1732" s="193" t="s">
        <v>3395</v>
      </c>
      <c r="G1732" s="194" t="s">
        <v>412</v>
      </c>
      <c r="H1732" s="195">
        <v>0.1</v>
      </c>
      <c r="I1732" s="196"/>
      <c r="J1732" s="197">
        <f>ROUND(I1732*H1732,2)</f>
        <v>0</v>
      </c>
      <c r="K1732" s="193" t="s">
        <v>142</v>
      </c>
      <c r="L1732" s="198"/>
      <c r="M1732" s="199" t="s">
        <v>19</v>
      </c>
      <c r="N1732" s="200" t="s">
        <v>44</v>
      </c>
      <c r="O1732" s="62"/>
      <c r="P1732" s="180">
        <f>O1732*H1732</f>
        <v>0</v>
      </c>
      <c r="Q1732" s="180">
        <v>1</v>
      </c>
      <c r="R1732" s="180">
        <f>Q1732*H1732</f>
        <v>0.1</v>
      </c>
      <c r="S1732" s="180">
        <v>0</v>
      </c>
      <c r="T1732" s="181">
        <f>S1732*H1732</f>
        <v>0</v>
      </c>
      <c r="U1732" s="32"/>
      <c r="V1732" s="32"/>
      <c r="W1732" s="32"/>
      <c r="X1732" s="32"/>
      <c r="Y1732" s="32"/>
      <c r="Z1732" s="32"/>
      <c r="AA1732" s="32"/>
      <c r="AB1732" s="32"/>
      <c r="AC1732" s="32"/>
      <c r="AD1732" s="32"/>
      <c r="AE1732" s="32"/>
      <c r="AR1732" s="182" t="s">
        <v>184</v>
      </c>
      <c r="AT1732" s="182" t="s">
        <v>409</v>
      </c>
      <c r="AU1732" s="182" t="s">
        <v>83</v>
      </c>
      <c r="AY1732" s="15" t="s">
        <v>136</v>
      </c>
      <c r="BE1732" s="183">
        <f>IF(N1732="základní",J1732,0)</f>
        <v>0</v>
      </c>
      <c r="BF1732" s="183">
        <f>IF(N1732="snížená",J1732,0)</f>
        <v>0</v>
      </c>
      <c r="BG1732" s="183">
        <f>IF(N1732="zákl. přenesená",J1732,0)</f>
        <v>0</v>
      </c>
      <c r="BH1732" s="183">
        <f>IF(N1732="sníž. přenesená",J1732,0)</f>
        <v>0</v>
      </c>
      <c r="BI1732" s="183">
        <f>IF(N1732="nulová",J1732,0)</f>
        <v>0</v>
      </c>
      <c r="BJ1732" s="15" t="s">
        <v>81</v>
      </c>
      <c r="BK1732" s="183">
        <f>ROUND(I1732*H1732,2)</f>
        <v>0</v>
      </c>
      <c r="BL1732" s="15" t="s">
        <v>143</v>
      </c>
      <c r="BM1732" s="182" t="s">
        <v>3396</v>
      </c>
    </row>
    <row r="1733" spans="1:65" s="2" customFormat="1" ht="11.25">
      <c r="A1733" s="32"/>
      <c r="B1733" s="33"/>
      <c r="C1733" s="34"/>
      <c r="D1733" s="184" t="s">
        <v>145</v>
      </c>
      <c r="E1733" s="34"/>
      <c r="F1733" s="185" t="s">
        <v>3395</v>
      </c>
      <c r="G1733" s="34"/>
      <c r="H1733" s="34"/>
      <c r="I1733" s="186"/>
      <c r="J1733" s="34"/>
      <c r="K1733" s="34"/>
      <c r="L1733" s="37"/>
      <c r="M1733" s="187"/>
      <c r="N1733" s="188"/>
      <c r="O1733" s="62"/>
      <c r="P1733" s="62"/>
      <c r="Q1733" s="62"/>
      <c r="R1733" s="62"/>
      <c r="S1733" s="62"/>
      <c r="T1733" s="63"/>
      <c r="U1733" s="32"/>
      <c r="V1733" s="32"/>
      <c r="W1733" s="32"/>
      <c r="X1733" s="32"/>
      <c r="Y1733" s="32"/>
      <c r="Z1733" s="32"/>
      <c r="AA1733" s="32"/>
      <c r="AB1733" s="32"/>
      <c r="AC1733" s="32"/>
      <c r="AD1733" s="32"/>
      <c r="AE1733" s="32"/>
      <c r="AT1733" s="15" t="s">
        <v>145</v>
      </c>
      <c r="AU1733" s="15" t="s">
        <v>83</v>
      </c>
    </row>
    <row r="1734" spans="1:65" s="2" customFormat="1" ht="16.5" customHeight="1">
      <c r="A1734" s="32"/>
      <c r="B1734" s="33"/>
      <c r="C1734" s="171" t="s">
        <v>3397</v>
      </c>
      <c r="D1734" s="171" t="s">
        <v>138</v>
      </c>
      <c r="E1734" s="172" t="s">
        <v>3398</v>
      </c>
      <c r="F1734" s="173" t="s">
        <v>3399</v>
      </c>
      <c r="G1734" s="174" t="s">
        <v>276</v>
      </c>
      <c r="H1734" s="175">
        <v>3</v>
      </c>
      <c r="I1734" s="176"/>
      <c r="J1734" s="177">
        <f>ROUND(I1734*H1734,2)</f>
        <v>0</v>
      </c>
      <c r="K1734" s="173" t="s">
        <v>142</v>
      </c>
      <c r="L1734" s="37"/>
      <c r="M1734" s="178" t="s">
        <v>19</v>
      </c>
      <c r="N1734" s="179" t="s">
        <v>44</v>
      </c>
      <c r="O1734" s="62"/>
      <c r="P1734" s="180">
        <f>O1734*H1734</f>
        <v>0</v>
      </c>
      <c r="Q1734" s="180">
        <v>3.3E-4</v>
      </c>
      <c r="R1734" s="180">
        <f>Q1734*H1734</f>
        <v>9.8999999999999999E-4</v>
      </c>
      <c r="S1734" s="180">
        <v>0</v>
      </c>
      <c r="T1734" s="181">
        <f>S1734*H1734</f>
        <v>0</v>
      </c>
      <c r="U1734" s="32"/>
      <c r="V1734" s="32"/>
      <c r="W1734" s="32"/>
      <c r="X1734" s="32"/>
      <c r="Y1734" s="32"/>
      <c r="Z1734" s="32"/>
      <c r="AA1734" s="32"/>
      <c r="AB1734" s="32"/>
      <c r="AC1734" s="32"/>
      <c r="AD1734" s="32"/>
      <c r="AE1734" s="32"/>
      <c r="AR1734" s="182" t="s">
        <v>143</v>
      </c>
      <c r="AT1734" s="182" t="s">
        <v>138</v>
      </c>
      <c r="AU1734" s="182" t="s">
        <v>83</v>
      </c>
      <c r="AY1734" s="15" t="s">
        <v>136</v>
      </c>
      <c r="BE1734" s="183">
        <f>IF(N1734="základní",J1734,0)</f>
        <v>0</v>
      </c>
      <c r="BF1734" s="183">
        <f>IF(N1734="snížená",J1734,0)</f>
        <v>0</v>
      </c>
      <c r="BG1734" s="183">
        <f>IF(N1734="zákl. přenesená",J1734,0)</f>
        <v>0</v>
      </c>
      <c r="BH1734" s="183">
        <f>IF(N1734="sníž. přenesená",J1734,0)</f>
        <v>0</v>
      </c>
      <c r="BI1734" s="183">
        <f>IF(N1734="nulová",J1734,0)</f>
        <v>0</v>
      </c>
      <c r="BJ1734" s="15" t="s">
        <v>81</v>
      </c>
      <c r="BK1734" s="183">
        <f>ROUND(I1734*H1734,2)</f>
        <v>0</v>
      </c>
      <c r="BL1734" s="15" t="s">
        <v>143</v>
      </c>
      <c r="BM1734" s="182" t="s">
        <v>3400</v>
      </c>
    </row>
    <row r="1735" spans="1:65" s="2" customFormat="1" ht="11.25">
      <c r="A1735" s="32"/>
      <c r="B1735" s="33"/>
      <c r="C1735" s="34"/>
      <c r="D1735" s="184" t="s">
        <v>145</v>
      </c>
      <c r="E1735" s="34"/>
      <c r="F1735" s="185" t="s">
        <v>3401</v>
      </c>
      <c r="G1735" s="34"/>
      <c r="H1735" s="34"/>
      <c r="I1735" s="186"/>
      <c r="J1735" s="34"/>
      <c r="K1735" s="34"/>
      <c r="L1735" s="37"/>
      <c r="M1735" s="187"/>
      <c r="N1735" s="188"/>
      <c r="O1735" s="62"/>
      <c r="P1735" s="62"/>
      <c r="Q1735" s="62"/>
      <c r="R1735" s="62"/>
      <c r="S1735" s="62"/>
      <c r="T1735" s="63"/>
      <c r="U1735" s="32"/>
      <c r="V1735" s="32"/>
      <c r="W1735" s="32"/>
      <c r="X1735" s="32"/>
      <c r="Y1735" s="32"/>
      <c r="Z1735" s="32"/>
      <c r="AA1735" s="32"/>
      <c r="AB1735" s="32"/>
      <c r="AC1735" s="32"/>
      <c r="AD1735" s="32"/>
      <c r="AE1735" s="32"/>
      <c r="AT1735" s="15" t="s">
        <v>145</v>
      </c>
      <c r="AU1735" s="15" t="s">
        <v>83</v>
      </c>
    </row>
    <row r="1736" spans="1:65" s="2" customFormat="1" ht="11.25">
      <c r="A1736" s="32"/>
      <c r="B1736" s="33"/>
      <c r="C1736" s="34"/>
      <c r="D1736" s="189" t="s">
        <v>147</v>
      </c>
      <c r="E1736" s="34"/>
      <c r="F1736" s="190" t="s">
        <v>3402</v>
      </c>
      <c r="G1736" s="34"/>
      <c r="H1736" s="34"/>
      <c r="I1736" s="186"/>
      <c r="J1736" s="34"/>
      <c r="K1736" s="34"/>
      <c r="L1736" s="37"/>
      <c r="M1736" s="187"/>
      <c r="N1736" s="188"/>
      <c r="O1736" s="62"/>
      <c r="P1736" s="62"/>
      <c r="Q1736" s="62"/>
      <c r="R1736" s="62"/>
      <c r="S1736" s="62"/>
      <c r="T1736" s="63"/>
      <c r="U1736" s="32"/>
      <c r="V1736" s="32"/>
      <c r="W1736" s="32"/>
      <c r="X1736" s="32"/>
      <c r="Y1736" s="32"/>
      <c r="Z1736" s="32"/>
      <c r="AA1736" s="32"/>
      <c r="AB1736" s="32"/>
      <c r="AC1736" s="32"/>
      <c r="AD1736" s="32"/>
      <c r="AE1736" s="32"/>
      <c r="AT1736" s="15" t="s">
        <v>147</v>
      </c>
      <c r="AU1736" s="15" t="s">
        <v>83</v>
      </c>
    </row>
    <row r="1737" spans="1:65" s="2" customFormat="1" ht="24.2" customHeight="1">
      <c r="A1737" s="32"/>
      <c r="B1737" s="33"/>
      <c r="C1737" s="171" t="s">
        <v>3403</v>
      </c>
      <c r="D1737" s="171" t="s">
        <v>138</v>
      </c>
      <c r="E1737" s="172" t="s">
        <v>3404</v>
      </c>
      <c r="F1737" s="173" t="s">
        <v>3405</v>
      </c>
      <c r="G1737" s="174" t="s">
        <v>141</v>
      </c>
      <c r="H1737" s="175">
        <v>10</v>
      </c>
      <c r="I1737" s="176"/>
      <c r="J1737" s="177">
        <f>ROUND(I1737*H1737,2)</f>
        <v>0</v>
      </c>
      <c r="K1737" s="173" t="s">
        <v>142</v>
      </c>
      <c r="L1737" s="37"/>
      <c r="M1737" s="178" t="s">
        <v>19</v>
      </c>
      <c r="N1737" s="179" t="s">
        <v>44</v>
      </c>
      <c r="O1737" s="62"/>
      <c r="P1737" s="180">
        <f>O1737*H1737</f>
        <v>0</v>
      </c>
      <c r="Q1737" s="180">
        <v>2.5699999999999998E-3</v>
      </c>
      <c r="R1737" s="180">
        <f>Q1737*H1737</f>
        <v>2.5699999999999997E-2</v>
      </c>
      <c r="S1737" s="180">
        <v>0</v>
      </c>
      <c r="T1737" s="181">
        <f>S1737*H1737</f>
        <v>0</v>
      </c>
      <c r="U1737" s="32"/>
      <c r="V1737" s="32"/>
      <c r="W1737" s="32"/>
      <c r="X1737" s="32"/>
      <c r="Y1737" s="32"/>
      <c r="Z1737" s="32"/>
      <c r="AA1737" s="32"/>
      <c r="AB1737" s="32"/>
      <c r="AC1737" s="32"/>
      <c r="AD1737" s="32"/>
      <c r="AE1737" s="32"/>
      <c r="AR1737" s="182" t="s">
        <v>143</v>
      </c>
      <c r="AT1737" s="182" t="s">
        <v>138</v>
      </c>
      <c r="AU1737" s="182" t="s">
        <v>83</v>
      </c>
      <c r="AY1737" s="15" t="s">
        <v>136</v>
      </c>
      <c r="BE1737" s="183">
        <f>IF(N1737="základní",J1737,0)</f>
        <v>0</v>
      </c>
      <c r="BF1737" s="183">
        <f>IF(N1737="snížená",J1737,0)</f>
        <v>0</v>
      </c>
      <c r="BG1737" s="183">
        <f>IF(N1737="zákl. přenesená",J1737,0)</f>
        <v>0</v>
      </c>
      <c r="BH1737" s="183">
        <f>IF(N1737="sníž. přenesená",J1737,0)</f>
        <v>0</v>
      </c>
      <c r="BI1737" s="183">
        <f>IF(N1737="nulová",J1737,0)</f>
        <v>0</v>
      </c>
      <c r="BJ1737" s="15" t="s">
        <v>81</v>
      </c>
      <c r="BK1737" s="183">
        <f>ROUND(I1737*H1737,2)</f>
        <v>0</v>
      </c>
      <c r="BL1737" s="15" t="s">
        <v>143</v>
      </c>
      <c r="BM1737" s="182" t="s">
        <v>3406</v>
      </c>
    </row>
    <row r="1738" spans="1:65" s="2" customFormat="1" ht="11.25">
      <c r="A1738" s="32"/>
      <c r="B1738" s="33"/>
      <c r="C1738" s="34"/>
      <c r="D1738" s="184" t="s">
        <v>145</v>
      </c>
      <c r="E1738" s="34"/>
      <c r="F1738" s="185" t="s">
        <v>3407</v>
      </c>
      <c r="G1738" s="34"/>
      <c r="H1738" s="34"/>
      <c r="I1738" s="186"/>
      <c r="J1738" s="34"/>
      <c r="K1738" s="34"/>
      <c r="L1738" s="37"/>
      <c r="M1738" s="187"/>
      <c r="N1738" s="188"/>
      <c r="O1738" s="62"/>
      <c r="P1738" s="62"/>
      <c r="Q1738" s="62"/>
      <c r="R1738" s="62"/>
      <c r="S1738" s="62"/>
      <c r="T1738" s="63"/>
      <c r="U1738" s="32"/>
      <c r="V1738" s="32"/>
      <c r="W1738" s="32"/>
      <c r="X1738" s="32"/>
      <c r="Y1738" s="32"/>
      <c r="Z1738" s="32"/>
      <c r="AA1738" s="32"/>
      <c r="AB1738" s="32"/>
      <c r="AC1738" s="32"/>
      <c r="AD1738" s="32"/>
      <c r="AE1738" s="32"/>
      <c r="AT1738" s="15" t="s">
        <v>145</v>
      </c>
      <c r="AU1738" s="15" t="s">
        <v>83</v>
      </c>
    </row>
    <row r="1739" spans="1:65" s="2" customFormat="1" ht="11.25">
      <c r="A1739" s="32"/>
      <c r="B1739" s="33"/>
      <c r="C1739" s="34"/>
      <c r="D1739" s="189" t="s">
        <v>147</v>
      </c>
      <c r="E1739" s="34"/>
      <c r="F1739" s="190" t="s">
        <v>3408</v>
      </c>
      <c r="G1739" s="34"/>
      <c r="H1739" s="34"/>
      <c r="I1739" s="186"/>
      <c r="J1739" s="34"/>
      <c r="K1739" s="34"/>
      <c r="L1739" s="37"/>
      <c r="M1739" s="187"/>
      <c r="N1739" s="188"/>
      <c r="O1739" s="62"/>
      <c r="P1739" s="62"/>
      <c r="Q1739" s="62"/>
      <c r="R1739" s="62"/>
      <c r="S1739" s="62"/>
      <c r="T1739" s="63"/>
      <c r="U1739" s="32"/>
      <c r="V1739" s="32"/>
      <c r="W1739" s="32"/>
      <c r="X1739" s="32"/>
      <c r="Y1739" s="32"/>
      <c r="Z1739" s="32"/>
      <c r="AA1739" s="32"/>
      <c r="AB1739" s="32"/>
      <c r="AC1739" s="32"/>
      <c r="AD1739" s="32"/>
      <c r="AE1739" s="32"/>
      <c r="AT1739" s="15" t="s">
        <v>147</v>
      </c>
      <c r="AU1739" s="15" t="s">
        <v>83</v>
      </c>
    </row>
    <row r="1740" spans="1:65" s="2" customFormat="1" ht="24.2" customHeight="1">
      <c r="A1740" s="32"/>
      <c r="B1740" s="33"/>
      <c r="C1740" s="171" t="s">
        <v>3409</v>
      </c>
      <c r="D1740" s="171" t="s">
        <v>138</v>
      </c>
      <c r="E1740" s="172" t="s">
        <v>3410</v>
      </c>
      <c r="F1740" s="173" t="s">
        <v>3411</v>
      </c>
      <c r="G1740" s="174" t="s">
        <v>141</v>
      </c>
      <c r="H1740" s="175">
        <v>10</v>
      </c>
      <c r="I1740" s="176"/>
      <c r="J1740" s="177">
        <f>ROUND(I1740*H1740,2)</f>
        <v>0</v>
      </c>
      <c r="K1740" s="173" t="s">
        <v>142</v>
      </c>
      <c r="L1740" s="37"/>
      <c r="M1740" s="178" t="s">
        <v>19</v>
      </c>
      <c r="N1740" s="179" t="s">
        <v>44</v>
      </c>
      <c r="O1740" s="62"/>
      <c r="P1740" s="180">
        <f>O1740*H1740</f>
        <v>0</v>
      </c>
      <c r="Q1740" s="180">
        <v>2.5699999999999998E-3</v>
      </c>
      <c r="R1740" s="180">
        <f>Q1740*H1740</f>
        <v>2.5699999999999997E-2</v>
      </c>
      <c r="S1740" s="180">
        <v>0</v>
      </c>
      <c r="T1740" s="181">
        <f>S1740*H1740</f>
        <v>0</v>
      </c>
      <c r="U1740" s="32"/>
      <c r="V1740" s="32"/>
      <c r="W1740" s="32"/>
      <c r="X1740" s="32"/>
      <c r="Y1740" s="32"/>
      <c r="Z1740" s="32"/>
      <c r="AA1740" s="32"/>
      <c r="AB1740" s="32"/>
      <c r="AC1740" s="32"/>
      <c r="AD1740" s="32"/>
      <c r="AE1740" s="32"/>
      <c r="AR1740" s="182" t="s">
        <v>143</v>
      </c>
      <c r="AT1740" s="182" t="s">
        <v>138</v>
      </c>
      <c r="AU1740" s="182" t="s">
        <v>83</v>
      </c>
      <c r="AY1740" s="15" t="s">
        <v>136</v>
      </c>
      <c r="BE1740" s="183">
        <f>IF(N1740="základní",J1740,0)</f>
        <v>0</v>
      </c>
      <c r="BF1740" s="183">
        <f>IF(N1740="snížená",J1740,0)</f>
        <v>0</v>
      </c>
      <c r="BG1740" s="183">
        <f>IF(N1740="zákl. přenesená",J1740,0)</f>
        <v>0</v>
      </c>
      <c r="BH1740" s="183">
        <f>IF(N1740="sníž. přenesená",J1740,0)</f>
        <v>0</v>
      </c>
      <c r="BI1740" s="183">
        <f>IF(N1740="nulová",J1740,0)</f>
        <v>0</v>
      </c>
      <c r="BJ1740" s="15" t="s">
        <v>81</v>
      </c>
      <c r="BK1740" s="183">
        <f>ROUND(I1740*H1740,2)</f>
        <v>0</v>
      </c>
      <c r="BL1740" s="15" t="s">
        <v>143</v>
      </c>
      <c r="BM1740" s="182" t="s">
        <v>3412</v>
      </c>
    </row>
    <row r="1741" spans="1:65" s="2" customFormat="1" ht="19.5">
      <c r="A1741" s="32"/>
      <c r="B1741" s="33"/>
      <c r="C1741" s="34"/>
      <c r="D1741" s="184" t="s">
        <v>145</v>
      </c>
      <c r="E1741" s="34"/>
      <c r="F1741" s="185" t="s">
        <v>3413</v>
      </c>
      <c r="G1741" s="34"/>
      <c r="H1741" s="34"/>
      <c r="I1741" s="186"/>
      <c r="J1741" s="34"/>
      <c r="K1741" s="34"/>
      <c r="L1741" s="37"/>
      <c r="M1741" s="187"/>
      <c r="N1741" s="188"/>
      <c r="O1741" s="62"/>
      <c r="P1741" s="62"/>
      <c r="Q1741" s="62"/>
      <c r="R1741" s="62"/>
      <c r="S1741" s="62"/>
      <c r="T1741" s="63"/>
      <c r="U1741" s="32"/>
      <c r="V1741" s="32"/>
      <c r="W1741" s="32"/>
      <c r="X1741" s="32"/>
      <c r="Y1741" s="32"/>
      <c r="Z1741" s="32"/>
      <c r="AA1741" s="32"/>
      <c r="AB1741" s="32"/>
      <c r="AC1741" s="32"/>
      <c r="AD1741" s="32"/>
      <c r="AE1741" s="32"/>
      <c r="AT1741" s="15" t="s">
        <v>145</v>
      </c>
      <c r="AU1741" s="15" t="s">
        <v>83</v>
      </c>
    </row>
    <row r="1742" spans="1:65" s="2" customFormat="1" ht="11.25">
      <c r="A1742" s="32"/>
      <c r="B1742" s="33"/>
      <c r="C1742" s="34"/>
      <c r="D1742" s="189" t="s">
        <v>147</v>
      </c>
      <c r="E1742" s="34"/>
      <c r="F1742" s="190" t="s">
        <v>3414</v>
      </c>
      <c r="G1742" s="34"/>
      <c r="H1742" s="34"/>
      <c r="I1742" s="186"/>
      <c r="J1742" s="34"/>
      <c r="K1742" s="34"/>
      <c r="L1742" s="37"/>
      <c r="M1742" s="187"/>
      <c r="N1742" s="188"/>
      <c r="O1742" s="62"/>
      <c r="P1742" s="62"/>
      <c r="Q1742" s="62"/>
      <c r="R1742" s="62"/>
      <c r="S1742" s="62"/>
      <c r="T1742" s="63"/>
      <c r="U1742" s="32"/>
      <c r="V1742" s="32"/>
      <c r="W1742" s="32"/>
      <c r="X1742" s="32"/>
      <c r="Y1742" s="32"/>
      <c r="Z1742" s="32"/>
      <c r="AA1742" s="32"/>
      <c r="AB1742" s="32"/>
      <c r="AC1742" s="32"/>
      <c r="AD1742" s="32"/>
      <c r="AE1742" s="32"/>
      <c r="AT1742" s="15" t="s">
        <v>147</v>
      </c>
      <c r="AU1742" s="15" t="s">
        <v>83</v>
      </c>
    </row>
    <row r="1743" spans="1:65" s="2" customFormat="1" ht="16.5" customHeight="1">
      <c r="A1743" s="32"/>
      <c r="B1743" s="33"/>
      <c r="C1743" s="171" t="s">
        <v>3415</v>
      </c>
      <c r="D1743" s="171" t="s">
        <v>138</v>
      </c>
      <c r="E1743" s="172" t="s">
        <v>3416</v>
      </c>
      <c r="F1743" s="173" t="s">
        <v>3417</v>
      </c>
      <c r="G1743" s="174" t="s">
        <v>168</v>
      </c>
      <c r="H1743" s="175">
        <v>15</v>
      </c>
      <c r="I1743" s="176"/>
      <c r="J1743" s="177">
        <f>ROUND(I1743*H1743,2)</f>
        <v>0</v>
      </c>
      <c r="K1743" s="173" t="s">
        <v>142</v>
      </c>
      <c r="L1743" s="37"/>
      <c r="M1743" s="178" t="s">
        <v>19</v>
      </c>
      <c r="N1743" s="179" t="s">
        <v>44</v>
      </c>
      <c r="O1743" s="62"/>
      <c r="P1743" s="180">
        <f>O1743*H1743</f>
        <v>0</v>
      </c>
      <c r="Q1743" s="180">
        <v>5.5999999999999995E-4</v>
      </c>
      <c r="R1743" s="180">
        <f>Q1743*H1743</f>
        <v>8.3999999999999995E-3</v>
      </c>
      <c r="S1743" s="180">
        <v>0</v>
      </c>
      <c r="T1743" s="181">
        <f>S1743*H1743</f>
        <v>0</v>
      </c>
      <c r="U1743" s="32"/>
      <c r="V1743" s="32"/>
      <c r="W1743" s="32"/>
      <c r="X1743" s="32"/>
      <c r="Y1743" s="32"/>
      <c r="Z1743" s="32"/>
      <c r="AA1743" s="32"/>
      <c r="AB1743" s="32"/>
      <c r="AC1743" s="32"/>
      <c r="AD1743" s="32"/>
      <c r="AE1743" s="32"/>
      <c r="AR1743" s="182" t="s">
        <v>143</v>
      </c>
      <c r="AT1743" s="182" t="s">
        <v>138</v>
      </c>
      <c r="AU1743" s="182" t="s">
        <v>83</v>
      </c>
      <c r="AY1743" s="15" t="s">
        <v>136</v>
      </c>
      <c r="BE1743" s="183">
        <f>IF(N1743="základní",J1743,0)</f>
        <v>0</v>
      </c>
      <c r="BF1743" s="183">
        <f>IF(N1743="snížená",J1743,0)</f>
        <v>0</v>
      </c>
      <c r="BG1743" s="183">
        <f>IF(N1743="zákl. přenesená",J1743,0)</f>
        <v>0</v>
      </c>
      <c r="BH1743" s="183">
        <f>IF(N1743="sníž. přenesená",J1743,0)</f>
        <v>0</v>
      </c>
      <c r="BI1743" s="183">
        <f>IF(N1743="nulová",J1743,0)</f>
        <v>0</v>
      </c>
      <c r="BJ1743" s="15" t="s">
        <v>81</v>
      </c>
      <c r="BK1743" s="183">
        <f>ROUND(I1743*H1743,2)</f>
        <v>0</v>
      </c>
      <c r="BL1743" s="15" t="s">
        <v>143</v>
      </c>
      <c r="BM1743" s="182" t="s">
        <v>3418</v>
      </c>
    </row>
    <row r="1744" spans="1:65" s="2" customFormat="1" ht="11.25">
      <c r="A1744" s="32"/>
      <c r="B1744" s="33"/>
      <c r="C1744" s="34"/>
      <c r="D1744" s="184" t="s">
        <v>145</v>
      </c>
      <c r="E1744" s="34"/>
      <c r="F1744" s="185" t="s">
        <v>3419</v>
      </c>
      <c r="G1744" s="34"/>
      <c r="H1744" s="34"/>
      <c r="I1744" s="186"/>
      <c r="J1744" s="34"/>
      <c r="K1744" s="34"/>
      <c r="L1744" s="37"/>
      <c r="M1744" s="187"/>
      <c r="N1744" s="188"/>
      <c r="O1744" s="62"/>
      <c r="P1744" s="62"/>
      <c r="Q1744" s="62"/>
      <c r="R1744" s="62"/>
      <c r="S1744" s="62"/>
      <c r="T1744" s="63"/>
      <c r="U1744" s="32"/>
      <c r="V1744" s="32"/>
      <c r="W1744" s="32"/>
      <c r="X1744" s="32"/>
      <c r="Y1744" s="32"/>
      <c r="Z1744" s="32"/>
      <c r="AA1744" s="32"/>
      <c r="AB1744" s="32"/>
      <c r="AC1744" s="32"/>
      <c r="AD1744" s="32"/>
      <c r="AE1744" s="32"/>
      <c r="AT1744" s="15" t="s">
        <v>145</v>
      </c>
      <c r="AU1744" s="15" t="s">
        <v>83</v>
      </c>
    </row>
    <row r="1745" spans="1:65" s="2" customFormat="1" ht="11.25">
      <c r="A1745" s="32"/>
      <c r="B1745" s="33"/>
      <c r="C1745" s="34"/>
      <c r="D1745" s="189" t="s">
        <v>147</v>
      </c>
      <c r="E1745" s="34"/>
      <c r="F1745" s="190" t="s">
        <v>3420</v>
      </c>
      <c r="G1745" s="34"/>
      <c r="H1745" s="34"/>
      <c r="I1745" s="186"/>
      <c r="J1745" s="34"/>
      <c r="K1745" s="34"/>
      <c r="L1745" s="37"/>
      <c r="M1745" s="187"/>
      <c r="N1745" s="188"/>
      <c r="O1745" s="62"/>
      <c r="P1745" s="62"/>
      <c r="Q1745" s="62"/>
      <c r="R1745" s="62"/>
      <c r="S1745" s="62"/>
      <c r="T1745" s="63"/>
      <c r="U1745" s="32"/>
      <c r="V1745" s="32"/>
      <c r="W1745" s="32"/>
      <c r="X1745" s="32"/>
      <c r="Y1745" s="32"/>
      <c r="Z1745" s="32"/>
      <c r="AA1745" s="32"/>
      <c r="AB1745" s="32"/>
      <c r="AC1745" s="32"/>
      <c r="AD1745" s="32"/>
      <c r="AE1745" s="32"/>
      <c r="AT1745" s="15" t="s">
        <v>147</v>
      </c>
      <c r="AU1745" s="15" t="s">
        <v>83</v>
      </c>
    </row>
    <row r="1746" spans="1:65" s="2" customFormat="1" ht="16.5" customHeight="1">
      <c r="A1746" s="32"/>
      <c r="B1746" s="33"/>
      <c r="C1746" s="171" t="s">
        <v>3421</v>
      </c>
      <c r="D1746" s="171" t="s">
        <v>138</v>
      </c>
      <c r="E1746" s="172" t="s">
        <v>3422</v>
      </c>
      <c r="F1746" s="173" t="s">
        <v>3423</v>
      </c>
      <c r="G1746" s="174" t="s">
        <v>168</v>
      </c>
      <c r="H1746" s="175">
        <v>10</v>
      </c>
      <c r="I1746" s="176"/>
      <c r="J1746" s="177">
        <f>ROUND(I1746*H1746,2)</f>
        <v>0</v>
      </c>
      <c r="K1746" s="173" t="s">
        <v>142</v>
      </c>
      <c r="L1746" s="37"/>
      <c r="M1746" s="178" t="s">
        <v>19</v>
      </c>
      <c r="N1746" s="179" t="s">
        <v>44</v>
      </c>
      <c r="O1746" s="62"/>
      <c r="P1746" s="180">
        <f>O1746*H1746</f>
        <v>0</v>
      </c>
      <c r="Q1746" s="180">
        <v>1.6000000000000001E-4</v>
      </c>
      <c r="R1746" s="180">
        <f>Q1746*H1746</f>
        <v>1.6000000000000001E-3</v>
      </c>
      <c r="S1746" s="180">
        <v>0</v>
      </c>
      <c r="T1746" s="181">
        <f>S1746*H1746</f>
        <v>0</v>
      </c>
      <c r="U1746" s="32"/>
      <c r="V1746" s="32"/>
      <c r="W1746" s="32"/>
      <c r="X1746" s="32"/>
      <c r="Y1746" s="32"/>
      <c r="Z1746" s="32"/>
      <c r="AA1746" s="32"/>
      <c r="AB1746" s="32"/>
      <c r="AC1746" s="32"/>
      <c r="AD1746" s="32"/>
      <c r="AE1746" s="32"/>
      <c r="AR1746" s="182" t="s">
        <v>143</v>
      </c>
      <c r="AT1746" s="182" t="s">
        <v>138</v>
      </c>
      <c r="AU1746" s="182" t="s">
        <v>83</v>
      </c>
      <c r="AY1746" s="15" t="s">
        <v>136</v>
      </c>
      <c r="BE1746" s="183">
        <f>IF(N1746="základní",J1746,0)</f>
        <v>0</v>
      </c>
      <c r="BF1746" s="183">
        <f>IF(N1746="snížená",J1746,0)</f>
        <v>0</v>
      </c>
      <c r="BG1746" s="183">
        <f>IF(N1746="zákl. přenesená",J1746,0)</f>
        <v>0</v>
      </c>
      <c r="BH1746" s="183">
        <f>IF(N1746="sníž. přenesená",J1746,0)</f>
        <v>0</v>
      </c>
      <c r="BI1746" s="183">
        <f>IF(N1746="nulová",J1746,0)</f>
        <v>0</v>
      </c>
      <c r="BJ1746" s="15" t="s">
        <v>81</v>
      </c>
      <c r="BK1746" s="183">
        <f>ROUND(I1746*H1746,2)</f>
        <v>0</v>
      </c>
      <c r="BL1746" s="15" t="s">
        <v>143</v>
      </c>
      <c r="BM1746" s="182" t="s">
        <v>3424</v>
      </c>
    </row>
    <row r="1747" spans="1:65" s="2" customFormat="1" ht="11.25">
      <c r="A1747" s="32"/>
      <c r="B1747" s="33"/>
      <c r="C1747" s="34"/>
      <c r="D1747" s="184" t="s">
        <v>145</v>
      </c>
      <c r="E1747" s="34"/>
      <c r="F1747" s="185" t="s">
        <v>3425</v>
      </c>
      <c r="G1747" s="34"/>
      <c r="H1747" s="34"/>
      <c r="I1747" s="186"/>
      <c r="J1747" s="34"/>
      <c r="K1747" s="34"/>
      <c r="L1747" s="37"/>
      <c r="M1747" s="187"/>
      <c r="N1747" s="188"/>
      <c r="O1747" s="62"/>
      <c r="P1747" s="62"/>
      <c r="Q1747" s="62"/>
      <c r="R1747" s="62"/>
      <c r="S1747" s="62"/>
      <c r="T1747" s="63"/>
      <c r="U1747" s="32"/>
      <c r="V1747" s="32"/>
      <c r="W1747" s="32"/>
      <c r="X1747" s="32"/>
      <c r="Y1747" s="32"/>
      <c r="Z1747" s="32"/>
      <c r="AA1747" s="32"/>
      <c r="AB1747" s="32"/>
      <c r="AC1747" s="32"/>
      <c r="AD1747" s="32"/>
      <c r="AE1747" s="32"/>
      <c r="AT1747" s="15" t="s">
        <v>145</v>
      </c>
      <c r="AU1747" s="15" t="s">
        <v>83</v>
      </c>
    </row>
    <row r="1748" spans="1:65" s="2" customFormat="1" ht="11.25">
      <c r="A1748" s="32"/>
      <c r="B1748" s="33"/>
      <c r="C1748" s="34"/>
      <c r="D1748" s="189" t="s">
        <v>147</v>
      </c>
      <c r="E1748" s="34"/>
      <c r="F1748" s="190" t="s">
        <v>3426</v>
      </c>
      <c r="G1748" s="34"/>
      <c r="H1748" s="34"/>
      <c r="I1748" s="186"/>
      <c r="J1748" s="34"/>
      <c r="K1748" s="34"/>
      <c r="L1748" s="37"/>
      <c r="M1748" s="187"/>
      <c r="N1748" s="188"/>
      <c r="O1748" s="62"/>
      <c r="P1748" s="62"/>
      <c r="Q1748" s="62"/>
      <c r="R1748" s="62"/>
      <c r="S1748" s="62"/>
      <c r="T1748" s="63"/>
      <c r="U1748" s="32"/>
      <c r="V1748" s="32"/>
      <c r="W1748" s="32"/>
      <c r="X1748" s="32"/>
      <c r="Y1748" s="32"/>
      <c r="Z1748" s="32"/>
      <c r="AA1748" s="32"/>
      <c r="AB1748" s="32"/>
      <c r="AC1748" s="32"/>
      <c r="AD1748" s="32"/>
      <c r="AE1748" s="32"/>
      <c r="AT1748" s="15" t="s">
        <v>147</v>
      </c>
      <c r="AU1748" s="15" t="s">
        <v>83</v>
      </c>
    </row>
    <row r="1749" spans="1:65" s="2" customFormat="1" ht="24.2" customHeight="1">
      <c r="A1749" s="32"/>
      <c r="B1749" s="33"/>
      <c r="C1749" s="171" t="s">
        <v>3427</v>
      </c>
      <c r="D1749" s="171" t="s">
        <v>138</v>
      </c>
      <c r="E1749" s="172" t="s">
        <v>3428</v>
      </c>
      <c r="F1749" s="173" t="s">
        <v>3429</v>
      </c>
      <c r="G1749" s="174" t="s">
        <v>3430</v>
      </c>
      <c r="H1749" s="175">
        <v>10</v>
      </c>
      <c r="I1749" s="176"/>
      <c r="J1749" s="177">
        <f>ROUND(I1749*H1749,2)</f>
        <v>0</v>
      </c>
      <c r="K1749" s="173" t="s">
        <v>3431</v>
      </c>
      <c r="L1749" s="37"/>
      <c r="M1749" s="178" t="s">
        <v>19</v>
      </c>
      <c r="N1749" s="179" t="s">
        <v>44</v>
      </c>
      <c r="O1749" s="62"/>
      <c r="P1749" s="180">
        <f>O1749*H1749</f>
        <v>0</v>
      </c>
      <c r="Q1749" s="180">
        <v>0</v>
      </c>
      <c r="R1749" s="180">
        <f>Q1749*H1749</f>
        <v>0</v>
      </c>
      <c r="S1749" s="180">
        <v>0</v>
      </c>
      <c r="T1749" s="181">
        <f>S1749*H1749</f>
        <v>0</v>
      </c>
      <c r="U1749" s="32"/>
      <c r="V1749" s="32"/>
      <c r="W1749" s="32"/>
      <c r="X1749" s="32"/>
      <c r="Y1749" s="32"/>
      <c r="Z1749" s="32"/>
      <c r="AA1749" s="32"/>
      <c r="AB1749" s="32"/>
      <c r="AC1749" s="32"/>
      <c r="AD1749" s="32"/>
      <c r="AE1749" s="32"/>
      <c r="AR1749" s="182" t="s">
        <v>143</v>
      </c>
      <c r="AT1749" s="182" t="s">
        <v>138</v>
      </c>
      <c r="AU1749" s="182" t="s">
        <v>83</v>
      </c>
      <c r="AY1749" s="15" t="s">
        <v>136</v>
      </c>
      <c r="BE1749" s="183">
        <f>IF(N1749="základní",J1749,0)</f>
        <v>0</v>
      </c>
      <c r="BF1749" s="183">
        <f>IF(N1749="snížená",J1749,0)</f>
        <v>0</v>
      </c>
      <c r="BG1749" s="183">
        <f>IF(N1749="zákl. přenesená",J1749,0)</f>
        <v>0</v>
      </c>
      <c r="BH1749" s="183">
        <f>IF(N1749="sníž. přenesená",J1749,0)</f>
        <v>0</v>
      </c>
      <c r="BI1749" s="183">
        <f>IF(N1749="nulová",J1749,0)</f>
        <v>0</v>
      </c>
      <c r="BJ1749" s="15" t="s">
        <v>81</v>
      </c>
      <c r="BK1749" s="183">
        <f>ROUND(I1749*H1749,2)</f>
        <v>0</v>
      </c>
      <c r="BL1749" s="15" t="s">
        <v>143</v>
      </c>
      <c r="BM1749" s="182" t="s">
        <v>3432</v>
      </c>
    </row>
    <row r="1750" spans="1:65" s="2" customFormat="1" ht="11.25">
      <c r="A1750" s="32"/>
      <c r="B1750" s="33"/>
      <c r="C1750" s="34"/>
      <c r="D1750" s="184" t="s">
        <v>145</v>
      </c>
      <c r="E1750" s="34"/>
      <c r="F1750" s="185" t="s">
        <v>3429</v>
      </c>
      <c r="G1750" s="34"/>
      <c r="H1750" s="34"/>
      <c r="I1750" s="186"/>
      <c r="J1750" s="34"/>
      <c r="K1750" s="34"/>
      <c r="L1750" s="37"/>
      <c r="M1750" s="187"/>
      <c r="N1750" s="188"/>
      <c r="O1750" s="62"/>
      <c r="P1750" s="62"/>
      <c r="Q1750" s="62"/>
      <c r="R1750" s="62"/>
      <c r="S1750" s="62"/>
      <c r="T1750" s="63"/>
      <c r="U1750" s="32"/>
      <c r="V1750" s="32"/>
      <c r="W1750" s="32"/>
      <c r="X1750" s="32"/>
      <c r="Y1750" s="32"/>
      <c r="Z1750" s="32"/>
      <c r="AA1750" s="32"/>
      <c r="AB1750" s="32"/>
      <c r="AC1750" s="32"/>
      <c r="AD1750" s="32"/>
      <c r="AE1750" s="32"/>
      <c r="AT1750" s="15" t="s">
        <v>145</v>
      </c>
      <c r="AU1750" s="15" t="s">
        <v>83</v>
      </c>
    </row>
    <row r="1751" spans="1:65" s="12" customFormat="1" ht="22.9" customHeight="1">
      <c r="B1751" s="155"/>
      <c r="C1751" s="156"/>
      <c r="D1751" s="157" t="s">
        <v>72</v>
      </c>
      <c r="E1751" s="169" t="s">
        <v>3433</v>
      </c>
      <c r="F1751" s="169" t="s">
        <v>3434</v>
      </c>
      <c r="G1751" s="156"/>
      <c r="H1751" s="156"/>
      <c r="I1751" s="159"/>
      <c r="J1751" s="170">
        <f>BK1751</f>
        <v>0</v>
      </c>
      <c r="K1751" s="156"/>
      <c r="L1751" s="161"/>
      <c r="M1751" s="162"/>
      <c r="N1751" s="163"/>
      <c r="O1751" s="163"/>
      <c r="P1751" s="164">
        <f>SUM(P1752:P1850)</f>
        <v>0</v>
      </c>
      <c r="Q1751" s="163"/>
      <c r="R1751" s="164">
        <f>SUM(R1752:R1850)</f>
        <v>0</v>
      </c>
      <c r="S1751" s="163"/>
      <c r="T1751" s="165">
        <f>SUM(T1752:T1850)</f>
        <v>0</v>
      </c>
      <c r="AR1751" s="166" t="s">
        <v>81</v>
      </c>
      <c r="AT1751" s="167" t="s">
        <v>72</v>
      </c>
      <c r="AU1751" s="167" t="s">
        <v>81</v>
      </c>
      <c r="AY1751" s="166" t="s">
        <v>136</v>
      </c>
      <c r="BK1751" s="168">
        <f>SUM(BK1752:BK1850)</f>
        <v>0</v>
      </c>
    </row>
    <row r="1752" spans="1:65" s="2" customFormat="1" ht="16.5" customHeight="1">
      <c r="A1752" s="32"/>
      <c r="B1752" s="33"/>
      <c r="C1752" s="171" t="s">
        <v>3435</v>
      </c>
      <c r="D1752" s="171" t="s">
        <v>138</v>
      </c>
      <c r="E1752" s="172" t="s">
        <v>3436</v>
      </c>
      <c r="F1752" s="173" t="s">
        <v>3437</v>
      </c>
      <c r="G1752" s="174" t="s">
        <v>412</v>
      </c>
      <c r="H1752" s="175">
        <v>500</v>
      </c>
      <c r="I1752" s="176"/>
      <c r="J1752" s="177">
        <f>ROUND(I1752*H1752,2)</f>
        <v>0</v>
      </c>
      <c r="K1752" s="173" t="s">
        <v>142</v>
      </c>
      <c r="L1752" s="37"/>
      <c r="M1752" s="178" t="s">
        <v>19</v>
      </c>
      <c r="N1752" s="179" t="s">
        <v>44</v>
      </c>
      <c r="O1752" s="62"/>
      <c r="P1752" s="180">
        <f>O1752*H1752</f>
        <v>0</v>
      </c>
      <c r="Q1752" s="180">
        <v>0</v>
      </c>
      <c r="R1752" s="180">
        <f>Q1752*H1752</f>
        <v>0</v>
      </c>
      <c r="S1752" s="180">
        <v>0</v>
      </c>
      <c r="T1752" s="181">
        <f>S1752*H1752</f>
        <v>0</v>
      </c>
      <c r="U1752" s="32"/>
      <c r="V1752" s="32"/>
      <c r="W1752" s="32"/>
      <c r="X1752" s="32"/>
      <c r="Y1752" s="32"/>
      <c r="Z1752" s="32"/>
      <c r="AA1752" s="32"/>
      <c r="AB1752" s="32"/>
      <c r="AC1752" s="32"/>
      <c r="AD1752" s="32"/>
      <c r="AE1752" s="32"/>
      <c r="AR1752" s="182" t="s">
        <v>143</v>
      </c>
      <c r="AT1752" s="182" t="s">
        <v>138</v>
      </c>
      <c r="AU1752" s="182" t="s">
        <v>83</v>
      </c>
      <c r="AY1752" s="15" t="s">
        <v>136</v>
      </c>
      <c r="BE1752" s="183">
        <f>IF(N1752="základní",J1752,0)</f>
        <v>0</v>
      </c>
      <c r="BF1752" s="183">
        <f>IF(N1752="snížená",J1752,0)</f>
        <v>0</v>
      </c>
      <c r="BG1752" s="183">
        <f>IF(N1752="zákl. přenesená",J1752,0)</f>
        <v>0</v>
      </c>
      <c r="BH1752" s="183">
        <f>IF(N1752="sníž. přenesená",J1752,0)</f>
        <v>0</v>
      </c>
      <c r="BI1752" s="183">
        <f>IF(N1752="nulová",J1752,0)</f>
        <v>0</v>
      </c>
      <c r="BJ1752" s="15" t="s">
        <v>81</v>
      </c>
      <c r="BK1752" s="183">
        <f>ROUND(I1752*H1752,2)</f>
        <v>0</v>
      </c>
      <c r="BL1752" s="15" t="s">
        <v>143</v>
      </c>
      <c r="BM1752" s="182" t="s">
        <v>3438</v>
      </c>
    </row>
    <row r="1753" spans="1:65" s="2" customFormat="1" ht="11.25">
      <c r="A1753" s="32"/>
      <c r="B1753" s="33"/>
      <c r="C1753" s="34"/>
      <c r="D1753" s="184" t="s">
        <v>145</v>
      </c>
      <c r="E1753" s="34"/>
      <c r="F1753" s="185" t="s">
        <v>3439</v>
      </c>
      <c r="G1753" s="34"/>
      <c r="H1753" s="34"/>
      <c r="I1753" s="186"/>
      <c r="J1753" s="34"/>
      <c r="K1753" s="34"/>
      <c r="L1753" s="37"/>
      <c r="M1753" s="187"/>
      <c r="N1753" s="188"/>
      <c r="O1753" s="62"/>
      <c r="P1753" s="62"/>
      <c r="Q1753" s="62"/>
      <c r="R1753" s="62"/>
      <c r="S1753" s="62"/>
      <c r="T1753" s="63"/>
      <c r="U1753" s="32"/>
      <c r="V1753" s="32"/>
      <c r="W1753" s="32"/>
      <c r="X1753" s="32"/>
      <c r="Y1753" s="32"/>
      <c r="Z1753" s="32"/>
      <c r="AA1753" s="32"/>
      <c r="AB1753" s="32"/>
      <c r="AC1753" s="32"/>
      <c r="AD1753" s="32"/>
      <c r="AE1753" s="32"/>
      <c r="AT1753" s="15" t="s">
        <v>145</v>
      </c>
      <c r="AU1753" s="15" t="s">
        <v>83</v>
      </c>
    </row>
    <row r="1754" spans="1:65" s="2" customFormat="1" ht="11.25">
      <c r="A1754" s="32"/>
      <c r="B1754" s="33"/>
      <c r="C1754" s="34"/>
      <c r="D1754" s="189" t="s">
        <v>147</v>
      </c>
      <c r="E1754" s="34"/>
      <c r="F1754" s="190" t="s">
        <v>3440</v>
      </c>
      <c r="G1754" s="34"/>
      <c r="H1754" s="34"/>
      <c r="I1754" s="186"/>
      <c r="J1754" s="34"/>
      <c r="K1754" s="34"/>
      <c r="L1754" s="37"/>
      <c r="M1754" s="187"/>
      <c r="N1754" s="188"/>
      <c r="O1754" s="62"/>
      <c r="P1754" s="62"/>
      <c r="Q1754" s="62"/>
      <c r="R1754" s="62"/>
      <c r="S1754" s="62"/>
      <c r="T1754" s="63"/>
      <c r="U1754" s="32"/>
      <c r="V1754" s="32"/>
      <c r="W1754" s="32"/>
      <c r="X1754" s="32"/>
      <c r="Y1754" s="32"/>
      <c r="Z1754" s="32"/>
      <c r="AA1754" s="32"/>
      <c r="AB1754" s="32"/>
      <c r="AC1754" s="32"/>
      <c r="AD1754" s="32"/>
      <c r="AE1754" s="32"/>
      <c r="AT1754" s="15" t="s">
        <v>147</v>
      </c>
      <c r="AU1754" s="15" t="s">
        <v>83</v>
      </c>
    </row>
    <row r="1755" spans="1:65" s="2" customFormat="1" ht="16.5" customHeight="1">
      <c r="A1755" s="32"/>
      <c r="B1755" s="33"/>
      <c r="C1755" s="171" t="s">
        <v>3441</v>
      </c>
      <c r="D1755" s="171" t="s">
        <v>138</v>
      </c>
      <c r="E1755" s="172" t="s">
        <v>3442</v>
      </c>
      <c r="F1755" s="173" t="s">
        <v>3443</v>
      </c>
      <c r="G1755" s="174" t="s">
        <v>412</v>
      </c>
      <c r="H1755" s="175">
        <v>8000</v>
      </c>
      <c r="I1755" s="176"/>
      <c r="J1755" s="177">
        <f>ROUND(I1755*H1755,2)</f>
        <v>0</v>
      </c>
      <c r="K1755" s="173" t="s">
        <v>142</v>
      </c>
      <c r="L1755" s="37"/>
      <c r="M1755" s="178" t="s">
        <v>19</v>
      </c>
      <c r="N1755" s="179" t="s">
        <v>44</v>
      </c>
      <c r="O1755" s="62"/>
      <c r="P1755" s="180">
        <f>O1755*H1755</f>
        <v>0</v>
      </c>
      <c r="Q1755" s="180">
        <v>0</v>
      </c>
      <c r="R1755" s="180">
        <f>Q1755*H1755</f>
        <v>0</v>
      </c>
      <c r="S1755" s="180">
        <v>0</v>
      </c>
      <c r="T1755" s="181">
        <f>S1755*H1755</f>
        <v>0</v>
      </c>
      <c r="U1755" s="32"/>
      <c r="V1755" s="32"/>
      <c r="W1755" s="32"/>
      <c r="X1755" s="32"/>
      <c r="Y1755" s="32"/>
      <c r="Z1755" s="32"/>
      <c r="AA1755" s="32"/>
      <c r="AB1755" s="32"/>
      <c r="AC1755" s="32"/>
      <c r="AD1755" s="32"/>
      <c r="AE1755" s="32"/>
      <c r="AR1755" s="182" t="s">
        <v>143</v>
      </c>
      <c r="AT1755" s="182" t="s">
        <v>138</v>
      </c>
      <c r="AU1755" s="182" t="s">
        <v>83</v>
      </c>
      <c r="AY1755" s="15" t="s">
        <v>136</v>
      </c>
      <c r="BE1755" s="183">
        <f>IF(N1755="základní",J1755,0)</f>
        <v>0</v>
      </c>
      <c r="BF1755" s="183">
        <f>IF(N1755="snížená",J1755,0)</f>
        <v>0</v>
      </c>
      <c r="BG1755" s="183">
        <f>IF(N1755="zákl. přenesená",J1755,0)</f>
        <v>0</v>
      </c>
      <c r="BH1755" s="183">
        <f>IF(N1755="sníž. přenesená",J1755,0)</f>
        <v>0</v>
      </c>
      <c r="BI1755" s="183">
        <f>IF(N1755="nulová",J1755,0)</f>
        <v>0</v>
      </c>
      <c r="BJ1755" s="15" t="s">
        <v>81</v>
      </c>
      <c r="BK1755" s="183">
        <f>ROUND(I1755*H1755,2)</f>
        <v>0</v>
      </c>
      <c r="BL1755" s="15" t="s">
        <v>143</v>
      </c>
      <c r="BM1755" s="182" t="s">
        <v>3444</v>
      </c>
    </row>
    <row r="1756" spans="1:65" s="2" customFormat="1" ht="19.5">
      <c r="A1756" s="32"/>
      <c r="B1756" s="33"/>
      <c r="C1756" s="34"/>
      <c r="D1756" s="184" t="s">
        <v>145</v>
      </c>
      <c r="E1756" s="34"/>
      <c r="F1756" s="185" t="s">
        <v>3445</v>
      </c>
      <c r="G1756" s="34"/>
      <c r="H1756" s="34"/>
      <c r="I1756" s="186"/>
      <c r="J1756" s="34"/>
      <c r="K1756" s="34"/>
      <c r="L1756" s="37"/>
      <c r="M1756" s="187"/>
      <c r="N1756" s="188"/>
      <c r="O1756" s="62"/>
      <c r="P1756" s="62"/>
      <c r="Q1756" s="62"/>
      <c r="R1756" s="62"/>
      <c r="S1756" s="62"/>
      <c r="T1756" s="63"/>
      <c r="U1756" s="32"/>
      <c r="V1756" s="32"/>
      <c r="W1756" s="32"/>
      <c r="X1756" s="32"/>
      <c r="Y1756" s="32"/>
      <c r="Z1756" s="32"/>
      <c r="AA1756" s="32"/>
      <c r="AB1756" s="32"/>
      <c r="AC1756" s="32"/>
      <c r="AD1756" s="32"/>
      <c r="AE1756" s="32"/>
      <c r="AT1756" s="15" t="s">
        <v>145</v>
      </c>
      <c r="AU1756" s="15" t="s">
        <v>83</v>
      </c>
    </row>
    <row r="1757" spans="1:65" s="2" customFormat="1" ht="11.25">
      <c r="A1757" s="32"/>
      <c r="B1757" s="33"/>
      <c r="C1757" s="34"/>
      <c r="D1757" s="189" t="s">
        <v>147</v>
      </c>
      <c r="E1757" s="34"/>
      <c r="F1757" s="190" t="s">
        <v>3446</v>
      </c>
      <c r="G1757" s="34"/>
      <c r="H1757" s="34"/>
      <c r="I1757" s="186"/>
      <c r="J1757" s="34"/>
      <c r="K1757" s="34"/>
      <c r="L1757" s="37"/>
      <c r="M1757" s="187"/>
      <c r="N1757" s="188"/>
      <c r="O1757" s="62"/>
      <c r="P1757" s="62"/>
      <c r="Q1757" s="62"/>
      <c r="R1757" s="62"/>
      <c r="S1757" s="62"/>
      <c r="T1757" s="63"/>
      <c r="U1757" s="32"/>
      <c r="V1757" s="32"/>
      <c r="W1757" s="32"/>
      <c r="X1757" s="32"/>
      <c r="Y1757" s="32"/>
      <c r="Z1757" s="32"/>
      <c r="AA1757" s="32"/>
      <c r="AB1757" s="32"/>
      <c r="AC1757" s="32"/>
      <c r="AD1757" s="32"/>
      <c r="AE1757" s="32"/>
      <c r="AT1757" s="15" t="s">
        <v>147</v>
      </c>
      <c r="AU1757" s="15" t="s">
        <v>83</v>
      </c>
    </row>
    <row r="1758" spans="1:65" s="2" customFormat="1" ht="16.5" customHeight="1">
      <c r="A1758" s="32"/>
      <c r="B1758" s="33"/>
      <c r="C1758" s="171" t="s">
        <v>3447</v>
      </c>
      <c r="D1758" s="171" t="s">
        <v>138</v>
      </c>
      <c r="E1758" s="172" t="s">
        <v>3448</v>
      </c>
      <c r="F1758" s="173" t="s">
        <v>3449</v>
      </c>
      <c r="G1758" s="174" t="s">
        <v>412</v>
      </c>
      <c r="H1758" s="175">
        <v>200</v>
      </c>
      <c r="I1758" s="176"/>
      <c r="J1758" s="177">
        <f>ROUND(I1758*H1758,2)</f>
        <v>0</v>
      </c>
      <c r="K1758" s="173" t="s">
        <v>142</v>
      </c>
      <c r="L1758" s="37"/>
      <c r="M1758" s="178" t="s">
        <v>19</v>
      </c>
      <c r="N1758" s="179" t="s">
        <v>44</v>
      </c>
      <c r="O1758" s="62"/>
      <c r="P1758" s="180">
        <f>O1758*H1758</f>
        <v>0</v>
      </c>
      <c r="Q1758" s="180">
        <v>0</v>
      </c>
      <c r="R1758" s="180">
        <f>Q1758*H1758</f>
        <v>0</v>
      </c>
      <c r="S1758" s="180">
        <v>0</v>
      </c>
      <c r="T1758" s="181">
        <f>S1758*H1758</f>
        <v>0</v>
      </c>
      <c r="U1758" s="32"/>
      <c r="V1758" s="32"/>
      <c r="W1758" s="32"/>
      <c r="X1758" s="32"/>
      <c r="Y1758" s="32"/>
      <c r="Z1758" s="32"/>
      <c r="AA1758" s="32"/>
      <c r="AB1758" s="32"/>
      <c r="AC1758" s="32"/>
      <c r="AD1758" s="32"/>
      <c r="AE1758" s="32"/>
      <c r="AR1758" s="182" t="s">
        <v>143</v>
      </c>
      <c r="AT1758" s="182" t="s">
        <v>138</v>
      </c>
      <c r="AU1758" s="182" t="s">
        <v>83</v>
      </c>
      <c r="AY1758" s="15" t="s">
        <v>136</v>
      </c>
      <c r="BE1758" s="183">
        <f>IF(N1758="základní",J1758,0)</f>
        <v>0</v>
      </c>
      <c r="BF1758" s="183">
        <f>IF(N1758="snížená",J1758,0)</f>
        <v>0</v>
      </c>
      <c r="BG1758" s="183">
        <f>IF(N1758="zákl. přenesená",J1758,0)</f>
        <v>0</v>
      </c>
      <c r="BH1758" s="183">
        <f>IF(N1758="sníž. přenesená",J1758,0)</f>
        <v>0</v>
      </c>
      <c r="BI1758" s="183">
        <f>IF(N1758="nulová",J1758,0)</f>
        <v>0</v>
      </c>
      <c r="BJ1758" s="15" t="s">
        <v>81</v>
      </c>
      <c r="BK1758" s="183">
        <f>ROUND(I1758*H1758,2)</f>
        <v>0</v>
      </c>
      <c r="BL1758" s="15" t="s">
        <v>143</v>
      </c>
      <c r="BM1758" s="182" t="s">
        <v>3450</v>
      </c>
    </row>
    <row r="1759" spans="1:65" s="2" customFormat="1" ht="11.25">
      <c r="A1759" s="32"/>
      <c r="B1759" s="33"/>
      <c r="C1759" s="34"/>
      <c r="D1759" s="184" t="s">
        <v>145</v>
      </c>
      <c r="E1759" s="34"/>
      <c r="F1759" s="185" t="s">
        <v>3451</v>
      </c>
      <c r="G1759" s="34"/>
      <c r="H1759" s="34"/>
      <c r="I1759" s="186"/>
      <c r="J1759" s="34"/>
      <c r="K1759" s="34"/>
      <c r="L1759" s="37"/>
      <c r="M1759" s="187"/>
      <c r="N1759" s="188"/>
      <c r="O1759" s="62"/>
      <c r="P1759" s="62"/>
      <c r="Q1759" s="62"/>
      <c r="R1759" s="62"/>
      <c r="S1759" s="62"/>
      <c r="T1759" s="63"/>
      <c r="U1759" s="32"/>
      <c r="V1759" s="32"/>
      <c r="W1759" s="32"/>
      <c r="X1759" s="32"/>
      <c r="Y1759" s="32"/>
      <c r="Z1759" s="32"/>
      <c r="AA1759" s="32"/>
      <c r="AB1759" s="32"/>
      <c r="AC1759" s="32"/>
      <c r="AD1759" s="32"/>
      <c r="AE1759" s="32"/>
      <c r="AT1759" s="15" t="s">
        <v>145</v>
      </c>
      <c r="AU1759" s="15" t="s">
        <v>83</v>
      </c>
    </row>
    <row r="1760" spans="1:65" s="2" customFormat="1" ht="11.25">
      <c r="A1760" s="32"/>
      <c r="B1760" s="33"/>
      <c r="C1760" s="34"/>
      <c r="D1760" s="189" t="s">
        <v>147</v>
      </c>
      <c r="E1760" s="34"/>
      <c r="F1760" s="190" t="s">
        <v>3452</v>
      </c>
      <c r="G1760" s="34"/>
      <c r="H1760" s="34"/>
      <c r="I1760" s="186"/>
      <c r="J1760" s="34"/>
      <c r="K1760" s="34"/>
      <c r="L1760" s="37"/>
      <c r="M1760" s="187"/>
      <c r="N1760" s="188"/>
      <c r="O1760" s="62"/>
      <c r="P1760" s="62"/>
      <c r="Q1760" s="62"/>
      <c r="R1760" s="62"/>
      <c r="S1760" s="62"/>
      <c r="T1760" s="63"/>
      <c r="U1760" s="32"/>
      <c r="V1760" s="32"/>
      <c r="W1760" s="32"/>
      <c r="X1760" s="32"/>
      <c r="Y1760" s="32"/>
      <c r="Z1760" s="32"/>
      <c r="AA1760" s="32"/>
      <c r="AB1760" s="32"/>
      <c r="AC1760" s="32"/>
      <c r="AD1760" s="32"/>
      <c r="AE1760" s="32"/>
      <c r="AT1760" s="15" t="s">
        <v>147</v>
      </c>
      <c r="AU1760" s="15" t="s">
        <v>83</v>
      </c>
    </row>
    <row r="1761" spans="1:65" s="2" customFormat="1" ht="21.75" customHeight="1">
      <c r="A1761" s="32"/>
      <c r="B1761" s="33"/>
      <c r="C1761" s="171" t="s">
        <v>3453</v>
      </c>
      <c r="D1761" s="171" t="s">
        <v>138</v>
      </c>
      <c r="E1761" s="172" t="s">
        <v>3454</v>
      </c>
      <c r="F1761" s="173" t="s">
        <v>3455</v>
      </c>
      <c r="G1761" s="174" t="s">
        <v>412</v>
      </c>
      <c r="H1761" s="175">
        <v>30</v>
      </c>
      <c r="I1761" s="176"/>
      <c r="J1761" s="177">
        <f>ROUND(I1761*H1761,2)</f>
        <v>0</v>
      </c>
      <c r="K1761" s="173" t="s">
        <v>142</v>
      </c>
      <c r="L1761" s="37"/>
      <c r="M1761" s="178" t="s">
        <v>19</v>
      </c>
      <c r="N1761" s="179" t="s">
        <v>44</v>
      </c>
      <c r="O1761" s="62"/>
      <c r="P1761" s="180">
        <f>O1761*H1761</f>
        <v>0</v>
      </c>
      <c r="Q1761" s="180">
        <v>0</v>
      </c>
      <c r="R1761" s="180">
        <f>Q1761*H1761</f>
        <v>0</v>
      </c>
      <c r="S1761" s="180">
        <v>0</v>
      </c>
      <c r="T1761" s="181">
        <f>S1761*H1761</f>
        <v>0</v>
      </c>
      <c r="U1761" s="32"/>
      <c r="V1761" s="32"/>
      <c r="W1761" s="32"/>
      <c r="X1761" s="32"/>
      <c r="Y1761" s="32"/>
      <c r="Z1761" s="32"/>
      <c r="AA1761" s="32"/>
      <c r="AB1761" s="32"/>
      <c r="AC1761" s="32"/>
      <c r="AD1761" s="32"/>
      <c r="AE1761" s="32"/>
      <c r="AR1761" s="182" t="s">
        <v>143</v>
      </c>
      <c r="AT1761" s="182" t="s">
        <v>138</v>
      </c>
      <c r="AU1761" s="182" t="s">
        <v>83</v>
      </c>
      <c r="AY1761" s="15" t="s">
        <v>136</v>
      </c>
      <c r="BE1761" s="183">
        <f>IF(N1761="základní",J1761,0)</f>
        <v>0</v>
      </c>
      <c r="BF1761" s="183">
        <f>IF(N1761="snížená",J1761,0)</f>
        <v>0</v>
      </c>
      <c r="BG1761" s="183">
        <f>IF(N1761="zákl. přenesená",J1761,0)</f>
        <v>0</v>
      </c>
      <c r="BH1761" s="183">
        <f>IF(N1761="sníž. přenesená",J1761,0)</f>
        <v>0</v>
      </c>
      <c r="BI1761" s="183">
        <f>IF(N1761="nulová",J1761,0)</f>
        <v>0</v>
      </c>
      <c r="BJ1761" s="15" t="s">
        <v>81</v>
      </c>
      <c r="BK1761" s="183">
        <f>ROUND(I1761*H1761,2)</f>
        <v>0</v>
      </c>
      <c r="BL1761" s="15" t="s">
        <v>143</v>
      </c>
      <c r="BM1761" s="182" t="s">
        <v>3456</v>
      </c>
    </row>
    <row r="1762" spans="1:65" s="2" customFormat="1" ht="11.25">
      <c r="A1762" s="32"/>
      <c r="B1762" s="33"/>
      <c r="C1762" s="34"/>
      <c r="D1762" s="184" t="s">
        <v>145</v>
      </c>
      <c r="E1762" s="34"/>
      <c r="F1762" s="185" t="s">
        <v>3457</v>
      </c>
      <c r="G1762" s="34"/>
      <c r="H1762" s="34"/>
      <c r="I1762" s="186"/>
      <c r="J1762" s="34"/>
      <c r="K1762" s="34"/>
      <c r="L1762" s="37"/>
      <c r="M1762" s="187"/>
      <c r="N1762" s="188"/>
      <c r="O1762" s="62"/>
      <c r="P1762" s="62"/>
      <c r="Q1762" s="62"/>
      <c r="R1762" s="62"/>
      <c r="S1762" s="62"/>
      <c r="T1762" s="63"/>
      <c r="U1762" s="32"/>
      <c r="V1762" s="32"/>
      <c r="W1762" s="32"/>
      <c r="X1762" s="32"/>
      <c r="Y1762" s="32"/>
      <c r="Z1762" s="32"/>
      <c r="AA1762" s="32"/>
      <c r="AB1762" s="32"/>
      <c r="AC1762" s="32"/>
      <c r="AD1762" s="32"/>
      <c r="AE1762" s="32"/>
      <c r="AT1762" s="15" t="s">
        <v>145</v>
      </c>
      <c r="AU1762" s="15" t="s">
        <v>83</v>
      </c>
    </row>
    <row r="1763" spans="1:65" s="2" customFormat="1" ht="11.25">
      <c r="A1763" s="32"/>
      <c r="B1763" s="33"/>
      <c r="C1763" s="34"/>
      <c r="D1763" s="189" t="s">
        <v>147</v>
      </c>
      <c r="E1763" s="34"/>
      <c r="F1763" s="190" t="s">
        <v>3458</v>
      </c>
      <c r="G1763" s="34"/>
      <c r="H1763" s="34"/>
      <c r="I1763" s="186"/>
      <c r="J1763" s="34"/>
      <c r="K1763" s="34"/>
      <c r="L1763" s="37"/>
      <c r="M1763" s="187"/>
      <c r="N1763" s="188"/>
      <c r="O1763" s="62"/>
      <c r="P1763" s="62"/>
      <c r="Q1763" s="62"/>
      <c r="R1763" s="62"/>
      <c r="S1763" s="62"/>
      <c r="T1763" s="63"/>
      <c r="U1763" s="32"/>
      <c r="V1763" s="32"/>
      <c r="W1763" s="32"/>
      <c r="X1763" s="32"/>
      <c r="Y1763" s="32"/>
      <c r="Z1763" s="32"/>
      <c r="AA1763" s="32"/>
      <c r="AB1763" s="32"/>
      <c r="AC1763" s="32"/>
      <c r="AD1763" s="32"/>
      <c r="AE1763" s="32"/>
      <c r="AT1763" s="15" t="s">
        <v>147</v>
      </c>
      <c r="AU1763" s="15" t="s">
        <v>83</v>
      </c>
    </row>
    <row r="1764" spans="1:65" s="2" customFormat="1" ht="21.75" customHeight="1">
      <c r="A1764" s="32"/>
      <c r="B1764" s="33"/>
      <c r="C1764" s="171" t="s">
        <v>3459</v>
      </c>
      <c r="D1764" s="171" t="s">
        <v>138</v>
      </c>
      <c r="E1764" s="172" t="s">
        <v>3460</v>
      </c>
      <c r="F1764" s="173" t="s">
        <v>3461</v>
      </c>
      <c r="G1764" s="174" t="s">
        <v>412</v>
      </c>
      <c r="H1764" s="175">
        <v>25</v>
      </c>
      <c r="I1764" s="176"/>
      <c r="J1764" s="177">
        <f>ROUND(I1764*H1764,2)</f>
        <v>0</v>
      </c>
      <c r="K1764" s="173" t="s">
        <v>142</v>
      </c>
      <c r="L1764" s="37"/>
      <c r="M1764" s="178" t="s">
        <v>19</v>
      </c>
      <c r="N1764" s="179" t="s">
        <v>44</v>
      </c>
      <c r="O1764" s="62"/>
      <c r="P1764" s="180">
        <f>O1764*H1764</f>
        <v>0</v>
      </c>
      <c r="Q1764" s="180">
        <v>0</v>
      </c>
      <c r="R1764" s="180">
        <f>Q1764*H1764</f>
        <v>0</v>
      </c>
      <c r="S1764" s="180">
        <v>0</v>
      </c>
      <c r="T1764" s="181">
        <f>S1764*H1764</f>
        <v>0</v>
      </c>
      <c r="U1764" s="32"/>
      <c r="V1764" s="32"/>
      <c r="W1764" s="32"/>
      <c r="X1764" s="32"/>
      <c r="Y1764" s="32"/>
      <c r="Z1764" s="32"/>
      <c r="AA1764" s="32"/>
      <c r="AB1764" s="32"/>
      <c r="AC1764" s="32"/>
      <c r="AD1764" s="32"/>
      <c r="AE1764" s="32"/>
      <c r="AR1764" s="182" t="s">
        <v>143</v>
      </c>
      <c r="AT1764" s="182" t="s">
        <v>138</v>
      </c>
      <c r="AU1764" s="182" t="s">
        <v>83</v>
      </c>
      <c r="AY1764" s="15" t="s">
        <v>136</v>
      </c>
      <c r="BE1764" s="183">
        <f>IF(N1764="základní",J1764,0)</f>
        <v>0</v>
      </c>
      <c r="BF1764" s="183">
        <f>IF(N1764="snížená",J1764,0)</f>
        <v>0</v>
      </c>
      <c r="BG1764" s="183">
        <f>IF(N1764="zákl. přenesená",J1764,0)</f>
        <v>0</v>
      </c>
      <c r="BH1764" s="183">
        <f>IF(N1764="sníž. přenesená",J1764,0)</f>
        <v>0</v>
      </c>
      <c r="BI1764" s="183">
        <f>IF(N1764="nulová",J1764,0)</f>
        <v>0</v>
      </c>
      <c r="BJ1764" s="15" t="s">
        <v>81</v>
      </c>
      <c r="BK1764" s="183">
        <f>ROUND(I1764*H1764,2)</f>
        <v>0</v>
      </c>
      <c r="BL1764" s="15" t="s">
        <v>143</v>
      </c>
      <c r="BM1764" s="182" t="s">
        <v>3462</v>
      </c>
    </row>
    <row r="1765" spans="1:65" s="2" customFormat="1" ht="19.5">
      <c r="A1765" s="32"/>
      <c r="B1765" s="33"/>
      <c r="C1765" s="34"/>
      <c r="D1765" s="184" t="s">
        <v>145</v>
      </c>
      <c r="E1765" s="34"/>
      <c r="F1765" s="185" t="s">
        <v>3463</v>
      </c>
      <c r="G1765" s="34"/>
      <c r="H1765" s="34"/>
      <c r="I1765" s="186"/>
      <c r="J1765" s="34"/>
      <c r="K1765" s="34"/>
      <c r="L1765" s="37"/>
      <c r="M1765" s="187"/>
      <c r="N1765" s="188"/>
      <c r="O1765" s="62"/>
      <c r="P1765" s="62"/>
      <c r="Q1765" s="62"/>
      <c r="R1765" s="62"/>
      <c r="S1765" s="62"/>
      <c r="T1765" s="63"/>
      <c r="U1765" s="32"/>
      <c r="V1765" s="32"/>
      <c r="W1765" s="32"/>
      <c r="X1765" s="32"/>
      <c r="Y1765" s="32"/>
      <c r="Z1765" s="32"/>
      <c r="AA1765" s="32"/>
      <c r="AB1765" s="32"/>
      <c r="AC1765" s="32"/>
      <c r="AD1765" s="32"/>
      <c r="AE1765" s="32"/>
      <c r="AT1765" s="15" t="s">
        <v>145</v>
      </c>
      <c r="AU1765" s="15" t="s">
        <v>83</v>
      </c>
    </row>
    <row r="1766" spans="1:65" s="2" customFormat="1" ht="11.25">
      <c r="A1766" s="32"/>
      <c r="B1766" s="33"/>
      <c r="C1766" s="34"/>
      <c r="D1766" s="189" t="s">
        <v>147</v>
      </c>
      <c r="E1766" s="34"/>
      <c r="F1766" s="190" t="s">
        <v>3464</v>
      </c>
      <c r="G1766" s="34"/>
      <c r="H1766" s="34"/>
      <c r="I1766" s="186"/>
      <c r="J1766" s="34"/>
      <c r="K1766" s="34"/>
      <c r="L1766" s="37"/>
      <c r="M1766" s="187"/>
      <c r="N1766" s="188"/>
      <c r="O1766" s="62"/>
      <c r="P1766" s="62"/>
      <c r="Q1766" s="62"/>
      <c r="R1766" s="62"/>
      <c r="S1766" s="62"/>
      <c r="T1766" s="63"/>
      <c r="U1766" s="32"/>
      <c r="V1766" s="32"/>
      <c r="W1766" s="32"/>
      <c r="X1766" s="32"/>
      <c r="Y1766" s="32"/>
      <c r="Z1766" s="32"/>
      <c r="AA1766" s="32"/>
      <c r="AB1766" s="32"/>
      <c r="AC1766" s="32"/>
      <c r="AD1766" s="32"/>
      <c r="AE1766" s="32"/>
      <c r="AT1766" s="15" t="s">
        <v>147</v>
      </c>
      <c r="AU1766" s="15" t="s">
        <v>83</v>
      </c>
    </row>
    <row r="1767" spans="1:65" s="2" customFormat="1" ht="21.75" customHeight="1">
      <c r="A1767" s="32"/>
      <c r="B1767" s="33"/>
      <c r="C1767" s="171" t="s">
        <v>3465</v>
      </c>
      <c r="D1767" s="171" t="s">
        <v>138</v>
      </c>
      <c r="E1767" s="172" t="s">
        <v>3466</v>
      </c>
      <c r="F1767" s="173" t="s">
        <v>3467</v>
      </c>
      <c r="G1767" s="174" t="s">
        <v>412</v>
      </c>
      <c r="H1767" s="175">
        <v>10</v>
      </c>
      <c r="I1767" s="176"/>
      <c r="J1767" s="177">
        <f>ROUND(I1767*H1767,2)</f>
        <v>0</v>
      </c>
      <c r="K1767" s="173" t="s">
        <v>142</v>
      </c>
      <c r="L1767" s="37"/>
      <c r="M1767" s="178" t="s">
        <v>19</v>
      </c>
      <c r="N1767" s="179" t="s">
        <v>44</v>
      </c>
      <c r="O1767" s="62"/>
      <c r="P1767" s="180">
        <f>O1767*H1767</f>
        <v>0</v>
      </c>
      <c r="Q1767" s="180">
        <v>0</v>
      </c>
      <c r="R1767" s="180">
        <f>Q1767*H1767</f>
        <v>0</v>
      </c>
      <c r="S1767" s="180">
        <v>0</v>
      </c>
      <c r="T1767" s="181">
        <f>S1767*H1767</f>
        <v>0</v>
      </c>
      <c r="U1767" s="32"/>
      <c r="V1767" s="32"/>
      <c r="W1767" s="32"/>
      <c r="X1767" s="32"/>
      <c r="Y1767" s="32"/>
      <c r="Z1767" s="32"/>
      <c r="AA1767" s="32"/>
      <c r="AB1767" s="32"/>
      <c r="AC1767" s="32"/>
      <c r="AD1767" s="32"/>
      <c r="AE1767" s="32"/>
      <c r="AR1767" s="182" t="s">
        <v>143</v>
      </c>
      <c r="AT1767" s="182" t="s">
        <v>138</v>
      </c>
      <c r="AU1767" s="182" t="s">
        <v>83</v>
      </c>
      <c r="AY1767" s="15" t="s">
        <v>136</v>
      </c>
      <c r="BE1767" s="183">
        <f>IF(N1767="základní",J1767,0)</f>
        <v>0</v>
      </c>
      <c r="BF1767" s="183">
        <f>IF(N1767="snížená",J1767,0)</f>
        <v>0</v>
      </c>
      <c r="BG1767" s="183">
        <f>IF(N1767="zákl. přenesená",J1767,0)</f>
        <v>0</v>
      </c>
      <c r="BH1767" s="183">
        <f>IF(N1767="sníž. přenesená",J1767,0)</f>
        <v>0</v>
      </c>
      <c r="BI1767" s="183">
        <f>IF(N1767="nulová",J1767,0)</f>
        <v>0</v>
      </c>
      <c r="BJ1767" s="15" t="s">
        <v>81</v>
      </c>
      <c r="BK1767" s="183">
        <f>ROUND(I1767*H1767,2)</f>
        <v>0</v>
      </c>
      <c r="BL1767" s="15" t="s">
        <v>143</v>
      </c>
      <c r="BM1767" s="182" t="s">
        <v>3468</v>
      </c>
    </row>
    <row r="1768" spans="1:65" s="2" customFormat="1" ht="11.25">
      <c r="A1768" s="32"/>
      <c r="B1768" s="33"/>
      <c r="C1768" s="34"/>
      <c r="D1768" s="184" t="s">
        <v>145</v>
      </c>
      <c r="E1768" s="34"/>
      <c r="F1768" s="185" t="s">
        <v>3469</v>
      </c>
      <c r="G1768" s="34"/>
      <c r="H1768" s="34"/>
      <c r="I1768" s="186"/>
      <c r="J1768" s="34"/>
      <c r="K1768" s="34"/>
      <c r="L1768" s="37"/>
      <c r="M1768" s="187"/>
      <c r="N1768" s="188"/>
      <c r="O1768" s="62"/>
      <c r="P1768" s="62"/>
      <c r="Q1768" s="62"/>
      <c r="R1768" s="62"/>
      <c r="S1768" s="62"/>
      <c r="T1768" s="63"/>
      <c r="U1768" s="32"/>
      <c r="V1768" s="32"/>
      <c r="W1768" s="32"/>
      <c r="X1768" s="32"/>
      <c r="Y1768" s="32"/>
      <c r="Z1768" s="32"/>
      <c r="AA1768" s="32"/>
      <c r="AB1768" s="32"/>
      <c r="AC1768" s="32"/>
      <c r="AD1768" s="32"/>
      <c r="AE1768" s="32"/>
      <c r="AT1768" s="15" t="s">
        <v>145</v>
      </c>
      <c r="AU1768" s="15" t="s">
        <v>83</v>
      </c>
    </row>
    <row r="1769" spans="1:65" s="2" customFormat="1" ht="11.25">
      <c r="A1769" s="32"/>
      <c r="B1769" s="33"/>
      <c r="C1769" s="34"/>
      <c r="D1769" s="189" t="s">
        <v>147</v>
      </c>
      <c r="E1769" s="34"/>
      <c r="F1769" s="190" t="s">
        <v>3470</v>
      </c>
      <c r="G1769" s="34"/>
      <c r="H1769" s="34"/>
      <c r="I1769" s="186"/>
      <c r="J1769" s="34"/>
      <c r="K1769" s="34"/>
      <c r="L1769" s="37"/>
      <c r="M1769" s="187"/>
      <c r="N1769" s="188"/>
      <c r="O1769" s="62"/>
      <c r="P1769" s="62"/>
      <c r="Q1769" s="62"/>
      <c r="R1769" s="62"/>
      <c r="S1769" s="62"/>
      <c r="T1769" s="63"/>
      <c r="U1769" s="32"/>
      <c r="V1769" s="32"/>
      <c r="W1769" s="32"/>
      <c r="X1769" s="32"/>
      <c r="Y1769" s="32"/>
      <c r="Z1769" s="32"/>
      <c r="AA1769" s="32"/>
      <c r="AB1769" s="32"/>
      <c r="AC1769" s="32"/>
      <c r="AD1769" s="32"/>
      <c r="AE1769" s="32"/>
      <c r="AT1769" s="15" t="s">
        <v>147</v>
      </c>
      <c r="AU1769" s="15" t="s">
        <v>83</v>
      </c>
    </row>
    <row r="1770" spans="1:65" s="2" customFormat="1" ht="21.75" customHeight="1">
      <c r="A1770" s="32"/>
      <c r="B1770" s="33"/>
      <c r="C1770" s="171" t="s">
        <v>3471</v>
      </c>
      <c r="D1770" s="171" t="s">
        <v>138</v>
      </c>
      <c r="E1770" s="172" t="s">
        <v>3472</v>
      </c>
      <c r="F1770" s="173" t="s">
        <v>3473</v>
      </c>
      <c r="G1770" s="174" t="s">
        <v>412</v>
      </c>
      <c r="H1770" s="175">
        <v>10</v>
      </c>
      <c r="I1770" s="176"/>
      <c r="J1770" s="177">
        <f>ROUND(I1770*H1770,2)</f>
        <v>0</v>
      </c>
      <c r="K1770" s="173" t="s">
        <v>142</v>
      </c>
      <c r="L1770" s="37"/>
      <c r="M1770" s="178" t="s">
        <v>19</v>
      </c>
      <c r="N1770" s="179" t="s">
        <v>44</v>
      </c>
      <c r="O1770" s="62"/>
      <c r="P1770" s="180">
        <f>O1770*H1770</f>
        <v>0</v>
      </c>
      <c r="Q1770" s="180">
        <v>0</v>
      </c>
      <c r="R1770" s="180">
        <f>Q1770*H1770</f>
        <v>0</v>
      </c>
      <c r="S1770" s="180">
        <v>0</v>
      </c>
      <c r="T1770" s="181">
        <f>S1770*H1770</f>
        <v>0</v>
      </c>
      <c r="U1770" s="32"/>
      <c r="V1770" s="32"/>
      <c r="W1770" s="32"/>
      <c r="X1770" s="32"/>
      <c r="Y1770" s="32"/>
      <c r="Z1770" s="32"/>
      <c r="AA1770" s="32"/>
      <c r="AB1770" s="32"/>
      <c r="AC1770" s="32"/>
      <c r="AD1770" s="32"/>
      <c r="AE1770" s="32"/>
      <c r="AR1770" s="182" t="s">
        <v>143</v>
      </c>
      <c r="AT1770" s="182" t="s">
        <v>138</v>
      </c>
      <c r="AU1770" s="182" t="s">
        <v>83</v>
      </c>
      <c r="AY1770" s="15" t="s">
        <v>136</v>
      </c>
      <c r="BE1770" s="183">
        <f>IF(N1770="základní",J1770,0)</f>
        <v>0</v>
      </c>
      <c r="BF1770" s="183">
        <f>IF(N1770="snížená",J1770,0)</f>
        <v>0</v>
      </c>
      <c r="BG1770" s="183">
        <f>IF(N1770="zákl. přenesená",J1770,0)</f>
        <v>0</v>
      </c>
      <c r="BH1770" s="183">
        <f>IF(N1770="sníž. přenesená",J1770,0)</f>
        <v>0</v>
      </c>
      <c r="BI1770" s="183">
        <f>IF(N1770="nulová",J1770,0)</f>
        <v>0</v>
      </c>
      <c r="BJ1770" s="15" t="s">
        <v>81</v>
      </c>
      <c r="BK1770" s="183">
        <f>ROUND(I1770*H1770,2)</f>
        <v>0</v>
      </c>
      <c r="BL1770" s="15" t="s">
        <v>143</v>
      </c>
      <c r="BM1770" s="182" t="s">
        <v>3474</v>
      </c>
    </row>
    <row r="1771" spans="1:65" s="2" customFormat="1" ht="19.5">
      <c r="A1771" s="32"/>
      <c r="B1771" s="33"/>
      <c r="C1771" s="34"/>
      <c r="D1771" s="184" t="s">
        <v>145</v>
      </c>
      <c r="E1771" s="34"/>
      <c r="F1771" s="185" t="s">
        <v>3475</v>
      </c>
      <c r="G1771" s="34"/>
      <c r="H1771" s="34"/>
      <c r="I1771" s="186"/>
      <c r="J1771" s="34"/>
      <c r="K1771" s="34"/>
      <c r="L1771" s="37"/>
      <c r="M1771" s="187"/>
      <c r="N1771" s="188"/>
      <c r="O1771" s="62"/>
      <c r="P1771" s="62"/>
      <c r="Q1771" s="62"/>
      <c r="R1771" s="62"/>
      <c r="S1771" s="62"/>
      <c r="T1771" s="63"/>
      <c r="U1771" s="32"/>
      <c r="V1771" s="32"/>
      <c r="W1771" s="32"/>
      <c r="X1771" s="32"/>
      <c r="Y1771" s="32"/>
      <c r="Z1771" s="32"/>
      <c r="AA1771" s="32"/>
      <c r="AB1771" s="32"/>
      <c r="AC1771" s="32"/>
      <c r="AD1771" s="32"/>
      <c r="AE1771" s="32"/>
      <c r="AT1771" s="15" t="s">
        <v>145</v>
      </c>
      <c r="AU1771" s="15" t="s">
        <v>83</v>
      </c>
    </row>
    <row r="1772" spans="1:65" s="2" customFormat="1" ht="11.25">
      <c r="A1772" s="32"/>
      <c r="B1772" s="33"/>
      <c r="C1772" s="34"/>
      <c r="D1772" s="189" t="s">
        <v>147</v>
      </c>
      <c r="E1772" s="34"/>
      <c r="F1772" s="190" t="s">
        <v>3476</v>
      </c>
      <c r="G1772" s="34"/>
      <c r="H1772" s="34"/>
      <c r="I1772" s="186"/>
      <c r="J1772" s="34"/>
      <c r="K1772" s="34"/>
      <c r="L1772" s="37"/>
      <c r="M1772" s="187"/>
      <c r="N1772" s="188"/>
      <c r="O1772" s="62"/>
      <c r="P1772" s="62"/>
      <c r="Q1772" s="62"/>
      <c r="R1772" s="62"/>
      <c r="S1772" s="62"/>
      <c r="T1772" s="63"/>
      <c r="U1772" s="32"/>
      <c r="V1772" s="32"/>
      <c r="W1772" s="32"/>
      <c r="X1772" s="32"/>
      <c r="Y1772" s="32"/>
      <c r="Z1772" s="32"/>
      <c r="AA1772" s="32"/>
      <c r="AB1772" s="32"/>
      <c r="AC1772" s="32"/>
      <c r="AD1772" s="32"/>
      <c r="AE1772" s="32"/>
      <c r="AT1772" s="15" t="s">
        <v>147</v>
      </c>
      <c r="AU1772" s="15" t="s">
        <v>83</v>
      </c>
    </row>
    <row r="1773" spans="1:65" s="2" customFormat="1" ht="24.2" customHeight="1">
      <c r="A1773" s="32"/>
      <c r="B1773" s="33"/>
      <c r="C1773" s="171" t="s">
        <v>3477</v>
      </c>
      <c r="D1773" s="171" t="s">
        <v>138</v>
      </c>
      <c r="E1773" s="172" t="s">
        <v>3478</v>
      </c>
      <c r="F1773" s="173" t="s">
        <v>3479</v>
      </c>
      <c r="G1773" s="174" t="s">
        <v>412</v>
      </c>
      <c r="H1773" s="175">
        <v>5</v>
      </c>
      <c r="I1773" s="176"/>
      <c r="J1773" s="177">
        <f>ROUND(I1773*H1773,2)</f>
        <v>0</v>
      </c>
      <c r="K1773" s="173" t="s">
        <v>142</v>
      </c>
      <c r="L1773" s="37"/>
      <c r="M1773" s="178" t="s">
        <v>19</v>
      </c>
      <c r="N1773" s="179" t="s">
        <v>44</v>
      </c>
      <c r="O1773" s="62"/>
      <c r="P1773" s="180">
        <f>O1773*H1773</f>
        <v>0</v>
      </c>
      <c r="Q1773" s="180">
        <v>0</v>
      </c>
      <c r="R1773" s="180">
        <f>Q1773*H1773</f>
        <v>0</v>
      </c>
      <c r="S1773" s="180">
        <v>0</v>
      </c>
      <c r="T1773" s="181">
        <f>S1773*H1773</f>
        <v>0</v>
      </c>
      <c r="U1773" s="32"/>
      <c r="V1773" s="32"/>
      <c r="W1773" s="32"/>
      <c r="X1773" s="32"/>
      <c r="Y1773" s="32"/>
      <c r="Z1773" s="32"/>
      <c r="AA1773" s="32"/>
      <c r="AB1773" s="32"/>
      <c r="AC1773" s="32"/>
      <c r="AD1773" s="32"/>
      <c r="AE1773" s="32"/>
      <c r="AR1773" s="182" t="s">
        <v>143</v>
      </c>
      <c r="AT1773" s="182" t="s">
        <v>138</v>
      </c>
      <c r="AU1773" s="182" t="s">
        <v>83</v>
      </c>
      <c r="AY1773" s="15" t="s">
        <v>136</v>
      </c>
      <c r="BE1773" s="183">
        <f>IF(N1773="základní",J1773,0)</f>
        <v>0</v>
      </c>
      <c r="BF1773" s="183">
        <f>IF(N1773="snížená",J1773,0)</f>
        <v>0</v>
      </c>
      <c r="BG1773" s="183">
        <f>IF(N1773="zákl. přenesená",J1773,0)</f>
        <v>0</v>
      </c>
      <c r="BH1773" s="183">
        <f>IF(N1773="sníž. přenesená",J1773,0)</f>
        <v>0</v>
      </c>
      <c r="BI1773" s="183">
        <f>IF(N1773="nulová",J1773,0)</f>
        <v>0</v>
      </c>
      <c r="BJ1773" s="15" t="s">
        <v>81</v>
      </c>
      <c r="BK1773" s="183">
        <f>ROUND(I1773*H1773,2)</f>
        <v>0</v>
      </c>
      <c r="BL1773" s="15" t="s">
        <v>143</v>
      </c>
      <c r="BM1773" s="182" t="s">
        <v>3480</v>
      </c>
    </row>
    <row r="1774" spans="1:65" s="2" customFormat="1" ht="19.5">
      <c r="A1774" s="32"/>
      <c r="B1774" s="33"/>
      <c r="C1774" s="34"/>
      <c r="D1774" s="184" t="s">
        <v>145</v>
      </c>
      <c r="E1774" s="34"/>
      <c r="F1774" s="185" t="s">
        <v>3481</v>
      </c>
      <c r="G1774" s="34"/>
      <c r="H1774" s="34"/>
      <c r="I1774" s="186"/>
      <c r="J1774" s="34"/>
      <c r="K1774" s="34"/>
      <c r="L1774" s="37"/>
      <c r="M1774" s="187"/>
      <c r="N1774" s="188"/>
      <c r="O1774" s="62"/>
      <c r="P1774" s="62"/>
      <c r="Q1774" s="62"/>
      <c r="R1774" s="62"/>
      <c r="S1774" s="62"/>
      <c r="T1774" s="63"/>
      <c r="U1774" s="32"/>
      <c r="V1774" s="32"/>
      <c r="W1774" s="32"/>
      <c r="X1774" s="32"/>
      <c r="Y1774" s="32"/>
      <c r="Z1774" s="32"/>
      <c r="AA1774" s="32"/>
      <c r="AB1774" s="32"/>
      <c r="AC1774" s="32"/>
      <c r="AD1774" s="32"/>
      <c r="AE1774" s="32"/>
      <c r="AT1774" s="15" t="s">
        <v>145</v>
      </c>
      <c r="AU1774" s="15" t="s">
        <v>83</v>
      </c>
    </row>
    <row r="1775" spans="1:65" s="2" customFormat="1" ht="11.25">
      <c r="A1775" s="32"/>
      <c r="B1775" s="33"/>
      <c r="C1775" s="34"/>
      <c r="D1775" s="189" t="s">
        <v>147</v>
      </c>
      <c r="E1775" s="34"/>
      <c r="F1775" s="190" t="s">
        <v>3482</v>
      </c>
      <c r="G1775" s="34"/>
      <c r="H1775" s="34"/>
      <c r="I1775" s="186"/>
      <c r="J1775" s="34"/>
      <c r="K1775" s="34"/>
      <c r="L1775" s="37"/>
      <c r="M1775" s="187"/>
      <c r="N1775" s="188"/>
      <c r="O1775" s="62"/>
      <c r="P1775" s="62"/>
      <c r="Q1775" s="62"/>
      <c r="R1775" s="62"/>
      <c r="S1775" s="62"/>
      <c r="T1775" s="63"/>
      <c r="U1775" s="32"/>
      <c r="V1775" s="32"/>
      <c r="W1775" s="32"/>
      <c r="X1775" s="32"/>
      <c r="Y1775" s="32"/>
      <c r="Z1775" s="32"/>
      <c r="AA1775" s="32"/>
      <c r="AB1775" s="32"/>
      <c r="AC1775" s="32"/>
      <c r="AD1775" s="32"/>
      <c r="AE1775" s="32"/>
      <c r="AT1775" s="15" t="s">
        <v>147</v>
      </c>
      <c r="AU1775" s="15" t="s">
        <v>83</v>
      </c>
    </row>
    <row r="1776" spans="1:65" s="2" customFormat="1" ht="21.75" customHeight="1">
      <c r="A1776" s="32"/>
      <c r="B1776" s="33"/>
      <c r="C1776" s="171" t="s">
        <v>3483</v>
      </c>
      <c r="D1776" s="171" t="s">
        <v>138</v>
      </c>
      <c r="E1776" s="172" t="s">
        <v>3484</v>
      </c>
      <c r="F1776" s="173" t="s">
        <v>3485</v>
      </c>
      <c r="G1776" s="174" t="s">
        <v>412</v>
      </c>
      <c r="H1776" s="175">
        <v>2</v>
      </c>
      <c r="I1776" s="176"/>
      <c r="J1776" s="177">
        <f>ROUND(I1776*H1776,2)</f>
        <v>0</v>
      </c>
      <c r="K1776" s="173" t="s">
        <v>142</v>
      </c>
      <c r="L1776" s="37"/>
      <c r="M1776" s="178" t="s">
        <v>19</v>
      </c>
      <c r="N1776" s="179" t="s">
        <v>44</v>
      </c>
      <c r="O1776" s="62"/>
      <c r="P1776" s="180">
        <f>O1776*H1776</f>
        <v>0</v>
      </c>
      <c r="Q1776" s="180">
        <v>0</v>
      </c>
      <c r="R1776" s="180">
        <f>Q1776*H1776</f>
        <v>0</v>
      </c>
      <c r="S1776" s="180">
        <v>0</v>
      </c>
      <c r="T1776" s="181">
        <f>S1776*H1776</f>
        <v>0</v>
      </c>
      <c r="U1776" s="32"/>
      <c r="V1776" s="32"/>
      <c r="W1776" s="32"/>
      <c r="X1776" s="32"/>
      <c r="Y1776" s="32"/>
      <c r="Z1776" s="32"/>
      <c r="AA1776" s="32"/>
      <c r="AB1776" s="32"/>
      <c r="AC1776" s="32"/>
      <c r="AD1776" s="32"/>
      <c r="AE1776" s="32"/>
      <c r="AR1776" s="182" t="s">
        <v>143</v>
      </c>
      <c r="AT1776" s="182" t="s">
        <v>138</v>
      </c>
      <c r="AU1776" s="182" t="s">
        <v>83</v>
      </c>
      <c r="AY1776" s="15" t="s">
        <v>136</v>
      </c>
      <c r="BE1776" s="183">
        <f>IF(N1776="základní",J1776,0)</f>
        <v>0</v>
      </c>
      <c r="BF1776" s="183">
        <f>IF(N1776="snížená",J1776,0)</f>
        <v>0</v>
      </c>
      <c r="BG1776" s="183">
        <f>IF(N1776="zákl. přenesená",J1776,0)</f>
        <v>0</v>
      </c>
      <c r="BH1776" s="183">
        <f>IF(N1776="sníž. přenesená",J1776,0)</f>
        <v>0</v>
      </c>
      <c r="BI1776" s="183">
        <f>IF(N1776="nulová",J1776,0)</f>
        <v>0</v>
      </c>
      <c r="BJ1776" s="15" t="s">
        <v>81</v>
      </c>
      <c r="BK1776" s="183">
        <f>ROUND(I1776*H1776,2)</f>
        <v>0</v>
      </c>
      <c r="BL1776" s="15" t="s">
        <v>143</v>
      </c>
      <c r="BM1776" s="182" t="s">
        <v>3486</v>
      </c>
    </row>
    <row r="1777" spans="1:65" s="2" customFormat="1" ht="19.5">
      <c r="A1777" s="32"/>
      <c r="B1777" s="33"/>
      <c r="C1777" s="34"/>
      <c r="D1777" s="184" t="s">
        <v>145</v>
      </c>
      <c r="E1777" s="34"/>
      <c r="F1777" s="185" t="s">
        <v>3487</v>
      </c>
      <c r="G1777" s="34"/>
      <c r="H1777" s="34"/>
      <c r="I1777" s="186"/>
      <c r="J1777" s="34"/>
      <c r="K1777" s="34"/>
      <c r="L1777" s="37"/>
      <c r="M1777" s="187"/>
      <c r="N1777" s="188"/>
      <c r="O1777" s="62"/>
      <c r="P1777" s="62"/>
      <c r="Q1777" s="62"/>
      <c r="R1777" s="62"/>
      <c r="S1777" s="62"/>
      <c r="T1777" s="63"/>
      <c r="U1777" s="32"/>
      <c r="V1777" s="32"/>
      <c r="W1777" s="32"/>
      <c r="X1777" s="32"/>
      <c r="Y1777" s="32"/>
      <c r="Z1777" s="32"/>
      <c r="AA1777" s="32"/>
      <c r="AB1777" s="32"/>
      <c r="AC1777" s="32"/>
      <c r="AD1777" s="32"/>
      <c r="AE1777" s="32"/>
      <c r="AT1777" s="15" t="s">
        <v>145</v>
      </c>
      <c r="AU1777" s="15" t="s">
        <v>83</v>
      </c>
    </row>
    <row r="1778" spans="1:65" s="2" customFormat="1" ht="11.25">
      <c r="A1778" s="32"/>
      <c r="B1778" s="33"/>
      <c r="C1778" s="34"/>
      <c r="D1778" s="189" t="s">
        <v>147</v>
      </c>
      <c r="E1778" s="34"/>
      <c r="F1778" s="190" t="s">
        <v>3488</v>
      </c>
      <c r="G1778" s="34"/>
      <c r="H1778" s="34"/>
      <c r="I1778" s="186"/>
      <c r="J1778" s="34"/>
      <c r="K1778" s="34"/>
      <c r="L1778" s="37"/>
      <c r="M1778" s="187"/>
      <c r="N1778" s="188"/>
      <c r="O1778" s="62"/>
      <c r="P1778" s="62"/>
      <c r="Q1778" s="62"/>
      <c r="R1778" s="62"/>
      <c r="S1778" s="62"/>
      <c r="T1778" s="63"/>
      <c r="U1778" s="32"/>
      <c r="V1778" s="32"/>
      <c r="W1778" s="32"/>
      <c r="X1778" s="32"/>
      <c r="Y1778" s="32"/>
      <c r="Z1778" s="32"/>
      <c r="AA1778" s="32"/>
      <c r="AB1778" s="32"/>
      <c r="AC1778" s="32"/>
      <c r="AD1778" s="32"/>
      <c r="AE1778" s="32"/>
      <c r="AT1778" s="15" t="s">
        <v>147</v>
      </c>
      <c r="AU1778" s="15" t="s">
        <v>83</v>
      </c>
    </row>
    <row r="1779" spans="1:65" s="2" customFormat="1" ht="21.75" customHeight="1">
      <c r="A1779" s="32"/>
      <c r="B1779" s="33"/>
      <c r="C1779" s="171" t="s">
        <v>3489</v>
      </c>
      <c r="D1779" s="171" t="s">
        <v>138</v>
      </c>
      <c r="E1779" s="172" t="s">
        <v>3490</v>
      </c>
      <c r="F1779" s="173" t="s">
        <v>3491</v>
      </c>
      <c r="G1779" s="174" t="s">
        <v>412</v>
      </c>
      <c r="H1779" s="175">
        <v>2</v>
      </c>
      <c r="I1779" s="176"/>
      <c r="J1779" s="177">
        <f>ROUND(I1779*H1779,2)</f>
        <v>0</v>
      </c>
      <c r="K1779" s="173" t="s">
        <v>142</v>
      </c>
      <c r="L1779" s="37"/>
      <c r="M1779" s="178" t="s">
        <v>19</v>
      </c>
      <c r="N1779" s="179" t="s">
        <v>44</v>
      </c>
      <c r="O1779" s="62"/>
      <c r="P1779" s="180">
        <f>O1779*H1779</f>
        <v>0</v>
      </c>
      <c r="Q1779" s="180">
        <v>0</v>
      </c>
      <c r="R1779" s="180">
        <f>Q1779*H1779</f>
        <v>0</v>
      </c>
      <c r="S1779" s="180">
        <v>0</v>
      </c>
      <c r="T1779" s="181">
        <f>S1779*H1779</f>
        <v>0</v>
      </c>
      <c r="U1779" s="32"/>
      <c r="V1779" s="32"/>
      <c r="W1779" s="32"/>
      <c r="X1779" s="32"/>
      <c r="Y1779" s="32"/>
      <c r="Z1779" s="32"/>
      <c r="AA1779" s="32"/>
      <c r="AB1779" s="32"/>
      <c r="AC1779" s="32"/>
      <c r="AD1779" s="32"/>
      <c r="AE1779" s="32"/>
      <c r="AR1779" s="182" t="s">
        <v>143</v>
      </c>
      <c r="AT1779" s="182" t="s">
        <v>138</v>
      </c>
      <c r="AU1779" s="182" t="s">
        <v>83</v>
      </c>
      <c r="AY1779" s="15" t="s">
        <v>136</v>
      </c>
      <c r="BE1779" s="183">
        <f>IF(N1779="základní",J1779,0)</f>
        <v>0</v>
      </c>
      <c r="BF1779" s="183">
        <f>IF(N1779="snížená",J1779,0)</f>
        <v>0</v>
      </c>
      <c r="BG1779" s="183">
        <f>IF(N1779="zákl. přenesená",J1779,0)</f>
        <v>0</v>
      </c>
      <c r="BH1779" s="183">
        <f>IF(N1779="sníž. přenesená",J1779,0)</f>
        <v>0</v>
      </c>
      <c r="BI1779" s="183">
        <f>IF(N1779="nulová",J1779,0)</f>
        <v>0</v>
      </c>
      <c r="BJ1779" s="15" t="s">
        <v>81</v>
      </c>
      <c r="BK1779" s="183">
        <f>ROUND(I1779*H1779,2)</f>
        <v>0</v>
      </c>
      <c r="BL1779" s="15" t="s">
        <v>143</v>
      </c>
      <c r="BM1779" s="182" t="s">
        <v>3492</v>
      </c>
    </row>
    <row r="1780" spans="1:65" s="2" customFormat="1" ht="19.5">
      <c r="A1780" s="32"/>
      <c r="B1780" s="33"/>
      <c r="C1780" s="34"/>
      <c r="D1780" s="184" t="s">
        <v>145</v>
      </c>
      <c r="E1780" s="34"/>
      <c r="F1780" s="185" t="s">
        <v>3493</v>
      </c>
      <c r="G1780" s="34"/>
      <c r="H1780" s="34"/>
      <c r="I1780" s="186"/>
      <c r="J1780" s="34"/>
      <c r="K1780" s="34"/>
      <c r="L1780" s="37"/>
      <c r="M1780" s="187"/>
      <c r="N1780" s="188"/>
      <c r="O1780" s="62"/>
      <c r="P1780" s="62"/>
      <c r="Q1780" s="62"/>
      <c r="R1780" s="62"/>
      <c r="S1780" s="62"/>
      <c r="T1780" s="63"/>
      <c r="U1780" s="32"/>
      <c r="V1780" s="32"/>
      <c r="W1780" s="32"/>
      <c r="X1780" s="32"/>
      <c r="Y1780" s="32"/>
      <c r="Z1780" s="32"/>
      <c r="AA1780" s="32"/>
      <c r="AB1780" s="32"/>
      <c r="AC1780" s="32"/>
      <c r="AD1780" s="32"/>
      <c r="AE1780" s="32"/>
      <c r="AT1780" s="15" t="s">
        <v>145</v>
      </c>
      <c r="AU1780" s="15" t="s">
        <v>83</v>
      </c>
    </row>
    <row r="1781" spans="1:65" s="2" customFormat="1" ht="11.25">
      <c r="A1781" s="32"/>
      <c r="B1781" s="33"/>
      <c r="C1781" s="34"/>
      <c r="D1781" s="189" t="s">
        <v>147</v>
      </c>
      <c r="E1781" s="34"/>
      <c r="F1781" s="190" t="s">
        <v>3494</v>
      </c>
      <c r="G1781" s="34"/>
      <c r="H1781" s="34"/>
      <c r="I1781" s="186"/>
      <c r="J1781" s="34"/>
      <c r="K1781" s="34"/>
      <c r="L1781" s="37"/>
      <c r="M1781" s="187"/>
      <c r="N1781" s="188"/>
      <c r="O1781" s="62"/>
      <c r="P1781" s="62"/>
      <c r="Q1781" s="62"/>
      <c r="R1781" s="62"/>
      <c r="S1781" s="62"/>
      <c r="T1781" s="63"/>
      <c r="U1781" s="32"/>
      <c r="V1781" s="32"/>
      <c r="W1781" s="32"/>
      <c r="X1781" s="32"/>
      <c r="Y1781" s="32"/>
      <c r="Z1781" s="32"/>
      <c r="AA1781" s="32"/>
      <c r="AB1781" s="32"/>
      <c r="AC1781" s="32"/>
      <c r="AD1781" s="32"/>
      <c r="AE1781" s="32"/>
      <c r="AT1781" s="15" t="s">
        <v>147</v>
      </c>
      <c r="AU1781" s="15" t="s">
        <v>83</v>
      </c>
    </row>
    <row r="1782" spans="1:65" s="2" customFormat="1" ht="16.5" customHeight="1">
      <c r="A1782" s="32"/>
      <c r="B1782" s="33"/>
      <c r="C1782" s="171" t="s">
        <v>3495</v>
      </c>
      <c r="D1782" s="171" t="s">
        <v>138</v>
      </c>
      <c r="E1782" s="172" t="s">
        <v>3496</v>
      </c>
      <c r="F1782" s="173" t="s">
        <v>3497</v>
      </c>
      <c r="G1782" s="174" t="s">
        <v>412</v>
      </c>
      <c r="H1782" s="175">
        <v>50</v>
      </c>
      <c r="I1782" s="176"/>
      <c r="J1782" s="177">
        <f>ROUND(I1782*H1782,2)</f>
        <v>0</v>
      </c>
      <c r="K1782" s="173" t="s">
        <v>142</v>
      </c>
      <c r="L1782" s="37"/>
      <c r="M1782" s="178" t="s">
        <v>19</v>
      </c>
      <c r="N1782" s="179" t="s">
        <v>44</v>
      </c>
      <c r="O1782" s="62"/>
      <c r="P1782" s="180">
        <f>O1782*H1782</f>
        <v>0</v>
      </c>
      <c r="Q1782" s="180">
        <v>0</v>
      </c>
      <c r="R1782" s="180">
        <f>Q1782*H1782</f>
        <v>0</v>
      </c>
      <c r="S1782" s="180">
        <v>0</v>
      </c>
      <c r="T1782" s="181">
        <f>S1782*H1782</f>
        <v>0</v>
      </c>
      <c r="U1782" s="32"/>
      <c r="V1782" s="32"/>
      <c r="W1782" s="32"/>
      <c r="X1782" s="32"/>
      <c r="Y1782" s="32"/>
      <c r="Z1782" s="32"/>
      <c r="AA1782" s="32"/>
      <c r="AB1782" s="32"/>
      <c r="AC1782" s="32"/>
      <c r="AD1782" s="32"/>
      <c r="AE1782" s="32"/>
      <c r="AR1782" s="182" t="s">
        <v>143</v>
      </c>
      <c r="AT1782" s="182" t="s">
        <v>138</v>
      </c>
      <c r="AU1782" s="182" t="s">
        <v>83</v>
      </c>
      <c r="AY1782" s="15" t="s">
        <v>136</v>
      </c>
      <c r="BE1782" s="183">
        <f>IF(N1782="základní",J1782,0)</f>
        <v>0</v>
      </c>
      <c r="BF1782" s="183">
        <f>IF(N1782="snížená",J1782,0)</f>
        <v>0</v>
      </c>
      <c r="BG1782" s="183">
        <f>IF(N1782="zákl. přenesená",J1782,0)</f>
        <v>0</v>
      </c>
      <c r="BH1782" s="183">
        <f>IF(N1782="sníž. přenesená",J1782,0)</f>
        <v>0</v>
      </c>
      <c r="BI1782" s="183">
        <f>IF(N1782="nulová",J1782,0)</f>
        <v>0</v>
      </c>
      <c r="BJ1782" s="15" t="s">
        <v>81</v>
      </c>
      <c r="BK1782" s="183">
        <f>ROUND(I1782*H1782,2)</f>
        <v>0</v>
      </c>
      <c r="BL1782" s="15" t="s">
        <v>143</v>
      </c>
      <c r="BM1782" s="182" t="s">
        <v>3498</v>
      </c>
    </row>
    <row r="1783" spans="1:65" s="2" customFormat="1" ht="11.25">
      <c r="A1783" s="32"/>
      <c r="B1783" s="33"/>
      <c r="C1783" s="34"/>
      <c r="D1783" s="184" t="s">
        <v>145</v>
      </c>
      <c r="E1783" s="34"/>
      <c r="F1783" s="185" t="s">
        <v>3499</v>
      </c>
      <c r="G1783" s="34"/>
      <c r="H1783" s="34"/>
      <c r="I1783" s="186"/>
      <c r="J1783" s="34"/>
      <c r="K1783" s="34"/>
      <c r="L1783" s="37"/>
      <c r="M1783" s="187"/>
      <c r="N1783" s="188"/>
      <c r="O1783" s="62"/>
      <c r="P1783" s="62"/>
      <c r="Q1783" s="62"/>
      <c r="R1783" s="62"/>
      <c r="S1783" s="62"/>
      <c r="T1783" s="63"/>
      <c r="U1783" s="32"/>
      <c r="V1783" s="32"/>
      <c r="W1783" s="32"/>
      <c r="X1783" s="32"/>
      <c r="Y1783" s="32"/>
      <c r="Z1783" s="32"/>
      <c r="AA1783" s="32"/>
      <c r="AB1783" s="32"/>
      <c r="AC1783" s="32"/>
      <c r="AD1783" s="32"/>
      <c r="AE1783" s="32"/>
      <c r="AT1783" s="15" t="s">
        <v>145</v>
      </c>
      <c r="AU1783" s="15" t="s">
        <v>83</v>
      </c>
    </row>
    <row r="1784" spans="1:65" s="2" customFormat="1" ht="11.25">
      <c r="A1784" s="32"/>
      <c r="B1784" s="33"/>
      <c r="C1784" s="34"/>
      <c r="D1784" s="189" t="s">
        <v>147</v>
      </c>
      <c r="E1784" s="34"/>
      <c r="F1784" s="190" t="s">
        <v>3500</v>
      </c>
      <c r="G1784" s="34"/>
      <c r="H1784" s="34"/>
      <c r="I1784" s="186"/>
      <c r="J1784" s="34"/>
      <c r="K1784" s="34"/>
      <c r="L1784" s="37"/>
      <c r="M1784" s="187"/>
      <c r="N1784" s="188"/>
      <c r="O1784" s="62"/>
      <c r="P1784" s="62"/>
      <c r="Q1784" s="62"/>
      <c r="R1784" s="62"/>
      <c r="S1784" s="62"/>
      <c r="T1784" s="63"/>
      <c r="U1784" s="32"/>
      <c r="V1784" s="32"/>
      <c r="W1784" s="32"/>
      <c r="X1784" s="32"/>
      <c r="Y1784" s="32"/>
      <c r="Z1784" s="32"/>
      <c r="AA1784" s="32"/>
      <c r="AB1784" s="32"/>
      <c r="AC1784" s="32"/>
      <c r="AD1784" s="32"/>
      <c r="AE1784" s="32"/>
      <c r="AT1784" s="15" t="s">
        <v>147</v>
      </c>
      <c r="AU1784" s="15" t="s">
        <v>83</v>
      </c>
    </row>
    <row r="1785" spans="1:65" s="2" customFormat="1" ht="21.75" customHeight="1">
      <c r="A1785" s="32"/>
      <c r="B1785" s="33"/>
      <c r="C1785" s="171" t="s">
        <v>3501</v>
      </c>
      <c r="D1785" s="171" t="s">
        <v>138</v>
      </c>
      <c r="E1785" s="172" t="s">
        <v>3502</v>
      </c>
      <c r="F1785" s="173" t="s">
        <v>3503</v>
      </c>
      <c r="G1785" s="174" t="s">
        <v>412</v>
      </c>
      <c r="H1785" s="175">
        <v>5</v>
      </c>
      <c r="I1785" s="176"/>
      <c r="J1785" s="177">
        <f>ROUND(I1785*H1785,2)</f>
        <v>0</v>
      </c>
      <c r="K1785" s="173" t="s">
        <v>142</v>
      </c>
      <c r="L1785" s="37"/>
      <c r="M1785" s="178" t="s">
        <v>19</v>
      </c>
      <c r="N1785" s="179" t="s">
        <v>44</v>
      </c>
      <c r="O1785" s="62"/>
      <c r="P1785" s="180">
        <f>O1785*H1785</f>
        <v>0</v>
      </c>
      <c r="Q1785" s="180">
        <v>0</v>
      </c>
      <c r="R1785" s="180">
        <f>Q1785*H1785</f>
        <v>0</v>
      </c>
      <c r="S1785" s="180">
        <v>0</v>
      </c>
      <c r="T1785" s="181">
        <f>S1785*H1785</f>
        <v>0</v>
      </c>
      <c r="U1785" s="32"/>
      <c r="V1785" s="32"/>
      <c r="W1785" s="32"/>
      <c r="X1785" s="32"/>
      <c r="Y1785" s="32"/>
      <c r="Z1785" s="32"/>
      <c r="AA1785" s="32"/>
      <c r="AB1785" s="32"/>
      <c r="AC1785" s="32"/>
      <c r="AD1785" s="32"/>
      <c r="AE1785" s="32"/>
      <c r="AR1785" s="182" t="s">
        <v>143</v>
      </c>
      <c r="AT1785" s="182" t="s">
        <v>138</v>
      </c>
      <c r="AU1785" s="182" t="s">
        <v>83</v>
      </c>
      <c r="AY1785" s="15" t="s">
        <v>136</v>
      </c>
      <c r="BE1785" s="183">
        <f>IF(N1785="základní",J1785,0)</f>
        <v>0</v>
      </c>
      <c r="BF1785" s="183">
        <f>IF(N1785="snížená",J1785,0)</f>
        <v>0</v>
      </c>
      <c r="BG1785" s="183">
        <f>IF(N1785="zákl. přenesená",J1785,0)</f>
        <v>0</v>
      </c>
      <c r="BH1785" s="183">
        <f>IF(N1785="sníž. přenesená",J1785,0)</f>
        <v>0</v>
      </c>
      <c r="BI1785" s="183">
        <f>IF(N1785="nulová",J1785,0)</f>
        <v>0</v>
      </c>
      <c r="BJ1785" s="15" t="s">
        <v>81</v>
      </c>
      <c r="BK1785" s="183">
        <f>ROUND(I1785*H1785,2)</f>
        <v>0</v>
      </c>
      <c r="BL1785" s="15" t="s">
        <v>143</v>
      </c>
      <c r="BM1785" s="182" t="s">
        <v>3504</v>
      </c>
    </row>
    <row r="1786" spans="1:65" s="2" customFormat="1" ht="11.25">
      <c r="A1786" s="32"/>
      <c r="B1786" s="33"/>
      <c r="C1786" s="34"/>
      <c r="D1786" s="184" t="s">
        <v>145</v>
      </c>
      <c r="E1786" s="34"/>
      <c r="F1786" s="185" t="s">
        <v>3505</v>
      </c>
      <c r="G1786" s="34"/>
      <c r="H1786" s="34"/>
      <c r="I1786" s="186"/>
      <c r="J1786" s="34"/>
      <c r="K1786" s="34"/>
      <c r="L1786" s="37"/>
      <c r="M1786" s="187"/>
      <c r="N1786" s="188"/>
      <c r="O1786" s="62"/>
      <c r="P1786" s="62"/>
      <c r="Q1786" s="62"/>
      <c r="R1786" s="62"/>
      <c r="S1786" s="62"/>
      <c r="T1786" s="63"/>
      <c r="U1786" s="32"/>
      <c r="V1786" s="32"/>
      <c r="W1786" s="32"/>
      <c r="X1786" s="32"/>
      <c r="Y1786" s="32"/>
      <c r="Z1786" s="32"/>
      <c r="AA1786" s="32"/>
      <c r="AB1786" s="32"/>
      <c r="AC1786" s="32"/>
      <c r="AD1786" s="32"/>
      <c r="AE1786" s="32"/>
      <c r="AT1786" s="15" t="s">
        <v>145</v>
      </c>
      <c r="AU1786" s="15" t="s">
        <v>83</v>
      </c>
    </row>
    <row r="1787" spans="1:65" s="2" customFormat="1" ht="11.25">
      <c r="A1787" s="32"/>
      <c r="B1787" s="33"/>
      <c r="C1787" s="34"/>
      <c r="D1787" s="189" t="s">
        <v>147</v>
      </c>
      <c r="E1787" s="34"/>
      <c r="F1787" s="190" t="s">
        <v>3506</v>
      </c>
      <c r="G1787" s="34"/>
      <c r="H1787" s="34"/>
      <c r="I1787" s="186"/>
      <c r="J1787" s="34"/>
      <c r="K1787" s="34"/>
      <c r="L1787" s="37"/>
      <c r="M1787" s="187"/>
      <c r="N1787" s="188"/>
      <c r="O1787" s="62"/>
      <c r="P1787" s="62"/>
      <c r="Q1787" s="62"/>
      <c r="R1787" s="62"/>
      <c r="S1787" s="62"/>
      <c r="T1787" s="63"/>
      <c r="U1787" s="32"/>
      <c r="V1787" s="32"/>
      <c r="W1787" s="32"/>
      <c r="X1787" s="32"/>
      <c r="Y1787" s="32"/>
      <c r="Z1787" s="32"/>
      <c r="AA1787" s="32"/>
      <c r="AB1787" s="32"/>
      <c r="AC1787" s="32"/>
      <c r="AD1787" s="32"/>
      <c r="AE1787" s="32"/>
      <c r="AT1787" s="15" t="s">
        <v>147</v>
      </c>
      <c r="AU1787" s="15" t="s">
        <v>83</v>
      </c>
    </row>
    <row r="1788" spans="1:65" s="2" customFormat="1" ht="21.75" customHeight="1">
      <c r="A1788" s="32"/>
      <c r="B1788" s="33"/>
      <c r="C1788" s="171" t="s">
        <v>3507</v>
      </c>
      <c r="D1788" s="171" t="s">
        <v>138</v>
      </c>
      <c r="E1788" s="172" t="s">
        <v>3508</v>
      </c>
      <c r="F1788" s="173" t="s">
        <v>3509</v>
      </c>
      <c r="G1788" s="174" t="s">
        <v>412</v>
      </c>
      <c r="H1788" s="175">
        <v>5</v>
      </c>
      <c r="I1788" s="176"/>
      <c r="J1788" s="177">
        <f>ROUND(I1788*H1788,2)</f>
        <v>0</v>
      </c>
      <c r="K1788" s="173" t="s">
        <v>142</v>
      </c>
      <c r="L1788" s="37"/>
      <c r="M1788" s="178" t="s">
        <v>19</v>
      </c>
      <c r="N1788" s="179" t="s">
        <v>44</v>
      </c>
      <c r="O1788" s="62"/>
      <c r="P1788" s="180">
        <f>O1788*H1788</f>
        <v>0</v>
      </c>
      <c r="Q1788" s="180">
        <v>0</v>
      </c>
      <c r="R1788" s="180">
        <f>Q1788*H1788</f>
        <v>0</v>
      </c>
      <c r="S1788" s="180">
        <v>0</v>
      </c>
      <c r="T1788" s="181">
        <f>S1788*H1788</f>
        <v>0</v>
      </c>
      <c r="U1788" s="32"/>
      <c r="V1788" s="32"/>
      <c r="W1788" s="32"/>
      <c r="X1788" s="32"/>
      <c r="Y1788" s="32"/>
      <c r="Z1788" s="32"/>
      <c r="AA1788" s="32"/>
      <c r="AB1788" s="32"/>
      <c r="AC1788" s="32"/>
      <c r="AD1788" s="32"/>
      <c r="AE1788" s="32"/>
      <c r="AR1788" s="182" t="s">
        <v>143</v>
      </c>
      <c r="AT1788" s="182" t="s">
        <v>138</v>
      </c>
      <c r="AU1788" s="182" t="s">
        <v>83</v>
      </c>
      <c r="AY1788" s="15" t="s">
        <v>136</v>
      </c>
      <c r="BE1788" s="183">
        <f>IF(N1788="základní",J1788,0)</f>
        <v>0</v>
      </c>
      <c r="BF1788" s="183">
        <f>IF(N1788="snížená",J1788,0)</f>
        <v>0</v>
      </c>
      <c r="BG1788" s="183">
        <f>IF(N1788="zákl. přenesená",J1788,0)</f>
        <v>0</v>
      </c>
      <c r="BH1788" s="183">
        <f>IF(N1788="sníž. přenesená",J1788,0)</f>
        <v>0</v>
      </c>
      <c r="BI1788" s="183">
        <f>IF(N1788="nulová",J1788,0)</f>
        <v>0</v>
      </c>
      <c r="BJ1788" s="15" t="s">
        <v>81</v>
      </c>
      <c r="BK1788" s="183">
        <f>ROUND(I1788*H1788,2)</f>
        <v>0</v>
      </c>
      <c r="BL1788" s="15" t="s">
        <v>143</v>
      </c>
      <c r="BM1788" s="182" t="s">
        <v>3510</v>
      </c>
    </row>
    <row r="1789" spans="1:65" s="2" customFormat="1" ht="11.25">
      <c r="A1789" s="32"/>
      <c r="B1789" s="33"/>
      <c r="C1789" s="34"/>
      <c r="D1789" s="184" t="s">
        <v>145</v>
      </c>
      <c r="E1789" s="34"/>
      <c r="F1789" s="185" t="s">
        <v>3511</v>
      </c>
      <c r="G1789" s="34"/>
      <c r="H1789" s="34"/>
      <c r="I1789" s="186"/>
      <c r="J1789" s="34"/>
      <c r="K1789" s="34"/>
      <c r="L1789" s="37"/>
      <c r="M1789" s="187"/>
      <c r="N1789" s="188"/>
      <c r="O1789" s="62"/>
      <c r="P1789" s="62"/>
      <c r="Q1789" s="62"/>
      <c r="R1789" s="62"/>
      <c r="S1789" s="62"/>
      <c r="T1789" s="63"/>
      <c r="U1789" s="32"/>
      <c r="V1789" s="32"/>
      <c r="W1789" s="32"/>
      <c r="X1789" s="32"/>
      <c r="Y1789" s="32"/>
      <c r="Z1789" s="32"/>
      <c r="AA1789" s="32"/>
      <c r="AB1789" s="32"/>
      <c r="AC1789" s="32"/>
      <c r="AD1789" s="32"/>
      <c r="AE1789" s="32"/>
      <c r="AT1789" s="15" t="s">
        <v>145</v>
      </c>
      <c r="AU1789" s="15" t="s">
        <v>83</v>
      </c>
    </row>
    <row r="1790" spans="1:65" s="2" customFormat="1" ht="11.25">
      <c r="A1790" s="32"/>
      <c r="B1790" s="33"/>
      <c r="C1790" s="34"/>
      <c r="D1790" s="189" t="s">
        <v>147</v>
      </c>
      <c r="E1790" s="34"/>
      <c r="F1790" s="190" t="s">
        <v>3512</v>
      </c>
      <c r="G1790" s="34"/>
      <c r="H1790" s="34"/>
      <c r="I1790" s="186"/>
      <c r="J1790" s="34"/>
      <c r="K1790" s="34"/>
      <c r="L1790" s="37"/>
      <c r="M1790" s="187"/>
      <c r="N1790" s="188"/>
      <c r="O1790" s="62"/>
      <c r="P1790" s="62"/>
      <c r="Q1790" s="62"/>
      <c r="R1790" s="62"/>
      <c r="S1790" s="62"/>
      <c r="T1790" s="63"/>
      <c r="U1790" s="32"/>
      <c r="V1790" s="32"/>
      <c r="W1790" s="32"/>
      <c r="X1790" s="32"/>
      <c r="Y1790" s="32"/>
      <c r="Z1790" s="32"/>
      <c r="AA1790" s="32"/>
      <c r="AB1790" s="32"/>
      <c r="AC1790" s="32"/>
      <c r="AD1790" s="32"/>
      <c r="AE1790" s="32"/>
      <c r="AT1790" s="15" t="s">
        <v>147</v>
      </c>
      <c r="AU1790" s="15" t="s">
        <v>83</v>
      </c>
    </row>
    <row r="1791" spans="1:65" s="2" customFormat="1" ht="16.5" customHeight="1">
      <c r="A1791" s="32"/>
      <c r="B1791" s="33"/>
      <c r="C1791" s="171" t="s">
        <v>3513</v>
      </c>
      <c r="D1791" s="171" t="s">
        <v>138</v>
      </c>
      <c r="E1791" s="172" t="s">
        <v>3514</v>
      </c>
      <c r="F1791" s="173" t="s">
        <v>3515</v>
      </c>
      <c r="G1791" s="174" t="s">
        <v>412</v>
      </c>
      <c r="H1791" s="175">
        <v>5</v>
      </c>
      <c r="I1791" s="176"/>
      <c r="J1791" s="177">
        <f>ROUND(I1791*H1791,2)</f>
        <v>0</v>
      </c>
      <c r="K1791" s="173" t="s">
        <v>142</v>
      </c>
      <c r="L1791" s="37"/>
      <c r="M1791" s="178" t="s">
        <v>19</v>
      </c>
      <c r="N1791" s="179" t="s">
        <v>44</v>
      </c>
      <c r="O1791" s="62"/>
      <c r="P1791" s="180">
        <f>O1791*H1791</f>
        <v>0</v>
      </c>
      <c r="Q1791" s="180">
        <v>0</v>
      </c>
      <c r="R1791" s="180">
        <f>Q1791*H1791</f>
        <v>0</v>
      </c>
      <c r="S1791" s="180">
        <v>0</v>
      </c>
      <c r="T1791" s="181">
        <f>S1791*H1791</f>
        <v>0</v>
      </c>
      <c r="U1791" s="32"/>
      <c r="V1791" s="32"/>
      <c r="W1791" s="32"/>
      <c r="X1791" s="32"/>
      <c r="Y1791" s="32"/>
      <c r="Z1791" s="32"/>
      <c r="AA1791" s="32"/>
      <c r="AB1791" s="32"/>
      <c r="AC1791" s="32"/>
      <c r="AD1791" s="32"/>
      <c r="AE1791" s="32"/>
      <c r="AR1791" s="182" t="s">
        <v>143</v>
      </c>
      <c r="AT1791" s="182" t="s">
        <v>138</v>
      </c>
      <c r="AU1791" s="182" t="s">
        <v>83</v>
      </c>
      <c r="AY1791" s="15" t="s">
        <v>136</v>
      </c>
      <c r="BE1791" s="183">
        <f>IF(N1791="základní",J1791,0)</f>
        <v>0</v>
      </c>
      <c r="BF1791" s="183">
        <f>IF(N1791="snížená",J1791,0)</f>
        <v>0</v>
      </c>
      <c r="BG1791" s="183">
        <f>IF(N1791="zákl. přenesená",J1791,0)</f>
        <v>0</v>
      </c>
      <c r="BH1791" s="183">
        <f>IF(N1791="sníž. přenesená",J1791,0)</f>
        <v>0</v>
      </c>
      <c r="BI1791" s="183">
        <f>IF(N1791="nulová",J1791,0)</f>
        <v>0</v>
      </c>
      <c r="BJ1791" s="15" t="s">
        <v>81</v>
      </c>
      <c r="BK1791" s="183">
        <f>ROUND(I1791*H1791,2)</f>
        <v>0</v>
      </c>
      <c r="BL1791" s="15" t="s">
        <v>143</v>
      </c>
      <c r="BM1791" s="182" t="s">
        <v>3516</v>
      </c>
    </row>
    <row r="1792" spans="1:65" s="2" customFormat="1" ht="19.5">
      <c r="A1792" s="32"/>
      <c r="B1792" s="33"/>
      <c r="C1792" s="34"/>
      <c r="D1792" s="184" t="s">
        <v>145</v>
      </c>
      <c r="E1792" s="34"/>
      <c r="F1792" s="185" t="s">
        <v>3517</v>
      </c>
      <c r="G1792" s="34"/>
      <c r="H1792" s="34"/>
      <c r="I1792" s="186"/>
      <c r="J1792" s="34"/>
      <c r="K1792" s="34"/>
      <c r="L1792" s="37"/>
      <c r="M1792" s="187"/>
      <c r="N1792" s="188"/>
      <c r="O1792" s="62"/>
      <c r="P1792" s="62"/>
      <c r="Q1792" s="62"/>
      <c r="R1792" s="62"/>
      <c r="S1792" s="62"/>
      <c r="T1792" s="63"/>
      <c r="U1792" s="32"/>
      <c r="V1792" s="32"/>
      <c r="W1792" s="32"/>
      <c r="X1792" s="32"/>
      <c r="Y1792" s="32"/>
      <c r="Z1792" s="32"/>
      <c r="AA1792" s="32"/>
      <c r="AB1792" s="32"/>
      <c r="AC1792" s="32"/>
      <c r="AD1792" s="32"/>
      <c r="AE1792" s="32"/>
      <c r="AT1792" s="15" t="s">
        <v>145</v>
      </c>
      <c r="AU1792" s="15" t="s">
        <v>83</v>
      </c>
    </row>
    <row r="1793" spans="1:65" s="2" customFormat="1" ht="11.25">
      <c r="A1793" s="32"/>
      <c r="B1793" s="33"/>
      <c r="C1793" s="34"/>
      <c r="D1793" s="189" t="s">
        <v>147</v>
      </c>
      <c r="E1793" s="34"/>
      <c r="F1793" s="190" t="s">
        <v>3518</v>
      </c>
      <c r="G1793" s="34"/>
      <c r="H1793" s="34"/>
      <c r="I1793" s="186"/>
      <c r="J1793" s="34"/>
      <c r="K1793" s="34"/>
      <c r="L1793" s="37"/>
      <c r="M1793" s="187"/>
      <c r="N1793" s="188"/>
      <c r="O1793" s="62"/>
      <c r="P1793" s="62"/>
      <c r="Q1793" s="62"/>
      <c r="R1793" s="62"/>
      <c r="S1793" s="62"/>
      <c r="T1793" s="63"/>
      <c r="U1793" s="32"/>
      <c r="V1793" s="32"/>
      <c r="W1793" s="32"/>
      <c r="X1793" s="32"/>
      <c r="Y1793" s="32"/>
      <c r="Z1793" s="32"/>
      <c r="AA1793" s="32"/>
      <c r="AB1793" s="32"/>
      <c r="AC1793" s="32"/>
      <c r="AD1793" s="32"/>
      <c r="AE1793" s="32"/>
      <c r="AT1793" s="15" t="s">
        <v>147</v>
      </c>
      <c r="AU1793" s="15" t="s">
        <v>83</v>
      </c>
    </row>
    <row r="1794" spans="1:65" s="2" customFormat="1" ht="24.2" customHeight="1">
      <c r="A1794" s="32"/>
      <c r="B1794" s="33"/>
      <c r="C1794" s="171" t="s">
        <v>3519</v>
      </c>
      <c r="D1794" s="171" t="s">
        <v>138</v>
      </c>
      <c r="E1794" s="172" t="s">
        <v>3520</v>
      </c>
      <c r="F1794" s="173" t="s">
        <v>3521</v>
      </c>
      <c r="G1794" s="174" t="s">
        <v>412</v>
      </c>
      <c r="H1794" s="175">
        <v>10</v>
      </c>
      <c r="I1794" s="176"/>
      <c r="J1794" s="177">
        <f>ROUND(I1794*H1794,2)</f>
        <v>0</v>
      </c>
      <c r="K1794" s="173" t="s">
        <v>142</v>
      </c>
      <c r="L1794" s="37"/>
      <c r="M1794" s="178" t="s">
        <v>19</v>
      </c>
      <c r="N1794" s="179" t="s">
        <v>44</v>
      </c>
      <c r="O1794" s="62"/>
      <c r="P1794" s="180">
        <f>O1794*H1794</f>
        <v>0</v>
      </c>
      <c r="Q1794" s="180">
        <v>0</v>
      </c>
      <c r="R1794" s="180">
        <f>Q1794*H1794</f>
        <v>0</v>
      </c>
      <c r="S1794" s="180">
        <v>0</v>
      </c>
      <c r="T1794" s="181">
        <f>S1794*H1794</f>
        <v>0</v>
      </c>
      <c r="U1794" s="32"/>
      <c r="V1794" s="32"/>
      <c r="W1794" s="32"/>
      <c r="X1794" s="32"/>
      <c r="Y1794" s="32"/>
      <c r="Z1794" s="32"/>
      <c r="AA1794" s="32"/>
      <c r="AB1794" s="32"/>
      <c r="AC1794" s="32"/>
      <c r="AD1794" s="32"/>
      <c r="AE1794" s="32"/>
      <c r="AR1794" s="182" t="s">
        <v>143</v>
      </c>
      <c r="AT1794" s="182" t="s">
        <v>138</v>
      </c>
      <c r="AU1794" s="182" t="s">
        <v>83</v>
      </c>
      <c r="AY1794" s="15" t="s">
        <v>136</v>
      </c>
      <c r="BE1794" s="183">
        <f>IF(N1794="základní",J1794,0)</f>
        <v>0</v>
      </c>
      <c r="BF1794" s="183">
        <f>IF(N1794="snížená",J1794,0)</f>
        <v>0</v>
      </c>
      <c r="BG1794" s="183">
        <f>IF(N1794="zákl. přenesená",J1794,0)</f>
        <v>0</v>
      </c>
      <c r="BH1794" s="183">
        <f>IF(N1794="sníž. přenesená",J1794,0)</f>
        <v>0</v>
      </c>
      <c r="BI1794" s="183">
        <f>IF(N1794="nulová",J1794,0)</f>
        <v>0</v>
      </c>
      <c r="BJ1794" s="15" t="s">
        <v>81</v>
      </c>
      <c r="BK1794" s="183">
        <f>ROUND(I1794*H1794,2)</f>
        <v>0</v>
      </c>
      <c r="BL1794" s="15" t="s">
        <v>143</v>
      </c>
      <c r="BM1794" s="182" t="s">
        <v>3522</v>
      </c>
    </row>
    <row r="1795" spans="1:65" s="2" customFormat="1" ht="19.5">
      <c r="A1795" s="32"/>
      <c r="B1795" s="33"/>
      <c r="C1795" s="34"/>
      <c r="D1795" s="184" t="s">
        <v>145</v>
      </c>
      <c r="E1795" s="34"/>
      <c r="F1795" s="185" t="s">
        <v>3523</v>
      </c>
      <c r="G1795" s="34"/>
      <c r="H1795" s="34"/>
      <c r="I1795" s="186"/>
      <c r="J1795" s="34"/>
      <c r="K1795" s="34"/>
      <c r="L1795" s="37"/>
      <c r="M1795" s="187"/>
      <c r="N1795" s="188"/>
      <c r="O1795" s="62"/>
      <c r="P1795" s="62"/>
      <c r="Q1795" s="62"/>
      <c r="R1795" s="62"/>
      <c r="S1795" s="62"/>
      <c r="T1795" s="63"/>
      <c r="U1795" s="32"/>
      <c r="V1795" s="32"/>
      <c r="W1795" s="32"/>
      <c r="X1795" s="32"/>
      <c r="Y1795" s="32"/>
      <c r="Z1795" s="32"/>
      <c r="AA1795" s="32"/>
      <c r="AB1795" s="32"/>
      <c r="AC1795" s="32"/>
      <c r="AD1795" s="32"/>
      <c r="AE1795" s="32"/>
      <c r="AT1795" s="15" t="s">
        <v>145</v>
      </c>
      <c r="AU1795" s="15" t="s">
        <v>83</v>
      </c>
    </row>
    <row r="1796" spans="1:65" s="2" customFormat="1" ht="11.25">
      <c r="A1796" s="32"/>
      <c r="B1796" s="33"/>
      <c r="C1796" s="34"/>
      <c r="D1796" s="189" t="s">
        <v>147</v>
      </c>
      <c r="E1796" s="34"/>
      <c r="F1796" s="190" t="s">
        <v>3524</v>
      </c>
      <c r="G1796" s="34"/>
      <c r="H1796" s="34"/>
      <c r="I1796" s="186"/>
      <c r="J1796" s="34"/>
      <c r="K1796" s="34"/>
      <c r="L1796" s="37"/>
      <c r="M1796" s="187"/>
      <c r="N1796" s="188"/>
      <c r="O1796" s="62"/>
      <c r="P1796" s="62"/>
      <c r="Q1796" s="62"/>
      <c r="R1796" s="62"/>
      <c r="S1796" s="62"/>
      <c r="T1796" s="63"/>
      <c r="U1796" s="32"/>
      <c r="V1796" s="32"/>
      <c r="W1796" s="32"/>
      <c r="X1796" s="32"/>
      <c r="Y1796" s="32"/>
      <c r="Z1796" s="32"/>
      <c r="AA1796" s="32"/>
      <c r="AB1796" s="32"/>
      <c r="AC1796" s="32"/>
      <c r="AD1796" s="32"/>
      <c r="AE1796" s="32"/>
      <c r="AT1796" s="15" t="s">
        <v>147</v>
      </c>
      <c r="AU1796" s="15" t="s">
        <v>83</v>
      </c>
    </row>
    <row r="1797" spans="1:65" s="2" customFormat="1" ht="24.2" customHeight="1">
      <c r="A1797" s="32"/>
      <c r="B1797" s="33"/>
      <c r="C1797" s="171" t="s">
        <v>3525</v>
      </c>
      <c r="D1797" s="171" t="s">
        <v>138</v>
      </c>
      <c r="E1797" s="172" t="s">
        <v>3526</v>
      </c>
      <c r="F1797" s="173" t="s">
        <v>3527</v>
      </c>
      <c r="G1797" s="174" t="s">
        <v>412</v>
      </c>
      <c r="H1797" s="175">
        <v>20</v>
      </c>
      <c r="I1797" s="176"/>
      <c r="J1797" s="177">
        <f>ROUND(I1797*H1797,2)</f>
        <v>0</v>
      </c>
      <c r="K1797" s="173" t="s">
        <v>142</v>
      </c>
      <c r="L1797" s="37"/>
      <c r="M1797" s="178" t="s">
        <v>19</v>
      </c>
      <c r="N1797" s="179" t="s">
        <v>44</v>
      </c>
      <c r="O1797" s="62"/>
      <c r="P1797" s="180">
        <f>O1797*H1797</f>
        <v>0</v>
      </c>
      <c r="Q1797" s="180">
        <v>0</v>
      </c>
      <c r="R1797" s="180">
        <f>Q1797*H1797</f>
        <v>0</v>
      </c>
      <c r="S1797" s="180">
        <v>0</v>
      </c>
      <c r="T1797" s="181">
        <f>S1797*H1797</f>
        <v>0</v>
      </c>
      <c r="U1797" s="32"/>
      <c r="V1797" s="32"/>
      <c r="W1797" s="32"/>
      <c r="X1797" s="32"/>
      <c r="Y1797" s="32"/>
      <c r="Z1797" s="32"/>
      <c r="AA1797" s="32"/>
      <c r="AB1797" s="32"/>
      <c r="AC1797" s="32"/>
      <c r="AD1797" s="32"/>
      <c r="AE1797" s="32"/>
      <c r="AR1797" s="182" t="s">
        <v>143</v>
      </c>
      <c r="AT1797" s="182" t="s">
        <v>138</v>
      </c>
      <c r="AU1797" s="182" t="s">
        <v>83</v>
      </c>
      <c r="AY1797" s="15" t="s">
        <v>136</v>
      </c>
      <c r="BE1797" s="183">
        <f>IF(N1797="základní",J1797,0)</f>
        <v>0</v>
      </c>
      <c r="BF1797" s="183">
        <f>IF(N1797="snížená",J1797,0)</f>
        <v>0</v>
      </c>
      <c r="BG1797" s="183">
        <f>IF(N1797="zákl. přenesená",J1797,0)</f>
        <v>0</v>
      </c>
      <c r="BH1797" s="183">
        <f>IF(N1797="sníž. přenesená",J1797,0)</f>
        <v>0</v>
      </c>
      <c r="BI1797" s="183">
        <f>IF(N1797="nulová",J1797,0)</f>
        <v>0</v>
      </c>
      <c r="BJ1797" s="15" t="s">
        <v>81</v>
      </c>
      <c r="BK1797" s="183">
        <f>ROUND(I1797*H1797,2)</f>
        <v>0</v>
      </c>
      <c r="BL1797" s="15" t="s">
        <v>143</v>
      </c>
      <c r="BM1797" s="182" t="s">
        <v>3528</v>
      </c>
    </row>
    <row r="1798" spans="1:65" s="2" customFormat="1" ht="19.5">
      <c r="A1798" s="32"/>
      <c r="B1798" s="33"/>
      <c r="C1798" s="34"/>
      <c r="D1798" s="184" t="s">
        <v>145</v>
      </c>
      <c r="E1798" s="34"/>
      <c r="F1798" s="185" t="s">
        <v>3529</v>
      </c>
      <c r="G1798" s="34"/>
      <c r="H1798" s="34"/>
      <c r="I1798" s="186"/>
      <c r="J1798" s="34"/>
      <c r="K1798" s="34"/>
      <c r="L1798" s="37"/>
      <c r="M1798" s="187"/>
      <c r="N1798" s="188"/>
      <c r="O1798" s="62"/>
      <c r="P1798" s="62"/>
      <c r="Q1798" s="62"/>
      <c r="R1798" s="62"/>
      <c r="S1798" s="62"/>
      <c r="T1798" s="63"/>
      <c r="U1798" s="32"/>
      <c r="V1798" s="32"/>
      <c r="W1798" s="32"/>
      <c r="X1798" s="32"/>
      <c r="Y1798" s="32"/>
      <c r="Z1798" s="32"/>
      <c r="AA1798" s="32"/>
      <c r="AB1798" s="32"/>
      <c r="AC1798" s="32"/>
      <c r="AD1798" s="32"/>
      <c r="AE1798" s="32"/>
      <c r="AT1798" s="15" t="s">
        <v>145</v>
      </c>
      <c r="AU1798" s="15" t="s">
        <v>83</v>
      </c>
    </row>
    <row r="1799" spans="1:65" s="2" customFormat="1" ht="11.25">
      <c r="A1799" s="32"/>
      <c r="B1799" s="33"/>
      <c r="C1799" s="34"/>
      <c r="D1799" s="189" t="s">
        <v>147</v>
      </c>
      <c r="E1799" s="34"/>
      <c r="F1799" s="190" t="s">
        <v>3530</v>
      </c>
      <c r="G1799" s="34"/>
      <c r="H1799" s="34"/>
      <c r="I1799" s="186"/>
      <c r="J1799" s="34"/>
      <c r="K1799" s="34"/>
      <c r="L1799" s="37"/>
      <c r="M1799" s="187"/>
      <c r="N1799" s="188"/>
      <c r="O1799" s="62"/>
      <c r="P1799" s="62"/>
      <c r="Q1799" s="62"/>
      <c r="R1799" s="62"/>
      <c r="S1799" s="62"/>
      <c r="T1799" s="63"/>
      <c r="U1799" s="32"/>
      <c r="V1799" s="32"/>
      <c r="W1799" s="32"/>
      <c r="X1799" s="32"/>
      <c r="Y1799" s="32"/>
      <c r="Z1799" s="32"/>
      <c r="AA1799" s="32"/>
      <c r="AB1799" s="32"/>
      <c r="AC1799" s="32"/>
      <c r="AD1799" s="32"/>
      <c r="AE1799" s="32"/>
      <c r="AT1799" s="15" t="s">
        <v>147</v>
      </c>
      <c r="AU1799" s="15" t="s">
        <v>83</v>
      </c>
    </row>
    <row r="1800" spans="1:65" s="2" customFormat="1" ht="16.5" customHeight="1">
      <c r="A1800" s="32"/>
      <c r="B1800" s="33"/>
      <c r="C1800" s="171" t="s">
        <v>3531</v>
      </c>
      <c r="D1800" s="171" t="s">
        <v>138</v>
      </c>
      <c r="E1800" s="172" t="s">
        <v>3532</v>
      </c>
      <c r="F1800" s="173" t="s">
        <v>3533</v>
      </c>
      <c r="G1800" s="174" t="s">
        <v>412</v>
      </c>
      <c r="H1800" s="175">
        <v>50</v>
      </c>
      <c r="I1800" s="176"/>
      <c r="J1800" s="177">
        <f>ROUND(I1800*H1800,2)</f>
        <v>0</v>
      </c>
      <c r="K1800" s="173" t="s">
        <v>142</v>
      </c>
      <c r="L1800" s="37"/>
      <c r="M1800" s="178" t="s">
        <v>19</v>
      </c>
      <c r="N1800" s="179" t="s">
        <v>44</v>
      </c>
      <c r="O1800" s="62"/>
      <c r="P1800" s="180">
        <f>O1800*H1800</f>
        <v>0</v>
      </c>
      <c r="Q1800" s="180">
        <v>0</v>
      </c>
      <c r="R1800" s="180">
        <f>Q1800*H1800</f>
        <v>0</v>
      </c>
      <c r="S1800" s="180">
        <v>0</v>
      </c>
      <c r="T1800" s="181">
        <f>S1800*H1800</f>
        <v>0</v>
      </c>
      <c r="U1800" s="32"/>
      <c r="V1800" s="32"/>
      <c r="W1800" s="32"/>
      <c r="X1800" s="32"/>
      <c r="Y1800" s="32"/>
      <c r="Z1800" s="32"/>
      <c r="AA1800" s="32"/>
      <c r="AB1800" s="32"/>
      <c r="AC1800" s="32"/>
      <c r="AD1800" s="32"/>
      <c r="AE1800" s="32"/>
      <c r="AR1800" s="182" t="s">
        <v>143</v>
      </c>
      <c r="AT1800" s="182" t="s">
        <v>138</v>
      </c>
      <c r="AU1800" s="182" t="s">
        <v>83</v>
      </c>
      <c r="AY1800" s="15" t="s">
        <v>136</v>
      </c>
      <c r="BE1800" s="183">
        <f>IF(N1800="základní",J1800,0)</f>
        <v>0</v>
      </c>
      <c r="BF1800" s="183">
        <f>IF(N1800="snížená",J1800,0)</f>
        <v>0</v>
      </c>
      <c r="BG1800" s="183">
        <f>IF(N1800="zákl. přenesená",J1800,0)</f>
        <v>0</v>
      </c>
      <c r="BH1800" s="183">
        <f>IF(N1800="sníž. přenesená",J1800,0)</f>
        <v>0</v>
      </c>
      <c r="BI1800" s="183">
        <f>IF(N1800="nulová",J1800,0)</f>
        <v>0</v>
      </c>
      <c r="BJ1800" s="15" t="s">
        <v>81</v>
      </c>
      <c r="BK1800" s="183">
        <f>ROUND(I1800*H1800,2)</f>
        <v>0</v>
      </c>
      <c r="BL1800" s="15" t="s">
        <v>143</v>
      </c>
      <c r="BM1800" s="182" t="s">
        <v>3534</v>
      </c>
    </row>
    <row r="1801" spans="1:65" s="2" customFormat="1" ht="19.5">
      <c r="A1801" s="32"/>
      <c r="B1801" s="33"/>
      <c r="C1801" s="34"/>
      <c r="D1801" s="184" t="s">
        <v>145</v>
      </c>
      <c r="E1801" s="34"/>
      <c r="F1801" s="185" t="s">
        <v>3535</v>
      </c>
      <c r="G1801" s="34"/>
      <c r="H1801" s="34"/>
      <c r="I1801" s="186"/>
      <c r="J1801" s="34"/>
      <c r="K1801" s="34"/>
      <c r="L1801" s="37"/>
      <c r="M1801" s="187"/>
      <c r="N1801" s="188"/>
      <c r="O1801" s="62"/>
      <c r="P1801" s="62"/>
      <c r="Q1801" s="62"/>
      <c r="R1801" s="62"/>
      <c r="S1801" s="62"/>
      <c r="T1801" s="63"/>
      <c r="U1801" s="32"/>
      <c r="V1801" s="32"/>
      <c r="W1801" s="32"/>
      <c r="X1801" s="32"/>
      <c r="Y1801" s="32"/>
      <c r="Z1801" s="32"/>
      <c r="AA1801" s="32"/>
      <c r="AB1801" s="32"/>
      <c r="AC1801" s="32"/>
      <c r="AD1801" s="32"/>
      <c r="AE1801" s="32"/>
      <c r="AT1801" s="15" t="s">
        <v>145</v>
      </c>
      <c r="AU1801" s="15" t="s">
        <v>83</v>
      </c>
    </row>
    <row r="1802" spans="1:65" s="2" customFormat="1" ht="11.25">
      <c r="A1802" s="32"/>
      <c r="B1802" s="33"/>
      <c r="C1802" s="34"/>
      <c r="D1802" s="189" t="s">
        <v>147</v>
      </c>
      <c r="E1802" s="34"/>
      <c r="F1802" s="190" t="s">
        <v>3536</v>
      </c>
      <c r="G1802" s="34"/>
      <c r="H1802" s="34"/>
      <c r="I1802" s="186"/>
      <c r="J1802" s="34"/>
      <c r="K1802" s="34"/>
      <c r="L1802" s="37"/>
      <c r="M1802" s="187"/>
      <c r="N1802" s="188"/>
      <c r="O1802" s="62"/>
      <c r="P1802" s="62"/>
      <c r="Q1802" s="62"/>
      <c r="R1802" s="62"/>
      <c r="S1802" s="62"/>
      <c r="T1802" s="63"/>
      <c r="U1802" s="32"/>
      <c r="V1802" s="32"/>
      <c r="W1802" s="32"/>
      <c r="X1802" s="32"/>
      <c r="Y1802" s="32"/>
      <c r="Z1802" s="32"/>
      <c r="AA1802" s="32"/>
      <c r="AB1802" s="32"/>
      <c r="AC1802" s="32"/>
      <c r="AD1802" s="32"/>
      <c r="AE1802" s="32"/>
      <c r="AT1802" s="15" t="s">
        <v>147</v>
      </c>
      <c r="AU1802" s="15" t="s">
        <v>83</v>
      </c>
    </row>
    <row r="1803" spans="1:65" s="2" customFormat="1" ht="16.5" customHeight="1">
      <c r="A1803" s="32"/>
      <c r="B1803" s="33"/>
      <c r="C1803" s="171" t="s">
        <v>3537</v>
      </c>
      <c r="D1803" s="171" t="s">
        <v>138</v>
      </c>
      <c r="E1803" s="172" t="s">
        <v>3538</v>
      </c>
      <c r="F1803" s="173" t="s">
        <v>3539</v>
      </c>
      <c r="G1803" s="174" t="s">
        <v>412</v>
      </c>
      <c r="H1803" s="175">
        <v>100</v>
      </c>
      <c r="I1803" s="176"/>
      <c r="J1803" s="177">
        <f>ROUND(I1803*H1803,2)</f>
        <v>0</v>
      </c>
      <c r="K1803" s="173" t="s">
        <v>142</v>
      </c>
      <c r="L1803" s="37"/>
      <c r="M1803" s="178" t="s">
        <v>19</v>
      </c>
      <c r="N1803" s="179" t="s">
        <v>44</v>
      </c>
      <c r="O1803" s="62"/>
      <c r="P1803" s="180">
        <f>O1803*H1803</f>
        <v>0</v>
      </c>
      <c r="Q1803" s="180">
        <v>0</v>
      </c>
      <c r="R1803" s="180">
        <f>Q1803*H1803</f>
        <v>0</v>
      </c>
      <c r="S1803" s="180">
        <v>0</v>
      </c>
      <c r="T1803" s="181">
        <f>S1803*H1803</f>
        <v>0</v>
      </c>
      <c r="U1803" s="32"/>
      <c r="V1803" s="32"/>
      <c r="W1803" s="32"/>
      <c r="X1803" s="32"/>
      <c r="Y1803" s="32"/>
      <c r="Z1803" s="32"/>
      <c r="AA1803" s="32"/>
      <c r="AB1803" s="32"/>
      <c r="AC1803" s="32"/>
      <c r="AD1803" s="32"/>
      <c r="AE1803" s="32"/>
      <c r="AR1803" s="182" t="s">
        <v>143</v>
      </c>
      <c r="AT1803" s="182" t="s">
        <v>138</v>
      </c>
      <c r="AU1803" s="182" t="s">
        <v>83</v>
      </c>
      <c r="AY1803" s="15" t="s">
        <v>136</v>
      </c>
      <c r="BE1803" s="183">
        <f>IF(N1803="základní",J1803,0)</f>
        <v>0</v>
      </c>
      <c r="BF1803" s="183">
        <f>IF(N1803="snížená",J1803,0)</f>
        <v>0</v>
      </c>
      <c r="BG1803" s="183">
        <f>IF(N1803="zákl. přenesená",J1803,0)</f>
        <v>0</v>
      </c>
      <c r="BH1803" s="183">
        <f>IF(N1803="sníž. přenesená",J1803,0)</f>
        <v>0</v>
      </c>
      <c r="BI1803" s="183">
        <f>IF(N1803="nulová",J1803,0)</f>
        <v>0</v>
      </c>
      <c r="BJ1803" s="15" t="s">
        <v>81</v>
      </c>
      <c r="BK1803" s="183">
        <f>ROUND(I1803*H1803,2)</f>
        <v>0</v>
      </c>
      <c r="BL1803" s="15" t="s">
        <v>143</v>
      </c>
      <c r="BM1803" s="182" t="s">
        <v>3540</v>
      </c>
    </row>
    <row r="1804" spans="1:65" s="2" customFormat="1" ht="19.5">
      <c r="A1804" s="32"/>
      <c r="B1804" s="33"/>
      <c r="C1804" s="34"/>
      <c r="D1804" s="184" t="s">
        <v>145</v>
      </c>
      <c r="E1804" s="34"/>
      <c r="F1804" s="185" t="s">
        <v>3541</v>
      </c>
      <c r="G1804" s="34"/>
      <c r="H1804" s="34"/>
      <c r="I1804" s="186"/>
      <c r="J1804" s="34"/>
      <c r="K1804" s="34"/>
      <c r="L1804" s="37"/>
      <c r="M1804" s="187"/>
      <c r="N1804" s="188"/>
      <c r="O1804" s="62"/>
      <c r="P1804" s="62"/>
      <c r="Q1804" s="62"/>
      <c r="R1804" s="62"/>
      <c r="S1804" s="62"/>
      <c r="T1804" s="63"/>
      <c r="U1804" s="32"/>
      <c r="V1804" s="32"/>
      <c r="W1804" s="32"/>
      <c r="X1804" s="32"/>
      <c r="Y1804" s="32"/>
      <c r="Z1804" s="32"/>
      <c r="AA1804" s="32"/>
      <c r="AB1804" s="32"/>
      <c r="AC1804" s="32"/>
      <c r="AD1804" s="32"/>
      <c r="AE1804" s="32"/>
      <c r="AT1804" s="15" t="s">
        <v>145</v>
      </c>
      <c r="AU1804" s="15" t="s">
        <v>83</v>
      </c>
    </row>
    <row r="1805" spans="1:65" s="2" customFormat="1" ht="11.25">
      <c r="A1805" s="32"/>
      <c r="B1805" s="33"/>
      <c r="C1805" s="34"/>
      <c r="D1805" s="189" t="s">
        <v>147</v>
      </c>
      <c r="E1805" s="34"/>
      <c r="F1805" s="190" t="s">
        <v>3542</v>
      </c>
      <c r="G1805" s="34"/>
      <c r="H1805" s="34"/>
      <c r="I1805" s="186"/>
      <c r="J1805" s="34"/>
      <c r="K1805" s="34"/>
      <c r="L1805" s="37"/>
      <c r="M1805" s="187"/>
      <c r="N1805" s="188"/>
      <c r="O1805" s="62"/>
      <c r="P1805" s="62"/>
      <c r="Q1805" s="62"/>
      <c r="R1805" s="62"/>
      <c r="S1805" s="62"/>
      <c r="T1805" s="63"/>
      <c r="U1805" s="32"/>
      <c r="V1805" s="32"/>
      <c r="W1805" s="32"/>
      <c r="X1805" s="32"/>
      <c r="Y1805" s="32"/>
      <c r="Z1805" s="32"/>
      <c r="AA1805" s="32"/>
      <c r="AB1805" s="32"/>
      <c r="AC1805" s="32"/>
      <c r="AD1805" s="32"/>
      <c r="AE1805" s="32"/>
      <c r="AT1805" s="15" t="s">
        <v>147</v>
      </c>
      <c r="AU1805" s="15" t="s">
        <v>83</v>
      </c>
    </row>
    <row r="1806" spans="1:65" s="2" customFormat="1" ht="16.5" customHeight="1">
      <c r="A1806" s="32"/>
      <c r="B1806" s="33"/>
      <c r="C1806" s="171" t="s">
        <v>3543</v>
      </c>
      <c r="D1806" s="171" t="s">
        <v>138</v>
      </c>
      <c r="E1806" s="172" t="s">
        <v>3544</v>
      </c>
      <c r="F1806" s="173" t="s">
        <v>3545</v>
      </c>
      <c r="G1806" s="174" t="s">
        <v>412</v>
      </c>
      <c r="H1806" s="175">
        <v>200</v>
      </c>
      <c r="I1806" s="176"/>
      <c r="J1806" s="177">
        <f>ROUND(I1806*H1806,2)</f>
        <v>0</v>
      </c>
      <c r="K1806" s="173" t="s">
        <v>142</v>
      </c>
      <c r="L1806" s="37"/>
      <c r="M1806" s="178" t="s">
        <v>19</v>
      </c>
      <c r="N1806" s="179" t="s">
        <v>44</v>
      </c>
      <c r="O1806" s="62"/>
      <c r="P1806" s="180">
        <f>O1806*H1806</f>
        <v>0</v>
      </c>
      <c r="Q1806" s="180">
        <v>0</v>
      </c>
      <c r="R1806" s="180">
        <f>Q1806*H1806</f>
        <v>0</v>
      </c>
      <c r="S1806" s="180">
        <v>0</v>
      </c>
      <c r="T1806" s="181">
        <f>S1806*H1806</f>
        <v>0</v>
      </c>
      <c r="U1806" s="32"/>
      <c r="V1806" s="32"/>
      <c r="W1806" s="32"/>
      <c r="X1806" s="32"/>
      <c r="Y1806" s="32"/>
      <c r="Z1806" s="32"/>
      <c r="AA1806" s="32"/>
      <c r="AB1806" s="32"/>
      <c r="AC1806" s="32"/>
      <c r="AD1806" s="32"/>
      <c r="AE1806" s="32"/>
      <c r="AR1806" s="182" t="s">
        <v>143</v>
      </c>
      <c r="AT1806" s="182" t="s">
        <v>138</v>
      </c>
      <c r="AU1806" s="182" t="s">
        <v>83</v>
      </c>
      <c r="AY1806" s="15" t="s">
        <v>136</v>
      </c>
      <c r="BE1806" s="183">
        <f>IF(N1806="základní",J1806,0)</f>
        <v>0</v>
      </c>
      <c r="BF1806" s="183">
        <f>IF(N1806="snížená",J1806,0)</f>
        <v>0</v>
      </c>
      <c r="BG1806" s="183">
        <f>IF(N1806="zákl. přenesená",J1806,0)</f>
        <v>0</v>
      </c>
      <c r="BH1806" s="183">
        <f>IF(N1806="sníž. přenesená",J1806,0)</f>
        <v>0</v>
      </c>
      <c r="BI1806" s="183">
        <f>IF(N1806="nulová",J1806,0)</f>
        <v>0</v>
      </c>
      <c r="BJ1806" s="15" t="s">
        <v>81</v>
      </c>
      <c r="BK1806" s="183">
        <f>ROUND(I1806*H1806,2)</f>
        <v>0</v>
      </c>
      <c r="BL1806" s="15" t="s">
        <v>143</v>
      </c>
      <c r="BM1806" s="182" t="s">
        <v>3546</v>
      </c>
    </row>
    <row r="1807" spans="1:65" s="2" customFormat="1" ht="11.25">
      <c r="A1807" s="32"/>
      <c r="B1807" s="33"/>
      <c r="C1807" s="34"/>
      <c r="D1807" s="184" t="s">
        <v>145</v>
      </c>
      <c r="E1807" s="34"/>
      <c r="F1807" s="185" t="s">
        <v>3547</v>
      </c>
      <c r="G1807" s="34"/>
      <c r="H1807" s="34"/>
      <c r="I1807" s="186"/>
      <c r="J1807" s="34"/>
      <c r="K1807" s="34"/>
      <c r="L1807" s="37"/>
      <c r="M1807" s="187"/>
      <c r="N1807" s="188"/>
      <c r="O1807" s="62"/>
      <c r="P1807" s="62"/>
      <c r="Q1807" s="62"/>
      <c r="R1807" s="62"/>
      <c r="S1807" s="62"/>
      <c r="T1807" s="63"/>
      <c r="U1807" s="32"/>
      <c r="V1807" s="32"/>
      <c r="W1807" s="32"/>
      <c r="X1807" s="32"/>
      <c r="Y1807" s="32"/>
      <c r="Z1807" s="32"/>
      <c r="AA1807" s="32"/>
      <c r="AB1807" s="32"/>
      <c r="AC1807" s="32"/>
      <c r="AD1807" s="32"/>
      <c r="AE1807" s="32"/>
      <c r="AT1807" s="15" t="s">
        <v>145</v>
      </c>
      <c r="AU1807" s="15" t="s">
        <v>83</v>
      </c>
    </row>
    <row r="1808" spans="1:65" s="2" customFormat="1" ht="11.25">
      <c r="A1808" s="32"/>
      <c r="B1808" s="33"/>
      <c r="C1808" s="34"/>
      <c r="D1808" s="189" t="s">
        <v>147</v>
      </c>
      <c r="E1808" s="34"/>
      <c r="F1808" s="190" t="s">
        <v>3548</v>
      </c>
      <c r="G1808" s="34"/>
      <c r="H1808" s="34"/>
      <c r="I1808" s="186"/>
      <c r="J1808" s="34"/>
      <c r="K1808" s="34"/>
      <c r="L1808" s="37"/>
      <c r="M1808" s="187"/>
      <c r="N1808" s="188"/>
      <c r="O1808" s="62"/>
      <c r="P1808" s="62"/>
      <c r="Q1808" s="62"/>
      <c r="R1808" s="62"/>
      <c r="S1808" s="62"/>
      <c r="T1808" s="63"/>
      <c r="U1808" s="32"/>
      <c r="V1808" s="32"/>
      <c r="W1808" s="32"/>
      <c r="X1808" s="32"/>
      <c r="Y1808" s="32"/>
      <c r="Z1808" s="32"/>
      <c r="AA1808" s="32"/>
      <c r="AB1808" s="32"/>
      <c r="AC1808" s="32"/>
      <c r="AD1808" s="32"/>
      <c r="AE1808" s="32"/>
      <c r="AT1808" s="15" t="s">
        <v>147</v>
      </c>
      <c r="AU1808" s="15" t="s">
        <v>83</v>
      </c>
    </row>
    <row r="1809" spans="1:65" s="2" customFormat="1" ht="16.5" customHeight="1">
      <c r="A1809" s="32"/>
      <c r="B1809" s="33"/>
      <c r="C1809" s="171" t="s">
        <v>3549</v>
      </c>
      <c r="D1809" s="171" t="s">
        <v>138</v>
      </c>
      <c r="E1809" s="172" t="s">
        <v>3550</v>
      </c>
      <c r="F1809" s="173" t="s">
        <v>3551</v>
      </c>
      <c r="G1809" s="174" t="s">
        <v>412</v>
      </c>
      <c r="H1809" s="175">
        <v>2000</v>
      </c>
      <c r="I1809" s="176"/>
      <c r="J1809" s="177">
        <f>ROUND(I1809*H1809,2)</f>
        <v>0</v>
      </c>
      <c r="K1809" s="173" t="s">
        <v>142</v>
      </c>
      <c r="L1809" s="37"/>
      <c r="M1809" s="178" t="s">
        <v>19</v>
      </c>
      <c r="N1809" s="179" t="s">
        <v>44</v>
      </c>
      <c r="O1809" s="62"/>
      <c r="P1809" s="180">
        <f>O1809*H1809</f>
        <v>0</v>
      </c>
      <c r="Q1809" s="180">
        <v>0</v>
      </c>
      <c r="R1809" s="180">
        <f>Q1809*H1809</f>
        <v>0</v>
      </c>
      <c r="S1809" s="180">
        <v>0</v>
      </c>
      <c r="T1809" s="181">
        <f>S1809*H1809</f>
        <v>0</v>
      </c>
      <c r="U1809" s="32"/>
      <c r="V1809" s="32"/>
      <c r="W1809" s="32"/>
      <c r="X1809" s="32"/>
      <c r="Y1809" s="32"/>
      <c r="Z1809" s="32"/>
      <c r="AA1809" s="32"/>
      <c r="AB1809" s="32"/>
      <c r="AC1809" s="32"/>
      <c r="AD1809" s="32"/>
      <c r="AE1809" s="32"/>
      <c r="AR1809" s="182" t="s">
        <v>143</v>
      </c>
      <c r="AT1809" s="182" t="s">
        <v>138</v>
      </c>
      <c r="AU1809" s="182" t="s">
        <v>83</v>
      </c>
      <c r="AY1809" s="15" t="s">
        <v>136</v>
      </c>
      <c r="BE1809" s="183">
        <f>IF(N1809="základní",J1809,0)</f>
        <v>0</v>
      </c>
      <c r="BF1809" s="183">
        <f>IF(N1809="snížená",J1809,0)</f>
        <v>0</v>
      </c>
      <c r="BG1809" s="183">
        <f>IF(N1809="zákl. přenesená",J1809,0)</f>
        <v>0</v>
      </c>
      <c r="BH1809" s="183">
        <f>IF(N1809="sníž. přenesená",J1809,0)</f>
        <v>0</v>
      </c>
      <c r="BI1809" s="183">
        <f>IF(N1809="nulová",J1809,0)</f>
        <v>0</v>
      </c>
      <c r="BJ1809" s="15" t="s">
        <v>81</v>
      </c>
      <c r="BK1809" s="183">
        <f>ROUND(I1809*H1809,2)</f>
        <v>0</v>
      </c>
      <c r="BL1809" s="15" t="s">
        <v>143</v>
      </c>
      <c r="BM1809" s="182" t="s">
        <v>3552</v>
      </c>
    </row>
    <row r="1810" spans="1:65" s="2" customFormat="1" ht="19.5">
      <c r="A1810" s="32"/>
      <c r="B1810" s="33"/>
      <c r="C1810" s="34"/>
      <c r="D1810" s="184" t="s">
        <v>145</v>
      </c>
      <c r="E1810" s="34"/>
      <c r="F1810" s="185" t="s">
        <v>3553</v>
      </c>
      <c r="G1810" s="34"/>
      <c r="H1810" s="34"/>
      <c r="I1810" s="186"/>
      <c r="J1810" s="34"/>
      <c r="K1810" s="34"/>
      <c r="L1810" s="37"/>
      <c r="M1810" s="187"/>
      <c r="N1810" s="188"/>
      <c r="O1810" s="62"/>
      <c r="P1810" s="62"/>
      <c r="Q1810" s="62"/>
      <c r="R1810" s="62"/>
      <c r="S1810" s="62"/>
      <c r="T1810" s="63"/>
      <c r="U1810" s="32"/>
      <c r="V1810" s="32"/>
      <c r="W1810" s="32"/>
      <c r="X1810" s="32"/>
      <c r="Y1810" s="32"/>
      <c r="Z1810" s="32"/>
      <c r="AA1810" s="32"/>
      <c r="AB1810" s="32"/>
      <c r="AC1810" s="32"/>
      <c r="AD1810" s="32"/>
      <c r="AE1810" s="32"/>
      <c r="AT1810" s="15" t="s">
        <v>145</v>
      </c>
      <c r="AU1810" s="15" t="s">
        <v>83</v>
      </c>
    </row>
    <row r="1811" spans="1:65" s="2" customFormat="1" ht="11.25">
      <c r="A1811" s="32"/>
      <c r="B1811" s="33"/>
      <c r="C1811" s="34"/>
      <c r="D1811" s="189" t="s">
        <v>147</v>
      </c>
      <c r="E1811" s="34"/>
      <c r="F1811" s="190" t="s">
        <v>3554</v>
      </c>
      <c r="G1811" s="34"/>
      <c r="H1811" s="34"/>
      <c r="I1811" s="186"/>
      <c r="J1811" s="34"/>
      <c r="K1811" s="34"/>
      <c r="L1811" s="37"/>
      <c r="M1811" s="187"/>
      <c r="N1811" s="188"/>
      <c r="O1811" s="62"/>
      <c r="P1811" s="62"/>
      <c r="Q1811" s="62"/>
      <c r="R1811" s="62"/>
      <c r="S1811" s="62"/>
      <c r="T1811" s="63"/>
      <c r="U1811" s="32"/>
      <c r="V1811" s="32"/>
      <c r="W1811" s="32"/>
      <c r="X1811" s="32"/>
      <c r="Y1811" s="32"/>
      <c r="Z1811" s="32"/>
      <c r="AA1811" s="32"/>
      <c r="AB1811" s="32"/>
      <c r="AC1811" s="32"/>
      <c r="AD1811" s="32"/>
      <c r="AE1811" s="32"/>
      <c r="AT1811" s="15" t="s">
        <v>147</v>
      </c>
      <c r="AU1811" s="15" t="s">
        <v>83</v>
      </c>
    </row>
    <row r="1812" spans="1:65" s="2" customFormat="1" ht="16.5" customHeight="1">
      <c r="A1812" s="32"/>
      <c r="B1812" s="33"/>
      <c r="C1812" s="171" t="s">
        <v>3555</v>
      </c>
      <c r="D1812" s="171" t="s">
        <v>138</v>
      </c>
      <c r="E1812" s="172" t="s">
        <v>3556</v>
      </c>
      <c r="F1812" s="173" t="s">
        <v>3557</v>
      </c>
      <c r="G1812" s="174" t="s">
        <v>412</v>
      </c>
      <c r="H1812" s="175">
        <v>100</v>
      </c>
      <c r="I1812" s="176"/>
      <c r="J1812" s="177">
        <f>ROUND(I1812*H1812,2)</f>
        <v>0</v>
      </c>
      <c r="K1812" s="173" t="s">
        <v>142</v>
      </c>
      <c r="L1812" s="37"/>
      <c r="M1812" s="178" t="s">
        <v>19</v>
      </c>
      <c r="N1812" s="179" t="s">
        <v>44</v>
      </c>
      <c r="O1812" s="62"/>
      <c r="P1812" s="180">
        <f>O1812*H1812</f>
        <v>0</v>
      </c>
      <c r="Q1812" s="180">
        <v>0</v>
      </c>
      <c r="R1812" s="180">
        <f>Q1812*H1812</f>
        <v>0</v>
      </c>
      <c r="S1812" s="180">
        <v>0</v>
      </c>
      <c r="T1812" s="181">
        <f>S1812*H1812</f>
        <v>0</v>
      </c>
      <c r="U1812" s="32"/>
      <c r="V1812" s="32"/>
      <c r="W1812" s="32"/>
      <c r="X1812" s="32"/>
      <c r="Y1812" s="32"/>
      <c r="Z1812" s="32"/>
      <c r="AA1812" s="32"/>
      <c r="AB1812" s="32"/>
      <c r="AC1812" s="32"/>
      <c r="AD1812" s="32"/>
      <c r="AE1812" s="32"/>
      <c r="AR1812" s="182" t="s">
        <v>143</v>
      </c>
      <c r="AT1812" s="182" t="s">
        <v>138</v>
      </c>
      <c r="AU1812" s="182" t="s">
        <v>83</v>
      </c>
      <c r="AY1812" s="15" t="s">
        <v>136</v>
      </c>
      <c r="BE1812" s="183">
        <f>IF(N1812="základní",J1812,0)</f>
        <v>0</v>
      </c>
      <c r="BF1812" s="183">
        <f>IF(N1812="snížená",J1812,0)</f>
        <v>0</v>
      </c>
      <c r="BG1812" s="183">
        <f>IF(N1812="zákl. přenesená",J1812,0)</f>
        <v>0</v>
      </c>
      <c r="BH1812" s="183">
        <f>IF(N1812="sníž. přenesená",J1812,0)</f>
        <v>0</v>
      </c>
      <c r="BI1812" s="183">
        <f>IF(N1812="nulová",J1812,0)</f>
        <v>0</v>
      </c>
      <c r="BJ1812" s="15" t="s">
        <v>81</v>
      </c>
      <c r="BK1812" s="183">
        <f>ROUND(I1812*H1812,2)</f>
        <v>0</v>
      </c>
      <c r="BL1812" s="15" t="s">
        <v>143</v>
      </c>
      <c r="BM1812" s="182" t="s">
        <v>3558</v>
      </c>
    </row>
    <row r="1813" spans="1:65" s="2" customFormat="1" ht="11.25">
      <c r="A1813" s="32"/>
      <c r="B1813" s="33"/>
      <c r="C1813" s="34"/>
      <c r="D1813" s="184" t="s">
        <v>145</v>
      </c>
      <c r="E1813" s="34"/>
      <c r="F1813" s="185" t="s">
        <v>3559</v>
      </c>
      <c r="G1813" s="34"/>
      <c r="H1813" s="34"/>
      <c r="I1813" s="186"/>
      <c r="J1813" s="34"/>
      <c r="K1813" s="34"/>
      <c r="L1813" s="37"/>
      <c r="M1813" s="187"/>
      <c r="N1813" s="188"/>
      <c r="O1813" s="62"/>
      <c r="P1813" s="62"/>
      <c r="Q1813" s="62"/>
      <c r="R1813" s="62"/>
      <c r="S1813" s="62"/>
      <c r="T1813" s="63"/>
      <c r="U1813" s="32"/>
      <c r="V1813" s="32"/>
      <c r="W1813" s="32"/>
      <c r="X1813" s="32"/>
      <c r="Y1813" s="32"/>
      <c r="Z1813" s="32"/>
      <c r="AA1813" s="32"/>
      <c r="AB1813" s="32"/>
      <c r="AC1813" s="32"/>
      <c r="AD1813" s="32"/>
      <c r="AE1813" s="32"/>
      <c r="AT1813" s="15" t="s">
        <v>145</v>
      </c>
      <c r="AU1813" s="15" t="s">
        <v>83</v>
      </c>
    </row>
    <row r="1814" spans="1:65" s="2" customFormat="1" ht="11.25">
      <c r="A1814" s="32"/>
      <c r="B1814" s="33"/>
      <c r="C1814" s="34"/>
      <c r="D1814" s="189" t="s">
        <v>147</v>
      </c>
      <c r="E1814" s="34"/>
      <c r="F1814" s="190" t="s">
        <v>3560</v>
      </c>
      <c r="G1814" s="34"/>
      <c r="H1814" s="34"/>
      <c r="I1814" s="186"/>
      <c r="J1814" s="34"/>
      <c r="K1814" s="34"/>
      <c r="L1814" s="37"/>
      <c r="M1814" s="187"/>
      <c r="N1814" s="188"/>
      <c r="O1814" s="62"/>
      <c r="P1814" s="62"/>
      <c r="Q1814" s="62"/>
      <c r="R1814" s="62"/>
      <c r="S1814" s="62"/>
      <c r="T1814" s="63"/>
      <c r="U1814" s="32"/>
      <c r="V1814" s="32"/>
      <c r="W1814" s="32"/>
      <c r="X1814" s="32"/>
      <c r="Y1814" s="32"/>
      <c r="Z1814" s="32"/>
      <c r="AA1814" s="32"/>
      <c r="AB1814" s="32"/>
      <c r="AC1814" s="32"/>
      <c r="AD1814" s="32"/>
      <c r="AE1814" s="32"/>
      <c r="AT1814" s="15" t="s">
        <v>147</v>
      </c>
      <c r="AU1814" s="15" t="s">
        <v>83</v>
      </c>
    </row>
    <row r="1815" spans="1:65" s="2" customFormat="1" ht="16.5" customHeight="1">
      <c r="A1815" s="32"/>
      <c r="B1815" s="33"/>
      <c r="C1815" s="171" t="s">
        <v>3561</v>
      </c>
      <c r="D1815" s="171" t="s">
        <v>138</v>
      </c>
      <c r="E1815" s="172" t="s">
        <v>3562</v>
      </c>
      <c r="F1815" s="173" t="s">
        <v>3563</v>
      </c>
      <c r="G1815" s="174" t="s">
        <v>412</v>
      </c>
      <c r="H1815" s="175">
        <v>100</v>
      </c>
      <c r="I1815" s="176"/>
      <c r="J1815" s="177">
        <f>ROUND(I1815*H1815,2)</f>
        <v>0</v>
      </c>
      <c r="K1815" s="173" t="s">
        <v>142</v>
      </c>
      <c r="L1815" s="37"/>
      <c r="M1815" s="178" t="s">
        <v>19</v>
      </c>
      <c r="N1815" s="179" t="s">
        <v>44</v>
      </c>
      <c r="O1815" s="62"/>
      <c r="P1815" s="180">
        <f>O1815*H1815</f>
        <v>0</v>
      </c>
      <c r="Q1815" s="180">
        <v>0</v>
      </c>
      <c r="R1815" s="180">
        <f>Q1815*H1815</f>
        <v>0</v>
      </c>
      <c r="S1815" s="180">
        <v>0</v>
      </c>
      <c r="T1815" s="181">
        <f>S1815*H1815</f>
        <v>0</v>
      </c>
      <c r="U1815" s="32"/>
      <c r="V1815" s="32"/>
      <c r="W1815" s="32"/>
      <c r="X1815" s="32"/>
      <c r="Y1815" s="32"/>
      <c r="Z1815" s="32"/>
      <c r="AA1815" s="32"/>
      <c r="AB1815" s="32"/>
      <c r="AC1815" s="32"/>
      <c r="AD1815" s="32"/>
      <c r="AE1815" s="32"/>
      <c r="AR1815" s="182" t="s">
        <v>143</v>
      </c>
      <c r="AT1815" s="182" t="s">
        <v>138</v>
      </c>
      <c r="AU1815" s="182" t="s">
        <v>83</v>
      </c>
      <c r="AY1815" s="15" t="s">
        <v>136</v>
      </c>
      <c r="BE1815" s="183">
        <f>IF(N1815="základní",J1815,0)</f>
        <v>0</v>
      </c>
      <c r="BF1815" s="183">
        <f>IF(N1815="snížená",J1815,0)</f>
        <v>0</v>
      </c>
      <c r="BG1815" s="183">
        <f>IF(N1815="zákl. přenesená",J1815,0)</f>
        <v>0</v>
      </c>
      <c r="BH1815" s="183">
        <f>IF(N1815="sníž. přenesená",J1815,0)</f>
        <v>0</v>
      </c>
      <c r="BI1815" s="183">
        <f>IF(N1815="nulová",J1815,0)</f>
        <v>0</v>
      </c>
      <c r="BJ1815" s="15" t="s">
        <v>81</v>
      </c>
      <c r="BK1815" s="183">
        <f>ROUND(I1815*H1815,2)</f>
        <v>0</v>
      </c>
      <c r="BL1815" s="15" t="s">
        <v>143</v>
      </c>
      <c r="BM1815" s="182" t="s">
        <v>3564</v>
      </c>
    </row>
    <row r="1816" spans="1:65" s="2" customFormat="1" ht="11.25">
      <c r="A1816" s="32"/>
      <c r="B1816" s="33"/>
      <c r="C1816" s="34"/>
      <c r="D1816" s="184" t="s">
        <v>145</v>
      </c>
      <c r="E1816" s="34"/>
      <c r="F1816" s="185" t="s">
        <v>3565</v>
      </c>
      <c r="G1816" s="34"/>
      <c r="H1816" s="34"/>
      <c r="I1816" s="186"/>
      <c r="J1816" s="34"/>
      <c r="K1816" s="34"/>
      <c r="L1816" s="37"/>
      <c r="M1816" s="187"/>
      <c r="N1816" s="188"/>
      <c r="O1816" s="62"/>
      <c r="P1816" s="62"/>
      <c r="Q1816" s="62"/>
      <c r="R1816" s="62"/>
      <c r="S1816" s="62"/>
      <c r="T1816" s="63"/>
      <c r="U1816" s="32"/>
      <c r="V1816" s="32"/>
      <c r="W1816" s="32"/>
      <c r="X1816" s="32"/>
      <c r="Y1816" s="32"/>
      <c r="Z1816" s="32"/>
      <c r="AA1816" s="32"/>
      <c r="AB1816" s="32"/>
      <c r="AC1816" s="32"/>
      <c r="AD1816" s="32"/>
      <c r="AE1816" s="32"/>
      <c r="AT1816" s="15" t="s">
        <v>145</v>
      </c>
      <c r="AU1816" s="15" t="s">
        <v>83</v>
      </c>
    </row>
    <row r="1817" spans="1:65" s="2" customFormat="1" ht="11.25">
      <c r="A1817" s="32"/>
      <c r="B1817" s="33"/>
      <c r="C1817" s="34"/>
      <c r="D1817" s="189" t="s">
        <v>147</v>
      </c>
      <c r="E1817" s="34"/>
      <c r="F1817" s="190" t="s">
        <v>3566</v>
      </c>
      <c r="G1817" s="34"/>
      <c r="H1817" s="34"/>
      <c r="I1817" s="186"/>
      <c r="J1817" s="34"/>
      <c r="K1817" s="34"/>
      <c r="L1817" s="37"/>
      <c r="M1817" s="187"/>
      <c r="N1817" s="188"/>
      <c r="O1817" s="62"/>
      <c r="P1817" s="62"/>
      <c r="Q1817" s="62"/>
      <c r="R1817" s="62"/>
      <c r="S1817" s="62"/>
      <c r="T1817" s="63"/>
      <c r="U1817" s="32"/>
      <c r="V1817" s="32"/>
      <c r="W1817" s="32"/>
      <c r="X1817" s="32"/>
      <c r="Y1817" s="32"/>
      <c r="Z1817" s="32"/>
      <c r="AA1817" s="32"/>
      <c r="AB1817" s="32"/>
      <c r="AC1817" s="32"/>
      <c r="AD1817" s="32"/>
      <c r="AE1817" s="32"/>
      <c r="AT1817" s="15" t="s">
        <v>147</v>
      </c>
      <c r="AU1817" s="15" t="s">
        <v>83</v>
      </c>
    </row>
    <row r="1818" spans="1:65" s="2" customFormat="1" ht="16.5" customHeight="1">
      <c r="A1818" s="32"/>
      <c r="B1818" s="33"/>
      <c r="C1818" s="171" t="s">
        <v>3567</v>
      </c>
      <c r="D1818" s="171" t="s">
        <v>138</v>
      </c>
      <c r="E1818" s="172" t="s">
        <v>3568</v>
      </c>
      <c r="F1818" s="173" t="s">
        <v>3569</v>
      </c>
      <c r="G1818" s="174" t="s">
        <v>168</v>
      </c>
      <c r="H1818" s="175">
        <v>50</v>
      </c>
      <c r="I1818" s="176"/>
      <c r="J1818" s="177">
        <f>ROUND(I1818*H1818,2)</f>
        <v>0</v>
      </c>
      <c r="K1818" s="173" t="s">
        <v>142</v>
      </c>
      <c r="L1818" s="37"/>
      <c r="M1818" s="178" t="s">
        <v>19</v>
      </c>
      <c r="N1818" s="179" t="s">
        <v>44</v>
      </c>
      <c r="O1818" s="62"/>
      <c r="P1818" s="180">
        <f>O1818*H1818</f>
        <v>0</v>
      </c>
      <c r="Q1818" s="180">
        <v>0</v>
      </c>
      <c r="R1818" s="180">
        <f>Q1818*H1818</f>
        <v>0</v>
      </c>
      <c r="S1818" s="180">
        <v>0</v>
      </c>
      <c r="T1818" s="181">
        <f>S1818*H1818</f>
        <v>0</v>
      </c>
      <c r="U1818" s="32"/>
      <c r="V1818" s="32"/>
      <c r="W1818" s="32"/>
      <c r="X1818" s="32"/>
      <c r="Y1818" s="32"/>
      <c r="Z1818" s="32"/>
      <c r="AA1818" s="32"/>
      <c r="AB1818" s="32"/>
      <c r="AC1818" s="32"/>
      <c r="AD1818" s="32"/>
      <c r="AE1818" s="32"/>
      <c r="AR1818" s="182" t="s">
        <v>143</v>
      </c>
      <c r="AT1818" s="182" t="s">
        <v>138</v>
      </c>
      <c r="AU1818" s="182" t="s">
        <v>83</v>
      </c>
      <c r="AY1818" s="15" t="s">
        <v>136</v>
      </c>
      <c r="BE1818" s="183">
        <f>IF(N1818="základní",J1818,0)</f>
        <v>0</v>
      </c>
      <c r="BF1818" s="183">
        <f>IF(N1818="snížená",J1818,0)</f>
        <v>0</v>
      </c>
      <c r="BG1818" s="183">
        <f>IF(N1818="zákl. přenesená",J1818,0)</f>
        <v>0</v>
      </c>
      <c r="BH1818" s="183">
        <f>IF(N1818="sníž. přenesená",J1818,0)</f>
        <v>0</v>
      </c>
      <c r="BI1818" s="183">
        <f>IF(N1818="nulová",J1818,0)</f>
        <v>0</v>
      </c>
      <c r="BJ1818" s="15" t="s">
        <v>81</v>
      </c>
      <c r="BK1818" s="183">
        <f>ROUND(I1818*H1818,2)</f>
        <v>0</v>
      </c>
      <c r="BL1818" s="15" t="s">
        <v>143</v>
      </c>
      <c r="BM1818" s="182" t="s">
        <v>3570</v>
      </c>
    </row>
    <row r="1819" spans="1:65" s="2" customFormat="1" ht="11.25">
      <c r="A1819" s="32"/>
      <c r="B1819" s="33"/>
      <c r="C1819" s="34"/>
      <c r="D1819" s="184" t="s">
        <v>145</v>
      </c>
      <c r="E1819" s="34"/>
      <c r="F1819" s="185" t="s">
        <v>3571</v>
      </c>
      <c r="G1819" s="34"/>
      <c r="H1819" s="34"/>
      <c r="I1819" s="186"/>
      <c r="J1819" s="34"/>
      <c r="K1819" s="34"/>
      <c r="L1819" s="37"/>
      <c r="M1819" s="187"/>
      <c r="N1819" s="188"/>
      <c r="O1819" s="62"/>
      <c r="P1819" s="62"/>
      <c r="Q1819" s="62"/>
      <c r="R1819" s="62"/>
      <c r="S1819" s="62"/>
      <c r="T1819" s="63"/>
      <c r="U1819" s="32"/>
      <c r="V1819" s="32"/>
      <c r="W1819" s="32"/>
      <c r="X1819" s="32"/>
      <c r="Y1819" s="32"/>
      <c r="Z1819" s="32"/>
      <c r="AA1819" s="32"/>
      <c r="AB1819" s="32"/>
      <c r="AC1819" s="32"/>
      <c r="AD1819" s="32"/>
      <c r="AE1819" s="32"/>
      <c r="AT1819" s="15" t="s">
        <v>145</v>
      </c>
      <c r="AU1819" s="15" t="s">
        <v>83</v>
      </c>
    </row>
    <row r="1820" spans="1:65" s="2" customFormat="1" ht="11.25">
      <c r="A1820" s="32"/>
      <c r="B1820" s="33"/>
      <c r="C1820" s="34"/>
      <c r="D1820" s="189" t="s">
        <v>147</v>
      </c>
      <c r="E1820" s="34"/>
      <c r="F1820" s="190" t="s">
        <v>3572</v>
      </c>
      <c r="G1820" s="34"/>
      <c r="H1820" s="34"/>
      <c r="I1820" s="186"/>
      <c r="J1820" s="34"/>
      <c r="K1820" s="34"/>
      <c r="L1820" s="37"/>
      <c r="M1820" s="187"/>
      <c r="N1820" s="188"/>
      <c r="O1820" s="62"/>
      <c r="P1820" s="62"/>
      <c r="Q1820" s="62"/>
      <c r="R1820" s="62"/>
      <c r="S1820" s="62"/>
      <c r="T1820" s="63"/>
      <c r="U1820" s="32"/>
      <c r="V1820" s="32"/>
      <c r="W1820" s="32"/>
      <c r="X1820" s="32"/>
      <c r="Y1820" s="32"/>
      <c r="Z1820" s="32"/>
      <c r="AA1820" s="32"/>
      <c r="AB1820" s="32"/>
      <c r="AC1820" s="32"/>
      <c r="AD1820" s="32"/>
      <c r="AE1820" s="32"/>
      <c r="AT1820" s="15" t="s">
        <v>147</v>
      </c>
      <c r="AU1820" s="15" t="s">
        <v>83</v>
      </c>
    </row>
    <row r="1821" spans="1:65" s="2" customFormat="1" ht="16.5" customHeight="1">
      <c r="A1821" s="32"/>
      <c r="B1821" s="33"/>
      <c r="C1821" s="171" t="s">
        <v>3573</v>
      </c>
      <c r="D1821" s="171" t="s">
        <v>138</v>
      </c>
      <c r="E1821" s="172" t="s">
        <v>3574</v>
      </c>
      <c r="F1821" s="173" t="s">
        <v>3575</v>
      </c>
      <c r="G1821" s="174" t="s">
        <v>412</v>
      </c>
      <c r="H1821" s="175">
        <v>80</v>
      </c>
      <c r="I1821" s="176"/>
      <c r="J1821" s="177">
        <f>ROUND(I1821*H1821,2)</f>
        <v>0</v>
      </c>
      <c r="K1821" s="173" t="s">
        <v>142</v>
      </c>
      <c r="L1821" s="37"/>
      <c r="M1821" s="178" t="s">
        <v>19</v>
      </c>
      <c r="N1821" s="179" t="s">
        <v>44</v>
      </c>
      <c r="O1821" s="62"/>
      <c r="P1821" s="180">
        <f>O1821*H1821</f>
        <v>0</v>
      </c>
      <c r="Q1821" s="180">
        <v>0</v>
      </c>
      <c r="R1821" s="180">
        <f>Q1821*H1821</f>
        <v>0</v>
      </c>
      <c r="S1821" s="180">
        <v>0</v>
      </c>
      <c r="T1821" s="181">
        <f>S1821*H1821</f>
        <v>0</v>
      </c>
      <c r="U1821" s="32"/>
      <c r="V1821" s="32"/>
      <c r="W1821" s="32"/>
      <c r="X1821" s="32"/>
      <c r="Y1821" s="32"/>
      <c r="Z1821" s="32"/>
      <c r="AA1821" s="32"/>
      <c r="AB1821" s="32"/>
      <c r="AC1821" s="32"/>
      <c r="AD1821" s="32"/>
      <c r="AE1821" s="32"/>
      <c r="AR1821" s="182" t="s">
        <v>143</v>
      </c>
      <c r="AT1821" s="182" t="s">
        <v>138</v>
      </c>
      <c r="AU1821" s="182" t="s">
        <v>83</v>
      </c>
      <c r="AY1821" s="15" t="s">
        <v>136</v>
      </c>
      <c r="BE1821" s="183">
        <f>IF(N1821="základní",J1821,0)</f>
        <v>0</v>
      </c>
      <c r="BF1821" s="183">
        <f>IF(N1821="snížená",J1821,0)</f>
        <v>0</v>
      </c>
      <c r="BG1821" s="183">
        <f>IF(N1821="zákl. přenesená",J1821,0)</f>
        <v>0</v>
      </c>
      <c r="BH1821" s="183">
        <f>IF(N1821="sníž. přenesená",J1821,0)</f>
        <v>0</v>
      </c>
      <c r="BI1821" s="183">
        <f>IF(N1821="nulová",J1821,0)</f>
        <v>0</v>
      </c>
      <c r="BJ1821" s="15" t="s">
        <v>81</v>
      </c>
      <c r="BK1821" s="183">
        <f>ROUND(I1821*H1821,2)</f>
        <v>0</v>
      </c>
      <c r="BL1821" s="15" t="s">
        <v>143</v>
      </c>
      <c r="BM1821" s="182" t="s">
        <v>3576</v>
      </c>
    </row>
    <row r="1822" spans="1:65" s="2" customFormat="1" ht="11.25">
      <c r="A1822" s="32"/>
      <c r="B1822" s="33"/>
      <c r="C1822" s="34"/>
      <c r="D1822" s="184" t="s">
        <v>145</v>
      </c>
      <c r="E1822" s="34"/>
      <c r="F1822" s="185" t="s">
        <v>3577</v>
      </c>
      <c r="G1822" s="34"/>
      <c r="H1822" s="34"/>
      <c r="I1822" s="186"/>
      <c r="J1822" s="34"/>
      <c r="K1822" s="34"/>
      <c r="L1822" s="37"/>
      <c r="M1822" s="187"/>
      <c r="N1822" s="188"/>
      <c r="O1822" s="62"/>
      <c r="P1822" s="62"/>
      <c r="Q1822" s="62"/>
      <c r="R1822" s="62"/>
      <c r="S1822" s="62"/>
      <c r="T1822" s="63"/>
      <c r="U1822" s="32"/>
      <c r="V1822" s="32"/>
      <c r="W1822" s="32"/>
      <c r="X1822" s="32"/>
      <c r="Y1822" s="32"/>
      <c r="Z1822" s="32"/>
      <c r="AA1822" s="32"/>
      <c r="AB1822" s="32"/>
      <c r="AC1822" s="32"/>
      <c r="AD1822" s="32"/>
      <c r="AE1822" s="32"/>
      <c r="AT1822" s="15" t="s">
        <v>145</v>
      </c>
      <c r="AU1822" s="15" t="s">
        <v>83</v>
      </c>
    </row>
    <row r="1823" spans="1:65" s="2" customFormat="1" ht="11.25">
      <c r="A1823" s="32"/>
      <c r="B1823" s="33"/>
      <c r="C1823" s="34"/>
      <c r="D1823" s="189" t="s">
        <v>147</v>
      </c>
      <c r="E1823" s="34"/>
      <c r="F1823" s="190" t="s">
        <v>3578</v>
      </c>
      <c r="G1823" s="34"/>
      <c r="H1823" s="34"/>
      <c r="I1823" s="186"/>
      <c r="J1823" s="34"/>
      <c r="K1823" s="34"/>
      <c r="L1823" s="37"/>
      <c r="M1823" s="187"/>
      <c r="N1823" s="188"/>
      <c r="O1823" s="62"/>
      <c r="P1823" s="62"/>
      <c r="Q1823" s="62"/>
      <c r="R1823" s="62"/>
      <c r="S1823" s="62"/>
      <c r="T1823" s="63"/>
      <c r="U1823" s="32"/>
      <c r="V1823" s="32"/>
      <c r="W1823" s="32"/>
      <c r="X1823" s="32"/>
      <c r="Y1823" s="32"/>
      <c r="Z1823" s="32"/>
      <c r="AA1823" s="32"/>
      <c r="AB1823" s="32"/>
      <c r="AC1823" s="32"/>
      <c r="AD1823" s="32"/>
      <c r="AE1823" s="32"/>
      <c r="AT1823" s="15" t="s">
        <v>147</v>
      </c>
      <c r="AU1823" s="15" t="s">
        <v>83</v>
      </c>
    </row>
    <row r="1824" spans="1:65" s="2" customFormat="1" ht="16.5" customHeight="1">
      <c r="A1824" s="32"/>
      <c r="B1824" s="33"/>
      <c r="C1824" s="171" t="s">
        <v>3579</v>
      </c>
      <c r="D1824" s="171" t="s">
        <v>138</v>
      </c>
      <c r="E1824" s="172" t="s">
        <v>3580</v>
      </c>
      <c r="F1824" s="173" t="s">
        <v>3581</v>
      </c>
      <c r="G1824" s="174" t="s">
        <v>412</v>
      </c>
      <c r="H1824" s="175">
        <v>100</v>
      </c>
      <c r="I1824" s="176"/>
      <c r="J1824" s="177">
        <f>ROUND(I1824*H1824,2)</f>
        <v>0</v>
      </c>
      <c r="K1824" s="173" t="s">
        <v>142</v>
      </c>
      <c r="L1824" s="37"/>
      <c r="M1824" s="178" t="s">
        <v>19</v>
      </c>
      <c r="N1824" s="179" t="s">
        <v>44</v>
      </c>
      <c r="O1824" s="62"/>
      <c r="P1824" s="180">
        <f>O1824*H1824</f>
        <v>0</v>
      </c>
      <c r="Q1824" s="180">
        <v>0</v>
      </c>
      <c r="R1824" s="180">
        <f>Q1824*H1824</f>
        <v>0</v>
      </c>
      <c r="S1824" s="180">
        <v>0</v>
      </c>
      <c r="T1824" s="181">
        <f>S1824*H1824</f>
        <v>0</v>
      </c>
      <c r="U1824" s="32"/>
      <c r="V1824" s="32"/>
      <c r="W1824" s="32"/>
      <c r="X1824" s="32"/>
      <c r="Y1824" s="32"/>
      <c r="Z1824" s="32"/>
      <c r="AA1824" s="32"/>
      <c r="AB1824" s="32"/>
      <c r="AC1824" s="32"/>
      <c r="AD1824" s="32"/>
      <c r="AE1824" s="32"/>
      <c r="AR1824" s="182" t="s">
        <v>143</v>
      </c>
      <c r="AT1824" s="182" t="s">
        <v>138</v>
      </c>
      <c r="AU1824" s="182" t="s">
        <v>83</v>
      </c>
      <c r="AY1824" s="15" t="s">
        <v>136</v>
      </c>
      <c r="BE1824" s="183">
        <f>IF(N1824="základní",J1824,0)</f>
        <v>0</v>
      </c>
      <c r="BF1824" s="183">
        <f>IF(N1824="snížená",J1824,0)</f>
        <v>0</v>
      </c>
      <c r="BG1824" s="183">
        <f>IF(N1824="zákl. přenesená",J1824,0)</f>
        <v>0</v>
      </c>
      <c r="BH1824" s="183">
        <f>IF(N1824="sníž. přenesená",J1824,0)</f>
        <v>0</v>
      </c>
      <c r="BI1824" s="183">
        <f>IF(N1824="nulová",J1824,0)</f>
        <v>0</v>
      </c>
      <c r="BJ1824" s="15" t="s">
        <v>81</v>
      </c>
      <c r="BK1824" s="183">
        <f>ROUND(I1824*H1824,2)</f>
        <v>0</v>
      </c>
      <c r="BL1824" s="15" t="s">
        <v>143</v>
      </c>
      <c r="BM1824" s="182" t="s">
        <v>3582</v>
      </c>
    </row>
    <row r="1825" spans="1:65" s="2" customFormat="1" ht="19.5">
      <c r="A1825" s="32"/>
      <c r="B1825" s="33"/>
      <c r="C1825" s="34"/>
      <c r="D1825" s="184" t="s">
        <v>145</v>
      </c>
      <c r="E1825" s="34"/>
      <c r="F1825" s="185" t="s">
        <v>3583</v>
      </c>
      <c r="G1825" s="34"/>
      <c r="H1825" s="34"/>
      <c r="I1825" s="186"/>
      <c r="J1825" s="34"/>
      <c r="K1825" s="34"/>
      <c r="L1825" s="37"/>
      <c r="M1825" s="187"/>
      <c r="N1825" s="188"/>
      <c r="O1825" s="62"/>
      <c r="P1825" s="62"/>
      <c r="Q1825" s="62"/>
      <c r="R1825" s="62"/>
      <c r="S1825" s="62"/>
      <c r="T1825" s="63"/>
      <c r="U1825" s="32"/>
      <c r="V1825" s="32"/>
      <c r="W1825" s="32"/>
      <c r="X1825" s="32"/>
      <c r="Y1825" s="32"/>
      <c r="Z1825" s="32"/>
      <c r="AA1825" s="32"/>
      <c r="AB1825" s="32"/>
      <c r="AC1825" s="32"/>
      <c r="AD1825" s="32"/>
      <c r="AE1825" s="32"/>
      <c r="AT1825" s="15" t="s">
        <v>145</v>
      </c>
      <c r="AU1825" s="15" t="s">
        <v>83</v>
      </c>
    </row>
    <row r="1826" spans="1:65" s="2" customFormat="1" ht="11.25">
      <c r="A1826" s="32"/>
      <c r="B1826" s="33"/>
      <c r="C1826" s="34"/>
      <c r="D1826" s="189" t="s">
        <v>147</v>
      </c>
      <c r="E1826" s="34"/>
      <c r="F1826" s="190" t="s">
        <v>3584</v>
      </c>
      <c r="G1826" s="34"/>
      <c r="H1826" s="34"/>
      <c r="I1826" s="186"/>
      <c r="J1826" s="34"/>
      <c r="K1826" s="34"/>
      <c r="L1826" s="37"/>
      <c r="M1826" s="187"/>
      <c r="N1826" s="188"/>
      <c r="O1826" s="62"/>
      <c r="P1826" s="62"/>
      <c r="Q1826" s="62"/>
      <c r="R1826" s="62"/>
      <c r="S1826" s="62"/>
      <c r="T1826" s="63"/>
      <c r="U1826" s="32"/>
      <c r="V1826" s="32"/>
      <c r="W1826" s="32"/>
      <c r="X1826" s="32"/>
      <c r="Y1826" s="32"/>
      <c r="Z1826" s="32"/>
      <c r="AA1826" s="32"/>
      <c r="AB1826" s="32"/>
      <c r="AC1826" s="32"/>
      <c r="AD1826" s="32"/>
      <c r="AE1826" s="32"/>
      <c r="AT1826" s="15" t="s">
        <v>147</v>
      </c>
      <c r="AU1826" s="15" t="s">
        <v>83</v>
      </c>
    </row>
    <row r="1827" spans="1:65" s="2" customFormat="1" ht="16.5" customHeight="1">
      <c r="A1827" s="32"/>
      <c r="B1827" s="33"/>
      <c r="C1827" s="171" t="s">
        <v>3585</v>
      </c>
      <c r="D1827" s="171" t="s">
        <v>138</v>
      </c>
      <c r="E1827" s="172" t="s">
        <v>3586</v>
      </c>
      <c r="F1827" s="173" t="s">
        <v>3587</v>
      </c>
      <c r="G1827" s="174" t="s">
        <v>412</v>
      </c>
      <c r="H1827" s="175">
        <v>50</v>
      </c>
      <c r="I1827" s="176"/>
      <c r="J1827" s="177">
        <f>ROUND(I1827*H1827,2)</f>
        <v>0</v>
      </c>
      <c r="K1827" s="173" t="s">
        <v>142</v>
      </c>
      <c r="L1827" s="37"/>
      <c r="M1827" s="178" t="s">
        <v>19</v>
      </c>
      <c r="N1827" s="179" t="s">
        <v>44</v>
      </c>
      <c r="O1827" s="62"/>
      <c r="P1827" s="180">
        <f>O1827*H1827</f>
        <v>0</v>
      </c>
      <c r="Q1827" s="180">
        <v>0</v>
      </c>
      <c r="R1827" s="180">
        <f>Q1827*H1827</f>
        <v>0</v>
      </c>
      <c r="S1827" s="180">
        <v>0</v>
      </c>
      <c r="T1827" s="181">
        <f>S1827*H1827</f>
        <v>0</v>
      </c>
      <c r="U1827" s="32"/>
      <c r="V1827" s="32"/>
      <c r="W1827" s="32"/>
      <c r="X1827" s="32"/>
      <c r="Y1827" s="32"/>
      <c r="Z1827" s="32"/>
      <c r="AA1827" s="32"/>
      <c r="AB1827" s="32"/>
      <c r="AC1827" s="32"/>
      <c r="AD1827" s="32"/>
      <c r="AE1827" s="32"/>
      <c r="AR1827" s="182" t="s">
        <v>143</v>
      </c>
      <c r="AT1827" s="182" t="s">
        <v>138</v>
      </c>
      <c r="AU1827" s="182" t="s">
        <v>83</v>
      </c>
      <c r="AY1827" s="15" t="s">
        <v>136</v>
      </c>
      <c r="BE1827" s="183">
        <f>IF(N1827="základní",J1827,0)</f>
        <v>0</v>
      </c>
      <c r="BF1827" s="183">
        <f>IF(N1827="snížená",J1827,0)</f>
        <v>0</v>
      </c>
      <c r="BG1827" s="183">
        <f>IF(N1827="zákl. přenesená",J1827,0)</f>
        <v>0</v>
      </c>
      <c r="BH1827" s="183">
        <f>IF(N1827="sníž. přenesená",J1827,0)</f>
        <v>0</v>
      </c>
      <c r="BI1827" s="183">
        <f>IF(N1827="nulová",J1827,0)</f>
        <v>0</v>
      </c>
      <c r="BJ1827" s="15" t="s">
        <v>81</v>
      </c>
      <c r="BK1827" s="183">
        <f>ROUND(I1827*H1827,2)</f>
        <v>0</v>
      </c>
      <c r="BL1827" s="15" t="s">
        <v>143</v>
      </c>
      <c r="BM1827" s="182" t="s">
        <v>3588</v>
      </c>
    </row>
    <row r="1828" spans="1:65" s="2" customFormat="1" ht="11.25">
      <c r="A1828" s="32"/>
      <c r="B1828" s="33"/>
      <c r="C1828" s="34"/>
      <c r="D1828" s="184" t="s">
        <v>145</v>
      </c>
      <c r="E1828" s="34"/>
      <c r="F1828" s="185" t="s">
        <v>3589</v>
      </c>
      <c r="G1828" s="34"/>
      <c r="H1828" s="34"/>
      <c r="I1828" s="186"/>
      <c r="J1828" s="34"/>
      <c r="K1828" s="34"/>
      <c r="L1828" s="37"/>
      <c r="M1828" s="187"/>
      <c r="N1828" s="188"/>
      <c r="O1828" s="62"/>
      <c r="P1828" s="62"/>
      <c r="Q1828" s="62"/>
      <c r="R1828" s="62"/>
      <c r="S1828" s="62"/>
      <c r="T1828" s="63"/>
      <c r="U1828" s="32"/>
      <c r="V1828" s="32"/>
      <c r="W1828" s="32"/>
      <c r="X1828" s="32"/>
      <c r="Y1828" s="32"/>
      <c r="Z1828" s="32"/>
      <c r="AA1828" s="32"/>
      <c r="AB1828" s="32"/>
      <c r="AC1828" s="32"/>
      <c r="AD1828" s="32"/>
      <c r="AE1828" s="32"/>
      <c r="AT1828" s="15" t="s">
        <v>145</v>
      </c>
      <c r="AU1828" s="15" t="s">
        <v>83</v>
      </c>
    </row>
    <row r="1829" spans="1:65" s="2" customFormat="1" ht="11.25">
      <c r="A1829" s="32"/>
      <c r="B1829" s="33"/>
      <c r="C1829" s="34"/>
      <c r="D1829" s="189" t="s">
        <v>147</v>
      </c>
      <c r="E1829" s="34"/>
      <c r="F1829" s="190" t="s">
        <v>3590</v>
      </c>
      <c r="G1829" s="34"/>
      <c r="H1829" s="34"/>
      <c r="I1829" s="186"/>
      <c r="J1829" s="34"/>
      <c r="K1829" s="34"/>
      <c r="L1829" s="37"/>
      <c r="M1829" s="187"/>
      <c r="N1829" s="188"/>
      <c r="O1829" s="62"/>
      <c r="P1829" s="62"/>
      <c r="Q1829" s="62"/>
      <c r="R1829" s="62"/>
      <c r="S1829" s="62"/>
      <c r="T1829" s="63"/>
      <c r="U1829" s="32"/>
      <c r="V1829" s="32"/>
      <c r="W1829" s="32"/>
      <c r="X1829" s="32"/>
      <c r="Y1829" s="32"/>
      <c r="Z1829" s="32"/>
      <c r="AA1829" s="32"/>
      <c r="AB1829" s="32"/>
      <c r="AC1829" s="32"/>
      <c r="AD1829" s="32"/>
      <c r="AE1829" s="32"/>
      <c r="AT1829" s="15" t="s">
        <v>147</v>
      </c>
      <c r="AU1829" s="15" t="s">
        <v>83</v>
      </c>
    </row>
    <row r="1830" spans="1:65" s="2" customFormat="1" ht="21.75" customHeight="1">
      <c r="A1830" s="32"/>
      <c r="B1830" s="33"/>
      <c r="C1830" s="171" t="s">
        <v>3591</v>
      </c>
      <c r="D1830" s="171" t="s">
        <v>138</v>
      </c>
      <c r="E1830" s="172" t="s">
        <v>3592</v>
      </c>
      <c r="F1830" s="173" t="s">
        <v>3593</v>
      </c>
      <c r="G1830" s="174" t="s">
        <v>412</v>
      </c>
      <c r="H1830" s="175">
        <v>55</v>
      </c>
      <c r="I1830" s="176"/>
      <c r="J1830" s="177">
        <f>ROUND(I1830*H1830,2)</f>
        <v>0</v>
      </c>
      <c r="K1830" s="173" t="s">
        <v>142</v>
      </c>
      <c r="L1830" s="37"/>
      <c r="M1830" s="178" t="s">
        <v>19</v>
      </c>
      <c r="N1830" s="179" t="s">
        <v>44</v>
      </c>
      <c r="O1830" s="62"/>
      <c r="P1830" s="180">
        <f>O1830*H1830</f>
        <v>0</v>
      </c>
      <c r="Q1830" s="180">
        <v>0</v>
      </c>
      <c r="R1830" s="180">
        <f>Q1830*H1830</f>
        <v>0</v>
      </c>
      <c r="S1830" s="180">
        <v>0</v>
      </c>
      <c r="T1830" s="181">
        <f>S1830*H1830</f>
        <v>0</v>
      </c>
      <c r="U1830" s="32"/>
      <c r="V1830" s="32"/>
      <c r="W1830" s="32"/>
      <c r="X1830" s="32"/>
      <c r="Y1830" s="32"/>
      <c r="Z1830" s="32"/>
      <c r="AA1830" s="32"/>
      <c r="AB1830" s="32"/>
      <c r="AC1830" s="32"/>
      <c r="AD1830" s="32"/>
      <c r="AE1830" s="32"/>
      <c r="AR1830" s="182" t="s">
        <v>143</v>
      </c>
      <c r="AT1830" s="182" t="s">
        <v>138</v>
      </c>
      <c r="AU1830" s="182" t="s">
        <v>83</v>
      </c>
      <c r="AY1830" s="15" t="s">
        <v>136</v>
      </c>
      <c r="BE1830" s="183">
        <f>IF(N1830="základní",J1830,0)</f>
        <v>0</v>
      </c>
      <c r="BF1830" s="183">
        <f>IF(N1830="snížená",J1830,0)</f>
        <v>0</v>
      </c>
      <c r="BG1830" s="183">
        <f>IF(N1830="zákl. přenesená",J1830,0)</f>
        <v>0</v>
      </c>
      <c r="BH1830" s="183">
        <f>IF(N1830="sníž. přenesená",J1830,0)</f>
        <v>0</v>
      </c>
      <c r="BI1830" s="183">
        <f>IF(N1830="nulová",J1830,0)</f>
        <v>0</v>
      </c>
      <c r="BJ1830" s="15" t="s">
        <v>81</v>
      </c>
      <c r="BK1830" s="183">
        <f>ROUND(I1830*H1830,2)</f>
        <v>0</v>
      </c>
      <c r="BL1830" s="15" t="s">
        <v>143</v>
      </c>
      <c r="BM1830" s="182" t="s">
        <v>3594</v>
      </c>
    </row>
    <row r="1831" spans="1:65" s="2" customFormat="1" ht="19.5">
      <c r="A1831" s="32"/>
      <c r="B1831" s="33"/>
      <c r="C1831" s="34"/>
      <c r="D1831" s="184" t="s">
        <v>145</v>
      </c>
      <c r="E1831" s="34"/>
      <c r="F1831" s="185" t="s">
        <v>3595</v>
      </c>
      <c r="G1831" s="34"/>
      <c r="H1831" s="34"/>
      <c r="I1831" s="186"/>
      <c r="J1831" s="34"/>
      <c r="K1831" s="34"/>
      <c r="L1831" s="37"/>
      <c r="M1831" s="187"/>
      <c r="N1831" s="188"/>
      <c r="O1831" s="62"/>
      <c r="P1831" s="62"/>
      <c r="Q1831" s="62"/>
      <c r="R1831" s="62"/>
      <c r="S1831" s="62"/>
      <c r="T1831" s="63"/>
      <c r="U1831" s="32"/>
      <c r="V1831" s="32"/>
      <c r="W1831" s="32"/>
      <c r="X1831" s="32"/>
      <c r="Y1831" s="32"/>
      <c r="Z1831" s="32"/>
      <c r="AA1831" s="32"/>
      <c r="AB1831" s="32"/>
      <c r="AC1831" s="32"/>
      <c r="AD1831" s="32"/>
      <c r="AE1831" s="32"/>
      <c r="AT1831" s="15" t="s">
        <v>145</v>
      </c>
      <c r="AU1831" s="15" t="s">
        <v>83</v>
      </c>
    </row>
    <row r="1832" spans="1:65" s="2" customFormat="1" ht="11.25">
      <c r="A1832" s="32"/>
      <c r="B1832" s="33"/>
      <c r="C1832" s="34"/>
      <c r="D1832" s="189" t="s">
        <v>147</v>
      </c>
      <c r="E1832" s="34"/>
      <c r="F1832" s="190" t="s">
        <v>3596</v>
      </c>
      <c r="G1832" s="34"/>
      <c r="H1832" s="34"/>
      <c r="I1832" s="186"/>
      <c r="J1832" s="34"/>
      <c r="K1832" s="34"/>
      <c r="L1832" s="37"/>
      <c r="M1832" s="187"/>
      <c r="N1832" s="188"/>
      <c r="O1832" s="62"/>
      <c r="P1832" s="62"/>
      <c r="Q1832" s="62"/>
      <c r="R1832" s="62"/>
      <c r="S1832" s="62"/>
      <c r="T1832" s="63"/>
      <c r="U1832" s="32"/>
      <c r="V1832" s="32"/>
      <c r="W1832" s="32"/>
      <c r="X1832" s="32"/>
      <c r="Y1832" s="32"/>
      <c r="Z1832" s="32"/>
      <c r="AA1832" s="32"/>
      <c r="AB1832" s="32"/>
      <c r="AC1832" s="32"/>
      <c r="AD1832" s="32"/>
      <c r="AE1832" s="32"/>
      <c r="AT1832" s="15" t="s">
        <v>147</v>
      </c>
      <c r="AU1832" s="15" t="s">
        <v>83</v>
      </c>
    </row>
    <row r="1833" spans="1:65" s="2" customFormat="1" ht="16.5" customHeight="1">
      <c r="A1833" s="32"/>
      <c r="B1833" s="33"/>
      <c r="C1833" s="171" t="s">
        <v>3597</v>
      </c>
      <c r="D1833" s="171" t="s">
        <v>138</v>
      </c>
      <c r="E1833" s="172" t="s">
        <v>3598</v>
      </c>
      <c r="F1833" s="173" t="s">
        <v>3599</v>
      </c>
      <c r="G1833" s="174" t="s">
        <v>412</v>
      </c>
      <c r="H1833" s="175">
        <v>70</v>
      </c>
      <c r="I1833" s="176"/>
      <c r="J1833" s="177">
        <f>ROUND(I1833*H1833,2)</f>
        <v>0</v>
      </c>
      <c r="K1833" s="173" t="s">
        <v>142</v>
      </c>
      <c r="L1833" s="37"/>
      <c r="M1833" s="178" t="s">
        <v>19</v>
      </c>
      <c r="N1833" s="179" t="s">
        <v>44</v>
      </c>
      <c r="O1833" s="62"/>
      <c r="P1833" s="180">
        <f>O1833*H1833</f>
        <v>0</v>
      </c>
      <c r="Q1833" s="180">
        <v>0</v>
      </c>
      <c r="R1833" s="180">
        <f>Q1833*H1833</f>
        <v>0</v>
      </c>
      <c r="S1833" s="180">
        <v>0</v>
      </c>
      <c r="T1833" s="181">
        <f>S1833*H1833</f>
        <v>0</v>
      </c>
      <c r="U1833" s="32"/>
      <c r="V1833" s="32"/>
      <c r="W1833" s="32"/>
      <c r="X1833" s="32"/>
      <c r="Y1833" s="32"/>
      <c r="Z1833" s="32"/>
      <c r="AA1833" s="32"/>
      <c r="AB1833" s="32"/>
      <c r="AC1833" s="32"/>
      <c r="AD1833" s="32"/>
      <c r="AE1833" s="32"/>
      <c r="AR1833" s="182" t="s">
        <v>143</v>
      </c>
      <c r="AT1833" s="182" t="s">
        <v>138</v>
      </c>
      <c r="AU1833" s="182" t="s">
        <v>83</v>
      </c>
      <c r="AY1833" s="15" t="s">
        <v>136</v>
      </c>
      <c r="BE1833" s="183">
        <f>IF(N1833="základní",J1833,0)</f>
        <v>0</v>
      </c>
      <c r="BF1833" s="183">
        <f>IF(N1833="snížená",J1833,0)</f>
        <v>0</v>
      </c>
      <c r="BG1833" s="183">
        <f>IF(N1833="zákl. přenesená",J1833,0)</f>
        <v>0</v>
      </c>
      <c r="BH1833" s="183">
        <f>IF(N1833="sníž. přenesená",J1833,0)</f>
        <v>0</v>
      </c>
      <c r="BI1833" s="183">
        <f>IF(N1833="nulová",J1833,0)</f>
        <v>0</v>
      </c>
      <c r="BJ1833" s="15" t="s">
        <v>81</v>
      </c>
      <c r="BK1833" s="183">
        <f>ROUND(I1833*H1833,2)</f>
        <v>0</v>
      </c>
      <c r="BL1833" s="15" t="s">
        <v>143</v>
      </c>
      <c r="BM1833" s="182" t="s">
        <v>3600</v>
      </c>
    </row>
    <row r="1834" spans="1:65" s="2" customFormat="1" ht="11.25">
      <c r="A1834" s="32"/>
      <c r="B1834" s="33"/>
      <c r="C1834" s="34"/>
      <c r="D1834" s="184" t="s">
        <v>145</v>
      </c>
      <c r="E1834" s="34"/>
      <c r="F1834" s="185" t="s">
        <v>3601</v>
      </c>
      <c r="G1834" s="34"/>
      <c r="H1834" s="34"/>
      <c r="I1834" s="186"/>
      <c r="J1834" s="34"/>
      <c r="K1834" s="34"/>
      <c r="L1834" s="37"/>
      <c r="M1834" s="187"/>
      <c r="N1834" s="188"/>
      <c r="O1834" s="62"/>
      <c r="P1834" s="62"/>
      <c r="Q1834" s="62"/>
      <c r="R1834" s="62"/>
      <c r="S1834" s="62"/>
      <c r="T1834" s="63"/>
      <c r="U1834" s="32"/>
      <c r="V1834" s="32"/>
      <c r="W1834" s="32"/>
      <c r="X1834" s="32"/>
      <c r="Y1834" s="32"/>
      <c r="Z1834" s="32"/>
      <c r="AA1834" s="32"/>
      <c r="AB1834" s="32"/>
      <c r="AC1834" s="32"/>
      <c r="AD1834" s="32"/>
      <c r="AE1834" s="32"/>
      <c r="AT1834" s="15" t="s">
        <v>145</v>
      </c>
      <c r="AU1834" s="15" t="s">
        <v>83</v>
      </c>
    </row>
    <row r="1835" spans="1:65" s="2" customFormat="1" ht="11.25">
      <c r="A1835" s="32"/>
      <c r="B1835" s="33"/>
      <c r="C1835" s="34"/>
      <c r="D1835" s="189" t="s">
        <v>147</v>
      </c>
      <c r="E1835" s="34"/>
      <c r="F1835" s="190" t="s">
        <v>3602</v>
      </c>
      <c r="G1835" s="34"/>
      <c r="H1835" s="34"/>
      <c r="I1835" s="186"/>
      <c r="J1835" s="34"/>
      <c r="K1835" s="34"/>
      <c r="L1835" s="37"/>
      <c r="M1835" s="187"/>
      <c r="N1835" s="188"/>
      <c r="O1835" s="62"/>
      <c r="P1835" s="62"/>
      <c r="Q1835" s="62"/>
      <c r="R1835" s="62"/>
      <c r="S1835" s="62"/>
      <c r="T1835" s="63"/>
      <c r="U1835" s="32"/>
      <c r="V1835" s="32"/>
      <c r="W1835" s="32"/>
      <c r="X1835" s="32"/>
      <c r="Y1835" s="32"/>
      <c r="Z1835" s="32"/>
      <c r="AA1835" s="32"/>
      <c r="AB1835" s="32"/>
      <c r="AC1835" s="32"/>
      <c r="AD1835" s="32"/>
      <c r="AE1835" s="32"/>
      <c r="AT1835" s="15" t="s">
        <v>147</v>
      </c>
      <c r="AU1835" s="15" t="s">
        <v>83</v>
      </c>
    </row>
    <row r="1836" spans="1:65" s="2" customFormat="1" ht="16.5" customHeight="1">
      <c r="A1836" s="32"/>
      <c r="B1836" s="33"/>
      <c r="C1836" s="171" t="s">
        <v>3603</v>
      </c>
      <c r="D1836" s="171" t="s">
        <v>138</v>
      </c>
      <c r="E1836" s="172" t="s">
        <v>3604</v>
      </c>
      <c r="F1836" s="173" t="s">
        <v>3605</v>
      </c>
      <c r="G1836" s="174" t="s">
        <v>412</v>
      </c>
      <c r="H1836" s="175">
        <v>70</v>
      </c>
      <c r="I1836" s="176"/>
      <c r="J1836" s="177">
        <f>ROUND(I1836*H1836,2)</f>
        <v>0</v>
      </c>
      <c r="K1836" s="173" t="s">
        <v>142</v>
      </c>
      <c r="L1836" s="37"/>
      <c r="M1836" s="178" t="s">
        <v>19</v>
      </c>
      <c r="N1836" s="179" t="s">
        <v>44</v>
      </c>
      <c r="O1836" s="62"/>
      <c r="P1836" s="180">
        <f>O1836*H1836</f>
        <v>0</v>
      </c>
      <c r="Q1836" s="180">
        <v>0</v>
      </c>
      <c r="R1836" s="180">
        <f>Q1836*H1836</f>
        <v>0</v>
      </c>
      <c r="S1836" s="180">
        <v>0</v>
      </c>
      <c r="T1836" s="181">
        <f>S1836*H1836</f>
        <v>0</v>
      </c>
      <c r="U1836" s="32"/>
      <c r="V1836" s="32"/>
      <c r="W1836" s="32"/>
      <c r="X1836" s="32"/>
      <c r="Y1836" s="32"/>
      <c r="Z1836" s="32"/>
      <c r="AA1836" s="32"/>
      <c r="AB1836" s="32"/>
      <c r="AC1836" s="32"/>
      <c r="AD1836" s="32"/>
      <c r="AE1836" s="32"/>
      <c r="AR1836" s="182" t="s">
        <v>143</v>
      </c>
      <c r="AT1836" s="182" t="s">
        <v>138</v>
      </c>
      <c r="AU1836" s="182" t="s">
        <v>83</v>
      </c>
      <c r="AY1836" s="15" t="s">
        <v>136</v>
      </c>
      <c r="BE1836" s="183">
        <f>IF(N1836="základní",J1836,0)</f>
        <v>0</v>
      </c>
      <c r="BF1836" s="183">
        <f>IF(N1836="snížená",J1836,0)</f>
        <v>0</v>
      </c>
      <c r="BG1836" s="183">
        <f>IF(N1836="zákl. přenesená",J1836,0)</f>
        <v>0</v>
      </c>
      <c r="BH1836" s="183">
        <f>IF(N1836="sníž. přenesená",J1836,0)</f>
        <v>0</v>
      </c>
      <c r="BI1836" s="183">
        <f>IF(N1836="nulová",J1836,0)</f>
        <v>0</v>
      </c>
      <c r="BJ1836" s="15" t="s">
        <v>81</v>
      </c>
      <c r="BK1836" s="183">
        <f>ROUND(I1836*H1836,2)</f>
        <v>0</v>
      </c>
      <c r="BL1836" s="15" t="s">
        <v>143</v>
      </c>
      <c r="BM1836" s="182" t="s">
        <v>3606</v>
      </c>
    </row>
    <row r="1837" spans="1:65" s="2" customFormat="1" ht="11.25">
      <c r="A1837" s="32"/>
      <c r="B1837" s="33"/>
      <c r="C1837" s="34"/>
      <c r="D1837" s="184" t="s">
        <v>145</v>
      </c>
      <c r="E1837" s="34"/>
      <c r="F1837" s="185" t="s">
        <v>3607</v>
      </c>
      <c r="G1837" s="34"/>
      <c r="H1837" s="34"/>
      <c r="I1837" s="186"/>
      <c r="J1837" s="34"/>
      <c r="K1837" s="34"/>
      <c r="L1837" s="37"/>
      <c r="M1837" s="187"/>
      <c r="N1837" s="188"/>
      <c r="O1837" s="62"/>
      <c r="P1837" s="62"/>
      <c r="Q1837" s="62"/>
      <c r="R1837" s="62"/>
      <c r="S1837" s="62"/>
      <c r="T1837" s="63"/>
      <c r="U1837" s="32"/>
      <c r="V1837" s="32"/>
      <c r="W1837" s="32"/>
      <c r="X1837" s="32"/>
      <c r="Y1837" s="32"/>
      <c r="Z1837" s="32"/>
      <c r="AA1837" s="32"/>
      <c r="AB1837" s="32"/>
      <c r="AC1837" s="32"/>
      <c r="AD1837" s="32"/>
      <c r="AE1837" s="32"/>
      <c r="AT1837" s="15" t="s">
        <v>145</v>
      </c>
      <c r="AU1837" s="15" t="s">
        <v>83</v>
      </c>
    </row>
    <row r="1838" spans="1:65" s="2" customFormat="1" ht="11.25">
      <c r="A1838" s="32"/>
      <c r="B1838" s="33"/>
      <c r="C1838" s="34"/>
      <c r="D1838" s="189" t="s">
        <v>147</v>
      </c>
      <c r="E1838" s="34"/>
      <c r="F1838" s="190" t="s">
        <v>3608</v>
      </c>
      <c r="G1838" s="34"/>
      <c r="H1838" s="34"/>
      <c r="I1838" s="186"/>
      <c r="J1838" s="34"/>
      <c r="K1838" s="34"/>
      <c r="L1838" s="37"/>
      <c r="M1838" s="187"/>
      <c r="N1838" s="188"/>
      <c r="O1838" s="62"/>
      <c r="P1838" s="62"/>
      <c r="Q1838" s="62"/>
      <c r="R1838" s="62"/>
      <c r="S1838" s="62"/>
      <c r="T1838" s="63"/>
      <c r="U1838" s="32"/>
      <c r="V1838" s="32"/>
      <c r="W1838" s="32"/>
      <c r="X1838" s="32"/>
      <c r="Y1838" s="32"/>
      <c r="Z1838" s="32"/>
      <c r="AA1838" s="32"/>
      <c r="AB1838" s="32"/>
      <c r="AC1838" s="32"/>
      <c r="AD1838" s="32"/>
      <c r="AE1838" s="32"/>
      <c r="AT1838" s="15" t="s">
        <v>147</v>
      </c>
      <c r="AU1838" s="15" t="s">
        <v>83</v>
      </c>
    </row>
    <row r="1839" spans="1:65" s="2" customFormat="1" ht="16.5" customHeight="1">
      <c r="A1839" s="32"/>
      <c r="B1839" s="33"/>
      <c r="C1839" s="171" t="s">
        <v>3609</v>
      </c>
      <c r="D1839" s="171" t="s">
        <v>138</v>
      </c>
      <c r="E1839" s="172" t="s">
        <v>3610</v>
      </c>
      <c r="F1839" s="173" t="s">
        <v>3611</v>
      </c>
      <c r="G1839" s="174" t="s">
        <v>412</v>
      </c>
      <c r="H1839" s="175">
        <v>30</v>
      </c>
      <c r="I1839" s="176"/>
      <c r="J1839" s="177">
        <f>ROUND(I1839*H1839,2)</f>
        <v>0</v>
      </c>
      <c r="K1839" s="173" t="s">
        <v>142</v>
      </c>
      <c r="L1839" s="37"/>
      <c r="M1839" s="178" t="s">
        <v>19</v>
      </c>
      <c r="N1839" s="179" t="s">
        <v>44</v>
      </c>
      <c r="O1839" s="62"/>
      <c r="P1839" s="180">
        <f>O1839*H1839</f>
        <v>0</v>
      </c>
      <c r="Q1839" s="180">
        <v>0</v>
      </c>
      <c r="R1839" s="180">
        <f>Q1839*H1839</f>
        <v>0</v>
      </c>
      <c r="S1839" s="180">
        <v>0</v>
      </c>
      <c r="T1839" s="181">
        <f>S1839*H1839</f>
        <v>0</v>
      </c>
      <c r="U1839" s="32"/>
      <c r="V1839" s="32"/>
      <c r="W1839" s="32"/>
      <c r="X1839" s="32"/>
      <c r="Y1839" s="32"/>
      <c r="Z1839" s="32"/>
      <c r="AA1839" s="32"/>
      <c r="AB1839" s="32"/>
      <c r="AC1839" s="32"/>
      <c r="AD1839" s="32"/>
      <c r="AE1839" s="32"/>
      <c r="AR1839" s="182" t="s">
        <v>143</v>
      </c>
      <c r="AT1839" s="182" t="s">
        <v>138</v>
      </c>
      <c r="AU1839" s="182" t="s">
        <v>83</v>
      </c>
      <c r="AY1839" s="15" t="s">
        <v>136</v>
      </c>
      <c r="BE1839" s="183">
        <f>IF(N1839="základní",J1839,0)</f>
        <v>0</v>
      </c>
      <c r="BF1839" s="183">
        <f>IF(N1839="snížená",J1839,0)</f>
        <v>0</v>
      </c>
      <c r="BG1839" s="183">
        <f>IF(N1839="zákl. přenesená",J1839,0)</f>
        <v>0</v>
      </c>
      <c r="BH1839" s="183">
        <f>IF(N1839="sníž. přenesená",J1839,0)</f>
        <v>0</v>
      </c>
      <c r="BI1839" s="183">
        <f>IF(N1839="nulová",J1839,0)</f>
        <v>0</v>
      </c>
      <c r="BJ1839" s="15" t="s">
        <v>81</v>
      </c>
      <c r="BK1839" s="183">
        <f>ROUND(I1839*H1839,2)</f>
        <v>0</v>
      </c>
      <c r="BL1839" s="15" t="s">
        <v>143</v>
      </c>
      <c r="BM1839" s="182" t="s">
        <v>3612</v>
      </c>
    </row>
    <row r="1840" spans="1:65" s="2" customFormat="1" ht="11.25">
      <c r="A1840" s="32"/>
      <c r="B1840" s="33"/>
      <c r="C1840" s="34"/>
      <c r="D1840" s="184" t="s">
        <v>145</v>
      </c>
      <c r="E1840" s="34"/>
      <c r="F1840" s="185" t="s">
        <v>3613</v>
      </c>
      <c r="G1840" s="34"/>
      <c r="H1840" s="34"/>
      <c r="I1840" s="186"/>
      <c r="J1840" s="34"/>
      <c r="K1840" s="34"/>
      <c r="L1840" s="37"/>
      <c r="M1840" s="187"/>
      <c r="N1840" s="188"/>
      <c r="O1840" s="62"/>
      <c r="P1840" s="62"/>
      <c r="Q1840" s="62"/>
      <c r="R1840" s="62"/>
      <c r="S1840" s="62"/>
      <c r="T1840" s="63"/>
      <c r="U1840" s="32"/>
      <c r="V1840" s="32"/>
      <c r="W1840" s="32"/>
      <c r="X1840" s="32"/>
      <c r="Y1840" s="32"/>
      <c r="Z1840" s="32"/>
      <c r="AA1840" s="32"/>
      <c r="AB1840" s="32"/>
      <c r="AC1840" s="32"/>
      <c r="AD1840" s="32"/>
      <c r="AE1840" s="32"/>
      <c r="AT1840" s="15" t="s">
        <v>145</v>
      </c>
      <c r="AU1840" s="15" t="s">
        <v>83</v>
      </c>
    </row>
    <row r="1841" spans="1:65" s="2" customFormat="1" ht="11.25">
      <c r="A1841" s="32"/>
      <c r="B1841" s="33"/>
      <c r="C1841" s="34"/>
      <c r="D1841" s="189" t="s">
        <v>147</v>
      </c>
      <c r="E1841" s="34"/>
      <c r="F1841" s="190" t="s">
        <v>3614</v>
      </c>
      <c r="G1841" s="34"/>
      <c r="H1841" s="34"/>
      <c r="I1841" s="186"/>
      <c r="J1841" s="34"/>
      <c r="K1841" s="34"/>
      <c r="L1841" s="37"/>
      <c r="M1841" s="187"/>
      <c r="N1841" s="188"/>
      <c r="O1841" s="62"/>
      <c r="P1841" s="62"/>
      <c r="Q1841" s="62"/>
      <c r="R1841" s="62"/>
      <c r="S1841" s="62"/>
      <c r="T1841" s="63"/>
      <c r="U1841" s="32"/>
      <c r="V1841" s="32"/>
      <c r="W1841" s="32"/>
      <c r="X1841" s="32"/>
      <c r="Y1841" s="32"/>
      <c r="Z1841" s="32"/>
      <c r="AA1841" s="32"/>
      <c r="AB1841" s="32"/>
      <c r="AC1841" s="32"/>
      <c r="AD1841" s="32"/>
      <c r="AE1841" s="32"/>
      <c r="AT1841" s="15" t="s">
        <v>147</v>
      </c>
      <c r="AU1841" s="15" t="s">
        <v>83</v>
      </c>
    </row>
    <row r="1842" spans="1:65" s="2" customFormat="1" ht="16.5" customHeight="1">
      <c r="A1842" s="32"/>
      <c r="B1842" s="33"/>
      <c r="C1842" s="171" t="s">
        <v>3615</v>
      </c>
      <c r="D1842" s="171" t="s">
        <v>138</v>
      </c>
      <c r="E1842" s="172" t="s">
        <v>3616</v>
      </c>
      <c r="F1842" s="173" t="s">
        <v>3617</v>
      </c>
      <c r="G1842" s="174" t="s">
        <v>412</v>
      </c>
      <c r="H1842" s="175">
        <v>130</v>
      </c>
      <c r="I1842" s="176"/>
      <c r="J1842" s="177">
        <f>ROUND(I1842*H1842,2)</f>
        <v>0</v>
      </c>
      <c r="K1842" s="173" t="s">
        <v>142</v>
      </c>
      <c r="L1842" s="37"/>
      <c r="M1842" s="178" t="s">
        <v>19</v>
      </c>
      <c r="N1842" s="179" t="s">
        <v>44</v>
      </c>
      <c r="O1842" s="62"/>
      <c r="P1842" s="180">
        <f>O1842*H1842</f>
        <v>0</v>
      </c>
      <c r="Q1842" s="180">
        <v>0</v>
      </c>
      <c r="R1842" s="180">
        <f>Q1842*H1842</f>
        <v>0</v>
      </c>
      <c r="S1842" s="180">
        <v>0</v>
      </c>
      <c r="T1842" s="181">
        <f>S1842*H1842</f>
        <v>0</v>
      </c>
      <c r="U1842" s="32"/>
      <c r="V1842" s="32"/>
      <c r="W1842" s="32"/>
      <c r="X1842" s="32"/>
      <c r="Y1842" s="32"/>
      <c r="Z1842" s="32"/>
      <c r="AA1842" s="32"/>
      <c r="AB1842" s="32"/>
      <c r="AC1842" s="32"/>
      <c r="AD1842" s="32"/>
      <c r="AE1842" s="32"/>
      <c r="AR1842" s="182" t="s">
        <v>143</v>
      </c>
      <c r="AT1842" s="182" t="s">
        <v>138</v>
      </c>
      <c r="AU1842" s="182" t="s">
        <v>83</v>
      </c>
      <c r="AY1842" s="15" t="s">
        <v>136</v>
      </c>
      <c r="BE1842" s="183">
        <f>IF(N1842="základní",J1842,0)</f>
        <v>0</v>
      </c>
      <c r="BF1842" s="183">
        <f>IF(N1842="snížená",J1842,0)</f>
        <v>0</v>
      </c>
      <c r="BG1842" s="183">
        <f>IF(N1842="zákl. přenesená",J1842,0)</f>
        <v>0</v>
      </c>
      <c r="BH1842" s="183">
        <f>IF(N1842="sníž. přenesená",J1842,0)</f>
        <v>0</v>
      </c>
      <c r="BI1842" s="183">
        <f>IF(N1842="nulová",J1842,0)</f>
        <v>0</v>
      </c>
      <c r="BJ1842" s="15" t="s">
        <v>81</v>
      </c>
      <c r="BK1842" s="183">
        <f>ROUND(I1842*H1842,2)</f>
        <v>0</v>
      </c>
      <c r="BL1842" s="15" t="s">
        <v>143</v>
      </c>
      <c r="BM1842" s="182" t="s">
        <v>3618</v>
      </c>
    </row>
    <row r="1843" spans="1:65" s="2" customFormat="1" ht="19.5">
      <c r="A1843" s="32"/>
      <c r="B1843" s="33"/>
      <c r="C1843" s="34"/>
      <c r="D1843" s="184" t="s">
        <v>145</v>
      </c>
      <c r="E1843" s="34"/>
      <c r="F1843" s="185" t="s">
        <v>3619</v>
      </c>
      <c r="G1843" s="34"/>
      <c r="H1843" s="34"/>
      <c r="I1843" s="186"/>
      <c r="J1843" s="34"/>
      <c r="K1843" s="34"/>
      <c r="L1843" s="37"/>
      <c r="M1843" s="187"/>
      <c r="N1843" s="188"/>
      <c r="O1843" s="62"/>
      <c r="P1843" s="62"/>
      <c r="Q1843" s="62"/>
      <c r="R1843" s="62"/>
      <c r="S1843" s="62"/>
      <c r="T1843" s="63"/>
      <c r="U1843" s="32"/>
      <c r="V1843" s="32"/>
      <c r="W1843" s="32"/>
      <c r="X1843" s="32"/>
      <c r="Y1843" s="32"/>
      <c r="Z1843" s="32"/>
      <c r="AA1843" s="32"/>
      <c r="AB1843" s="32"/>
      <c r="AC1843" s="32"/>
      <c r="AD1843" s="32"/>
      <c r="AE1843" s="32"/>
      <c r="AT1843" s="15" t="s">
        <v>145</v>
      </c>
      <c r="AU1843" s="15" t="s">
        <v>83</v>
      </c>
    </row>
    <row r="1844" spans="1:65" s="2" customFormat="1" ht="11.25">
      <c r="A1844" s="32"/>
      <c r="B1844" s="33"/>
      <c r="C1844" s="34"/>
      <c r="D1844" s="189" t="s">
        <v>147</v>
      </c>
      <c r="E1844" s="34"/>
      <c r="F1844" s="190" t="s">
        <v>3620</v>
      </c>
      <c r="G1844" s="34"/>
      <c r="H1844" s="34"/>
      <c r="I1844" s="186"/>
      <c r="J1844" s="34"/>
      <c r="K1844" s="34"/>
      <c r="L1844" s="37"/>
      <c r="M1844" s="187"/>
      <c r="N1844" s="188"/>
      <c r="O1844" s="62"/>
      <c r="P1844" s="62"/>
      <c r="Q1844" s="62"/>
      <c r="R1844" s="62"/>
      <c r="S1844" s="62"/>
      <c r="T1844" s="63"/>
      <c r="U1844" s="32"/>
      <c r="V1844" s="32"/>
      <c r="W1844" s="32"/>
      <c r="X1844" s="32"/>
      <c r="Y1844" s="32"/>
      <c r="Z1844" s="32"/>
      <c r="AA1844" s="32"/>
      <c r="AB1844" s="32"/>
      <c r="AC1844" s="32"/>
      <c r="AD1844" s="32"/>
      <c r="AE1844" s="32"/>
      <c r="AT1844" s="15" t="s">
        <v>147</v>
      </c>
      <c r="AU1844" s="15" t="s">
        <v>83</v>
      </c>
    </row>
    <row r="1845" spans="1:65" s="2" customFormat="1" ht="16.5" customHeight="1">
      <c r="A1845" s="32"/>
      <c r="B1845" s="33"/>
      <c r="C1845" s="171" t="s">
        <v>3621</v>
      </c>
      <c r="D1845" s="171" t="s">
        <v>138</v>
      </c>
      <c r="E1845" s="172" t="s">
        <v>3622</v>
      </c>
      <c r="F1845" s="173" t="s">
        <v>3557</v>
      </c>
      <c r="G1845" s="174" t="s">
        <v>412</v>
      </c>
      <c r="H1845" s="175">
        <v>50</v>
      </c>
      <c r="I1845" s="176"/>
      <c r="J1845" s="177">
        <f>ROUND(I1845*H1845,2)</f>
        <v>0</v>
      </c>
      <c r="K1845" s="173" t="s">
        <v>142</v>
      </c>
      <c r="L1845" s="37"/>
      <c r="M1845" s="178" t="s">
        <v>19</v>
      </c>
      <c r="N1845" s="179" t="s">
        <v>44</v>
      </c>
      <c r="O1845" s="62"/>
      <c r="P1845" s="180">
        <f>O1845*H1845</f>
        <v>0</v>
      </c>
      <c r="Q1845" s="180">
        <v>0</v>
      </c>
      <c r="R1845" s="180">
        <f>Q1845*H1845</f>
        <v>0</v>
      </c>
      <c r="S1845" s="180">
        <v>0</v>
      </c>
      <c r="T1845" s="181">
        <f>S1845*H1845</f>
        <v>0</v>
      </c>
      <c r="U1845" s="32"/>
      <c r="V1845" s="32"/>
      <c r="W1845" s="32"/>
      <c r="X1845" s="32"/>
      <c r="Y1845" s="32"/>
      <c r="Z1845" s="32"/>
      <c r="AA1845" s="32"/>
      <c r="AB1845" s="32"/>
      <c r="AC1845" s="32"/>
      <c r="AD1845" s="32"/>
      <c r="AE1845" s="32"/>
      <c r="AR1845" s="182" t="s">
        <v>143</v>
      </c>
      <c r="AT1845" s="182" t="s">
        <v>138</v>
      </c>
      <c r="AU1845" s="182" t="s">
        <v>83</v>
      </c>
      <c r="AY1845" s="15" t="s">
        <v>136</v>
      </c>
      <c r="BE1845" s="183">
        <f>IF(N1845="základní",J1845,0)</f>
        <v>0</v>
      </c>
      <c r="BF1845" s="183">
        <f>IF(N1845="snížená",J1845,0)</f>
        <v>0</v>
      </c>
      <c r="BG1845" s="183">
        <f>IF(N1845="zákl. přenesená",J1845,0)</f>
        <v>0</v>
      </c>
      <c r="BH1845" s="183">
        <f>IF(N1845="sníž. přenesená",J1845,0)</f>
        <v>0</v>
      </c>
      <c r="BI1845" s="183">
        <f>IF(N1845="nulová",J1845,0)</f>
        <v>0</v>
      </c>
      <c r="BJ1845" s="15" t="s">
        <v>81</v>
      </c>
      <c r="BK1845" s="183">
        <f>ROUND(I1845*H1845,2)</f>
        <v>0</v>
      </c>
      <c r="BL1845" s="15" t="s">
        <v>143</v>
      </c>
      <c r="BM1845" s="182" t="s">
        <v>3623</v>
      </c>
    </row>
    <row r="1846" spans="1:65" s="2" customFormat="1" ht="11.25">
      <c r="A1846" s="32"/>
      <c r="B1846" s="33"/>
      <c r="C1846" s="34"/>
      <c r="D1846" s="184" t="s">
        <v>145</v>
      </c>
      <c r="E1846" s="34"/>
      <c r="F1846" s="185" t="s">
        <v>3624</v>
      </c>
      <c r="G1846" s="34"/>
      <c r="H1846" s="34"/>
      <c r="I1846" s="186"/>
      <c r="J1846" s="34"/>
      <c r="K1846" s="34"/>
      <c r="L1846" s="37"/>
      <c r="M1846" s="187"/>
      <c r="N1846" s="188"/>
      <c r="O1846" s="62"/>
      <c r="P1846" s="62"/>
      <c r="Q1846" s="62"/>
      <c r="R1846" s="62"/>
      <c r="S1846" s="62"/>
      <c r="T1846" s="63"/>
      <c r="U1846" s="32"/>
      <c r="V1846" s="32"/>
      <c r="W1846" s="32"/>
      <c r="X1846" s="32"/>
      <c r="Y1846" s="32"/>
      <c r="Z1846" s="32"/>
      <c r="AA1846" s="32"/>
      <c r="AB1846" s="32"/>
      <c r="AC1846" s="32"/>
      <c r="AD1846" s="32"/>
      <c r="AE1846" s="32"/>
      <c r="AT1846" s="15" t="s">
        <v>145</v>
      </c>
      <c r="AU1846" s="15" t="s">
        <v>83</v>
      </c>
    </row>
    <row r="1847" spans="1:65" s="2" customFormat="1" ht="11.25">
      <c r="A1847" s="32"/>
      <c r="B1847" s="33"/>
      <c r="C1847" s="34"/>
      <c r="D1847" s="189" t="s">
        <v>147</v>
      </c>
      <c r="E1847" s="34"/>
      <c r="F1847" s="190" t="s">
        <v>3625</v>
      </c>
      <c r="G1847" s="34"/>
      <c r="H1847" s="34"/>
      <c r="I1847" s="186"/>
      <c r="J1847" s="34"/>
      <c r="K1847" s="34"/>
      <c r="L1847" s="37"/>
      <c r="M1847" s="187"/>
      <c r="N1847" s="188"/>
      <c r="O1847" s="62"/>
      <c r="P1847" s="62"/>
      <c r="Q1847" s="62"/>
      <c r="R1847" s="62"/>
      <c r="S1847" s="62"/>
      <c r="T1847" s="63"/>
      <c r="U1847" s="32"/>
      <c r="V1847" s="32"/>
      <c r="W1847" s="32"/>
      <c r="X1847" s="32"/>
      <c r="Y1847" s="32"/>
      <c r="Z1847" s="32"/>
      <c r="AA1847" s="32"/>
      <c r="AB1847" s="32"/>
      <c r="AC1847" s="32"/>
      <c r="AD1847" s="32"/>
      <c r="AE1847" s="32"/>
      <c r="AT1847" s="15" t="s">
        <v>147</v>
      </c>
      <c r="AU1847" s="15" t="s">
        <v>83</v>
      </c>
    </row>
    <row r="1848" spans="1:65" s="2" customFormat="1" ht="16.5" customHeight="1">
      <c r="A1848" s="32"/>
      <c r="B1848" s="33"/>
      <c r="C1848" s="171" t="s">
        <v>3626</v>
      </c>
      <c r="D1848" s="171" t="s">
        <v>138</v>
      </c>
      <c r="E1848" s="172" t="s">
        <v>3627</v>
      </c>
      <c r="F1848" s="173" t="s">
        <v>3563</v>
      </c>
      <c r="G1848" s="174" t="s">
        <v>412</v>
      </c>
      <c r="H1848" s="175">
        <v>50</v>
      </c>
      <c r="I1848" s="176"/>
      <c r="J1848" s="177">
        <f>ROUND(I1848*H1848,2)</f>
        <v>0</v>
      </c>
      <c r="K1848" s="173" t="s">
        <v>142</v>
      </c>
      <c r="L1848" s="37"/>
      <c r="M1848" s="178" t="s">
        <v>19</v>
      </c>
      <c r="N1848" s="179" t="s">
        <v>44</v>
      </c>
      <c r="O1848" s="62"/>
      <c r="P1848" s="180">
        <f>O1848*H1848</f>
        <v>0</v>
      </c>
      <c r="Q1848" s="180">
        <v>0</v>
      </c>
      <c r="R1848" s="180">
        <f>Q1848*H1848</f>
        <v>0</v>
      </c>
      <c r="S1848" s="180">
        <v>0</v>
      </c>
      <c r="T1848" s="181">
        <f>S1848*H1848</f>
        <v>0</v>
      </c>
      <c r="U1848" s="32"/>
      <c r="V1848" s="32"/>
      <c r="W1848" s="32"/>
      <c r="X1848" s="32"/>
      <c r="Y1848" s="32"/>
      <c r="Z1848" s="32"/>
      <c r="AA1848" s="32"/>
      <c r="AB1848" s="32"/>
      <c r="AC1848" s="32"/>
      <c r="AD1848" s="32"/>
      <c r="AE1848" s="32"/>
      <c r="AR1848" s="182" t="s">
        <v>143</v>
      </c>
      <c r="AT1848" s="182" t="s">
        <v>138</v>
      </c>
      <c r="AU1848" s="182" t="s">
        <v>83</v>
      </c>
      <c r="AY1848" s="15" t="s">
        <v>136</v>
      </c>
      <c r="BE1848" s="183">
        <f>IF(N1848="základní",J1848,0)</f>
        <v>0</v>
      </c>
      <c r="BF1848" s="183">
        <f>IF(N1848="snížená",J1848,0)</f>
        <v>0</v>
      </c>
      <c r="BG1848" s="183">
        <f>IF(N1848="zákl. přenesená",J1848,0)</f>
        <v>0</v>
      </c>
      <c r="BH1848" s="183">
        <f>IF(N1848="sníž. přenesená",J1848,0)</f>
        <v>0</v>
      </c>
      <c r="BI1848" s="183">
        <f>IF(N1848="nulová",J1848,0)</f>
        <v>0</v>
      </c>
      <c r="BJ1848" s="15" t="s">
        <v>81</v>
      </c>
      <c r="BK1848" s="183">
        <f>ROUND(I1848*H1848,2)</f>
        <v>0</v>
      </c>
      <c r="BL1848" s="15" t="s">
        <v>143</v>
      </c>
      <c r="BM1848" s="182" t="s">
        <v>3628</v>
      </c>
    </row>
    <row r="1849" spans="1:65" s="2" customFormat="1" ht="11.25">
      <c r="A1849" s="32"/>
      <c r="B1849" s="33"/>
      <c r="C1849" s="34"/>
      <c r="D1849" s="184" t="s">
        <v>145</v>
      </c>
      <c r="E1849" s="34"/>
      <c r="F1849" s="185" t="s">
        <v>3629</v>
      </c>
      <c r="G1849" s="34"/>
      <c r="H1849" s="34"/>
      <c r="I1849" s="186"/>
      <c r="J1849" s="34"/>
      <c r="K1849" s="34"/>
      <c r="L1849" s="37"/>
      <c r="M1849" s="187"/>
      <c r="N1849" s="188"/>
      <c r="O1849" s="62"/>
      <c r="P1849" s="62"/>
      <c r="Q1849" s="62"/>
      <c r="R1849" s="62"/>
      <c r="S1849" s="62"/>
      <c r="T1849" s="63"/>
      <c r="U1849" s="32"/>
      <c r="V1849" s="32"/>
      <c r="W1849" s="32"/>
      <c r="X1849" s="32"/>
      <c r="Y1849" s="32"/>
      <c r="Z1849" s="32"/>
      <c r="AA1849" s="32"/>
      <c r="AB1849" s="32"/>
      <c r="AC1849" s="32"/>
      <c r="AD1849" s="32"/>
      <c r="AE1849" s="32"/>
      <c r="AT1849" s="15" t="s">
        <v>145</v>
      </c>
      <c r="AU1849" s="15" t="s">
        <v>83</v>
      </c>
    </row>
    <row r="1850" spans="1:65" s="2" customFormat="1" ht="11.25">
      <c r="A1850" s="32"/>
      <c r="B1850" s="33"/>
      <c r="C1850" s="34"/>
      <c r="D1850" s="189" t="s">
        <v>147</v>
      </c>
      <c r="E1850" s="34"/>
      <c r="F1850" s="190" t="s">
        <v>3630</v>
      </c>
      <c r="G1850" s="34"/>
      <c r="H1850" s="34"/>
      <c r="I1850" s="186"/>
      <c r="J1850" s="34"/>
      <c r="K1850" s="34"/>
      <c r="L1850" s="37"/>
      <c r="M1850" s="187"/>
      <c r="N1850" s="188"/>
      <c r="O1850" s="62"/>
      <c r="P1850" s="62"/>
      <c r="Q1850" s="62"/>
      <c r="R1850" s="62"/>
      <c r="S1850" s="62"/>
      <c r="T1850" s="63"/>
      <c r="U1850" s="32"/>
      <c r="V1850" s="32"/>
      <c r="W1850" s="32"/>
      <c r="X1850" s="32"/>
      <c r="Y1850" s="32"/>
      <c r="Z1850" s="32"/>
      <c r="AA1850" s="32"/>
      <c r="AB1850" s="32"/>
      <c r="AC1850" s="32"/>
      <c r="AD1850" s="32"/>
      <c r="AE1850" s="32"/>
      <c r="AT1850" s="15" t="s">
        <v>147</v>
      </c>
      <c r="AU1850" s="15" t="s">
        <v>83</v>
      </c>
    </row>
    <row r="1851" spans="1:65" s="12" customFormat="1" ht="22.9" customHeight="1">
      <c r="B1851" s="155"/>
      <c r="C1851" s="156"/>
      <c r="D1851" s="157" t="s">
        <v>72</v>
      </c>
      <c r="E1851" s="169" t="s">
        <v>3631</v>
      </c>
      <c r="F1851" s="169" t="s">
        <v>3632</v>
      </c>
      <c r="G1851" s="156"/>
      <c r="H1851" s="156"/>
      <c r="I1851" s="159"/>
      <c r="J1851" s="170">
        <f>BK1851</f>
        <v>0</v>
      </c>
      <c r="K1851" s="156"/>
      <c r="L1851" s="161"/>
      <c r="M1851" s="162"/>
      <c r="N1851" s="163"/>
      <c r="O1851" s="163"/>
      <c r="P1851" s="164">
        <f>SUM(P1852:P1878)</f>
        <v>0</v>
      </c>
      <c r="Q1851" s="163"/>
      <c r="R1851" s="164">
        <f>SUM(R1852:R1878)</f>
        <v>0</v>
      </c>
      <c r="S1851" s="163"/>
      <c r="T1851" s="165">
        <f>SUM(T1852:T1878)</f>
        <v>0</v>
      </c>
      <c r="AR1851" s="166" t="s">
        <v>81</v>
      </c>
      <c r="AT1851" s="167" t="s">
        <v>72</v>
      </c>
      <c r="AU1851" s="167" t="s">
        <v>81</v>
      </c>
      <c r="AY1851" s="166" t="s">
        <v>136</v>
      </c>
      <c r="BK1851" s="168">
        <f>SUM(BK1852:BK1878)</f>
        <v>0</v>
      </c>
    </row>
    <row r="1852" spans="1:65" s="2" customFormat="1" ht="16.5" customHeight="1">
      <c r="A1852" s="32"/>
      <c r="B1852" s="33"/>
      <c r="C1852" s="171" t="s">
        <v>3633</v>
      </c>
      <c r="D1852" s="171" t="s">
        <v>138</v>
      </c>
      <c r="E1852" s="172" t="s">
        <v>3634</v>
      </c>
      <c r="F1852" s="173" t="s">
        <v>3635</v>
      </c>
      <c r="G1852" s="174" t="s">
        <v>412</v>
      </c>
      <c r="H1852" s="175">
        <v>60</v>
      </c>
      <c r="I1852" s="176"/>
      <c r="J1852" s="177">
        <f>ROUND(I1852*H1852,2)</f>
        <v>0</v>
      </c>
      <c r="K1852" s="173" t="s">
        <v>142</v>
      </c>
      <c r="L1852" s="37"/>
      <c r="M1852" s="178" t="s">
        <v>19</v>
      </c>
      <c r="N1852" s="179" t="s">
        <v>44</v>
      </c>
      <c r="O1852" s="62"/>
      <c r="P1852" s="180">
        <f>O1852*H1852</f>
        <v>0</v>
      </c>
      <c r="Q1852" s="180">
        <v>0</v>
      </c>
      <c r="R1852" s="180">
        <f>Q1852*H1852</f>
        <v>0</v>
      </c>
      <c r="S1852" s="180">
        <v>0</v>
      </c>
      <c r="T1852" s="181">
        <f>S1852*H1852</f>
        <v>0</v>
      </c>
      <c r="U1852" s="32"/>
      <c r="V1852" s="32"/>
      <c r="W1852" s="32"/>
      <c r="X1852" s="32"/>
      <c r="Y1852" s="32"/>
      <c r="Z1852" s="32"/>
      <c r="AA1852" s="32"/>
      <c r="AB1852" s="32"/>
      <c r="AC1852" s="32"/>
      <c r="AD1852" s="32"/>
      <c r="AE1852" s="32"/>
      <c r="AR1852" s="182" t="s">
        <v>143</v>
      </c>
      <c r="AT1852" s="182" t="s">
        <v>138</v>
      </c>
      <c r="AU1852" s="182" t="s">
        <v>83</v>
      </c>
      <c r="AY1852" s="15" t="s">
        <v>136</v>
      </c>
      <c r="BE1852" s="183">
        <f>IF(N1852="základní",J1852,0)</f>
        <v>0</v>
      </c>
      <c r="BF1852" s="183">
        <f>IF(N1852="snížená",J1852,0)</f>
        <v>0</v>
      </c>
      <c r="BG1852" s="183">
        <f>IF(N1852="zákl. přenesená",J1852,0)</f>
        <v>0</v>
      </c>
      <c r="BH1852" s="183">
        <f>IF(N1852="sníž. přenesená",J1852,0)</f>
        <v>0</v>
      </c>
      <c r="BI1852" s="183">
        <f>IF(N1852="nulová",J1852,0)</f>
        <v>0</v>
      </c>
      <c r="BJ1852" s="15" t="s">
        <v>81</v>
      </c>
      <c r="BK1852" s="183">
        <f>ROUND(I1852*H1852,2)</f>
        <v>0</v>
      </c>
      <c r="BL1852" s="15" t="s">
        <v>143</v>
      </c>
      <c r="BM1852" s="182" t="s">
        <v>3636</v>
      </c>
    </row>
    <row r="1853" spans="1:65" s="2" customFormat="1" ht="19.5">
      <c r="A1853" s="32"/>
      <c r="B1853" s="33"/>
      <c r="C1853" s="34"/>
      <c r="D1853" s="184" t="s">
        <v>145</v>
      </c>
      <c r="E1853" s="34"/>
      <c r="F1853" s="185" t="s">
        <v>3637</v>
      </c>
      <c r="G1853" s="34"/>
      <c r="H1853" s="34"/>
      <c r="I1853" s="186"/>
      <c r="J1853" s="34"/>
      <c r="K1853" s="34"/>
      <c r="L1853" s="37"/>
      <c r="M1853" s="187"/>
      <c r="N1853" s="188"/>
      <c r="O1853" s="62"/>
      <c r="P1853" s="62"/>
      <c r="Q1853" s="62"/>
      <c r="R1853" s="62"/>
      <c r="S1853" s="62"/>
      <c r="T1853" s="63"/>
      <c r="U1853" s="32"/>
      <c r="V1853" s="32"/>
      <c r="W1853" s="32"/>
      <c r="X1853" s="32"/>
      <c r="Y1853" s="32"/>
      <c r="Z1853" s="32"/>
      <c r="AA1853" s="32"/>
      <c r="AB1853" s="32"/>
      <c r="AC1853" s="32"/>
      <c r="AD1853" s="32"/>
      <c r="AE1853" s="32"/>
      <c r="AT1853" s="15" t="s">
        <v>145</v>
      </c>
      <c r="AU1853" s="15" t="s">
        <v>83</v>
      </c>
    </row>
    <row r="1854" spans="1:65" s="2" customFormat="1" ht="11.25">
      <c r="A1854" s="32"/>
      <c r="B1854" s="33"/>
      <c r="C1854" s="34"/>
      <c r="D1854" s="189" t="s">
        <v>147</v>
      </c>
      <c r="E1854" s="34"/>
      <c r="F1854" s="190" t="s">
        <v>3638</v>
      </c>
      <c r="G1854" s="34"/>
      <c r="H1854" s="34"/>
      <c r="I1854" s="186"/>
      <c r="J1854" s="34"/>
      <c r="K1854" s="34"/>
      <c r="L1854" s="37"/>
      <c r="M1854" s="187"/>
      <c r="N1854" s="188"/>
      <c r="O1854" s="62"/>
      <c r="P1854" s="62"/>
      <c r="Q1854" s="62"/>
      <c r="R1854" s="62"/>
      <c r="S1854" s="62"/>
      <c r="T1854" s="63"/>
      <c r="U1854" s="32"/>
      <c r="V1854" s="32"/>
      <c r="W1854" s="32"/>
      <c r="X1854" s="32"/>
      <c r="Y1854" s="32"/>
      <c r="Z1854" s="32"/>
      <c r="AA1854" s="32"/>
      <c r="AB1854" s="32"/>
      <c r="AC1854" s="32"/>
      <c r="AD1854" s="32"/>
      <c r="AE1854" s="32"/>
      <c r="AT1854" s="15" t="s">
        <v>147</v>
      </c>
      <c r="AU1854" s="15" t="s">
        <v>83</v>
      </c>
    </row>
    <row r="1855" spans="1:65" s="2" customFormat="1" ht="16.5" customHeight="1">
      <c r="A1855" s="32"/>
      <c r="B1855" s="33"/>
      <c r="C1855" s="171" t="s">
        <v>3639</v>
      </c>
      <c r="D1855" s="171" t="s">
        <v>138</v>
      </c>
      <c r="E1855" s="172" t="s">
        <v>3640</v>
      </c>
      <c r="F1855" s="173" t="s">
        <v>3641</v>
      </c>
      <c r="G1855" s="174" t="s">
        <v>412</v>
      </c>
      <c r="H1855" s="175">
        <v>100</v>
      </c>
      <c r="I1855" s="176"/>
      <c r="J1855" s="177">
        <f>ROUND(I1855*H1855,2)</f>
        <v>0</v>
      </c>
      <c r="K1855" s="173" t="s">
        <v>142</v>
      </c>
      <c r="L1855" s="37"/>
      <c r="M1855" s="178" t="s">
        <v>19</v>
      </c>
      <c r="N1855" s="179" t="s">
        <v>44</v>
      </c>
      <c r="O1855" s="62"/>
      <c r="P1855" s="180">
        <f>O1855*H1855</f>
        <v>0</v>
      </c>
      <c r="Q1855" s="180">
        <v>0</v>
      </c>
      <c r="R1855" s="180">
        <f>Q1855*H1855</f>
        <v>0</v>
      </c>
      <c r="S1855" s="180">
        <v>0</v>
      </c>
      <c r="T1855" s="181">
        <f>S1855*H1855</f>
        <v>0</v>
      </c>
      <c r="U1855" s="32"/>
      <c r="V1855" s="32"/>
      <c r="W1855" s="32"/>
      <c r="X1855" s="32"/>
      <c r="Y1855" s="32"/>
      <c r="Z1855" s="32"/>
      <c r="AA1855" s="32"/>
      <c r="AB1855" s="32"/>
      <c r="AC1855" s="32"/>
      <c r="AD1855" s="32"/>
      <c r="AE1855" s="32"/>
      <c r="AR1855" s="182" t="s">
        <v>143</v>
      </c>
      <c r="AT1855" s="182" t="s">
        <v>138</v>
      </c>
      <c r="AU1855" s="182" t="s">
        <v>83</v>
      </c>
      <c r="AY1855" s="15" t="s">
        <v>136</v>
      </c>
      <c r="BE1855" s="183">
        <f>IF(N1855="základní",J1855,0)</f>
        <v>0</v>
      </c>
      <c r="BF1855" s="183">
        <f>IF(N1855="snížená",J1855,0)</f>
        <v>0</v>
      </c>
      <c r="BG1855" s="183">
        <f>IF(N1855="zákl. přenesená",J1855,0)</f>
        <v>0</v>
      </c>
      <c r="BH1855" s="183">
        <f>IF(N1855="sníž. přenesená",J1855,0)</f>
        <v>0</v>
      </c>
      <c r="BI1855" s="183">
        <f>IF(N1855="nulová",J1855,0)</f>
        <v>0</v>
      </c>
      <c r="BJ1855" s="15" t="s">
        <v>81</v>
      </c>
      <c r="BK1855" s="183">
        <f>ROUND(I1855*H1855,2)</f>
        <v>0</v>
      </c>
      <c r="BL1855" s="15" t="s">
        <v>143</v>
      </c>
      <c r="BM1855" s="182" t="s">
        <v>3642</v>
      </c>
    </row>
    <row r="1856" spans="1:65" s="2" customFormat="1" ht="19.5">
      <c r="A1856" s="32"/>
      <c r="B1856" s="33"/>
      <c r="C1856" s="34"/>
      <c r="D1856" s="184" t="s">
        <v>145</v>
      </c>
      <c r="E1856" s="34"/>
      <c r="F1856" s="185" t="s">
        <v>3643</v>
      </c>
      <c r="G1856" s="34"/>
      <c r="H1856" s="34"/>
      <c r="I1856" s="186"/>
      <c r="J1856" s="34"/>
      <c r="K1856" s="34"/>
      <c r="L1856" s="37"/>
      <c r="M1856" s="187"/>
      <c r="N1856" s="188"/>
      <c r="O1856" s="62"/>
      <c r="P1856" s="62"/>
      <c r="Q1856" s="62"/>
      <c r="R1856" s="62"/>
      <c r="S1856" s="62"/>
      <c r="T1856" s="63"/>
      <c r="U1856" s="32"/>
      <c r="V1856" s="32"/>
      <c r="W1856" s="32"/>
      <c r="X1856" s="32"/>
      <c r="Y1856" s="32"/>
      <c r="Z1856" s="32"/>
      <c r="AA1856" s="32"/>
      <c r="AB1856" s="32"/>
      <c r="AC1856" s="32"/>
      <c r="AD1856" s="32"/>
      <c r="AE1856" s="32"/>
      <c r="AT1856" s="15" t="s">
        <v>145</v>
      </c>
      <c r="AU1856" s="15" t="s">
        <v>83</v>
      </c>
    </row>
    <row r="1857" spans="1:65" s="2" customFormat="1" ht="11.25">
      <c r="A1857" s="32"/>
      <c r="B1857" s="33"/>
      <c r="C1857" s="34"/>
      <c r="D1857" s="189" t="s">
        <v>147</v>
      </c>
      <c r="E1857" s="34"/>
      <c r="F1857" s="190" t="s">
        <v>3644</v>
      </c>
      <c r="G1857" s="34"/>
      <c r="H1857" s="34"/>
      <c r="I1857" s="186"/>
      <c r="J1857" s="34"/>
      <c r="K1857" s="34"/>
      <c r="L1857" s="37"/>
      <c r="M1857" s="187"/>
      <c r="N1857" s="188"/>
      <c r="O1857" s="62"/>
      <c r="P1857" s="62"/>
      <c r="Q1857" s="62"/>
      <c r="R1857" s="62"/>
      <c r="S1857" s="62"/>
      <c r="T1857" s="63"/>
      <c r="U1857" s="32"/>
      <c r="V1857" s="32"/>
      <c r="W1857" s="32"/>
      <c r="X1857" s="32"/>
      <c r="Y1857" s="32"/>
      <c r="Z1857" s="32"/>
      <c r="AA1857" s="32"/>
      <c r="AB1857" s="32"/>
      <c r="AC1857" s="32"/>
      <c r="AD1857" s="32"/>
      <c r="AE1857" s="32"/>
      <c r="AT1857" s="15" t="s">
        <v>147</v>
      </c>
      <c r="AU1857" s="15" t="s">
        <v>83</v>
      </c>
    </row>
    <row r="1858" spans="1:65" s="2" customFormat="1" ht="16.5" customHeight="1">
      <c r="A1858" s="32"/>
      <c r="B1858" s="33"/>
      <c r="C1858" s="171" t="s">
        <v>3645</v>
      </c>
      <c r="D1858" s="171" t="s">
        <v>138</v>
      </c>
      <c r="E1858" s="172" t="s">
        <v>3646</v>
      </c>
      <c r="F1858" s="173" t="s">
        <v>3647</v>
      </c>
      <c r="G1858" s="174" t="s">
        <v>412</v>
      </c>
      <c r="H1858" s="175">
        <v>100</v>
      </c>
      <c r="I1858" s="176"/>
      <c r="J1858" s="177">
        <f>ROUND(I1858*H1858,2)</f>
        <v>0</v>
      </c>
      <c r="K1858" s="173" t="s">
        <v>142</v>
      </c>
      <c r="L1858" s="37"/>
      <c r="M1858" s="178" t="s">
        <v>19</v>
      </c>
      <c r="N1858" s="179" t="s">
        <v>44</v>
      </c>
      <c r="O1858" s="62"/>
      <c r="P1858" s="180">
        <f>O1858*H1858</f>
        <v>0</v>
      </c>
      <c r="Q1858" s="180">
        <v>0</v>
      </c>
      <c r="R1858" s="180">
        <f>Q1858*H1858</f>
        <v>0</v>
      </c>
      <c r="S1858" s="180">
        <v>0</v>
      </c>
      <c r="T1858" s="181">
        <f>S1858*H1858</f>
        <v>0</v>
      </c>
      <c r="U1858" s="32"/>
      <c r="V1858" s="32"/>
      <c r="W1858" s="32"/>
      <c r="X1858" s="32"/>
      <c r="Y1858" s="32"/>
      <c r="Z1858" s="32"/>
      <c r="AA1858" s="32"/>
      <c r="AB1858" s="32"/>
      <c r="AC1858" s="32"/>
      <c r="AD1858" s="32"/>
      <c r="AE1858" s="32"/>
      <c r="AR1858" s="182" t="s">
        <v>143</v>
      </c>
      <c r="AT1858" s="182" t="s">
        <v>138</v>
      </c>
      <c r="AU1858" s="182" t="s">
        <v>83</v>
      </c>
      <c r="AY1858" s="15" t="s">
        <v>136</v>
      </c>
      <c r="BE1858" s="183">
        <f>IF(N1858="základní",J1858,0)</f>
        <v>0</v>
      </c>
      <c r="BF1858" s="183">
        <f>IF(N1858="snížená",J1858,0)</f>
        <v>0</v>
      </c>
      <c r="BG1858" s="183">
        <f>IF(N1858="zákl. přenesená",J1858,0)</f>
        <v>0</v>
      </c>
      <c r="BH1858" s="183">
        <f>IF(N1858="sníž. přenesená",J1858,0)</f>
        <v>0</v>
      </c>
      <c r="BI1858" s="183">
        <f>IF(N1858="nulová",J1858,0)</f>
        <v>0</v>
      </c>
      <c r="BJ1858" s="15" t="s">
        <v>81</v>
      </c>
      <c r="BK1858" s="183">
        <f>ROUND(I1858*H1858,2)</f>
        <v>0</v>
      </c>
      <c r="BL1858" s="15" t="s">
        <v>143</v>
      </c>
      <c r="BM1858" s="182" t="s">
        <v>3648</v>
      </c>
    </row>
    <row r="1859" spans="1:65" s="2" customFormat="1" ht="19.5">
      <c r="A1859" s="32"/>
      <c r="B1859" s="33"/>
      <c r="C1859" s="34"/>
      <c r="D1859" s="184" t="s">
        <v>145</v>
      </c>
      <c r="E1859" s="34"/>
      <c r="F1859" s="185" t="s">
        <v>3649</v>
      </c>
      <c r="G1859" s="34"/>
      <c r="H1859" s="34"/>
      <c r="I1859" s="186"/>
      <c r="J1859" s="34"/>
      <c r="K1859" s="34"/>
      <c r="L1859" s="37"/>
      <c r="M1859" s="187"/>
      <c r="N1859" s="188"/>
      <c r="O1859" s="62"/>
      <c r="P1859" s="62"/>
      <c r="Q1859" s="62"/>
      <c r="R1859" s="62"/>
      <c r="S1859" s="62"/>
      <c r="T1859" s="63"/>
      <c r="U1859" s="32"/>
      <c r="V1859" s="32"/>
      <c r="W1859" s="32"/>
      <c r="X1859" s="32"/>
      <c r="Y1859" s="32"/>
      <c r="Z1859" s="32"/>
      <c r="AA1859" s="32"/>
      <c r="AB1859" s="32"/>
      <c r="AC1859" s="32"/>
      <c r="AD1859" s="32"/>
      <c r="AE1859" s="32"/>
      <c r="AT1859" s="15" t="s">
        <v>145</v>
      </c>
      <c r="AU1859" s="15" t="s">
        <v>83</v>
      </c>
    </row>
    <row r="1860" spans="1:65" s="2" customFormat="1" ht="11.25">
      <c r="A1860" s="32"/>
      <c r="B1860" s="33"/>
      <c r="C1860" s="34"/>
      <c r="D1860" s="189" t="s">
        <v>147</v>
      </c>
      <c r="E1860" s="34"/>
      <c r="F1860" s="190" t="s">
        <v>3650</v>
      </c>
      <c r="G1860" s="34"/>
      <c r="H1860" s="34"/>
      <c r="I1860" s="186"/>
      <c r="J1860" s="34"/>
      <c r="K1860" s="34"/>
      <c r="L1860" s="37"/>
      <c r="M1860" s="187"/>
      <c r="N1860" s="188"/>
      <c r="O1860" s="62"/>
      <c r="P1860" s="62"/>
      <c r="Q1860" s="62"/>
      <c r="R1860" s="62"/>
      <c r="S1860" s="62"/>
      <c r="T1860" s="63"/>
      <c r="U1860" s="32"/>
      <c r="V1860" s="32"/>
      <c r="W1860" s="32"/>
      <c r="X1860" s="32"/>
      <c r="Y1860" s="32"/>
      <c r="Z1860" s="32"/>
      <c r="AA1860" s="32"/>
      <c r="AB1860" s="32"/>
      <c r="AC1860" s="32"/>
      <c r="AD1860" s="32"/>
      <c r="AE1860" s="32"/>
      <c r="AT1860" s="15" t="s">
        <v>147</v>
      </c>
      <c r="AU1860" s="15" t="s">
        <v>83</v>
      </c>
    </row>
    <row r="1861" spans="1:65" s="2" customFormat="1" ht="16.5" customHeight="1">
      <c r="A1861" s="32"/>
      <c r="B1861" s="33"/>
      <c r="C1861" s="171" t="s">
        <v>3651</v>
      </c>
      <c r="D1861" s="171" t="s">
        <v>138</v>
      </c>
      <c r="E1861" s="172" t="s">
        <v>3652</v>
      </c>
      <c r="F1861" s="173" t="s">
        <v>3653</v>
      </c>
      <c r="G1861" s="174" t="s">
        <v>412</v>
      </c>
      <c r="H1861" s="175">
        <v>150</v>
      </c>
      <c r="I1861" s="176"/>
      <c r="J1861" s="177">
        <f>ROUND(I1861*H1861,2)</f>
        <v>0</v>
      </c>
      <c r="K1861" s="173" t="s">
        <v>142</v>
      </c>
      <c r="L1861" s="37"/>
      <c r="M1861" s="178" t="s">
        <v>19</v>
      </c>
      <c r="N1861" s="179" t="s">
        <v>44</v>
      </c>
      <c r="O1861" s="62"/>
      <c r="P1861" s="180">
        <f>O1861*H1861</f>
        <v>0</v>
      </c>
      <c r="Q1861" s="180">
        <v>0</v>
      </c>
      <c r="R1861" s="180">
        <f>Q1861*H1861</f>
        <v>0</v>
      </c>
      <c r="S1861" s="180">
        <v>0</v>
      </c>
      <c r="T1861" s="181">
        <f>S1861*H1861</f>
        <v>0</v>
      </c>
      <c r="U1861" s="32"/>
      <c r="V1861" s="32"/>
      <c r="W1861" s="32"/>
      <c r="X1861" s="32"/>
      <c r="Y1861" s="32"/>
      <c r="Z1861" s="32"/>
      <c r="AA1861" s="32"/>
      <c r="AB1861" s="32"/>
      <c r="AC1861" s="32"/>
      <c r="AD1861" s="32"/>
      <c r="AE1861" s="32"/>
      <c r="AR1861" s="182" t="s">
        <v>143</v>
      </c>
      <c r="AT1861" s="182" t="s">
        <v>138</v>
      </c>
      <c r="AU1861" s="182" t="s">
        <v>83</v>
      </c>
      <c r="AY1861" s="15" t="s">
        <v>136</v>
      </c>
      <c r="BE1861" s="183">
        <f>IF(N1861="základní",J1861,0)</f>
        <v>0</v>
      </c>
      <c r="BF1861" s="183">
        <f>IF(N1861="snížená",J1861,0)</f>
        <v>0</v>
      </c>
      <c r="BG1861" s="183">
        <f>IF(N1861="zákl. přenesená",J1861,0)</f>
        <v>0</v>
      </c>
      <c r="BH1861" s="183">
        <f>IF(N1861="sníž. přenesená",J1861,0)</f>
        <v>0</v>
      </c>
      <c r="BI1861" s="183">
        <f>IF(N1861="nulová",J1861,0)</f>
        <v>0</v>
      </c>
      <c r="BJ1861" s="15" t="s">
        <v>81</v>
      </c>
      <c r="BK1861" s="183">
        <f>ROUND(I1861*H1861,2)</f>
        <v>0</v>
      </c>
      <c r="BL1861" s="15" t="s">
        <v>143</v>
      </c>
      <c r="BM1861" s="182" t="s">
        <v>3654</v>
      </c>
    </row>
    <row r="1862" spans="1:65" s="2" customFormat="1" ht="19.5">
      <c r="A1862" s="32"/>
      <c r="B1862" s="33"/>
      <c r="C1862" s="34"/>
      <c r="D1862" s="184" t="s">
        <v>145</v>
      </c>
      <c r="E1862" s="34"/>
      <c r="F1862" s="185" t="s">
        <v>3655</v>
      </c>
      <c r="G1862" s="34"/>
      <c r="H1862" s="34"/>
      <c r="I1862" s="186"/>
      <c r="J1862" s="34"/>
      <c r="K1862" s="34"/>
      <c r="L1862" s="37"/>
      <c r="M1862" s="187"/>
      <c r="N1862" s="188"/>
      <c r="O1862" s="62"/>
      <c r="P1862" s="62"/>
      <c r="Q1862" s="62"/>
      <c r="R1862" s="62"/>
      <c r="S1862" s="62"/>
      <c r="T1862" s="63"/>
      <c r="U1862" s="32"/>
      <c r="V1862" s="32"/>
      <c r="W1862" s="32"/>
      <c r="X1862" s="32"/>
      <c r="Y1862" s="32"/>
      <c r="Z1862" s="32"/>
      <c r="AA1862" s="32"/>
      <c r="AB1862" s="32"/>
      <c r="AC1862" s="32"/>
      <c r="AD1862" s="32"/>
      <c r="AE1862" s="32"/>
      <c r="AT1862" s="15" t="s">
        <v>145</v>
      </c>
      <c r="AU1862" s="15" t="s">
        <v>83</v>
      </c>
    </row>
    <row r="1863" spans="1:65" s="2" customFormat="1" ht="11.25">
      <c r="A1863" s="32"/>
      <c r="B1863" s="33"/>
      <c r="C1863" s="34"/>
      <c r="D1863" s="189" t="s">
        <v>147</v>
      </c>
      <c r="E1863" s="34"/>
      <c r="F1863" s="190" t="s">
        <v>3656</v>
      </c>
      <c r="G1863" s="34"/>
      <c r="H1863" s="34"/>
      <c r="I1863" s="186"/>
      <c r="J1863" s="34"/>
      <c r="K1863" s="34"/>
      <c r="L1863" s="37"/>
      <c r="M1863" s="187"/>
      <c r="N1863" s="188"/>
      <c r="O1863" s="62"/>
      <c r="P1863" s="62"/>
      <c r="Q1863" s="62"/>
      <c r="R1863" s="62"/>
      <c r="S1863" s="62"/>
      <c r="T1863" s="63"/>
      <c r="U1863" s="32"/>
      <c r="V1863" s="32"/>
      <c r="W1863" s="32"/>
      <c r="X1863" s="32"/>
      <c r="Y1863" s="32"/>
      <c r="Z1863" s="32"/>
      <c r="AA1863" s="32"/>
      <c r="AB1863" s="32"/>
      <c r="AC1863" s="32"/>
      <c r="AD1863" s="32"/>
      <c r="AE1863" s="32"/>
      <c r="AT1863" s="15" t="s">
        <v>147</v>
      </c>
      <c r="AU1863" s="15" t="s">
        <v>83</v>
      </c>
    </row>
    <row r="1864" spans="1:65" s="2" customFormat="1" ht="21.75" customHeight="1">
      <c r="A1864" s="32"/>
      <c r="B1864" s="33"/>
      <c r="C1864" s="171" t="s">
        <v>3657</v>
      </c>
      <c r="D1864" s="171" t="s">
        <v>138</v>
      </c>
      <c r="E1864" s="172" t="s">
        <v>3658</v>
      </c>
      <c r="F1864" s="173" t="s">
        <v>3659</v>
      </c>
      <c r="G1864" s="174" t="s">
        <v>412</v>
      </c>
      <c r="H1864" s="175">
        <v>50</v>
      </c>
      <c r="I1864" s="176"/>
      <c r="J1864" s="177">
        <f>ROUND(I1864*H1864,2)</f>
        <v>0</v>
      </c>
      <c r="K1864" s="173" t="s">
        <v>142</v>
      </c>
      <c r="L1864" s="37"/>
      <c r="M1864" s="178" t="s">
        <v>19</v>
      </c>
      <c r="N1864" s="179" t="s">
        <v>44</v>
      </c>
      <c r="O1864" s="62"/>
      <c r="P1864" s="180">
        <f>O1864*H1864</f>
        <v>0</v>
      </c>
      <c r="Q1864" s="180">
        <v>0</v>
      </c>
      <c r="R1864" s="180">
        <f>Q1864*H1864</f>
        <v>0</v>
      </c>
      <c r="S1864" s="180">
        <v>0</v>
      </c>
      <c r="T1864" s="181">
        <f>S1864*H1864</f>
        <v>0</v>
      </c>
      <c r="U1864" s="32"/>
      <c r="V1864" s="32"/>
      <c r="W1864" s="32"/>
      <c r="X1864" s="32"/>
      <c r="Y1864" s="32"/>
      <c r="Z1864" s="32"/>
      <c r="AA1864" s="32"/>
      <c r="AB1864" s="32"/>
      <c r="AC1864" s="32"/>
      <c r="AD1864" s="32"/>
      <c r="AE1864" s="32"/>
      <c r="AR1864" s="182" t="s">
        <v>143</v>
      </c>
      <c r="AT1864" s="182" t="s">
        <v>138</v>
      </c>
      <c r="AU1864" s="182" t="s">
        <v>83</v>
      </c>
      <c r="AY1864" s="15" t="s">
        <v>136</v>
      </c>
      <c r="BE1864" s="183">
        <f>IF(N1864="základní",J1864,0)</f>
        <v>0</v>
      </c>
      <c r="BF1864" s="183">
        <f>IF(N1864="snížená",J1864,0)</f>
        <v>0</v>
      </c>
      <c r="BG1864" s="183">
        <f>IF(N1864="zákl. přenesená",J1864,0)</f>
        <v>0</v>
      </c>
      <c r="BH1864" s="183">
        <f>IF(N1864="sníž. přenesená",J1864,0)</f>
        <v>0</v>
      </c>
      <c r="BI1864" s="183">
        <f>IF(N1864="nulová",J1864,0)</f>
        <v>0</v>
      </c>
      <c r="BJ1864" s="15" t="s">
        <v>81</v>
      </c>
      <c r="BK1864" s="183">
        <f>ROUND(I1864*H1864,2)</f>
        <v>0</v>
      </c>
      <c r="BL1864" s="15" t="s">
        <v>143</v>
      </c>
      <c r="BM1864" s="182" t="s">
        <v>3660</v>
      </c>
    </row>
    <row r="1865" spans="1:65" s="2" customFormat="1" ht="19.5">
      <c r="A1865" s="32"/>
      <c r="B1865" s="33"/>
      <c r="C1865" s="34"/>
      <c r="D1865" s="184" t="s">
        <v>145</v>
      </c>
      <c r="E1865" s="34"/>
      <c r="F1865" s="185" t="s">
        <v>3661</v>
      </c>
      <c r="G1865" s="34"/>
      <c r="H1865" s="34"/>
      <c r="I1865" s="186"/>
      <c r="J1865" s="34"/>
      <c r="K1865" s="34"/>
      <c r="L1865" s="37"/>
      <c r="M1865" s="187"/>
      <c r="N1865" s="188"/>
      <c r="O1865" s="62"/>
      <c r="P1865" s="62"/>
      <c r="Q1865" s="62"/>
      <c r="R1865" s="62"/>
      <c r="S1865" s="62"/>
      <c r="T1865" s="63"/>
      <c r="U1865" s="32"/>
      <c r="V1865" s="32"/>
      <c r="W1865" s="32"/>
      <c r="X1865" s="32"/>
      <c r="Y1865" s="32"/>
      <c r="Z1865" s="32"/>
      <c r="AA1865" s="32"/>
      <c r="AB1865" s="32"/>
      <c r="AC1865" s="32"/>
      <c r="AD1865" s="32"/>
      <c r="AE1865" s="32"/>
      <c r="AT1865" s="15" t="s">
        <v>145</v>
      </c>
      <c r="AU1865" s="15" t="s">
        <v>83</v>
      </c>
    </row>
    <row r="1866" spans="1:65" s="2" customFormat="1" ht="11.25">
      <c r="A1866" s="32"/>
      <c r="B1866" s="33"/>
      <c r="C1866" s="34"/>
      <c r="D1866" s="189" t="s">
        <v>147</v>
      </c>
      <c r="E1866" s="34"/>
      <c r="F1866" s="190" t="s">
        <v>3662</v>
      </c>
      <c r="G1866" s="34"/>
      <c r="H1866" s="34"/>
      <c r="I1866" s="186"/>
      <c r="J1866" s="34"/>
      <c r="K1866" s="34"/>
      <c r="L1866" s="37"/>
      <c r="M1866" s="187"/>
      <c r="N1866" s="188"/>
      <c r="O1866" s="62"/>
      <c r="P1866" s="62"/>
      <c r="Q1866" s="62"/>
      <c r="R1866" s="62"/>
      <c r="S1866" s="62"/>
      <c r="T1866" s="63"/>
      <c r="U1866" s="32"/>
      <c r="V1866" s="32"/>
      <c r="W1866" s="32"/>
      <c r="X1866" s="32"/>
      <c r="Y1866" s="32"/>
      <c r="Z1866" s="32"/>
      <c r="AA1866" s="32"/>
      <c r="AB1866" s="32"/>
      <c r="AC1866" s="32"/>
      <c r="AD1866" s="32"/>
      <c r="AE1866" s="32"/>
      <c r="AT1866" s="15" t="s">
        <v>147</v>
      </c>
      <c r="AU1866" s="15" t="s">
        <v>83</v>
      </c>
    </row>
    <row r="1867" spans="1:65" s="2" customFormat="1" ht="16.5" customHeight="1">
      <c r="A1867" s="32"/>
      <c r="B1867" s="33"/>
      <c r="C1867" s="171" t="s">
        <v>3663</v>
      </c>
      <c r="D1867" s="171" t="s">
        <v>138</v>
      </c>
      <c r="E1867" s="172" t="s">
        <v>3664</v>
      </c>
      <c r="F1867" s="173" t="s">
        <v>3665</v>
      </c>
      <c r="G1867" s="174" t="s">
        <v>412</v>
      </c>
      <c r="H1867" s="175">
        <v>80</v>
      </c>
      <c r="I1867" s="176"/>
      <c r="J1867" s="177">
        <f>ROUND(I1867*H1867,2)</f>
        <v>0</v>
      </c>
      <c r="K1867" s="173" t="s">
        <v>142</v>
      </c>
      <c r="L1867" s="37"/>
      <c r="M1867" s="178" t="s">
        <v>19</v>
      </c>
      <c r="N1867" s="179" t="s">
        <v>44</v>
      </c>
      <c r="O1867" s="62"/>
      <c r="P1867" s="180">
        <f>O1867*H1867</f>
        <v>0</v>
      </c>
      <c r="Q1867" s="180">
        <v>0</v>
      </c>
      <c r="R1867" s="180">
        <f>Q1867*H1867</f>
        <v>0</v>
      </c>
      <c r="S1867" s="180">
        <v>0</v>
      </c>
      <c r="T1867" s="181">
        <f>S1867*H1867</f>
        <v>0</v>
      </c>
      <c r="U1867" s="32"/>
      <c r="V1867" s="32"/>
      <c r="W1867" s="32"/>
      <c r="X1867" s="32"/>
      <c r="Y1867" s="32"/>
      <c r="Z1867" s="32"/>
      <c r="AA1867" s="32"/>
      <c r="AB1867" s="32"/>
      <c r="AC1867" s="32"/>
      <c r="AD1867" s="32"/>
      <c r="AE1867" s="32"/>
      <c r="AR1867" s="182" t="s">
        <v>143</v>
      </c>
      <c r="AT1867" s="182" t="s">
        <v>138</v>
      </c>
      <c r="AU1867" s="182" t="s">
        <v>83</v>
      </c>
      <c r="AY1867" s="15" t="s">
        <v>136</v>
      </c>
      <c r="BE1867" s="183">
        <f>IF(N1867="základní",J1867,0)</f>
        <v>0</v>
      </c>
      <c r="BF1867" s="183">
        <f>IF(N1867="snížená",J1867,0)</f>
        <v>0</v>
      </c>
      <c r="BG1867" s="183">
        <f>IF(N1867="zákl. přenesená",J1867,0)</f>
        <v>0</v>
      </c>
      <c r="BH1867" s="183">
        <f>IF(N1867="sníž. přenesená",J1867,0)</f>
        <v>0</v>
      </c>
      <c r="BI1867" s="183">
        <f>IF(N1867="nulová",J1867,0)</f>
        <v>0</v>
      </c>
      <c r="BJ1867" s="15" t="s">
        <v>81</v>
      </c>
      <c r="BK1867" s="183">
        <f>ROUND(I1867*H1867,2)</f>
        <v>0</v>
      </c>
      <c r="BL1867" s="15" t="s">
        <v>143</v>
      </c>
      <c r="BM1867" s="182" t="s">
        <v>3666</v>
      </c>
    </row>
    <row r="1868" spans="1:65" s="2" customFormat="1" ht="11.25">
      <c r="A1868" s="32"/>
      <c r="B1868" s="33"/>
      <c r="C1868" s="34"/>
      <c r="D1868" s="184" t="s">
        <v>145</v>
      </c>
      <c r="E1868" s="34"/>
      <c r="F1868" s="185" t="s">
        <v>3667</v>
      </c>
      <c r="G1868" s="34"/>
      <c r="H1868" s="34"/>
      <c r="I1868" s="186"/>
      <c r="J1868" s="34"/>
      <c r="K1868" s="34"/>
      <c r="L1868" s="37"/>
      <c r="M1868" s="187"/>
      <c r="N1868" s="188"/>
      <c r="O1868" s="62"/>
      <c r="P1868" s="62"/>
      <c r="Q1868" s="62"/>
      <c r="R1868" s="62"/>
      <c r="S1868" s="62"/>
      <c r="T1868" s="63"/>
      <c r="U1868" s="32"/>
      <c r="V1868" s="32"/>
      <c r="W1868" s="32"/>
      <c r="X1868" s="32"/>
      <c r="Y1868" s="32"/>
      <c r="Z1868" s="32"/>
      <c r="AA1868" s="32"/>
      <c r="AB1868" s="32"/>
      <c r="AC1868" s="32"/>
      <c r="AD1868" s="32"/>
      <c r="AE1868" s="32"/>
      <c r="AT1868" s="15" t="s">
        <v>145</v>
      </c>
      <c r="AU1868" s="15" t="s">
        <v>83</v>
      </c>
    </row>
    <row r="1869" spans="1:65" s="2" customFormat="1" ht="11.25">
      <c r="A1869" s="32"/>
      <c r="B1869" s="33"/>
      <c r="C1869" s="34"/>
      <c r="D1869" s="189" t="s">
        <v>147</v>
      </c>
      <c r="E1869" s="34"/>
      <c r="F1869" s="190" t="s">
        <v>3668</v>
      </c>
      <c r="G1869" s="34"/>
      <c r="H1869" s="34"/>
      <c r="I1869" s="186"/>
      <c r="J1869" s="34"/>
      <c r="K1869" s="34"/>
      <c r="L1869" s="37"/>
      <c r="M1869" s="187"/>
      <c r="N1869" s="188"/>
      <c r="O1869" s="62"/>
      <c r="P1869" s="62"/>
      <c r="Q1869" s="62"/>
      <c r="R1869" s="62"/>
      <c r="S1869" s="62"/>
      <c r="T1869" s="63"/>
      <c r="U1869" s="32"/>
      <c r="V1869" s="32"/>
      <c r="W1869" s="32"/>
      <c r="X1869" s="32"/>
      <c r="Y1869" s="32"/>
      <c r="Z1869" s="32"/>
      <c r="AA1869" s="32"/>
      <c r="AB1869" s="32"/>
      <c r="AC1869" s="32"/>
      <c r="AD1869" s="32"/>
      <c r="AE1869" s="32"/>
      <c r="AT1869" s="15" t="s">
        <v>147</v>
      </c>
      <c r="AU1869" s="15" t="s">
        <v>83</v>
      </c>
    </row>
    <row r="1870" spans="1:65" s="2" customFormat="1" ht="16.5" customHeight="1">
      <c r="A1870" s="32"/>
      <c r="B1870" s="33"/>
      <c r="C1870" s="171" t="s">
        <v>3669</v>
      </c>
      <c r="D1870" s="171" t="s">
        <v>138</v>
      </c>
      <c r="E1870" s="172" t="s">
        <v>3670</v>
      </c>
      <c r="F1870" s="173" t="s">
        <v>3671</v>
      </c>
      <c r="G1870" s="174" t="s">
        <v>412</v>
      </c>
      <c r="H1870" s="175">
        <v>100</v>
      </c>
      <c r="I1870" s="176"/>
      <c r="J1870" s="177">
        <f>ROUND(I1870*H1870,2)</f>
        <v>0</v>
      </c>
      <c r="K1870" s="173" t="s">
        <v>142</v>
      </c>
      <c r="L1870" s="37"/>
      <c r="M1870" s="178" t="s">
        <v>19</v>
      </c>
      <c r="N1870" s="179" t="s">
        <v>44</v>
      </c>
      <c r="O1870" s="62"/>
      <c r="P1870" s="180">
        <f>O1870*H1870</f>
        <v>0</v>
      </c>
      <c r="Q1870" s="180">
        <v>0</v>
      </c>
      <c r="R1870" s="180">
        <f>Q1870*H1870</f>
        <v>0</v>
      </c>
      <c r="S1870" s="180">
        <v>0</v>
      </c>
      <c r="T1870" s="181">
        <f>S1870*H1870</f>
        <v>0</v>
      </c>
      <c r="U1870" s="32"/>
      <c r="V1870" s="32"/>
      <c r="W1870" s="32"/>
      <c r="X1870" s="32"/>
      <c r="Y1870" s="32"/>
      <c r="Z1870" s="32"/>
      <c r="AA1870" s="32"/>
      <c r="AB1870" s="32"/>
      <c r="AC1870" s="32"/>
      <c r="AD1870" s="32"/>
      <c r="AE1870" s="32"/>
      <c r="AR1870" s="182" t="s">
        <v>143</v>
      </c>
      <c r="AT1870" s="182" t="s">
        <v>138</v>
      </c>
      <c r="AU1870" s="182" t="s">
        <v>83</v>
      </c>
      <c r="AY1870" s="15" t="s">
        <v>136</v>
      </c>
      <c r="BE1870" s="183">
        <f>IF(N1870="základní",J1870,0)</f>
        <v>0</v>
      </c>
      <c r="BF1870" s="183">
        <f>IF(N1870="snížená",J1870,0)</f>
        <v>0</v>
      </c>
      <c r="BG1870" s="183">
        <f>IF(N1870="zákl. přenesená",J1870,0)</f>
        <v>0</v>
      </c>
      <c r="BH1870" s="183">
        <f>IF(N1870="sníž. přenesená",J1870,0)</f>
        <v>0</v>
      </c>
      <c r="BI1870" s="183">
        <f>IF(N1870="nulová",J1870,0)</f>
        <v>0</v>
      </c>
      <c r="BJ1870" s="15" t="s">
        <v>81</v>
      </c>
      <c r="BK1870" s="183">
        <f>ROUND(I1870*H1870,2)</f>
        <v>0</v>
      </c>
      <c r="BL1870" s="15" t="s">
        <v>143</v>
      </c>
      <c r="BM1870" s="182" t="s">
        <v>3672</v>
      </c>
    </row>
    <row r="1871" spans="1:65" s="2" customFormat="1" ht="19.5">
      <c r="A1871" s="32"/>
      <c r="B1871" s="33"/>
      <c r="C1871" s="34"/>
      <c r="D1871" s="184" t="s">
        <v>145</v>
      </c>
      <c r="E1871" s="34"/>
      <c r="F1871" s="185" t="s">
        <v>3673</v>
      </c>
      <c r="G1871" s="34"/>
      <c r="H1871" s="34"/>
      <c r="I1871" s="186"/>
      <c r="J1871" s="34"/>
      <c r="K1871" s="34"/>
      <c r="L1871" s="37"/>
      <c r="M1871" s="187"/>
      <c r="N1871" s="188"/>
      <c r="O1871" s="62"/>
      <c r="P1871" s="62"/>
      <c r="Q1871" s="62"/>
      <c r="R1871" s="62"/>
      <c r="S1871" s="62"/>
      <c r="T1871" s="63"/>
      <c r="U1871" s="32"/>
      <c r="V1871" s="32"/>
      <c r="W1871" s="32"/>
      <c r="X1871" s="32"/>
      <c r="Y1871" s="32"/>
      <c r="Z1871" s="32"/>
      <c r="AA1871" s="32"/>
      <c r="AB1871" s="32"/>
      <c r="AC1871" s="32"/>
      <c r="AD1871" s="32"/>
      <c r="AE1871" s="32"/>
      <c r="AT1871" s="15" t="s">
        <v>145</v>
      </c>
      <c r="AU1871" s="15" t="s">
        <v>83</v>
      </c>
    </row>
    <row r="1872" spans="1:65" s="2" customFormat="1" ht="11.25">
      <c r="A1872" s="32"/>
      <c r="B1872" s="33"/>
      <c r="C1872" s="34"/>
      <c r="D1872" s="189" t="s">
        <v>147</v>
      </c>
      <c r="E1872" s="34"/>
      <c r="F1872" s="190" t="s">
        <v>3674</v>
      </c>
      <c r="G1872" s="34"/>
      <c r="H1872" s="34"/>
      <c r="I1872" s="186"/>
      <c r="J1872" s="34"/>
      <c r="K1872" s="34"/>
      <c r="L1872" s="37"/>
      <c r="M1872" s="187"/>
      <c r="N1872" s="188"/>
      <c r="O1872" s="62"/>
      <c r="P1872" s="62"/>
      <c r="Q1872" s="62"/>
      <c r="R1872" s="62"/>
      <c r="S1872" s="62"/>
      <c r="T1872" s="63"/>
      <c r="U1872" s="32"/>
      <c r="V1872" s="32"/>
      <c r="W1872" s="32"/>
      <c r="X1872" s="32"/>
      <c r="Y1872" s="32"/>
      <c r="Z1872" s="32"/>
      <c r="AA1872" s="32"/>
      <c r="AB1872" s="32"/>
      <c r="AC1872" s="32"/>
      <c r="AD1872" s="32"/>
      <c r="AE1872" s="32"/>
      <c r="AT1872" s="15" t="s">
        <v>147</v>
      </c>
      <c r="AU1872" s="15" t="s">
        <v>83</v>
      </c>
    </row>
    <row r="1873" spans="1:65" s="2" customFormat="1" ht="16.5" customHeight="1">
      <c r="A1873" s="32"/>
      <c r="B1873" s="33"/>
      <c r="C1873" s="171" t="s">
        <v>3675</v>
      </c>
      <c r="D1873" s="171" t="s">
        <v>138</v>
      </c>
      <c r="E1873" s="172" t="s">
        <v>3676</v>
      </c>
      <c r="F1873" s="173" t="s">
        <v>3677</v>
      </c>
      <c r="G1873" s="174" t="s">
        <v>412</v>
      </c>
      <c r="H1873" s="175">
        <v>50</v>
      </c>
      <c r="I1873" s="176"/>
      <c r="J1873" s="177">
        <f>ROUND(I1873*H1873,2)</f>
        <v>0</v>
      </c>
      <c r="K1873" s="173" t="s">
        <v>142</v>
      </c>
      <c r="L1873" s="37"/>
      <c r="M1873" s="178" t="s">
        <v>19</v>
      </c>
      <c r="N1873" s="179" t="s">
        <v>44</v>
      </c>
      <c r="O1873" s="62"/>
      <c r="P1873" s="180">
        <f>O1873*H1873</f>
        <v>0</v>
      </c>
      <c r="Q1873" s="180">
        <v>0</v>
      </c>
      <c r="R1873" s="180">
        <f>Q1873*H1873</f>
        <v>0</v>
      </c>
      <c r="S1873" s="180">
        <v>0</v>
      </c>
      <c r="T1873" s="181">
        <f>S1873*H1873</f>
        <v>0</v>
      </c>
      <c r="U1873" s="32"/>
      <c r="V1873" s="32"/>
      <c r="W1873" s="32"/>
      <c r="X1873" s="32"/>
      <c r="Y1873" s="32"/>
      <c r="Z1873" s="32"/>
      <c r="AA1873" s="32"/>
      <c r="AB1873" s="32"/>
      <c r="AC1873" s="32"/>
      <c r="AD1873" s="32"/>
      <c r="AE1873" s="32"/>
      <c r="AR1873" s="182" t="s">
        <v>143</v>
      </c>
      <c r="AT1873" s="182" t="s">
        <v>138</v>
      </c>
      <c r="AU1873" s="182" t="s">
        <v>83</v>
      </c>
      <c r="AY1873" s="15" t="s">
        <v>136</v>
      </c>
      <c r="BE1873" s="183">
        <f>IF(N1873="základní",J1873,0)</f>
        <v>0</v>
      </c>
      <c r="BF1873" s="183">
        <f>IF(N1873="snížená",J1873,0)</f>
        <v>0</v>
      </c>
      <c r="BG1873" s="183">
        <f>IF(N1873="zákl. přenesená",J1873,0)</f>
        <v>0</v>
      </c>
      <c r="BH1873" s="183">
        <f>IF(N1873="sníž. přenesená",J1873,0)</f>
        <v>0</v>
      </c>
      <c r="BI1873" s="183">
        <f>IF(N1873="nulová",J1873,0)</f>
        <v>0</v>
      </c>
      <c r="BJ1873" s="15" t="s">
        <v>81</v>
      </c>
      <c r="BK1873" s="183">
        <f>ROUND(I1873*H1873,2)</f>
        <v>0</v>
      </c>
      <c r="BL1873" s="15" t="s">
        <v>143</v>
      </c>
      <c r="BM1873" s="182" t="s">
        <v>3678</v>
      </c>
    </row>
    <row r="1874" spans="1:65" s="2" customFormat="1" ht="11.25">
      <c r="A1874" s="32"/>
      <c r="B1874" s="33"/>
      <c r="C1874" s="34"/>
      <c r="D1874" s="184" t="s">
        <v>145</v>
      </c>
      <c r="E1874" s="34"/>
      <c r="F1874" s="185" t="s">
        <v>3679</v>
      </c>
      <c r="G1874" s="34"/>
      <c r="H1874" s="34"/>
      <c r="I1874" s="186"/>
      <c r="J1874" s="34"/>
      <c r="K1874" s="34"/>
      <c r="L1874" s="37"/>
      <c r="M1874" s="187"/>
      <c r="N1874" s="188"/>
      <c r="O1874" s="62"/>
      <c r="P1874" s="62"/>
      <c r="Q1874" s="62"/>
      <c r="R1874" s="62"/>
      <c r="S1874" s="62"/>
      <c r="T1874" s="63"/>
      <c r="U1874" s="32"/>
      <c r="V1874" s="32"/>
      <c r="W1874" s="32"/>
      <c r="X1874" s="32"/>
      <c r="Y1874" s="32"/>
      <c r="Z1874" s="32"/>
      <c r="AA1874" s="32"/>
      <c r="AB1874" s="32"/>
      <c r="AC1874" s="32"/>
      <c r="AD1874" s="32"/>
      <c r="AE1874" s="32"/>
      <c r="AT1874" s="15" t="s">
        <v>145</v>
      </c>
      <c r="AU1874" s="15" t="s">
        <v>83</v>
      </c>
    </row>
    <row r="1875" spans="1:65" s="2" customFormat="1" ht="11.25">
      <c r="A1875" s="32"/>
      <c r="B1875" s="33"/>
      <c r="C1875" s="34"/>
      <c r="D1875" s="189" t="s">
        <v>147</v>
      </c>
      <c r="E1875" s="34"/>
      <c r="F1875" s="190" t="s">
        <v>3680</v>
      </c>
      <c r="G1875" s="34"/>
      <c r="H1875" s="34"/>
      <c r="I1875" s="186"/>
      <c r="J1875" s="34"/>
      <c r="K1875" s="34"/>
      <c r="L1875" s="37"/>
      <c r="M1875" s="187"/>
      <c r="N1875" s="188"/>
      <c r="O1875" s="62"/>
      <c r="P1875" s="62"/>
      <c r="Q1875" s="62"/>
      <c r="R1875" s="62"/>
      <c r="S1875" s="62"/>
      <c r="T1875" s="63"/>
      <c r="U1875" s="32"/>
      <c r="V1875" s="32"/>
      <c r="W1875" s="32"/>
      <c r="X1875" s="32"/>
      <c r="Y1875" s="32"/>
      <c r="Z1875" s="32"/>
      <c r="AA1875" s="32"/>
      <c r="AB1875" s="32"/>
      <c r="AC1875" s="32"/>
      <c r="AD1875" s="32"/>
      <c r="AE1875" s="32"/>
      <c r="AT1875" s="15" t="s">
        <v>147</v>
      </c>
      <c r="AU1875" s="15" t="s">
        <v>83</v>
      </c>
    </row>
    <row r="1876" spans="1:65" s="2" customFormat="1" ht="21.75" customHeight="1">
      <c r="A1876" s="32"/>
      <c r="B1876" s="33"/>
      <c r="C1876" s="171" t="s">
        <v>3681</v>
      </c>
      <c r="D1876" s="171" t="s">
        <v>138</v>
      </c>
      <c r="E1876" s="172" t="s">
        <v>3682</v>
      </c>
      <c r="F1876" s="173" t="s">
        <v>3683</v>
      </c>
      <c r="G1876" s="174" t="s">
        <v>412</v>
      </c>
      <c r="H1876" s="175">
        <v>30</v>
      </c>
      <c r="I1876" s="176"/>
      <c r="J1876" s="177">
        <f>ROUND(I1876*H1876,2)</f>
        <v>0</v>
      </c>
      <c r="K1876" s="173" t="s">
        <v>142</v>
      </c>
      <c r="L1876" s="37"/>
      <c r="M1876" s="178" t="s">
        <v>19</v>
      </c>
      <c r="N1876" s="179" t="s">
        <v>44</v>
      </c>
      <c r="O1876" s="62"/>
      <c r="P1876" s="180">
        <f>O1876*H1876</f>
        <v>0</v>
      </c>
      <c r="Q1876" s="180">
        <v>0</v>
      </c>
      <c r="R1876" s="180">
        <f>Q1876*H1876</f>
        <v>0</v>
      </c>
      <c r="S1876" s="180">
        <v>0</v>
      </c>
      <c r="T1876" s="181">
        <f>S1876*H1876</f>
        <v>0</v>
      </c>
      <c r="U1876" s="32"/>
      <c r="V1876" s="32"/>
      <c r="W1876" s="32"/>
      <c r="X1876" s="32"/>
      <c r="Y1876" s="32"/>
      <c r="Z1876" s="32"/>
      <c r="AA1876" s="32"/>
      <c r="AB1876" s="32"/>
      <c r="AC1876" s="32"/>
      <c r="AD1876" s="32"/>
      <c r="AE1876" s="32"/>
      <c r="AR1876" s="182" t="s">
        <v>143</v>
      </c>
      <c r="AT1876" s="182" t="s">
        <v>138</v>
      </c>
      <c r="AU1876" s="182" t="s">
        <v>83</v>
      </c>
      <c r="AY1876" s="15" t="s">
        <v>136</v>
      </c>
      <c r="BE1876" s="183">
        <f>IF(N1876="základní",J1876,0)</f>
        <v>0</v>
      </c>
      <c r="BF1876" s="183">
        <f>IF(N1876="snížená",J1876,0)</f>
        <v>0</v>
      </c>
      <c r="BG1876" s="183">
        <f>IF(N1876="zákl. přenesená",J1876,0)</f>
        <v>0</v>
      </c>
      <c r="BH1876" s="183">
        <f>IF(N1876="sníž. přenesená",J1876,0)</f>
        <v>0</v>
      </c>
      <c r="BI1876" s="183">
        <f>IF(N1876="nulová",J1876,0)</f>
        <v>0</v>
      </c>
      <c r="BJ1876" s="15" t="s">
        <v>81</v>
      </c>
      <c r="BK1876" s="183">
        <f>ROUND(I1876*H1876,2)</f>
        <v>0</v>
      </c>
      <c r="BL1876" s="15" t="s">
        <v>143</v>
      </c>
      <c r="BM1876" s="182" t="s">
        <v>3684</v>
      </c>
    </row>
    <row r="1877" spans="1:65" s="2" customFormat="1" ht="19.5">
      <c r="A1877" s="32"/>
      <c r="B1877" s="33"/>
      <c r="C1877" s="34"/>
      <c r="D1877" s="184" t="s">
        <v>145</v>
      </c>
      <c r="E1877" s="34"/>
      <c r="F1877" s="185" t="s">
        <v>3685</v>
      </c>
      <c r="G1877" s="34"/>
      <c r="H1877" s="34"/>
      <c r="I1877" s="186"/>
      <c r="J1877" s="34"/>
      <c r="K1877" s="34"/>
      <c r="L1877" s="37"/>
      <c r="M1877" s="187"/>
      <c r="N1877" s="188"/>
      <c r="O1877" s="62"/>
      <c r="P1877" s="62"/>
      <c r="Q1877" s="62"/>
      <c r="R1877" s="62"/>
      <c r="S1877" s="62"/>
      <c r="T1877" s="63"/>
      <c r="U1877" s="32"/>
      <c r="V1877" s="32"/>
      <c r="W1877" s="32"/>
      <c r="X1877" s="32"/>
      <c r="Y1877" s="32"/>
      <c r="Z1877" s="32"/>
      <c r="AA1877" s="32"/>
      <c r="AB1877" s="32"/>
      <c r="AC1877" s="32"/>
      <c r="AD1877" s="32"/>
      <c r="AE1877" s="32"/>
      <c r="AT1877" s="15" t="s">
        <v>145</v>
      </c>
      <c r="AU1877" s="15" t="s">
        <v>83</v>
      </c>
    </row>
    <row r="1878" spans="1:65" s="2" customFormat="1" ht="11.25">
      <c r="A1878" s="32"/>
      <c r="B1878" s="33"/>
      <c r="C1878" s="34"/>
      <c r="D1878" s="189" t="s">
        <v>147</v>
      </c>
      <c r="E1878" s="34"/>
      <c r="F1878" s="190" t="s">
        <v>3686</v>
      </c>
      <c r="G1878" s="34"/>
      <c r="H1878" s="34"/>
      <c r="I1878" s="186"/>
      <c r="J1878" s="34"/>
      <c r="K1878" s="34"/>
      <c r="L1878" s="37"/>
      <c r="M1878" s="187"/>
      <c r="N1878" s="188"/>
      <c r="O1878" s="62"/>
      <c r="P1878" s="62"/>
      <c r="Q1878" s="62"/>
      <c r="R1878" s="62"/>
      <c r="S1878" s="62"/>
      <c r="T1878" s="63"/>
      <c r="U1878" s="32"/>
      <c r="V1878" s="32"/>
      <c r="W1878" s="32"/>
      <c r="X1878" s="32"/>
      <c r="Y1878" s="32"/>
      <c r="Z1878" s="32"/>
      <c r="AA1878" s="32"/>
      <c r="AB1878" s="32"/>
      <c r="AC1878" s="32"/>
      <c r="AD1878" s="32"/>
      <c r="AE1878" s="32"/>
      <c r="AT1878" s="15" t="s">
        <v>147</v>
      </c>
      <c r="AU1878" s="15" t="s">
        <v>83</v>
      </c>
    </row>
    <row r="1879" spans="1:65" s="12" customFormat="1" ht="25.9" customHeight="1">
      <c r="B1879" s="155"/>
      <c r="C1879" s="156"/>
      <c r="D1879" s="157" t="s">
        <v>72</v>
      </c>
      <c r="E1879" s="158" t="s">
        <v>3687</v>
      </c>
      <c r="F1879" s="158" t="s">
        <v>3688</v>
      </c>
      <c r="G1879" s="156"/>
      <c r="H1879" s="156"/>
      <c r="I1879" s="159"/>
      <c r="J1879" s="160">
        <f>BK1879</f>
        <v>0</v>
      </c>
      <c r="K1879" s="156"/>
      <c r="L1879" s="161"/>
      <c r="M1879" s="162"/>
      <c r="N1879" s="163"/>
      <c r="O1879" s="163"/>
      <c r="P1879" s="164">
        <f>P1880+P1929+P1969+P1993+P2032+P2085+P2145+P2188+P2225+P2263</f>
        <v>0</v>
      </c>
      <c r="Q1879" s="163"/>
      <c r="R1879" s="164">
        <f>R1880+R1929+R1969+R1993+R2032+R2085+R2145+R2188+R2225+R2263</f>
        <v>9.5462100000000003</v>
      </c>
      <c r="S1879" s="163"/>
      <c r="T1879" s="165">
        <f>T1880+T1929+T1969+T1993+T2032+T2085+T2145+T2188+T2225+T2263</f>
        <v>8.9723099999999985</v>
      </c>
      <c r="AR1879" s="166" t="s">
        <v>83</v>
      </c>
      <c r="AT1879" s="167" t="s">
        <v>72</v>
      </c>
      <c r="AU1879" s="167" t="s">
        <v>73</v>
      </c>
      <c r="AY1879" s="166" t="s">
        <v>136</v>
      </c>
      <c r="BK1879" s="168">
        <f>BK1880+BK1929+BK1969+BK1993+BK2032+BK2085+BK2145+BK2188+BK2225+BK2263</f>
        <v>0</v>
      </c>
    </row>
    <row r="1880" spans="1:65" s="12" customFormat="1" ht="22.9" customHeight="1">
      <c r="B1880" s="155"/>
      <c r="C1880" s="156"/>
      <c r="D1880" s="157" t="s">
        <v>72</v>
      </c>
      <c r="E1880" s="169" t="s">
        <v>3689</v>
      </c>
      <c r="F1880" s="169" t="s">
        <v>3690</v>
      </c>
      <c r="G1880" s="156"/>
      <c r="H1880" s="156"/>
      <c r="I1880" s="159"/>
      <c r="J1880" s="170">
        <f>BK1880</f>
        <v>0</v>
      </c>
      <c r="K1880" s="156"/>
      <c r="L1880" s="161"/>
      <c r="M1880" s="162"/>
      <c r="N1880" s="163"/>
      <c r="O1880" s="163"/>
      <c r="P1880" s="164">
        <f>SUM(P1881:P1928)</f>
        <v>0</v>
      </c>
      <c r="Q1880" s="163"/>
      <c r="R1880" s="164">
        <f>SUM(R1881:R1928)</f>
        <v>0.30457999999999996</v>
      </c>
      <c r="S1880" s="163"/>
      <c r="T1880" s="165">
        <f>SUM(T1881:T1928)</f>
        <v>0.34399999999999997</v>
      </c>
      <c r="AR1880" s="166" t="s">
        <v>83</v>
      </c>
      <c r="AT1880" s="167" t="s">
        <v>72</v>
      </c>
      <c r="AU1880" s="167" t="s">
        <v>81</v>
      </c>
      <c r="AY1880" s="166" t="s">
        <v>136</v>
      </c>
      <c r="BK1880" s="168">
        <f>SUM(BK1881:BK1928)</f>
        <v>0</v>
      </c>
    </row>
    <row r="1881" spans="1:65" s="2" customFormat="1" ht="16.5" customHeight="1">
      <c r="A1881" s="32"/>
      <c r="B1881" s="33"/>
      <c r="C1881" s="171" t="s">
        <v>3691</v>
      </c>
      <c r="D1881" s="171" t="s">
        <v>138</v>
      </c>
      <c r="E1881" s="172" t="s">
        <v>3692</v>
      </c>
      <c r="F1881" s="173" t="s">
        <v>3693</v>
      </c>
      <c r="G1881" s="174" t="s">
        <v>141</v>
      </c>
      <c r="H1881" s="175">
        <v>40</v>
      </c>
      <c r="I1881" s="176"/>
      <c r="J1881" s="177">
        <f>ROUND(I1881*H1881,2)</f>
        <v>0</v>
      </c>
      <c r="K1881" s="173" t="s">
        <v>142</v>
      </c>
      <c r="L1881" s="37"/>
      <c r="M1881" s="178" t="s">
        <v>19</v>
      </c>
      <c r="N1881" s="179" t="s">
        <v>44</v>
      </c>
      <c r="O1881" s="62"/>
      <c r="P1881" s="180">
        <f>O1881*H1881</f>
        <v>0</v>
      </c>
      <c r="Q1881" s="180">
        <v>0</v>
      </c>
      <c r="R1881" s="180">
        <f>Q1881*H1881</f>
        <v>0</v>
      </c>
      <c r="S1881" s="180">
        <v>0</v>
      </c>
      <c r="T1881" s="181">
        <f>S1881*H1881</f>
        <v>0</v>
      </c>
      <c r="U1881" s="32"/>
      <c r="V1881" s="32"/>
      <c r="W1881" s="32"/>
      <c r="X1881" s="32"/>
      <c r="Y1881" s="32"/>
      <c r="Z1881" s="32"/>
      <c r="AA1881" s="32"/>
      <c r="AB1881" s="32"/>
      <c r="AC1881" s="32"/>
      <c r="AD1881" s="32"/>
      <c r="AE1881" s="32"/>
      <c r="AR1881" s="182" t="s">
        <v>231</v>
      </c>
      <c r="AT1881" s="182" t="s">
        <v>138</v>
      </c>
      <c r="AU1881" s="182" t="s">
        <v>83</v>
      </c>
      <c r="AY1881" s="15" t="s">
        <v>136</v>
      </c>
      <c r="BE1881" s="183">
        <f>IF(N1881="základní",J1881,0)</f>
        <v>0</v>
      </c>
      <c r="BF1881" s="183">
        <f>IF(N1881="snížená",J1881,0)</f>
        <v>0</v>
      </c>
      <c r="BG1881" s="183">
        <f>IF(N1881="zákl. přenesená",J1881,0)</f>
        <v>0</v>
      </c>
      <c r="BH1881" s="183">
        <f>IF(N1881="sníž. přenesená",J1881,0)</f>
        <v>0</v>
      </c>
      <c r="BI1881" s="183">
        <f>IF(N1881="nulová",J1881,0)</f>
        <v>0</v>
      </c>
      <c r="BJ1881" s="15" t="s">
        <v>81</v>
      </c>
      <c r="BK1881" s="183">
        <f>ROUND(I1881*H1881,2)</f>
        <v>0</v>
      </c>
      <c r="BL1881" s="15" t="s">
        <v>231</v>
      </c>
      <c r="BM1881" s="182" t="s">
        <v>3694</v>
      </c>
    </row>
    <row r="1882" spans="1:65" s="2" customFormat="1" ht="11.25">
      <c r="A1882" s="32"/>
      <c r="B1882" s="33"/>
      <c r="C1882" s="34"/>
      <c r="D1882" s="184" t="s">
        <v>145</v>
      </c>
      <c r="E1882" s="34"/>
      <c r="F1882" s="185" t="s">
        <v>3695</v>
      </c>
      <c r="G1882" s="34"/>
      <c r="H1882" s="34"/>
      <c r="I1882" s="186"/>
      <c r="J1882" s="34"/>
      <c r="K1882" s="34"/>
      <c r="L1882" s="37"/>
      <c r="M1882" s="187"/>
      <c r="N1882" s="188"/>
      <c r="O1882" s="62"/>
      <c r="P1882" s="62"/>
      <c r="Q1882" s="62"/>
      <c r="R1882" s="62"/>
      <c r="S1882" s="62"/>
      <c r="T1882" s="63"/>
      <c r="U1882" s="32"/>
      <c r="V1882" s="32"/>
      <c r="W1882" s="32"/>
      <c r="X1882" s="32"/>
      <c r="Y1882" s="32"/>
      <c r="Z1882" s="32"/>
      <c r="AA1882" s="32"/>
      <c r="AB1882" s="32"/>
      <c r="AC1882" s="32"/>
      <c r="AD1882" s="32"/>
      <c r="AE1882" s="32"/>
      <c r="AT1882" s="15" t="s">
        <v>145</v>
      </c>
      <c r="AU1882" s="15" t="s">
        <v>83</v>
      </c>
    </row>
    <row r="1883" spans="1:65" s="2" customFormat="1" ht="11.25">
      <c r="A1883" s="32"/>
      <c r="B1883" s="33"/>
      <c r="C1883" s="34"/>
      <c r="D1883" s="189" t="s">
        <v>147</v>
      </c>
      <c r="E1883" s="34"/>
      <c r="F1883" s="190" t="s">
        <v>3696</v>
      </c>
      <c r="G1883" s="34"/>
      <c r="H1883" s="34"/>
      <c r="I1883" s="186"/>
      <c r="J1883" s="34"/>
      <c r="K1883" s="34"/>
      <c r="L1883" s="37"/>
      <c r="M1883" s="187"/>
      <c r="N1883" s="188"/>
      <c r="O1883" s="62"/>
      <c r="P1883" s="62"/>
      <c r="Q1883" s="62"/>
      <c r="R1883" s="62"/>
      <c r="S1883" s="62"/>
      <c r="T1883" s="63"/>
      <c r="U1883" s="32"/>
      <c r="V1883" s="32"/>
      <c r="W1883" s="32"/>
      <c r="X1883" s="32"/>
      <c r="Y1883" s="32"/>
      <c r="Z1883" s="32"/>
      <c r="AA1883" s="32"/>
      <c r="AB1883" s="32"/>
      <c r="AC1883" s="32"/>
      <c r="AD1883" s="32"/>
      <c r="AE1883" s="32"/>
      <c r="AT1883" s="15" t="s">
        <v>147</v>
      </c>
      <c r="AU1883" s="15" t="s">
        <v>83</v>
      </c>
    </row>
    <row r="1884" spans="1:65" s="2" customFormat="1" ht="16.5" customHeight="1">
      <c r="A1884" s="32"/>
      <c r="B1884" s="33"/>
      <c r="C1884" s="171" t="s">
        <v>3697</v>
      </c>
      <c r="D1884" s="171" t="s">
        <v>138</v>
      </c>
      <c r="E1884" s="172" t="s">
        <v>3698</v>
      </c>
      <c r="F1884" s="173" t="s">
        <v>3699</v>
      </c>
      <c r="G1884" s="174" t="s">
        <v>141</v>
      </c>
      <c r="H1884" s="175">
        <v>30</v>
      </c>
      <c r="I1884" s="176"/>
      <c r="J1884" s="177">
        <f>ROUND(I1884*H1884,2)</f>
        <v>0</v>
      </c>
      <c r="K1884" s="173" t="s">
        <v>142</v>
      </c>
      <c r="L1884" s="37"/>
      <c r="M1884" s="178" t="s">
        <v>19</v>
      </c>
      <c r="N1884" s="179" t="s">
        <v>44</v>
      </c>
      <c r="O1884" s="62"/>
      <c r="P1884" s="180">
        <f>O1884*H1884</f>
        <v>0</v>
      </c>
      <c r="Q1884" s="180">
        <v>0</v>
      </c>
      <c r="R1884" s="180">
        <f>Q1884*H1884</f>
        <v>0</v>
      </c>
      <c r="S1884" s="180">
        <v>0</v>
      </c>
      <c r="T1884" s="181">
        <f>S1884*H1884</f>
        <v>0</v>
      </c>
      <c r="U1884" s="32"/>
      <c r="V1884" s="32"/>
      <c r="W1884" s="32"/>
      <c r="X1884" s="32"/>
      <c r="Y1884" s="32"/>
      <c r="Z1884" s="32"/>
      <c r="AA1884" s="32"/>
      <c r="AB1884" s="32"/>
      <c r="AC1884" s="32"/>
      <c r="AD1884" s="32"/>
      <c r="AE1884" s="32"/>
      <c r="AR1884" s="182" t="s">
        <v>231</v>
      </c>
      <c r="AT1884" s="182" t="s">
        <v>138</v>
      </c>
      <c r="AU1884" s="182" t="s">
        <v>83</v>
      </c>
      <c r="AY1884" s="15" t="s">
        <v>136</v>
      </c>
      <c r="BE1884" s="183">
        <f>IF(N1884="základní",J1884,0)</f>
        <v>0</v>
      </c>
      <c r="BF1884" s="183">
        <f>IF(N1884="snížená",J1884,0)</f>
        <v>0</v>
      </c>
      <c r="BG1884" s="183">
        <f>IF(N1884="zákl. přenesená",J1884,0)</f>
        <v>0</v>
      </c>
      <c r="BH1884" s="183">
        <f>IF(N1884="sníž. přenesená",J1884,0)</f>
        <v>0</v>
      </c>
      <c r="BI1884" s="183">
        <f>IF(N1884="nulová",J1884,0)</f>
        <v>0</v>
      </c>
      <c r="BJ1884" s="15" t="s">
        <v>81</v>
      </c>
      <c r="BK1884" s="183">
        <f>ROUND(I1884*H1884,2)</f>
        <v>0</v>
      </c>
      <c r="BL1884" s="15" t="s">
        <v>231</v>
      </c>
      <c r="BM1884" s="182" t="s">
        <v>3700</v>
      </c>
    </row>
    <row r="1885" spans="1:65" s="2" customFormat="1" ht="11.25">
      <c r="A1885" s="32"/>
      <c r="B1885" s="33"/>
      <c r="C1885" s="34"/>
      <c r="D1885" s="184" t="s">
        <v>145</v>
      </c>
      <c r="E1885" s="34"/>
      <c r="F1885" s="185" t="s">
        <v>3701</v>
      </c>
      <c r="G1885" s="34"/>
      <c r="H1885" s="34"/>
      <c r="I1885" s="186"/>
      <c r="J1885" s="34"/>
      <c r="K1885" s="34"/>
      <c r="L1885" s="37"/>
      <c r="M1885" s="187"/>
      <c r="N1885" s="188"/>
      <c r="O1885" s="62"/>
      <c r="P1885" s="62"/>
      <c r="Q1885" s="62"/>
      <c r="R1885" s="62"/>
      <c r="S1885" s="62"/>
      <c r="T1885" s="63"/>
      <c r="U1885" s="32"/>
      <c r="V1885" s="32"/>
      <c r="W1885" s="32"/>
      <c r="X1885" s="32"/>
      <c r="Y1885" s="32"/>
      <c r="Z1885" s="32"/>
      <c r="AA1885" s="32"/>
      <c r="AB1885" s="32"/>
      <c r="AC1885" s="32"/>
      <c r="AD1885" s="32"/>
      <c r="AE1885" s="32"/>
      <c r="AT1885" s="15" t="s">
        <v>145</v>
      </c>
      <c r="AU1885" s="15" t="s">
        <v>83</v>
      </c>
    </row>
    <row r="1886" spans="1:65" s="2" customFormat="1" ht="11.25">
      <c r="A1886" s="32"/>
      <c r="B1886" s="33"/>
      <c r="C1886" s="34"/>
      <c r="D1886" s="189" t="s">
        <v>147</v>
      </c>
      <c r="E1886" s="34"/>
      <c r="F1886" s="190" t="s">
        <v>3702</v>
      </c>
      <c r="G1886" s="34"/>
      <c r="H1886" s="34"/>
      <c r="I1886" s="186"/>
      <c r="J1886" s="34"/>
      <c r="K1886" s="34"/>
      <c r="L1886" s="37"/>
      <c r="M1886" s="187"/>
      <c r="N1886" s="188"/>
      <c r="O1886" s="62"/>
      <c r="P1886" s="62"/>
      <c r="Q1886" s="62"/>
      <c r="R1886" s="62"/>
      <c r="S1886" s="62"/>
      <c r="T1886" s="63"/>
      <c r="U1886" s="32"/>
      <c r="V1886" s="32"/>
      <c r="W1886" s="32"/>
      <c r="X1886" s="32"/>
      <c r="Y1886" s="32"/>
      <c r="Z1886" s="32"/>
      <c r="AA1886" s="32"/>
      <c r="AB1886" s="32"/>
      <c r="AC1886" s="32"/>
      <c r="AD1886" s="32"/>
      <c r="AE1886" s="32"/>
      <c r="AT1886" s="15" t="s">
        <v>147</v>
      </c>
      <c r="AU1886" s="15" t="s">
        <v>83</v>
      </c>
    </row>
    <row r="1887" spans="1:65" s="2" customFormat="1" ht="16.5" customHeight="1">
      <c r="A1887" s="32"/>
      <c r="B1887" s="33"/>
      <c r="C1887" s="191" t="s">
        <v>3703</v>
      </c>
      <c r="D1887" s="191" t="s">
        <v>409</v>
      </c>
      <c r="E1887" s="192" t="s">
        <v>3704</v>
      </c>
      <c r="F1887" s="193" t="s">
        <v>3705</v>
      </c>
      <c r="G1887" s="194" t="s">
        <v>412</v>
      </c>
      <c r="H1887" s="195">
        <v>0.08</v>
      </c>
      <c r="I1887" s="196"/>
      <c r="J1887" s="197">
        <f>ROUND(I1887*H1887,2)</f>
        <v>0</v>
      </c>
      <c r="K1887" s="193" t="s">
        <v>142</v>
      </c>
      <c r="L1887" s="198"/>
      <c r="M1887" s="199" t="s">
        <v>19</v>
      </c>
      <c r="N1887" s="200" t="s">
        <v>44</v>
      </c>
      <c r="O1887" s="62"/>
      <c r="P1887" s="180">
        <f>O1887*H1887</f>
        <v>0</v>
      </c>
      <c r="Q1887" s="180">
        <v>1</v>
      </c>
      <c r="R1887" s="180">
        <f>Q1887*H1887</f>
        <v>0.08</v>
      </c>
      <c r="S1887" s="180">
        <v>0</v>
      </c>
      <c r="T1887" s="181">
        <f>S1887*H1887</f>
        <v>0</v>
      </c>
      <c r="U1887" s="32"/>
      <c r="V1887" s="32"/>
      <c r="W1887" s="32"/>
      <c r="X1887" s="32"/>
      <c r="Y1887" s="32"/>
      <c r="Z1887" s="32"/>
      <c r="AA1887" s="32"/>
      <c r="AB1887" s="32"/>
      <c r="AC1887" s="32"/>
      <c r="AD1887" s="32"/>
      <c r="AE1887" s="32"/>
      <c r="AR1887" s="182" t="s">
        <v>330</v>
      </c>
      <c r="AT1887" s="182" t="s">
        <v>409</v>
      </c>
      <c r="AU1887" s="182" t="s">
        <v>83</v>
      </c>
      <c r="AY1887" s="15" t="s">
        <v>136</v>
      </c>
      <c r="BE1887" s="183">
        <f>IF(N1887="základní",J1887,0)</f>
        <v>0</v>
      </c>
      <c r="BF1887" s="183">
        <f>IF(N1887="snížená",J1887,0)</f>
        <v>0</v>
      </c>
      <c r="BG1887" s="183">
        <f>IF(N1887="zákl. přenesená",J1887,0)</f>
        <v>0</v>
      </c>
      <c r="BH1887" s="183">
        <f>IF(N1887="sníž. přenesená",J1887,0)</f>
        <v>0</v>
      </c>
      <c r="BI1887" s="183">
        <f>IF(N1887="nulová",J1887,0)</f>
        <v>0</v>
      </c>
      <c r="BJ1887" s="15" t="s">
        <v>81</v>
      </c>
      <c r="BK1887" s="183">
        <f>ROUND(I1887*H1887,2)</f>
        <v>0</v>
      </c>
      <c r="BL1887" s="15" t="s">
        <v>231</v>
      </c>
      <c r="BM1887" s="182" t="s">
        <v>3706</v>
      </c>
    </row>
    <row r="1888" spans="1:65" s="2" customFormat="1" ht="11.25">
      <c r="A1888" s="32"/>
      <c r="B1888" s="33"/>
      <c r="C1888" s="34"/>
      <c r="D1888" s="184" t="s">
        <v>145</v>
      </c>
      <c r="E1888" s="34"/>
      <c r="F1888" s="185" t="s">
        <v>3705</v>
      </c>
      <c r="G1888" s="34"/>
      <c r="H1888" s="34"/>
      <c r="I1888" s="186"/>
      <c r="J1888" s="34"/>
      <c r="K1888" s="34"/>
      <c r="L1888" s="37"/>
      <c r="M1888" s="187"/>
      <c r="N1888" s="188"/>
      <c r="O1888" s="62"/>
      <c r="P1888" s="62"/>
      <c r="Q1888" s="62"/>
      <c r="R1888" s="62"/>
      <c r="S1888" s="62"/>
      <c r="T1888" s="63"/>
      <c r="U1888" s="32"/>
      <c r="V1888" s="32"/>
      <c r="W1888" s="32"/>
      <c r="X1888" s="32"/>
      <c r="Y1888" s="32"/>
      <c r="Z1888" s="32"/>
      <c r="AA1888" s="32"/>
      <c r="AB1888" s="32"/>
      <c r="AC1888" s="32"/>
      <c r="AD1888" s="32"/>
      <c r="AE1888" s="32"/>
      <c r="AT1888" s="15" t="s">
        <v>145</v>
      </c>
      <c r="AU1888" s="15" t="s">
        <v>83</v>
      </c>
    </row>
    <row r="1889" spans="1:65" s="2" customFormat="1" ht="16.5" customHeight="1">
      <c r="A1889" s="32"/>
      <c r="B1889" s="33"/>
      <c r="C1889" s="191" t="s">
        <v>3707</v>
      </c>
      <c r="D1889" s="191" t="s">
        <v>409</v>
      </c>
      <c r="E1889" s="192" t="s">
        <v>3708</v>
      </c>
      <c r="F1889" s="193" t="s">
        <v>3709</v>
      </c>
      <c r="G1889" s="194" t="s">
        <v>412</v>
      </c>
      <c r="H1889" s="195">
        <v>0.08</v>
      </c>
      <c r="I1889" s="196"/>
      <c r="J1889" s="197">
        <f>ROUND(I1889*H1889,2)</f>
        <v>0</v>
      </c>
      <c r="K1889" s="193" t="s">
        <v>142</v>
      </c>
      <c r="L1889" s="198"/>
      <c r="M1889" s="199" t="s">
        <v>19</v>
      </c>
      <c r="N1889" s="200" t="s">
        <v>44</v>
      </c>
      <c r="O1889" s="62"/>
      <c r="P1889" s="180">
        <f>O1889*H1889</f>
        <v>0</v>
      </c>
      <c r="Q1889" s="180">
        <v>1</v>
      </c>
      <c r="R1889" s="180">
        <f>Q1889*H1889</f>
        <v>0.08</v>
      </c>
      <c r="S1889" s="180">
        <v>0</v>
      </c>
      <c r="T1889" s="181">
        <f>S1889*H1889</f>
        <v>0</v>
      </c>
      <c r="U1889" s="32"/>
      <c r="V1889" s="32"/>
      <c r="W1889" s="32"/>
      <c r="X1889" s="32"/>
      <c r="Y1889" s="32"/>
      <c r="Z1889" s="32"/>
      <c r="AA1889" s="32"/>
      <c r="AB1889" s="32"/>
      <c r="AC1889" s="32"/>
      <c r="AD1889" s="32"/>
      <c r="AE1889" s="32"/>
      <c r="AR1889" s="182" t="s">
        <v>330</v>
      </c>
      <c r="AT1889" s="182" t="s">
        <v>409</v>
      </c>
      <c r="AU1889" s="182" t="s">
        <v>83</v>
      </c>
      <c r="AY1889" s="15" t="s">
        <v>136</v>
      </c>
      <c r="BE1889" s="183">
        <f>IF(N1889="základní",J1889,0)</f>
        <v>0</v>
      </c>
      <c r="BF1889" s="183">
        <f>IF(N1889="snížená",J1889,0)</f>
        <v>0</v>
      </c>
      <c r="BG1889" s="183">
        <f>IF(N1889="zákl. přenesená",J1889,0)</f>
        <v>0</v>
      </c>
      <c r="BH1889" s="183">
        <f>IF(N1889="sníž. přenesená",J1889,0)</f>
        <v>0</v>
      </c>
      <c r="BI1889" s="183">
        <f>IF(N1889="nulová",J1889,0)</f>
        <v>0</v>
      </c>
      <c r="BJ1889" s="15" t="s">
        <v>81</v>
      </c>
      <c r="BK1889" s="183">
        <f>ROUND(I1889*H1889,2)</f>
        <v>0</v>
      </c>
      <c r="BL1889" s="15" t="s">
        <v>231</v>
      </c>
      <c r="BM1889" s="182" t="s">
        <v>3710</v>
      </c>
    </row>
    <row r="1890" spans="1:65" s="2" customFormat="1" ht="11.25">
      <c r="A1890" s="32"/>
      <c r="B1890" s="33"/>
      <c r="C1890" s="34"/>
      <c r="D1890" s="184" t="s">
        <v>145</v>
      </c>
      <c r="E1890" s="34"/>
      <c r="F1890" s="185" t="s">
        <v>3709</v>
      </c>
      <c r="G1890" s="34"/>
      <c r="H1890" s="34"/>
      <c r="I1890" s="186"/>
      <c r="J1890" s="34"/>
      <c r="K1890" s="34"/>
      <c r="L1890" s="37"/>
      <c r="M1890" s="187"/>
      <c r="N1890" s="188"/>
      <c r="O1890" s="62"/>
      <c r="P1890" s="62"/>
      <c r="Q1890" s="62"/>
      <c r="R1890" s="62"/>
      <c r="S1890" s="62"/>
      <c r="T1890" s="63"/>
      <c r="U1890" s="32"/>
      <c r="V1890" s="32"/>
      <c r="W1890" s="32"/>
      <c r="X1890" s="32"/>
      <c r="Y1890" s="32"/>
      <c r="Z1890" s="32"/>
      <c r="AA1890" s="32"/>
      <c r="AB1890" s="32"/>
      <c r="AC1890" s="32"/>
      <c r="AD1890" s="32"/>
      <c r="AE1890" s="32"/>
      <c r="AT1890" s="15" t="s">
        <v>145</v>
      </c>
      <c r="AU1890" s="15" t="s">
        <v>83</v>
      </c>
    </row>
    <row r="1891" spans="1:65" s="2" customFormat="1" ht="16.5" customHeight="1">
      <c r="A1891" s="32"/>
      <c r="B1891" s="33"/>
      <c r="C1891" s="171" t="s">
        <v>3711</v>
      </c>
      <c r="D1891" s="171" t="s">
        <v>138</v>
      </c>
      <c r="E1891" s="172" t="s">
        <v>3712</v>
      </c>
      <c r="F1891" s="173" t="s">
        <v>3713</v>
      </c>
      <c r="G1891" s="174" t="s">
        <v>141</v>
      </c>
      <c r="H1891" s="175">
        <v>40</v>
      </c>
      <c r="I1891" s="176"/>
      <c r="J1891" s="177">
        <f>ROUND(I1891*H1891,2)</f>
        <v>0</v>
      </c>
      <c r="K1891" s="173" t="s">
        <v>142</v>
      </c>
      <c r="L1891" s="37"/>
      <c r="M1891" s="178" t="s">
        <v>19</v>
      </c>
      <c r="N1891" s="179" t="s">
        <v>44</v>
      </c>
      <c r="O1891" s="62"/>
      <c r="P1891" s="180">
        <f>O1891*H1891</f>
        <v>0</v>
      </c>
      <c r="Q1891" s="180">
        <v>0</v>
      </c>
      <c r="R1891" s="180">
        <f>Q1891*H1891</f>
        <v>0</v>
      </c>
      <c r="S1891" s="180">
        <v>4.0000000000000001E-3</v>
      </c>
      <c r="T1891" s="181">
        <f>S1891*H1891</f>
        <v>0.16</v>
      </c>
      <c r="U1891" s="32"/>
      <c r="V1891" s="32"/>
      <c r="W1891" s="32"/>
      <c r="X1891" s="32"/>
      <c r="Y1891" s="32"/>
      <c r="Z1891" s="32"/>
      <c r="AA1891" s="32"/>
      <c r="AB1891" s="32"/>
      <c r="AC1891" s="32"/>
      <c r="AD1891" s="32"/>
      <c r="AE1891" s="32"/>
      <c r="AR1891" s="182" t="s">
        <v>231</v>
      </c>
      <c r="AT1891" s="182" t="s">
        <v>138</v>
      </c>
      <c r="AU1891" s="182" t="s">
        <v>83</v>
      </c>
      <c r="AY1891" s="15" t="s">
        <v>136</v>
      </c>
      <c r="BE1891" s="183">
        <f>IF(N1891="základní",J1891,0)</f>
        <v>0</v>
      </c>
      <c r="BF1891" s="183">
        <f>IF(N1891="snížená",J1891,0)</f>
        <v>0</v>
      </c>
      <c r="BG1891" s="183">
        <f>IF(N1891="zákl. přenesená",J1891,0)</f>
        <v>0</v>
      </c>
      <c r="BH1891" s="183">
        <f>IF(N1891="sníž. přenesená",J1891,0)</f>
        <v>0</v>
      </c>
      <c r="BI1891" s="183">
        <f>IF(N1891="nulová",J1891,0)</f>
        <v>0</v>
      </c>
      <c r="BJ1891" s="15" t="s">
        <v>81</v>
      </c>
      <c r="BK1891" s="183">
        <f>ROUND(I1891*H1891,2)</f>
        <v>0</v>
      </c>
      <c r="BL1891" s="15" t="s">
        <v>231</v>
      </c>
      <c r="BM1891" s="182" t="s">
        <v>3714</v>
      </c>
    </row>
    <row r="1892" spans="1:65" s="2" customFormat="1" ht="11.25">
      <c r="A1892" s="32"/>
      <c r="B1892" s="33"/>
      <c r="C1892" s="34"/>
      <c r="D1892" s="184" t="s">
        <v>145</v>
      </c>
      <c r="E1892" s="34"/>
      <c r="F1892" s="185" t="s">
        <v>3715</v>
      </c>
      <c r="G1892" s="34"/>
      <c r="H1892" s="34"/>
      <c r="I1892" s="186"/>
      <c r="J1892" s="34"/>
      <c r="K1892" s="34"/>
      <c r="L1892" s="37"/>
      <c r="M1892" s="187"/>
      <c r="N1892" s="188"/>
      <c r="O1892" s="62"/>
      <c r="P1892" s="62"/>
      <c r="Q1892" s="62"/>
      <c r="R1892" s="62"/>
      <c r="S1892" s="62"/>
      <c r="T1892" s="63"/>
      <c r="U1892" s="32"/>
      <c r="V1892" s="32"/>
      <c r="W1892" s="32"/>
      <c r="X1892" s="32"/>
      <c r="Y1892" s="32"/>
      <c r="Z1892" s="32"/>
      <c r="AA1892" s="32"/>
      <c r="AB1892" s="32"/>
      <c r="AC1892" s="32"/>
      <c r="AD1892" s="32"/>
      <c r="AE1892" s="32"/>
      <c r="AT1892" s="15" t="s">
        <v>145</v>
      </c>
      <c r="AU1892" s="15" t="s">
        <v>83</v>
      </c>
    </row>
    <row r="1893" spans="1:65" s="2" customFormat="1" ht="11.25">
      <c r="A1893" s="32"/>
      <c r="B1893" s="33"/>
      <c r="C1893" s="34"/>
      <c r="D1893" s="189" t="s">
        <v>147</v>
      </c>
      <c r="E1893" s="34"/>
      <c r="F1893" s="190" t="s">
        <v>3716</v>
      </c>
      <c r="G1893" s="34"/>
      <c r="H1893" s="34"/>
      <c r="I1893" s="186"/>
      <c r="J1893" s="34"/>
      <c r="K1893" s="34"/>
      <c r="L1893" s="37"/>
      <c r="M1893" s="187"/>
      <c r="N1893" s="188"/>
      <c r="O1893" s="62"/>
      <c r="P1893" s="62"/>
      <c r="Q1893" s="62"/>
      <c r="R1893" s="62"/>
      <c r="S1893" s="62"/>
      <c r="T1893" s="63"/>
      <c r="U1893" s="32"/>
      <c r="V1893" s="32"/>
      <c r="W1893" s="32"/>
      <c r="X1893" s="32"/>
      <c r="Y1893" s="32"/>
      <c r="Z1893" s="32"/>
      <c r="AA1893" s="32"/>
      <c r="AB1893" s="32"/>
      <c r="AC1893" s="32"/>
      <c r="AD1893" s="32"/>
      <c r="AE1893" s="32"/>
      <c r="AT1893" s="15" t="s">
        <v>147</v>
      </c>
      <c r="AU1893" s="15" t="s">
        <v>83</v>
      </c>
    </row>
    <row r="1894" spans="1:65" s="2" customFormat="1" ht="16.5" customHeight="1">
      <c r="A1894" s="32"/>
      <c r="B1894" s="33"/>
      <c r="C1894" s="171" t="s">
        <v>3717</v>
      </c>
      <c r="D1894" s="171" t="s">
        <v>138</v>
      </c>
      <c r="E1894" s="172" t="s">
        <v>3718</v>
      </c>
      <c r="F1894" s="173" t="s">
        <v>3719</v>
      </c>
      <c r="G1894" s="174" t="s">
        <v>141</v>
      </c>
      <c r="H1894" s="175">
        <v>40</v>
      </c>
      <c r="I1894" s="176"/>
      <c r="J1894" s="177">
        <f>ROUND(I1894*H1894,2)</f>
        <v>0</v>
      </c>
      <c r="K1894" s="173" t="s">
        <v>142</v>
      </c>
      <c r="L1894" s="37"/>
      <c r="M1894" s="178" t="s">
        <v>19</v>
      </c>
      <c r="N1894" s="179" t="s">
        <v>44</v>
      </c>
      <c r="O1894" s="62"/>
      <c r="P1894" s="180">
        <f>O1894*H1894</f>
        <v>0</v>
      </c>
      <c r="Q1894" s="180">
        <v>0</v>
      </c>
      <c r="R1894" s="180">
        <f>Q1894*H1894</f>
        <v>0</v>
      </c>
      <c r="S1894" s="180">
        <v>4.4999999999999997E-3</v>
      </c>
      <c r="T1894" s="181">
        <f>S1894*H1894</f>
        <v>0.18</v>
      </c>
      <c r="U1894" s="32"/>
      <c r="V1894" s="32"/>
      <c r="W1894" s="32"/>
      <c r="X1894" s="32"/>
      <c r="Y1894" s="32"/>
      <c r="Z1894" s="32"/>
      <c r="AA1894" s="32"/>
      <c r="AB1894" s="32"/>
      <c r="AC1894" s="32"/>
      <c r="AD1894" s="32"/>
      <c r="AE1894" s="32"/>
      <c r="AR1894" s="182" t="s">
        <v>231</v>
      </c>
      <c r="AT1894" s="182" t="s">
        <v>138</v>
      </c>
      <c r="AU1894" s="182" t="s">
        <v>83</v>
      </c>
      <c r="AY1894" s="15" t="s">
        <v>136</v>
      </c>
      <c r="BE1894" s="183">
        <f>IF(N1894="základní",J1894,0)</f>
        <v>0</v>
      </c>
      <c r="BF1894" s="183">
        <f>IF(N1894="snížená",J1894,0)</f>
        <v>0</v>
      </c>
      <c r="BG1894" s="183">
        <f>IF(N1894="zákl. přenesená",J1894,0)</f>
        <v>0</v>
      </c>
      <c r="BH1894" s="183">
        <f>IF(N1894="sníž. přenesená",J1894,0)</f>
        <v>0</v>
      </c>
      <c r="BI1894" s="183">
        <f>IF(N1894="nulová",J1894,0)</f>
        <v>0</v>
      </c>
      <c r="BJ1894" s="15" t="s">
        <v>81</v>
      </c>
      <c r="BK1894" s="183">
        <f>ROUND(I1894*H1894,2)</f>
        <v>0</v>
      </c>
      <c r="BL1894" s="15" t="s">
        <v>231</v>
      </c>
      <c r="BM1894" s="182" t="s">
        <v>3720</v>
      </c>
    </row>
    <row r="1895" spans="1:65" s="2" customFormat="1" ht="11.25">
      <c r="A1895" s="32"/>
      <c r="B1895" s="33"/>
      <c r="C1895" s="34"/>
      <c r="D1895" s="184" t="s">
        <v>145</v>
      </c>
      <c r="E1895" s="34"/>
      <c r="F1895" s="185" t="s">
        <v>3721</v>
      </c>
      <c r="G1895" s="34"/>
      <c r="H1895" s="34"/>
      <c r="I1895" s="186"/>
      <c r="J1895" s="34"/>
      <c r="K1895" s="34"/>
      <c r="L1895" s="37"/>
      <c r="M1895" s="187"/>
      <c r="N1895" s="188"/>
      <c r="O1895" s="62"/>
      <c r="P1895" s="62"/>
      <c r="Q1895" s="62"/>
      <c r="R1895" s="62"/>
      <c r="S1895" s="62"/>
      <c r="T1895" s="63"/>
      <c r="U1895" s="32"/>
      <c r="V1895" s="32"/>
      <c r="W1895" s="32"/>
      <c r="X1895" s="32"/>
      <c r="Y1895" s="32"/>
      <c r="Z1895" s="32"/>
      <c r="AA1895" s="32"/>
      <c r="AB1895" s="32"/>
      <c r="AC1895" s="32"/>
      <c r="AD1895" s="32"/>
      <c r="AE1895" s="32"/>
      <c r="AT1895" s="15" t="s">
        <v>145</v>
      </c>
      <c r="AU1895" s="15" t="s">
        <v>83</v>
      </c>
    </row>
    <row r="1896" spans="1:65" s="2" customFormat="1" ht="11.25">
      <c r="A1896" s="32"/>
      <c r="B1896" s="33"/>
      <c r="C1896" s="34"/>
      <c r="D1896" s="189" t="s">
        <v>147</v>
      </c>
      <c r="E1896" s="34"/>
      <c r="F1896" s="190" t="s">
        <v>3722</v>
      </c>
      <c r="G1896" s="34"/>
      <c r="H1896" s="34"/>
      <c r="I1896" s="186"/>
      <c r="J1896" s="34"/>
      <c r="K1896" s="34"/>
      <c r="L1896" s="37"/>
      <c r="M1896" s="187"/>
      <c r="N1896" s="188"/>
      <c r="O1896" s="62"/>
      <c r="P1896" s="62"/>
      <c r="Q1896" s="62"/>
      <c r="R1896" s="62"/>
      <c r="S1896" s="62"/>
      <c r="T1896" s="63"/>
      <c r="U1896" s="32"/>
      <c r="V1896" s="32"/>
      <c r="W1896" s="32"/>
      <c r="X1896" s="32"/>
      <c r="Y1896" s="32"/>
      <c r="Z1896" s="32"/>
      <c r="AA1896" s="32"/>
      <c r="AB1896" s="32"/>
      <c r="AC1896" s="32"/>
      <c r="AD1896" s="32"/>
      <c r="AE1896" s="32"/>
      <c r="AT1896" s="15" t="s">
        <v>147</v>
      </c>
      <c r="AU1896" s="15" t="s">
        <v>83</v>
      </c>
    </row>
    <row r="1897" spans="1:65" s="2" customFormat="1" ht="16.5" customHeight="1">
      <c r="A1897" s="32"/>
      <c r="B1897" s="33"/>
      <c r="C1897" s="171" t="s">
        <v>3723</v>
      </c>
      <c r="D1897" s="171" t="s">
        <v>138</v>
      </c>
      <c r="E1897" s="172" t="s">
        <v>3724</v>
      </c>
      <c r="F1897" s="173" t="s">
        <v>3725</v>
      </c>
      <c r="G1897" s="174" t="s">
        <v>141</v>
      </c>
      <c r="H1897" s="175">
        <v>40</v>
      </c>
      <c r="I1897" s="176"/>
      <c r="J1897" s="177">
        <f>ROUND(I1897*H1897,2)</f>
        <v>0</v>
      </c>
      <c r="K1897" s="173" t="s">
        <v>142</v>
      </c>
      <c r="L1897" s="37"/>
      <c r="M1897" s="178" t="s">
        <v>19</v>
      </c>
      <c r="N1897" s="179" t="s">
        <v>44</v>
      </c>
      <c r="O1897" s="62"/>
      <c r="P1897" s="180">
        <f>O1897*H1897</f>
        <v>0</v>
      </c>
      <c r="Q1897" s="180">
        <v>4.0000000000000002E-4</v>
      </c>
      <c r="R1897" s="180">
        <f>Q1897*H1897</f>
        <v>1.6E-2</v>
      </c>
      <c r="S1897" s="180">
        <v>0</v>
      </c>
      <c r="T1897" s="181">
        <f>S1897*H1897</f>
        <v>0</v>
      </c>
      <c r="U1897" s="32"/>
      <c r="V1897" s="32"/>
      <c r="W1897" s="32"/>
      <c r="X1897" s="32"/>
      <c r="Y1897" s="32"/>
      <c r="Z1897" s="32"/>
      <c r="AA1897" s="32"/>
      <c r="AB1897" s="32"/>
      <c r="AC1897" s="32"/>
      <c r="AD1897" s="32"/>
      <c r="AE1897" s="32"/>
      <c r="AR1897" s="182" t="s">
        <v>231</v>
      </c>
      <c r="AT1897" s="182" t="s">
        <v>138</v>
      </c>
      <c r="AU1897" s="182" t="s">
        <v>83</v>
      </c>
      <c r="AY1897" s="15" t="s">
        <v>136</v>
      </c>
      <c r="BE1897" s="183">
        <f>IF(N1897="základní",J1897,0)</f>
        <v>0</v>
      </c>
      <c r="BF1897" s="183">
        <f>IF(N1897="snížená",J1897,0)</f>
        <v>0</v>
      </c>
      <c r="BG1897" s="183">
        <f>IF(N1897="zákl. přenesená",J1897,0)</f>
        <v>0</v>
      </c>
      <c r="BH1897" s="183">
        <f>IF(N1897="sníž. přenesená",J1897,0)</f>
        <v>0</v>
      </c>
      <c r="BI1897" s="183">
        <f>IF(N1897="nulová",J1897,0)</f>
        <v>0</v>
      </c>
      <c r="BJ1897" s="15" t="s">
        <v>81</v>
      </c>
      <c r="BK1897" s="183">
        <f>ROUND(I1897*H1897,2)</f>
        <v>0</v>
      </c>
      <c r="BL1897" s="15" t="s">
        <v>231</v>
      </c>
      <c r="BM1897" s="182" t="s">
        <v>3726</v>
      </c>
    </row>
    <row r="1898" spans="1:65" s="2" customFormat="1" ht="11.25">
      <c r="A1898" s="32"/>
      <c r="B1898" s="33"/>
      <c r="C1898" s="34"/>
      <c r="D1898" s="184" t="s">
        <v>145</v>
      </c>
      <c r="E1898" s="34"/>
      <c r="F1898" s="185" t="s">
        <v>3727</v>
      </c>
      <c r="G1898" s="34"/>
      <c r="H1898" s="34"/>
      <c r="I1898" s="186"/>
      <c r="J1898" s="34"/>
      <c r="K1898" s="34"/>
      <c r="L1898" s="37"/>
      <c r="M1898" s="187"/>
      <c r="N1898" s="188"/>
      <c r="O1898" s="62"/>
      <c r="P1898" s="62"/>
      <c r="Q1898" s="62"/>
      <c r="R1898" s="62"/>
      <c r="S1898" s="62"/>
      <c r="T1898" s="63"/>
      <c r="U1898" s="32"/>
      <c r="V1898" s="32"/>
      <c r="W1898" s="32"/>
      <c r="X1898" s="32"/>
      <c r="Y1898" s="32"/>
      <c r="Z1898" s="32"/>
      <c r="AA1898" s="32"/>
      <c r="AB1898" s="32"/>
      <c r="AC1898" s="32"/>
      <c r="AD1898" s="32"/>
      <c r="AE1898" s="32"/>
      <c r="AT1898" s="15" t="s">
        <v>145</v>
      </c>
      <c r="AU1898" s="15" t="s">
        <v>83</v>
      </c>
    </row>
    <row r="1899" spans="1:65" s="2" customFormat="1" ht="11.25">
      <c r="A1899" s="32"/>
      <c r="B1899" s="33"/>
      <c r="C1899" s="34"/>
      <c r="D1899" s="189" t="s">
        <v>147</v>
      </c>
      <c r="E1899" s="34"/>
      <c r="F1899" s="190" t="s">
        <v>3728</v>
      </c>
      <c r="G1899" s="34"/>
      <c r="H1899" s="34"/>
      <c r="I1899" s="186"/>
      <c r="J1899" s="34"/>
      <c r="K1899" s="34"/>
      <c r="L1899" s="37"/>
      <c r="M1899" s="187"/>
      <c r="N1899" s="188"/>
      <c r="O1899" s="62"/>
      <c r="P1899" s="62"/>
      <c r="Q1899" s="62"/>
      <c r="R1899" s="62"/>
      <c r="S1899" s="62"/>
      <c r="T1899" s="63"/>
      <c r="U1899" s="32"/>
      <c r="V1899" s="32"/>
      <c r="W1899" s="32"/>
      <c r="X1899" s="32"/>
      <c r="Y1899" s="32"/>
      <c r="Z1899" s="32"/>
      <c r="AA1899" s="32"/>
      <c r="AB1899" s="32"/>
      <c r="AC1899" s="32"/>
      <c r="AD1899" s="32"/>
      <c r="AE1899" s="32"/>
      <c r="AT1899" s="15" t="s">
        <v>147</v>
      </c>
      <c r="AU1899" s="15" t="s">
        <v>83</v>
      </c>
    </row>
    <row r="1900" spans="1:65" s="2" customFormat="1" ht="21.75" customHeight="1">
      <c r="A1900" s="32"/>
      <c r="B1900" s="33"/>
      <c r="C1900" s="191" t="s">
        <v>3729</v>
      </c>
      <c r="D1900" s="191" t="s">
        <v>409</v>
      </c>
      <c r="E1900" s="192" t="s">
        <v>3730</v>
      </c>
      <c r="F1900" s="193" t="s">
        <v>3731</v>
      </c>
      <c r="G1900" s="194" t="s">
        <v>141</v>
      </c>
      <c r="H1900" s="195">
        <v>40</v>
      </c>
      <c r="I1900" s="196"/>
      <c r="J1900" s="197">
        <f>ROUND(I1900*H1900,2)</f>
        <v>0</v>
      </c>
      <c r="K1900" s="193" t="s">
        <v>1004</v>
      </c>
      <c r="L1900" s="198"/>
      <c r="M1900" s="199" t="s">
        <v>19</v>
      </c>
      <c r="N1900" s="200" t="s">
        <v>44</v>
      </c>
      <c r="O1900" s="62"/>
      <c r="P1900" s="180">
        <f>O1900*H1900</f>
        <v>0</v>
      </c>
      <c r="Q1900" s="180">
        <v>0</v>
      </c>
      <c r="R1900" s="180">
        <f>Q1900*H1900</f>
        <v>0</v>
      </c>
      <c r="S1900" s="180">
        <v>0</v>
      </c>
      <c r="T1900" s="181">
        <f>S1900*H1900</f>
        <v>0</v>
      </c>
      <c r="U1900" s="32"/>
      <c r="V1900" s="32"/>
      <c r="W1900" s="32"/>
      <c r="X1900" s="32"/>
      <c r="Y1900" s="32"/>
      <c r="Z1900" s="32"/>
      <c r="AA1900" s="32"/>
      <c r="AB1900" s="32"/>
      <c r="AC1900" s="32"/>
      <c r="AD1900" s="32"/>
      <c r="AE1900" s="32"/>
      <c r="AR1900" s="182" t="s">
        <v>330</v>
      </c>
      <c r="AT1900" s="182" t="s">
        <v>409</v>
      </c>
      <c r="AU1900" s="182" t="s">
        <v>83</v>
      </c>
      <c r="AY1900" s="15" t="s">
        <v>136</v>
      </c>
      <c r="BE1900" s="183">
        <f>IF(N1900="základní",J1900,0)</f>
        <v>0</v>
      </c>
      <c r="BF1900" s="183">
        <f>IF(N1900="snížená",J1900,0)</f>
        <v>0</v>
      </c>
      <c r="BG1900" s="183">
        <f>IF(N1900="zákl. přenesená",J1900,0)</f>
        <v>0</v>
      </c>
      <c r="BH1900" s="183">
        <f>IF(N1900="sníž. přenesená",J1900,0)</f>
        <v>0</v>
      </c>
      <c r="BI1900" s="183">
        <f>IF(N1900="nulová",J1900,0)</f>
        <v>0</v>
      </c>
      <c r="BJ1900" s="15" t="s">
        <v>81</v>
      </c>
      <c r="BK1900" s="183">
        <f>ROUND(I1900*H1900,2)</f>
        <v>0</v>
      </c>
      <c r="BL1900" s="15" t="s">
        <v>231</v>
      </c>
      <c r="BM1900" s="182" t="s">
        <v>3732</v>
      </c>
    </row>
    <row r="1901" spans="1:65" s="2" customFormat="1" ht="11.25">
      <c r="A1901" s="32"/>
      <c r="B1901" s="33"/>
      <c r="C1901" s="34"/>
      <c r="D1901" s="184" t="s">
        <v>145</v>
      </c>
      <c r="E1901" s="34"/>
      <c r="F1901" s="185" t="s">
        <v>3731</v>
      </c>
      <c r="G1901" s="34"/>
      <c r="H1901" s="34"/>
      <c r="I1901" s="186"/>
      <c r="J1901" s="34"/>
      <c r="K1901" s="34"/>
      <c r="L1901" s="37"/>
      <c r="M1901" s="187"/>
      <c r="N1901" s="188"/>
      <c r="O1901" s="62"/>
      <c r="P1901" s="62"/>
      <c r="Q1901" s="62"/>
      <c r="R1901" s="62"/>
      <c r="S1901" s="62"/>
      <c r="T1901" s="63"/>
      <c r="U1901" s="32"/>
      <c r="V1901" s="32"/>
      <c r="W1901" s="32"/>
      <c r="X1901" s="32"/>
      <c r="Y1901" s="32"/>
      <c r="Z1901" s="32"/>
      <c r="AA1901" s="32"/>
      <c r="AB1901" s="32"/>
      <c r="AC1901" s="32"/>
      <c r="AD1901" s="32"/>
      <c r="AE1901" s="32"/>
      <c r="AT1901" s="15" t="s">
        <v>145</v>
      </c>
      <c r="AU1901" s="15" t="s">
        <v>83</v>
      </c>
    </row>
    <row r="1902" spans="1:65" s="2" customFormat="1" ht="16.5" customHeight="1">
      <c r="A1902" s="32"/>
      <c r="B1902" s="33"/>
      <c r="C1902" s="171" t="s">
        <v>3733</v>
      </c>
      <c r="D1902" s="171" t="s">
        <v>138</v>
      </c>
      <c r="E1902" s="172" t="s">
        <v>3734</v>
      </c>
      <c r="F1902" s="173" t="s">
        <v>3735</v>
      </c>
      <c r="G1902" s="174" t="s">
        <v>141</v>
      </c>
      <c r="H1902" s="175">
        <v>20</v>
      </c>
      <c r="I1902" s="176"/>
      <c r="J1902" s="177">
        <f>ROUND(I1902*H1902,2)</f>
        <v>0</v>
      </c>
      <c r="K1902" s="173" t="s">
        <v>142</v>
      </c>
      <c r="L1902" s="37"/>
      <c r="M1902" s="178" t="s">
        <v>19</v>
      </c>
      <c r="N1902" s="179" t="s">
        <v>44</v>
      </c>
      <c r="O1902" s="62"/>
      <c r="P1902" s="180">
        <f>O1902*H1902</f>
        <v>0</v>
      </c>
      <c r="Q1902" s="180">
        <v>4.0000000000000002E-4</v>
      </c>
      <c r="R1902" s="180">
        <f>Q1902*H1902</f>
        <v>8.0000000000000002E-3</v>
      </c>
      <c r="S1902" s="180">
        <v>0</v>
      </c>
      <c r="T1902" s="181">
        <f>S1902*H1902</f>
        <v>0</v>
      </c>
      <c r="U1902" s="32"/>
      <c r="V1902" s="32"/>
      <c r="W1902" s="32"/>
      <c r="X1902" s="32"/>
      <c r="Y1902" s="32"/>
      <c r="Z1902" s="32"/>
      <c r="AA1902" s="32"/>
      <c r="AB1902" s="32"/>
      <c r="AC1902" s="32"/>
      <c r="AD1902" s="32"/>
      <c r="AE1902" s="32"/>
      <c r="AR1902" s="182" t="s">
        <v>231</v>
      </c>
      <c r="AT1902" s="182" t="s">
        <v>138</v>
      </c>
      <c r="AU1902" s="182" t="s">
        <v>83</v>
      </c>
      <c r="AY1902" s="15" t="s">
        <v>136</v>
      </c>
      <c r="BE1902" s="183">
        <f>IF(N1902="základní",J1902,0)</f>
        <v>0</v>
      </c>
      <c r="BF1902" s="183">
        <f>IF(N1902="snížená",J1902,0)</f>
        <v>0</v>
      </c>
      <c r="BG1902" s="183">
        <f>IF(N1902="zákl. přenesená",J1902,0)</f>
        <v>0</v>
      </c>
      <c r="BH1902" s="183">
        <f>IF(N1902="sníž. přenesená",J1902,0)</f>
        <v>0</v>
      </c>
      <c r="BI1902" s="183">
        <f>IF(N1902="nulová",J1902,0)</f>
        <v>0</v>
      </c>
      <c r="BJ1902" s="15" t="s">
        <v>81</v>
      </c>
      <c r="BK1902" s="183">
        <f>ROUND(I1902*H1902,2)</f>
        <v>0</v>
      </c>
      <c r="BL1902" s="15" t="s">
        <v>231</v>
      </c>
      <c r="BM1902" s="182" t="s">
        <v>3736</v>
      </c>
    </row>
    <row r="1903" spans="1:65" s="2" customFormat="1" ht="11.25">
      <c r="A1903" s="32"/>
      <c r="B1903" s="33"/>
      <c r="C1903" s="34"/>
      <c r="D1903" s="184" t="s">
        <v>145</v>
      </c>
      <c r="E1903" s="34"/>
      <c r="F1903" s="185" t="s">
        <v>3737</v>
      </c>
      <c r="G1903" s="34"/>
      <c r="H1903" s="34"/>
      <c r="I1903" s="186"/>
      <c r="J1903" s="34"/>
      <c r="K1903" s="34"/>
      <c r="L1903" s="37"/>
      <c r="M1903" s="187"/>
      <c r="N1903" s="188"/>
      <c r="O1903" s="62"/>
      <c r="P1903" s="62"/>
      <c r="Q1903" s="62"/>
      <c r="R1903" s="62"/>
      <c r="S1903" s="62"/>
      <c r="T1903" s="63"/>
      <c r="U1903" s="32"/>
      <c r="V1903" s="32"/>
      <c r="W1903" s="32"/>
      <c r="X1903" s="32"/>
      <c r="Y1903" s="32"/>
      <c r="Z1903" s="32"/>
      <c r="AA1903" s="32"/>
      <c r="AB1903" s="32"/>
      <c r="AC1903" s="32"/>
      <c r="AD1903" s="32"/>
      <c r="AE1903" s="32"/>
      <c r="AT1903" s="15" t="s">
        <v>145</v>
      </c>
      <c r="AU1903" s="15" t="s">
        <v>83</v>
      </c>
    </row>
    <row r="1904" spans="1:65" s="2" customFormat="1" ht="11.25">
      <c r="A1904" s="32"/>
      <c r="B1904" s="33"/>
      <c r="C1904" s="34"/>
      <c r="D1904" s="189" t="s">
        <v>147</v>
      </c>
      <c r="E1904" s="34"/>
      <c r="F1904" s="190" t="s">
        <v>3738</v>
      </c>
      <c r="G1904" s="34"/>
      <c r="H1904" s="34"/>
      <c r="I1904" s="186"/>
      <c r="J1904" s="34"/>
      <c r="K1904" s="34"/>
      <c r="L1904" s="37"/>
      <c r="M1904" s="187"/>
      <c r="N1904" s="188"/>
      <c r="O1904" s="62"/>
      <c r="P1904" s="62"/>
      <c r="Q1904" s="62"/>
      <c r="R1904" s="62"/>
      <c r="S1904" s="62"/>
      <c r="T1904" s="63"/>
      <c r="U1904" s="32"/>
      <c r="V1904" s="32"/>
      <c r="W1904" s="32"/>
      <c r="X1904" s="32"/>
      <c r="Y1904" s="32"/>
      <c r="Z1904" s="32"/>
      <c r="AA1904" s="32"/>
      <c r="AB1904" s="32"/>
      <c r="AC1904" s="32"/>
      <c r="AD1904" s="32"/>
      <c r="AE1904" s="32"/>
      <c r="AT1904" s="15" t="s">
        <v>147</v>
      </c>
      <c r="AU1904" s="15" t="s">
        <v>83</v>
      </c>
    </row>
    <row r="1905" spans="1:65" s="2" customFormat="1" ht="16.5" customHeight="1">
      <c r="A1905" s="32"/>
      <c r="B1905" s="33"/>
      <c r="C1905" s="171" t="s">
        <v>3739</v>
      </c>
      <c r="D1905" s="171" t="s">
        <v>138</v>
      </c>
      <c r="E1905" s="172" t="s">
        <v>3740</v>
      </c>
      <c r="F1905" s="173" t="s">
        <v>3741</v>
      </c>
      <c r="G1905" s="174" t="s">
        <v>141</v>
      </c>
      <c r="H1905" s="175">
        <v>20</v>
      </c>
      <c r="I1905" s="176"/>
      <c r="J1905" s="177">
        <f>ROUND(I1905*H1905,2)</f>
        <v>0</v>
      </c>
      <c r="K1905" s="173" t="s">
        <v>142</v>
      </c>
      <c r="L1905" s="37"/>
      <c r="M1905" s="178" t="s">
        <v>19</v>
      </c>
      <c r="N1905" s="179" t="s">
        <v>44</v>
      </c>
      <c r="O1905" s="62"/>
      <c r="P1905" s="180">
        <f>O1905*H1905</f>
        <v>0</v>
      </c>
      <c r="Q1905" s="180">
        <v>0</v>
      </c>
      <c r="R1905" s="180">
        <f>Q1905*H1905</f>
        <v>0</v>
      </c>
      <c r="S1905" s="180">
        <v>0</v>
      </c>
      <c r="T1905" s="181">
        <f>S1905*H1905</f>
        <v>0</v>
      </c>
      <c r="U1905" s="32"/>
      <c r="V1905" s="32"/>
      <c r="W1905" s="32"/>
      <c r="X1905" s="32"/>
      <c r="Y1905" s="32"/>
      <c r="Z1905" s="32"/>
      <c r="AA1905" s="32"/>
      <c r="AB1905" s="32"/>
      <c r="AC1905" s="32"/>
      <c r="AD1905" s="32"/>
      <c r="AE1905" s="32"/>
      <c r="AR1905" s="182" t="s">
        <v>231</v>
      </c>
      <c r="AT1905" s="182" t="s">
        <v>138</v>
      </c>
      <c r="AU1905" s="182" t="s">
        <v>83</v>
      </c>
      <c r="AY1905" s="15" t="s">
        <v>136</v>
      </c>
      <c r="BE1905" s="183">
        <f>IF(N1905="základní",J1905,0)</f>
        <v>0</v>
      </c>
      <c r="BF1905" s="183">
        <f>IF(N1905="snížená",J1905,0)</f>
        <v>0</v>
      </c>
      <c r="BG1905" s="183">
        <f>IF(N1905="zákl. přenesená",J1905,0)</f>
        <v>0</v>
      </c>
      <c r="BH1905" s="183">
        <f>IF(N1905="sníž. přenesená",J1905,0)</f>
        <v>0</v>
      </c>
      <c r="BI1905" s="183">
        <f>IF(N1905="nulová",J1905,0)</f>
        <v>0</v>
      </c>
      <c r="BJ1905" s="15" t="s">
        <v>81</v>
      </c>
      <c r="BK1905" s="183">
        <f>ROUND(I1905*H1905,2)</f>
        <v>0</v>
      </c>
      <c r="BL1905" s="15" t="s">
        <v>231</v>
      </c>
      <c r="BM1905" s="182" t="s">
        <v>3742</v>
      </c>
    </row>
    <row r="1906" spans="1:65" s="2" customFormat="1" ht="11.25">
      <c r="A1906" s="32"/>
      <c r="B1906" s="33"/>
      <c r="C1906" s="34"/>
      <c r="D1906" s="184" t="s">
        <v>145</v>
      </c>
      <c r="E1906" s="34"/>
      <c r="F1906" s="185" t="s">
        <v>3743</v>
      </c>
      <c r="G1906" s="34"/>
      <c r="H1906" s="34"/>
      <c r="I1906" s="186"/>
      <c r="J1906" s="34"/>
      <c r="K1906" s="34"/>
      <c r="L1906" s="37"/>
      <c r="M1906" s="187"/>
      <c r="N1906" s="188"/>
      <c r="O1906" s="62"/>
      <c r="P1906" s="62"/>
      <c r="Q1906" s="62"/>
      <c r="R1906" s="62"/>
      <c r="S1906" s="62"/>
      <c r="T1906" s="63"/>
      <c r="U1906" s="32"/>
      <c r="V1906" s="32"/>
      <c r="W1906" s="32"/>
      <c r="X1906" s="32"/>
      <c r="Y1906" s="32"/>
      <c r="Z1906" s="32"/>
      <c r="AA1906" s="32"/>
      <c r="AB1906" s="32"/>
      <c r="AC1906" s="32"/>
      <c r="AD1906" s="32"/>
      <c r="AE1906" s="32"/>
      <c r="AT1906" s="15" t="s">
        <v>145</v>
      </c>
      <c r="AU1906" s="15" t="s">
        <v>83</v>
      </c>
    </row>
    <row r="1907" spans="1:65" s="2" customFormat="1" ht="11.25">
      <c r="A1907" s="32"/>
      <c r="B1907" s="33"/>
      <c r="C1907" s="34"/>
      <c r="D1907" s="189" t="s">
        <v>147</v>
      </c>
      <c r="E1907" s="34"/>
      <c r="F1907" s="190" t="s">
        <v>3744</v>
      </c>
      <c r="G1907" s="34"/>
      <c r="H1907" s="34"/>
      <c r="I1907" s="186"/>
      <c r="J1907" s="34"/>
      <c r="K1907" s="34"/>
      <c r="L1907" s="37"/>
      <c r="M1907" s="187"/>
      <c r="N1907" s="188"/>
      <c r="O1907" s="62"/>
      <c r="P1907" s="62"/>
      <c r="Q1907" s="62"/>
      <c r="R1907" s="62"/>
      <c r="S1907" s="62"/>
      <c r="T1907" s="63"/>
      <c r="U1907" s="32"/>
      <c r="V1907" s="32"/>
      <c r="W1907" s="32"/>
      <c r="X1907" s="32"/>
      <c r="Y1907" s="32"/>
      <c r="Z1907" s="32"/>
      <c r="AA1907" s="32"/>
      <c r="AB1907" s="32"/>
      <c r="AC1907" s="32"/>
      <c r="AD1907" s="32"/>
      <c r="AE1907" s="32"/>
      <c r="AT1907" s="15" t="s">
        <v>147</v>
      </c>
      <c r="AU1907" s="15" t="s">
        <v>83</v>
      </c>
    </row>
    <row r="1908" spans="1:65" s="2" customFormat="1" ht="16.5" customHeight="1">
      <c r="A1908" s="32"/>
      <c r="B1908" s="33"/>
      <c r="C1908" s="191" t="s">
        <v>3745</v>
      </c>
      <c r="D1908" s="191" t="s">
        <v>409</v>
      </c>
      <c r="E1908" s="192" t="s">
        <v>3746</v>
      </c>
      <c r="F1908" s="193" t="s">
        <v>3747</v>
      </c>
      <c r="G1908" s="194" t="s">
        <v>141</v>
      </c>
      <c r="H1908" s="195">
        <v>63</v>
      </c>
      <c r="I1908" s="196"/>
      <c r="J1908" s="197">
        <f>ROUND(I1908*H1908,2)</f>
        <v>0</v>
      </c>
      <c r="K1908" s="193" t="s">
        <v>142</v>
      </c>
      <c r="L1908" s="198"/>
      <c r="M1908" s="199" t="s">
        <v>19</v>
      </c>
      <c r="N1908" s="200" t="s">
        <v>44</v>
      </c>
      <c r="O1908" s="62"/>
      <c r="P1908" s="180">
        <f>O1908*H1908</f>
        <v>0</v>
      </c>
      <c r="Q1908" s="180">
        <v>6.6E-4</v>
      </c>
      <c r="R1908" s="180">
        <f>Q1908*H1908</f>
        <v>4.1579999999999999E-2</v>
      </c>
      <c r="S1908" s="180">
        <v>0</v>
      </c>
      <c r="T1908" s="181">
        <f>S1908*H1908</f>
        <v>0</v>
      </c>
      <c r="U1908" s="32"/>
      <c r="V1908" s="32"/>
      <c r="W1908" s="32"/>
      <c r="X1908" s="32"/>
      <c r="Y1908" s="32"/>
      <c r="Z1908" s="32"/>
      <c r="AA1908" s="32"/>
      <c r="AB1908" s="32"/>
      <c r="AC1908" s="32"/>
      <c r="AD1908" s="32"/>
      <c r="AE1908" s="32"/>
      <c r="AR1908" s="182" t="s">
        <v>330</v>
      </c>
      <c r="AT1908" s="182" t="s">
        <v>409</v>
      </c>
      <c r="AU1908" s="182" t="s">
        <v>83</v>
      </c>
      <c r="AY1908" s="15" t="s">
        <v>136</v>
      </c>
      <c r="BE1908" s="183">
        <f>IF(N1908="základní",J1908,0)</f>
        <v>0</v>
      </c>
      <c r="BF1908" s="183">
        <f>IF(N1908="snížená",J1908,0)</f>
        <v>0</v>
      </c>
      <c r="BG1908" s="183">
        <f>IF(N1908="zákl. přenesená",J1908,0)</f>
        <v>0</v>
      </c>
      <c r="BH1908" s="183">
        <f>IF(N1908="sníž. přenesená",J1908,0)</f>
        <v>0</v>
      </c>
      <c r="BI1908" s="183">
        <f>IF(N1908="nulová",J1908,0)</f>
        <v>0</v>
      </c>
      <c r="BJ1908" s="15" t="s">
        <v>81</v>
      </c>
      <c r="BK1908" s="183">
        <f>ROUND(I1908*H1908,2)</f>
        <v>0</v>
      </c>
      <c r="BL1908" s="15" t="s">
        <v>231</v>
      </c>
      <c r="BM1908" s="182" t="s">
        <v>3748</v>
      </c>
    </row>
    <row r="1909" spans="1:65" s="2" customFormat="1" ht="11.25">
      <c r="A1909" s="32"/>
      <c r="B1909" s="33"/>
      <c r="C1909" s="34"/>
      <c r="D1909" s="184" t="s">
        <v>145</v>
      </c>
      <c r="E1909" s="34"/>
      <c r="F1909" s="185" t="s">
        <v>3747</v>
      </c>
      <c r="G1909" s="34"/>
      <c r="H1909" s="34"/>
      <c r="I1909" s="186"/>
      <c r="J1909" s="34"/>
      <c r="K1909" s="34"/>
      <c r="L1909" s="37"/>
      <c r="M1909" s="187"/>
      <c r="N1909" s="188"/>
      <c r="O1909" s="62"/>
      <c r="P1909" s="62"/>
      <c r="Q1909" s="62"/>
      <c r="R1909" s="62"/>
      <c r="S1909" s="62"/>
      <c r="T1909" s="63"/>
      <c r="U1909" s="32"/>
      <c r="V1909" s="32"/>
      <c r="W1909" s="32"/>
      <c r="X1909" s="32"/>
      <c r="Y1909" s="32"/>
      <c r="Z1909" s="32"/>
      <c r="AA1909" s="32"/>
      <c r="AB1909" s="32"/>
      <c r="AC1909" s="32"/>
      <c r="AD1909" s="32"/>
      <c r="AE1909" s="32"/>
      <c r="AT1909" s="15" t="s">
        <v>145</v>
      </c>
      <c r="AU1909" s="15" t="s">
        <v>83</v>
      </c>
    </row>
    <row r="1910" spans="1:65" s="2" customFormat="1" ht="16.5" customHeight="1">
      <c r="A1910" s="32"/>
      <c r="B1910" s="33"/>
      <c r="C1910" s="171" t="s">
        <v>3749</v>
      </c>
      <c r="D1910" s="171" t="s">
        <v>138</v>
      </c>
      <c r="E1910" s="172" t="s">
        <v>3750</v>
      </c>
      <c r="F1910" s="173" t="s">
        <v>3751</v>
      </c>
      <c r="G1910" s="174" t="s">
        <v>141</v>
      </c>
      <c r="H1910" s="175">
        <v>60</v>
      </c>
      <c r="I1910" s="176"/>
      <c r="J1910" s="177">
        <f>ROUND(I1910*H1910,2)</f>
        <v>0</v>
      </c>
      <c r="K1910" s="173" t="s">
        <v>142</v>
      </c>
      <c r="L1910" s="37"/>
      <c r="M1910" s="178" t="s">
        <v>19</v>
      </c>
      <c r="N1910" s="179" t="s">
        <v>44</v>
      </c>
      <c r="O1910" s="62"/>
      <c r="P1910" s="180">
        <f>O1910*H1910</f>
        <v>0</v>
      </c>
      <c r="Q1910" s="180">
        <v>0</v>
      </c>
      <c r="R1910" s="180">
        <f>Q1910*H1910</f>
        <v>0</v>
      </c>
      <c r="S1910" s="180">
        <v>0</v>
      </c>
      <c r="T1910" s="181">
        <f>S1910*H1910</f>
        <v>0</v>
      </c>
      <c r="U1910" s="32"/>
      <c r="V1910" s="32"/>
      <c r="W1910" s="32"/>
      <c r="X1910" s="32"/>
      <c r="Y1910" s="32"/>
      <c r="Z1910" s="32"/>
      <c r="AA1910" s="32"/>
      <c r="AB1910" s="32"/>
      <c r="AC1910" s="32"/>
      <c r="AD1910" s="32"/>
      <c r="AE1910" s="32"/>
      <c r="AR1910" s="182" t="s">
        <v>231</v>
      </c>
      <c r="AT1910" s="182" t="s">
        <v>138</v>
      </c>
      <c r="AU1910" s="182" t="s">
        <v>83</v>
      </c>
      <c r="AY1910" s="15" t="s">
        <v>136</v>
      </c>
      <c r="BE1910" s="183">
        <f>IF(N1910="základní",J1910,0)</f>
        <v>0</v>
      </c>
      <c r="BF1910" s="183">
        <f>IF(N1910="snížená",J1910,0)</f>
        <v>0</v>
      </c>
      <c r="BG1910" s="183">
        <f>IF(N1910="zákl. přenesená",J1910,0)</f>
        <v>0</v>
      </c>
      <c r="BH1910" s="183">
        <f>IF(N1910="sníž. přenesená",J1910,0)</f>
        <v>0</v>
      </c>
      <c r="BI1910" s="183">
        <f>IF(N1910="nulová",J1910,0)</f>
        <v>0</v>
      </c>
      <c r="BJ1910" s="15" t="s">
        <v>81</v>
      </c>
      <c r="BK1910" s="183">
        <f>ROUND(I1910*H1910,2)</f>
        <v>0</v>
      </c>
      <c r="BL1910" s="15" t="s">
        <v>231</v>
      </c>
      <c r="BM1910" s="182" t="s">
        <v>3752</v>
      </c>
    </row>
    <row r="1911" spans="1:65" s="2" customFormat="1" ht="11.25">
      <c r="A1911" s="32"/>
      <c r="B1911" s="33"/>
      <c r="C1911" s="34"/>
      <c r="D1911" s="184" t="s">
        <v>145</v>
      </c>
      <c r="E1911" s="34"/>
      <c r="F1911" s="185" t="s">
        <v>3753</v>
      </c>
      <c r="G1911" s="34"/>
      <c r="H1911" s="34"/>
      <c r="I1911" s="186"/>
      <c r="J1911" s="34"/>
      <c r="K1911" s="34"/>
      <c r="L1911" s="37"/>
      <c r="M1911" s="187"/>
      <c r="N1911" s="188"/>
      <c r="O1911" s="62"/>
      <c r="P1911" s="62"/>
      <c r="Q1911" s="62"/>
      <c r="R1911" s="62"/>
      <c r="S1911" s="62"/>
      <c r="T1911" s="63"/>
      <c r="U1911" s="32"/>
      <c r="V1911" s="32"/>
      <c r="W1911" s="32"/>
      <c r="X1911" s="32"/>
      <c r="Y1911" s="32"/>
      <c r="Z1911" s="32"/>
      <c r="AA1911" s="32"/>
      <c r="AB1911" s="32"/>
      <c r="AC1911" s="32"/>
      <c r="AD1911" s="32"/>
      <c r="AE1911" s="32"/>
      <c r="AT1911" s="15" t="s">
        <v>145</v>
      </c>
      <c r="AU1911" s="15" t="s">
        <v>83</v>
      </c>
    </row>
    <row r="1912" spans="1:65" s="2" customFormat="1" ht="11.25">
      <c r="A1912" s="32"/>
      <c r="B1912" s="33"/>
      <c r="C1912" s="34"/>
      <c r="D1912" s="189" t="s">
        <v>147</v>
      </c>
      <c r="E1912" s="34"/>
      <c r="F1912" s="190" t="s">
        <v>3754</v>
      </c>
      <c r="G1912" s="34"/>
      <c r="H1912" s="34"/>
      <c r="I1912" s="186"/>
      <c r="J1912" s="34"/>
      <c r="K1912" s="34"/>
      <c r="L1912" s="37"/>
      <c r="M1912" s="187"/>
      <c r="N1912" s="188"/>
      <c r="O1912" s="62"/>
      <c r="P1912" s="62"/>
      <c r="Q1912" s="62"/>
      <c r="R1912" s="62"/>
      <c r="S1912" s="62"/>
      <c r="T1912" s="63"/>
      <c r="U1912" s="32"/>
      <c r="V1912" s="32"/>
      <c r="W1912" s="32"/>
      <c r="X1912" s="32"/>
      <c r="Y1912" s="32"/>
      <c r="Z1912" s="32"/>
      <c r="AA1912" s="32"/>
      <c r="AB1912" s="32"/>
      <c r="AC1912" s="32"/>
      <c r="AD1912" s="32"/>
      <c r="AE1912" s="32"/>
      <c r="AT1912" s="15" t="s">
        <v>147</v>
      </c>
      <c r="AU1912" s="15" t="s">
        <v>83</v>
      </c>
    </row>
    <row r="1913" spans="1:65" s="2" customFormat="1" ht="16.5" customHeight="1">
      <c r="A1913" s="32"/>
      <c r="B1913" s="33"/>
      <c r="C1913" s="191" t="s">
        <v>3755</v>
      </c>
      <c r="D1913" s="191" t="s">
        <v>409</v>
      </c>
      <c r="E1913" s="192" t="s">
        <v>3756</v>
      </c>
      <c r="F1913" s="193" t="s">
        <v>3757</v>
      </c>
      <c r="G1913" s="194" t="s">
        <v>141</v>
      </c>
      <c r="H1913" s="195">
        <v>64</v>
      </c>
      <c r="I1913" s="196"/>
      <c r="J1913" s="197">
        <f>ROUND(I1913*H1913,2)</f>
        <v>0</v>
      </c>
      <c r="K1913" s="193" t="s">
        <v>142</v>
      </c>
      <c r="L1913" s="198"/>
      <c r="M1913" s="199" t="s">
        <v>19</v>
      </c>
      <c r="N1913" s="200" t="s">
        <v>44</v>
      </c>
      <c r="O1913" s="62"/>
      <c r="P1913" s="180">
        <f>O1913*H1913</f>
        <v>0</v>
      </c>
      <c r="Q1913" s="180">
        <v>1.1999999999999999E-3</v>
      </c>
      <c r="R1913" s="180">
        <f>Q1913*H1913</f>
        <v>7.6799999999999993E-2</v>
      </c>
      <c r="S1913" s="180">
        <v>0</v>
      </c>
      <c r="T1913" s="181">
        <f>S1913*H1913</f>
        <v>0</v>
      </c>
      <c r="U1913" s="32"/>
      <c r="V1913" s="32"/>
      <c r="W1913" s="32"/>
      <c r="X1913" s="32"/>
      <c r="Y1913" s="32"/>
      <c r="Z1913" s="32"/>
      <c r="AA1913" s="32"/>
      <c r="AB1913" s="32"/>
      <c r="AC1913" s="32"/>
      <c r="AD1913" s="32"/>
      <c r="AE1913" s="32"/>
      <c r="AR1913" s="182" t="s">
        <v>330</v>
      </c>
      <c r="AT1913" s="182" t="s">
        <v>409</v>
      </c>
      <c r="AU1913" s="182" t="s">
        <v>83</v>
      </c>
      <c r="AY1913" s="15" t="s">
        <v>136</v>
      </c>
      <c r="BE1913" s="183">
        <f>IF(N1913="základní",J1913,0)</f>
        <v>0</v>
      </c>
      <c r="BF1913" s="183">
        <f>IF(N1913="snížená",J1913,0)</f>
        <v>0</v>
      </c>
      <c r="BG1913" s="183">
        <f>IF(N1913="zákl. přenesená",J1913,0)</f>
        <v>0</v>
      </c>
      <c r="BH1913" s="183">
        <f>IF(N1913="sníž. přenesená",J1913,0)</f>
        <v>0</v>
      </c>
      <c r="BI1913" s="183">
        <f>IF(N1913="nulová",J1913,0)</f>
        <v>0</v>
      </c>
      <c r="BJ1913" s="15" t="s">
        <v>81</v>
      </c>
      <c r="BK1913" s="183">
        <f>ROUND(I1913*H1913,2)</f>
        <v>0</v>
      </c>
      <c r="BL1913" s="15" t="s">
        <v>231</v>
      </c>
      <c r="BM1913" s="182" t="s">
        <v>3758</v>
      </c>
    </row>
    <row r="1914" spans="1:65" s="2" customFormat="1" ht="11.25">
      <c r="A1914" s="32"/>
      <c r="B1914" s="33"/>
      <c r="C1914" s="34"/>
      <c r="D1914" s="184" t="s">
        <v>145</v>
      </c>
      <c r="E1914" s="34"/>
      <c r="F1914" s="185" t="s">
        <v>3757</v>
      </c>
      <c r="G1914" s="34"/>
      <c r="H1914" s="34"/>
      <c r="I1914" s="186"/>
      <c r="J1914" s="34"/>
      <c r="K1914" s="34"/>
      <c r="L1914" s="37"/>
      <c r="M1914" s="187"/>
      <c r="N1914" s="188"/>
      <c r="O1914" s="62"/>
      <c r="P1914" s="62"/>
      <c r="Q1914" s="62"/>
      <c r="R1914" s="62"/>
      <c r="S1914" s="62"/>
      <c r="T1914" s="63"/>
      <c r="U1914" s="32"/>
      <c r="V1914" s="32"/>
      <c r="W1914" s="32"/>
      <c r="X1914" s="32"/>
      <c r="Y1914" s="32"/>
      <c r="Z1914" s="32"/>
      <c r="AA1914" s="32"/>
      <c r="AB1914" s="32"/>
      <c r="AC1914" s="32"/>
      <c r="AD1914" s="32"/>
      <c r="AE1914" s="32"/>
      <c r="AT1914" s="15" t="s">
        <v>145</v>
      </c>
      <c r="AU1914" s="15" t="s">
        <v>83</v>
      </c>
    </row>
    <row r="1915" spans="1:65" s="2" customFormat="1" ht="16.5" customHeight="1">
      <c r="A1915" s="32"/>
      <c r="B1915" s="33"/>
      <c r="C1915" s="171" t="s">
        <v>3759</v>
      </c>
      <c r="D1915" s="171" t="s">
        <v>138</v>
      </c>
      <c r="E1915" s="172" t="s">
        <v>3760</v>
      </c>
      <c r="F1915" s="173" t="s">
        <v>3761</v>
      </c>
      <c r="G1915" s="174" t="s">
        <v>276</v>
      </c>
      <c r="H1915" s="175">
        <v>20</v>
      </c>
      <c r="I1915" s="176"/>
      <c r="J1915" s="177">
        <f>ROUND(I1915*H1915,2)</f>
        <v>0</v>
      </c>
      <c r="K1915" s="173" t="s">
        <v>142</v>
      </c>
      <c r="L1915" s="37"/>
      <c r="M1915" s="178" t="s">
        <v>19</v>
      </c>
      <c r="N1915" s="179" t="s">
        <v>44</v>
      </c>
      <c r="O1915" s="62"/>
      <c r="P1915" s="180">
        <f>O1915*H1915</f>
        <v>0</v>
      </c>
      <c r="Q1915" s="180">
        <v>1.1E-4</v>
      </c>
      <c r="R1915" s="180">
        <f>Q1915*H1915</f>
        <v>2.2000000000000001E-3</v>
      </c>
      <c r="S1915" s="180">
        <v>0</v>
      </c>
      <c r="T1915" s="181">
        <f>S1915*H1915</f>
        <v>0</v>
      </c>
      <c r="U1915" s="32"/>
      <c r="V1915" s="32"/>
      <c r="W1915" s="32"/>
      <c r="X1915" s="32"/>
      <c r="Y1915" s="32"/>
      <c r="Z1915" s="32"/>
      <c r="AA1915" s="32"/>
      <c r="AB1915" s="32"/>
      <c r="AC1915" s="32"/>
      <c r="AD1915" s="32"/>
      <c r="AE1915" s="32"/>
      <c r="AR1915" s="182" t="s">
        <v>231</v>
      </c>
      <c r="AT1915" s="182" t="s">
        <v>138</v>
      </c>
      <c r="AU1915" s="182" t="s">
        <v>83</v>
      </c>
      <c r="AY1915" s="15" t="s">
        <v>136</v>
      </c>
      <c r="BE1915" s="183">
        <f>IF(N1915="základní",J1915,0)</f>
        <v>0</v>
      </c>
      <c r="BF1915" s="183">
        <f>IF(N1915="snížená",J1915,0)</f>
        <v>0</v>
      </c>
      <c r="BG1915" s="183">
        <f>IF(N1915="zákl. přenesená",J1915,0)</f>
        <v>0</v>
      </c>
      <c r="BH1915" s="183">
        <f>IF(N1915="sníž. přenesená",J1915,0)</f>
        <v>0</v>
      </c>
      <c r="BI1915" s="183">
        <f>IF(N1915="nulová",J1915,0)</f>
        <v>0</v>
      </c>
      <c r="BJ1915" s="15" t="s">
        <v>81</v>
      </c>
      <c r="BK1915" s="183">
        <f>ROUND(I1915*H1915,2)</f>
        <v>0</v>
      </c>
      <c r="BL1915" s="15" t="s">
        <v>231</v>
      </c>
      <c r="BM1915" s="182" t="s">
        <v>3762</v>
      </c>
    </row>
    <row r="1916" spans="1:65" s="2" customFormat="1" ht="11.25">
      <c r="A1916" s="32"/>
      <c r="B1916" s="33"/>
      <c r="C1916" s="34"/>
      <c r="D1916" s="184" t="s">
        <v>145</v>
      </c>
      <c r="E1916" s="34"/>
      <c r="F1916" s="185" t="s">
        <v>3763</v>
      </c>
      <c r="G1916" s="34"/>
      <c r="H1916" s="34"/>
      <c r="I1916" s="186"/>
      <c r="J1916" s="34"/>
      <c r="K1916" s="34"/>
      <c r="L1916" s="37"/>
      <c r="M1916" s="187"/>
      <c r="N1916" s="188"/>
      <c r="O1916" s="62"/>
      <c r="P1916" s="62"/>
      <c r="Q1916" s="62"/>
      <c r="R1916" s="62"/>
      <c r="S1916" s="62"/>
      <c r="T1916" s="63"/>
      <c r="U1916" s="32"/>
      <c r="V1916" s="32"/>
      <c r="W1916" s="32"/>
      <c r="X1916" s="32"/>
      <c r="Y1916" s="32"/>
      <c r="Z1916" s="32"/>
      <c r="AA1916" s="32"/>
      <c r="AB1916" s="32"/>
      <c r="AC1916" s="32"/>
      <c r="AD1916" s="32"/>
      <c r="AE1916" s="32"/>
      <c r="AT1916" s="15" t="s">
        <v>145</v>
      </c>
      <c r="AU1916" s="15" t="s">
        <v>83</v>
      </c>
    </row>
    <row r="1917" spans="1:65" s="2" customFormat="1" ht="11.25">
      <c r="A1917" s="32"/>
      <c r="B1917" s="33"/>
      <c r="C1917" s="34"/>
      <c r="D1917" s="189" t="s">
        <v>147</v>
      </c>
      <c r="E1917" s="34"/>
      <c r="F1917" s="190" t="s">
        <v>3764</v>
      </c>
      <c r="G1917" s="34"/>
      <c r="H1917" s="34"/>
      <c r="I1917" s="186"/>
      <c r="J1917" s="34"/>
      <c r="K1917" s="34"/>
      <c r="L1917" s="37"/>
      <c r="M1917" s="187"/>
      <c r="N1917" s="188"/>
      <c r="O1917" s="62"/>
      <c r="P1917" s="62"/>
      <c r="Q1917" s="62"/>
      <c r="R1917" s="62"/>
      <c r="S1917" s="62"/>
      <c r="T1917" s="63"/>
      <c r="U1917" s="32"/>
      <c r="V1917" s="32"/>
      <c r="W1917" s="32"/>
      <c r="X1917" s="32"/>
      <c r="Y1917" s="32"/>
      <c r="Z1917" s="32"/>
      <c r="AA1917" s="32"/>
      <c r="AB1917" s="32"/>
      <c r="AC1917" s="32"/>
      <c r="AD1917" s="32"/>
      <c r="AE1917" s="32"/>
      <c r="AT1917" s="15" t="s">
        <v>147</v>
      </c>
      <c r="AU1917" s="15" t="s">
        <v>83</v>
      </c>
    </row>
    <row r="1918" spans="1:65" s="2" customFormat="1" ht="16.5" customHeight="1">
      <c r="A1918" s="32"/>
      <c r="B1918" s="33"/>
      <c r="C1918" s="191" t="s">
        <v>3765</v>
      </c>
      <c r="D1918" s="191" t="s">
        <v>409</v>
      </c>
      <c r="E1918" s="192" t="s">
        <v>3766</v>
      </c>
      <c r="F1918" s="193" t="s">
        <v>3767</v>
      </c>
      <c r="G1918" s="194" t="s">
        <v>276</v>
      </c>
      <c r="H1918" s="195">
        <v>20</v>
      </c>
      <c r="I1918" s="196"/>
      <c r="J1918" s="197">
        <f>ROUND(I1918*H1918,2)</f>
        <v>0</v>
      </c>
      <c r="K1918" s="193" t="s">
        <v>1004</v>
      </c>
      <c r="L1918" s="198"/>
      <c r="M1918" s="199" t="s">
        <v>19</v>
      </c>
      <c r="N1918" s="200" t="s">
        <v>44</v>
      </c>
      <c r="O1918" s="62"/>
      <c r="P1918" s="180">
        <f>O1918*H1918</f>
        <v>0</v>
      </c>
      <c r="Q1918" s="180">
        <v>0</v>
      </c>
      <c r="R1918" s="180">
        <f>Q1918*H1918</f>
        <v>0</v>
      </c>
      <c r="S1918" s="180">
        <v>0</v>
      </c>
      <c r="T1918" s="181">
        <f>S1918*H1918</f>
        <v>0</v>
      </c>
      <c r="U1918" s="32"/>
      <c r="V1918" s="32"/>
      <c r="W1918" s="32"/>
      <c r="X1918" s="32"/>
      <c r="Y1918" s="32"/>
      <c r="Z1918" s="32"/>
      <c r="AA1918" s="32"/>
      <c r="AB1918" s="32"/>
      <c r="AC1918" s="32"/>
      <c r="AD1918" s="32"/>
      <c r="AE1918" s="32"/>
      <c r="AR1918" s="182" t="s">
        <v>330</v>
      </c>
      <c r="AT1918" s="182" t="s">
        <v>409</v>
      </c>
      <c r="AU1918" s="182" t="s">
        <v>83</v>
      </c>
      <c r="AY1918" s="15" t="s">
        <v>136</v>
      </c>
      <c r="BE1918" s="183">
        <f>IF(N1918="základní",J1918,0)</f>
        <v>0</v>
      </c>
      <c r="BF1918" s="183">
        <f>IF(N1918="snížená",J1918,0)</f>
        <v>0</v>
      </c>
      <c r="BG1918" s="183">
        <f>IF(N1918="zákl. přenesená",J1918,0)</f>
        <v>0</v>
      </c>
      <c r="BH1918" s="183">
        <f>IF(N1918="sníž. přenesená",J1918,0)</f>
        <v>0</v>
      </c>
      <c r="BI1918" s="183">
        <f>IF(N1918="nulová",J1918,0)</f>
        <v>0</v>
      </c>
      <c r="BJ1918" s="15" t="s">
        <v>81</v>
      </c>
      <c r="BK1918" s="183">
        <f>ROUND(I1918*H1918,2)</f>
        <v>0</v>
      </c>
      <c r="BL1918" s="15" t="s">
        <v>231</v>
      </c>
      <c r="BM1918" s="182" t="s">
        <v>3768</v>
      </c>
    </row>
    <row r="1919" spans="1:65" s="2" customFormat="1" ht="11.25">
      <c r="A1919" s="32"/>
      <c r="B1919" s="33"/>
      <c r="C1919" s="34"/>
      <c r="D1919" s="184" t="s">
        <v>145</v>
      </c>
      <c r="E1919" s="34"/>
      <c r="F1919" s="185" t="s">
        <v>3767</v>
      </c>
      <c r="G1919" s="34"/>
      <c r="H1919" s="34"/>
      <c r="I1919" s="186"/>
      <c r="J1919" s="34"/>
      <c r="K1919" s="34"/>
      <c r="L1919" s="37"/>
      <c r="M1919" s="187"/>
      <c r="N1919" s="188"/>
      <c r="O1919" s="62"/>
      <c r="P1919" s="62"/>
      <c r="Q1919" s="62"/>
      <c r="R1919" s="62"/>
      <c r="S1919" s="62"/>
      <c r="T1919" s="63"/>
      <c r="U1919" s="32"/>
      <c r="V1919" s="32"/>
      <c r="W1919" s="32"/>
      <c r="X1919" s="32"/>
      <c r="Y1919" s="32"/>
      <c r="Z1919" s="32"/>
      <c r="AA1919" s="32"/>
      <c r="AB1919" s="32"/>
      <c r="AC1919" s="32"/>
      <c r="AD1919" s="32"/>
      <c r="AE1919" s="32"/>
      <c r="AT1919" s="15" t="s">
        <v>145</v>
      </c>
      <c r="AU1919" s="15" t="s">
        <v>83</v>
      </c>
    </row>
    <row r="1920" spans="1:65" s="2" customFormat="1" ht="16.5" customHeight="1">
      <c r="A1920" s="32"/>
      <c r="B1920" s="33"/>
      <c r="C1920" s="171" t="s">
        <v>3769</v>
      </c>
      <c r="D1920" s="171" t="s">
        <v>138</v>
      </c>
      <c r="E1920" s="172" t="s">
        <v>3770</v>
      </c>
      <c r="F1920" s="173" t="s">
        <v>3771</v>
      </c>
      <c r="G1920" s="174" t="s">
        <v>276</v>
      </c>
      <c r="H1920" s="175">
        <v>20</v>
      </c>
      <c r="I1920" s="176"/>
      <c r="J1920" s="177">
        <f>ROUND(I1920*H1920,2)</f>
        <v>0</v>
      </c>
      <c r="K1920" s="173" t="s">
        <v>142</v>
      </c>
      <c r="L1920" s="37"/>
      <c r="M1920" s="178" t="s">
        <v>19</v>
      </c>
      <c r="N1920" s="179" t="s">
        <v>44</v>
      </c>
      <c r="O1920" s="62"/>
      <c r="P1920" s="180">
        <f>O1920*H1920</f>
        <v>0</v>
      </c>
      <c r="Q1920" s="180">
        <v>0</v>
      </c>
      <c r="R1920" s="180">
        <f>Q1920*H1920</f>
        <v>0</v>
      </c>
      <c r="S1920" s="180">
        <v>2.0000000000000001E-4</v>
      </c>
      <c r="T1920" s="181">
        <f>S1920*H1920</f>
        <v>4.0000000000000001E-3</v>
      </c>
      <c r="U1920" s="32"/>
      <c r="V1920" s="32"/>
      <c r="W1920" s="32"/>
      <c r="X1920" s="32"/>
      <c r="Y1920" s="32"/>
      <c r="Z1920" s="32"/>
      <c r="AA1920" s="32"/>
      <c r="AB1920" s="32"/>
      <c r="AC1920" s="32"/>
      <c r="AD1920" s="32"/>
      <c r="AE1920" s="32"/>
      <c r="AR1920" s="182" t="s">
        <v>231</v>
      </c>
      <c r="AT1920" s="182" t="s">
        <v>138</v>
      </c>
      <c r="AU1920" s="182" t="s">
        <v>83</v>
      </c>
      <c r="AY1920" s="15" t="s">
        <v>136</v>
      </c>
      <c r="BE1920" s="183">
        <f>IF(N1920="základní",J1920,0)</f>
        <v>0</v>
      </c>
      <c r="BF1920" s="183">
        <f>IF(N1920="snížená",J1920,0)</f>
        <v>0</v>
      </c>
      <c r="BG1920" s="183">
        <f>IF(N1920="zákl. přenesená",J1920,0)</f>
        <v>0</v>
      </c>
      <c r="BH1920" s="183">
        <f>IF(N1920="sníž. přenesená",J1920,0)</f>
        <v>0</v>
      </c>
      <c r="BI1920" s="183">
        <f>IF(N1920="nulová",J1920,0)</f>
        <v>0</v>
      </c>
      <c r="BJ1920" s="15" t="s">
        <v>81</v>
      </c>
      <c r="BK1920" s="183">
        <f>ROUND(I1920*H1920,2)</f>
        <v>0</v>
      </c>
      <c r="BL1920" s="15" t="s">
        <v>231</v>
      </c>
      <c r="BM1920" s="182" t="s">
        <v>3772</v>
      </c>
    </row>
    <row r="1921" spans="1:65" s="2" customFormat="1" ht="11.25">
      <c r="A1921" s="32"/>
      <c r="B1921" s="33"/>
      <c r="C1921" s="34"/>
      <c r="D1921" s="184" t="s">
        <v>145</v>
      </c>
      <c r="E1921" s="34"/>
      <c r="F1921" s="185" t="s">
        <v>3773</v>
      </c>
      <c r="G1921" s="34"/>
      <c r="H1921" s="34"/>
      <c r="I1921" s="186"/>
      <c r="J1921" s="34"/>
      <c r="K1921" s="34"/>
      <c r="L1921" s="37"/>
      <c r="M1921" s="187"/>
      <c r="N1921" s="188"/>
      <c r="O1921" s="62"/>
      <c r="P1921" s="62"/>
      <c r="Q1921" s="62"/>
      <c r="R1921" s="62"/>
      <c r="S1921" s="62"/>
      <c r="T1921" s="63"/>
      <c r="U1921" s="32"/>
      <c r="V1921" s="32"/>
      <c r="W1921" s="32"/>
      <c r="X1921" s="32"/>
      <c r="Y1921" s="32"/>
      <c r="Z1921" s="32"/>
      <c r="AA1921" s="32"/>
      <c r="AB1921" s="32"/>
      <c r="AC1921" s="32"/>
      <c r="AD1921" s="32"/>
      <c r="AE1921" s="32"/>
      <c r="AT1921" s="15" t="s">
        <v>145</v>
      </c>
      <c r="AU1921" s="15" t="s">
        <v>83</v>
      </c>
    </row>
    <row r="1922" spans="1:65" s="2" customFormat="1" ht="11.25">
      <c r="A1922" s="32"/>
      <c r="B1922" s="33"/>
      <c r="C1922" s="34"/>
      <c r="D1922" s="189" t="s">
        <v>147</v>
      </c>
      <c r="E1922" s="34"/>
      <c r="F1922" s="190" t="s">
        <v>3774</v>
      </c>
      <c r="G1922" s="34"/>
      <c r="H1922" s="34"/>
      <c r="I1922" s="186"/>
      <c r="J1922" s="34"/>
      <c r="K1922" s="34"/>
      <c r="L1922" s="37"/>
      <c r="M1922" s="187"/>
      <c r="N1922" s="188"/>
      <c r="O1922" s="62"/>
      <c r="P1922" s="62"/>
      <c r="Q1922" s="62"/>
      <c r="R1922" s="62"/>
      <c r="S1922" s="62"/>
      <c r="T1922" s="63"/>
      <c r="U1922" s="32"/>
      <c r="V1922" s="32"/>
      <c r="W1922" s="32"/>
      <c r="X1922" s="32"/>
      <c r="Y1922" s="32"/>
      <c r="Z1922" s="32"/>
      <c r="AA1922" s="32"/>
      <c r="AB1922" s="32"/>
      <c r="AC1922" s="32"/>
      <c r="AD1922" s="32"/>
      <c r="AE1922" s="32"/>
      <c r="AT1922" s="15" t="s">
        <v>147</v>
      </c>
      <c r="AU1922" s="15" t="s">
        <v>83</v>
      </c>
    </row>
    <row r="1923" spans="1:65" s="2" customFormat="1" ht="16.5" customHeight="1">
      <c r="A1923" s="32"/>
      <c r="B1923" s="33"/>
      <c r="C1923" s="171" t="s">
        <v>3775</v>
      </c>
      <c r="D1923" s="171" t="s">
        <v>138</v>
      </c>
      <c r="E1923" s="172" t="s">
        <v>3776</v>
      </c>
      <c r="F1923" s="173" t="s">
        <v>3777</v>
      </c>
      <c r="G1923" s="174" t="s">
        <v>412</v>
      </c>
      <c r="H1923" s="175">
        <v>0.30499999999999999</v>
      </c>
      <c r="I1923" s="176"/>
      <c r="J1923" s="177">
        <f>ROUND(I1923*H1923,2)</f>
        <v>0</v>
      </c>
      <c r="K1923" s="173" t="s">
        <v>142</v>
      </c>
      <c r="L1923" s="37"/>
      <c r="M1923" s="178" t="s">
        <v>19</v>
      </c>
      <c r="N1923" s="179" t="s">
        <v>44</v>
      </c>
      <c r="O1923" s="62"/>
      <c r="P1923" s="180">
        <f>O1923*H1923</f>
        <v>0</v>
      </c>
      <c r="Q1923" s="180">
        <v>0</v>
      </c>
      <c r="R1923" s="180">
        <f>Q1923*H1923</f>
        <v>0</v>
      </c>
      <c r="S1923" s="180">
        <v>0</v>
      </c>
      <c r="T1923" s="181">
        <f>S1923*H1923</f>
        <v>0</v>
      </c>
      <c r="U1923" s="32"/>
      <c r="V1923" s="32"/>
      <c r="W1923" s="32"/>
      <c r="X1923" s="32"/>
      <c r="Y1923" s="32"/>
      <c r="Z1923" s="32"/>
      <c r="AA1923" s="32"/>
      <c r="AB1923" s="32"/>
      <c r="AC1923" s="32"/>
      <c r="AD1923" s="32"/>
      <c r="AE1923" s="32"/>
      <c r="AR1923" s="182" t="s">
        <v>231</v>
      </c>
      <c r="AT1923" s="182" t="s">
        <v>138</v>
      </c>
      <c r="AU1923" s="182" t="s">
        <v>83</v>
      </c>
      <c r="AY1923" s="15" t="s">
        <v>136</v>
      </c>
      <c r="BE1923" s="183">
        <f>IF(N1923="základní",J1923,0)</f>
        <v>0</v>
      </c>
      <c r="BF1923" s="183">
        <f>IF(N1923="snížená",J1923,0)</f>
        <v>0</v>
      </c>
      <c r="BG1923" s="183">
        <f>IF(N1923="zákl. přenesená",J1923,0)</f>
        <v>0</v>
      </c>
      <c r="BH1923" s="183">
        <f>IF(N1923="sníž. přenesená",J1923,0)</f>
        <v>0</v>
      </c>
      <c r="BI1923" s="183">
        <f>IF(N1923="nulová",J1923,0)</f>
        <v>0</v>
      </c>
      <c r="BJ1923" s="15" t="s">
        <v>81</v>
      </c>
      <c r="BK1923" s="183">
        <f>ROUND(I1923*H1923,2)</f>
        <v>0</v>
      </c>
      <c r="BL1923" s="15" t="s">
        <v>231</v>
      </c>
      <c r="BM1923" s="182" t="s">
        <v>3778</v>
      </c>
    </row>
    <row r="1924" spans="1:65" s="2" customFormat="1" ht="19.5">
      <c r="A1924" s="32"/>
      <c r="B1924" s="33"/>
      <c r="C1924" s="34"/>
      <c r="D1924" s="184" t="s">
        <v>145</v>
      </c>
      <c r="E1924" s="34"/>
      <c r="F1924" s="185" t="s">
        <v>3779</v>
      </c>
      <c r="G1924" s="34"/>
      <c r="H1924" s="34"/>
      <c r="I1924" s="186"/>
      <c r="J1924" s="34"/>
      <c r="K1924" s="34"/>
      <c r="L1924" s="37"/>
      <c r="M1924" s="187"/>
      <c r="N1924" s="188"/>
      <c r="O1924" s="62"/>
      <c r="P1924" s="62"/>
      <c r="Q1924" s="62"/>
      <c r="R1924" s="62"/>
      <c r="S1924" s="62"/>
      <c r="T1924" s="63"/>
      <c r="U1924" s="32"/>
      <c r="V1924" s="32"/>
      <c r="W1924" s="32"/>
      <c r="X1924" s="32"/>
      <c r="Y1924" s="32"/>
      <c r="Z1924" s="32"/>
      <c r="AA1924" s="32"/>
      <c r="AB1924" s="32"/>
      <c r="AC1924" s="32"/>
      <c r="AD1924" s="32"/>
      <c r="AE1924" s="32"/>
      <c r="AT1924" s="15" t="s">
        <v>145</v>
      </c>
      <c r="AU1924" s="15" t="s">
        <v>83</v>
      </c>
    </row>
    <row r="1925" spans="1:65" s="2" customFormat="1" ht="11.25">
      <c r="A1925" s="32"/>
      <c r="B1925" s="33"/>
      <c r="C1925" s="34"/>
      <c r="D1925" s="189" t="s">
        <v>147</v>
      </c>
      <c r="E1925" s="34"/>
      <c r="F1925" s="190" t="s">
        <v>3780</v>
      </c>
      <c r="G1925" s="34"/>
      <c r="H1925" s="34"/>
      <c r="I1925" s="186"/>
      <c r="J1925" s="34"/>
      <c r="K1925" s="34"/>
      <c r="L1925" s="37"/>
      <c r="M1925" s="187"/>
      <c r="N1925" s="188"/>
      <c r="O1925" s="62"/>
      <c r="P1925" s="62"/>
      <c r="Q1925" s="62"/>
      <c r="R1925" s="62"/>
      <c r="S1925" s="62"/>
      <c r="T1925" s="63"/>
      <c r="U1925" s="32"/>
      <c r="V1925" s="32"/>
      <c r="W1925" s="32"/>
      <c r="X1925" s="32"/>
      <c r="Y1925" s="32"/>
      <c r="Z1925" s="32"/>
      <c r="AA1925" s="32"/>
      <c r="AB1925" s="32"/>
      <c r="AC1925" s="32"/>
      <c r="AD1925" s="32"/>
      <c r="AE1925" s="32"/>
      <c r="AT1925" s="15" t="s">
        <v>147</v>
      </c>
      <c r="AU1925" s="15" t="s">
        <v>83</v>
      </c>
    </row>
    <row r="1926" spans="1:65" s="2" customFormat="1" ht="16.5" customHeight="1">
      <c r="A1926" s="32"/>
      <c r="B1926" s="33"/>
      <c r="C1926" s="171" t="s">
        <v>3781</v>
      </c>
      <c r="D1926" s="171" t="s">
        <v>138</v>
      </c>
      <c r="E1926" s="172" t="s">
        <v>3782</v>
      </c>
      <c r="F1926" s="173" t="s">
        <v>3783</v>
      </c>
      <c r="G1926" s="174" t="s">
        <v>412</v>
      </c>
      <c r="H1926" s="175">
        <v>0.30499999999999999</v>
      </c>
      <c r="I1926" s="176"/>
      <c r="J1926" s="177">
        <f>ROUND(I1926*H1926,2)</f>
        <v>0</v>
      </c>
      <c r="K1926" s="173" t="s">
        <v>142</v>
      </c>
      <c r="L1926" s="37"/>
      <c r="M1926" s="178" t="s">
        <v>19</v>
      </c>
      <c r="N1926" s="179" t="s">
        <v>44</v>
      </c>
      <c r="O1926" s="62"/>
      <c r="P1926" s="180">
        <f>O1926*H1926</f>
        <v>0</v>
      </c>
      <c r="Q1926" s="180">
        <v>0</v>
      </c>
      <c r="R1926" s="180">
        <f>Q1926*H1926</f>
        <v>0</v>
      </c>
      <c r="S1926" s="180">
        <v>0</v>
      </c>
      <c r="T1926" s="181">
        <f>S1926*H1926</f>
        <v>0</v>
      </c>
      <c r="U1926" s="32"/>
      <c r="V1926" s="32"/>
      <c r="W1926" s="32"/>
      <c r="X1926" s="32"/>
      <c r="Y1926" s="32"/>
      <c r="Z1926" s="32"/>
      <c r="AA1926" s="32"/>
      <c r="AB1926" s="32"/>
      <c r="AC1926" s="32"/>
      <c r="AD1926" s="32"/>
      <c r="AE1926" s="32"/>
      <c r="AR1926" s="182" t="s">
        <v>231</v>
      </c>
      <c r="AT1926" s="182" t="s">
        <v>138</v>
      </c>
      <c r="AU1926" s="182" t="s">
        <v>83</v>
      </c>
      <c r="AY1926" s="15" t="s">
        <v>136</v>
      </c>
      <c r="BE1926" s="183">
        <f>IF(N1926="základní",J1926,0)</f>
        <v>0</v>
      </c>
      <c r="BF1926" s="183">
        <f>IF(N1926="snížená",J1926,0)</f>
        <v>0</v>
      </c>
      <c r="BG1926" s="183">
        <f>IF(N1926="zákl. přenesená",J1926,0)</f>
        <v>0</v>
      </c>
      <c r="BH1926" s="183">
        <f>IF(N1926="sníž. přenesená",J1926,0)</f>
        <v>0</v>
      </c>
      <c r="BI1926" s="183">
        <f>IF(N1926="nulová",J1926,0)</f>
        <v>0</v>
      </c>
      <c r="BJ1926" s="15" t="s">
        <v>81</v>
      </c>
      <c r="BK1926" s="183">
        <f>ROUND(I1926*H1926,2)</f>
        <v>0</v>
      </c>
      <c r="BL1926" s="15" t="s">
        <v>231</v>
      </c>
      <c r="BM1926" s="182" t="s">
        <v>3784</v>
      </c>
    </row>
    <row r="1927" spans="1:65" s="2" customFormat="1" ht="19.5">
      <c r="A1927" s="32"/>
      <c r="B1927" s="33"/>
      <c r="C1927" s="34"/>
      <c r="D1927" s="184" t="s">
        <v>145</v>
      </c>
      <c r="E1927" s="34"/>
      <c r="F1927" s="185" t="s">
        <v>3785</v>
      </c>
      <c r="G1927" s="34"/>
      <c r="H1927" s="34"/>
      <c r="I1927" s="186"/>
      <c r="J1927" s="34"/>
      <c r="K1927" s="34"/>
      <c r="L1927" s="37"/>
      <c r="M1927" s="187"/>
      <c r="N1927" s="188"/>
      <c r="O1927" s="62"/>
      <c r="P1927" s="62"/>
      <c r="Q1927" s="62"/>
      <c r="R1927" s="62"/>
      <c r="S1927" s="62"/>
      <c r="T1927" s="63"/>
      <c r="U1927" s="32"/>
      <c r="V1927" s="32"/>
      <c r="W1927" s="32"/>
      <c r="X1927" s="32"/>
      <c r="Y1927" s="32"/>
      <c r="Z1927" s="32"/>
      <c r="AA1927" s="32"/>
      <c r="AB1927" s="32"/>
      <c r="AC1927" s="32"/>
      <c r="AD1927" s="32"/>
      <c r="AE1927" s="32"/>
      <c r="AT1927" s="15" t="s">
        <v>145</v>
      </c>
      <c r="AU1927" s="15" t="s">
        <v>83</v>
      </c>
    </row>
    <row r="1928" spans="1:65" s="2" customFormat="1" ht="11.25">
      <c r="A1928" s="32"/>
      <c r="B1928" s="33"/>
      <c r="C1928" s="34"/>
      <c r="D1928" s="189" t="s">
        <v>147</v>
      </c>
      <c r="E1928" s="34"/>
      <c r="F1928" s="190" t="s">
        <v>3786</v>
      </c>
      <c r="G1928" s="34"/>
      <c r="H1928" s="34"/>
      <c r="I1928" s="186"/>
      <c r="J1928" s="34"/>
      <c r="K1928" s="34"/>
      <c r="L1928" s="37"/>
      <c r="M1928" s="187"/>
      <c r="N1928" s="188"/>
      <c r="O1928" s="62"/>
      <c r="P1928" s="62"/>
      <c r="Q1928" s="62"/>
      <c r="R1928" s="62"/>
      <c r="S1928" s="62"/>
      <c r="T1928" s="63"/>
      <c r="U1928" s="32"/>
      <c r="V1928" s="32"/>
      <c r="W1928" s="32"/>
      <c r="X1928" s="32"/>
      <c r="Y1928" s="32"/>
      <c r="Z1928" s="32"/>
      <c r="AA1928" s="32"/>
      <c r="AB1928" s="32"/>
      <c r="AC1928" s="32"/>
      <c r="AD1928" s="32"/>
      <c r="AE1928" s="32"/>
      <c r="AT1928" s="15" t="s">
        <v>147</v>
      </c>
      <c r="AU1928" s="15" t="s">
        <v>83</v>
      </c>
    </row>
    <row r="1929" spans="1:65" s="12" customFormat="1" ht="22.9" customHeight="1">
      <c r="B1929" s="155"/>
      <c r="C1929" s="156"/>
      <c r="D1929" s="157" t="s">
        <v>72</v>
      </c>
      <c r="E1929" s="169" t="s">
        <v>3787</v>
      </c>
      <c r="F1929" s="169" t="s">
        <v>3788</v>
      </c>
      <c r="G1929" s="156"/>
      <c r="H1929" s="156"/>
      <c r="I1929" s="159"/>
      <c r="J1929" s="170">
        <f>BK1929</f>
        <v>0</v>
      </c>
      <c r="K1929" s="156"/>
      <c r="L1929" s="161"/>
      <c r="M1929" s="162"/>
      <c r="N1929" s="163"/>
      <c r="O1929" s="163"/>
      <c r="P1929" s="164">
        <f>SUM(P1930:P1968)</f>
        <v>0</v>
      </c>
      <c r="Q1929" s="163"/>
      <c r="R1929" s="164">
        <f>SUM(R1930:R1968)</f>
        <v>1.0454699999999999</v>
      </c>
      <c r="S1929" s="163"/>
      <c r="T1929" s="165">
        <f>SUM(T1930:T1968)</f>
        <v>8.3019999999999997E-2</v>
      </c>
      <c r="AR1929" s="166" t="s">
        <v>83</v>
      </c>
      <c r="AT1929" s="167" t="s">
        <v>72</v>
      </c>
      <c r="AU1929" s="167" t="s">
        <v>81</v>
      </c>
      <c r="AY1929" s="166" t="s">
        <v>136</v>
      </c>
      <c r="BK1929" s="168">
        <f>SUM(BK1930:BK1968)</f>
        <v>0</v>
      </c>
    </row>
    <row r="1930" spans="1:65" s="2" customFormat="1" ht="16.5" customHeight="1">
      <c r="A1930" s="32"/>
      <c r="B1930" s="33"/>
      <c r="C1930" s="171" t="s">
        <v>3789</v>
      </c>
      <c r="D1930" s="171" t="s">
        <v>138</v>
      </c>
      <c r="E1930" s="172" t="s">
        <v>3790</v>
      </c>
      <c r="F1930" s="173" t="s">
        <v>3791</v>
      </c>
      <c r="G1930" s="174" t="s">
        <v>276</v>
      </c>
      <c r="H1930" s="175">
        <v>30</v>
      </c>
      <c r="I1930" s="176"/>
      <c r="J1930" s="177">
        <f>ROUND(I1930*H1930,2)</f>
        <v>0</v>
      </c>
      <c r="K1930" s="173" t="s">
        <v>142</v>
      </c>
      <c r="L1930" s="37"/>
      <c r="M1930" s="178" t="s">
        <v>19</v>
      </c>
      <c r="N1930" s="179" t="s">
        <v>44</v>
      </c>
      <c r="O1930" s="62"/>
      <c r="P1930" s="180">
        <f>O1930*H1930</f>
        <v>0</v>
      </c>
      <c r="Q1930" s="180">
        <v>4.0000000000000003E-5</v>
      </c>
      <c r="R1930" s="180">
        <f>Q1930*H1930</f>
        <v>1.2000000000000001E-3</v>
      </c>
      <c r="S1930" s="180">
        <v>0</v>
      </c>
      <c r="T1930" s="181">
        <f>S1930*H1930</f>
        <v>0</v>
      </c>
      <c r="U1930" s="32"/>
      <c r="V1930" s="32"/>
      <c r="W1930" s="32"/>
      <c r="X1930" s="32"/>
      <c r="Y1930" s="32"/>
      <c r="Z1930" s="32"/>
      <c r="AA1930" s="32"/>
      <c r="AB1930" s="32"/>
      <c r="AC1930" s="32"/>
      <c r="AD1930" s="32"/>
      <c r="AE1930" s="32"/>
      <c r="AR1930" s="182" t="s">
        <v>231</v>
      </c>
      <c r="AT1930" s="182" t="s">
        <v>138</v>
      </c>
      <c r="AU1930" s="182" t="s">
        <v>83</v>
      </c>
      <c r="AY1930" s="15" t="s">
        <v>136</v>
      </c>
      <c r="BE1930" s="183">
        <f>IF(N1930="základní",J1930,0)</f>
        <v>0</v>
      </c>
      <c r="BF1930" s="183">
        <f>IF(N1930="snížená",J1930,0)</f>
        <v>0</v>
      </c>
      <c r="BG1930" s="183">
        <f>IF(N1930="zákl. přenesená",J1930,0)</f>
        <v>0</v>
      </c>
      <c r="BH1930" s="183">
        <f>IF(N1930="sníž. přenesená",J1930,0)</f>
        <v>0</v>
      </c>
      <c r="BI1930" s="183">
        <f>IF(N1930="nulová",J1930,0)</f>
        <v>0</v>
      </c>
      <c r="BJ1930" s="15" t="s">
        <v>81</v>
      </c>
      <c r="BK1930" s="183">
        <f>ROUND(I1930*H1930,2)</f>
        <v>0</v>
      </c>
      <c r="BL1930" s="15" t="s">
        <v>231</v>
      </c>
      <c r="BM1930" s="182" t="s">
        <v>3792</v>
      </c>
    </row>
    <row r="1931" spans="1:65" s="2" customFormat="1" ht="11.25">
      <c r="A1931" s="32"/>
      <c r="B1931" s="33"/>
      <c r="C1931" s="34"/>
      <c r="D1931" s="184" t="s">
        <v>145</v>
      </c>
      <c r="E1931" s="34"/>
      <c r="F1931" s="185" t="s">
        <v>3793</v>
      </c>
      <c r="G1931" s="34"/>
      <c r="H1931" s="34"/>
      <c r="I1931" s="186"/>
      <c r="J1931" s="34"/>
      <c r="K1931" s="34"/>
      <c r="L1931" s="37"/>
      <c r="M1931" s="187"/>
      <c r="N1931" s="188"/>
      <c r="O1931" s="62"/>
      <c r="P1931" s="62"/>
      <c r="Q1931" s="62"/>
      <c r="R1931" s="62"/>
      <c r="S1931" s="62"/>
      <c r="T1931" s="63"/>
      <c r="U1931" s="32"/>
      <c r="V1931" s="32"/>
      <c r="W1931" s="32"/>
      <c r="X1931" s="32"/>
      <c r="Y1931" s="32"/>
      <c r="Z1931" s="32"/>
      <c r="AA1931" s="32"/>
      <c r="AB1931" s="32"/>
      <c r="AC1931" s="32"/>
      <c r="AD1931" s="32"/>
      <c r="AE1931" s="32"/>
      <c r="AT1931" s="15" t="s">
        <v>145</v>
      </c>
      <c r="AU1931" s="15" t="s">
        <v>83</v>
      </c>
    </row>
    <row r="1932" spans="1:65" s="2" customFormat="1" ht="11.25">
      <c r="A1932" s="32"/>
      <c r="B1932" s="33"/>
      <c r="C1932" s="34"/>
      <c r="D1932" s="189" t="s">
        <v>147</v>
      </c>
      <c r="E1932" s="34"/>
      <c r="F1932" s="190" t="s">
        <v>3794</v>
      </c>
      <c r="G1932" s="34"/>
      <c r="H1932" s="34"/>
      <c r="I1932" s="186"/>
      <c r="J1932" s="34"/>
      <c r="K1932" s="34"/>
      <c r="L1932" s="37"/>
      <c r="M1932" s="187"/>
      <c r="N1932" s="188"/>
      <c r="O1932" s="62"/>
      <c r="P1932" s="62"/>
      <c r="Q1932" s="62"/>
      <c r="R1932" s="62"/>
      <c r="S1932" s="62"/>
      <c r="T1932" s="63"/>
      <c r="U1932" s="32"/>
      <c r="V1932" s="32"/>
      <c r="W1932" s="32"/>
      <c r="X1932" s="32"/>
      <c r="Y1932" s="32"/>
      <c r="Z1932" s="32"/>
      <c r="AA1932" s="32"/>
      <c r="AB1932" s="32"/>
      <c r="AC1932" s="32"/>
      <c r="AD1932" s="32"/>
      <c r="AE1932" s="32"/>
      <c r="AT1932" s="15" t="s">
        <v>147</v>
      </c>
      <c r="AU1932" s="15" t="s">
        <v>83</v>
      </c>
    </row>
    <row r="1933" spans="1:65" s="2" customFormat="1" ht="16.5" customHeight="1">
      <c r="A1933" s="32"/>
      <c r="B1933" s="33"/>
      <c r="C1933" s="191" t="s">
        <v>3795</v>
      </c>
      <c r="D1933" s="191" t="s">
        <v>409</v>
      </c>
      <c r="E1933" s="192" t="s">
        <v>3796</v>
      </c>
      <c r="F1933" s="193" t="s">
        <v>3797</v>
      </c>
      <c r="G1933" s="194" t="s">
        <v>412</v>
      </c>
      <c r="H1933" s="195">
        <v>0.05</v>
      </c>
      <c r="I1933" s="196"/>
      <c r="J1933" s="197">
        <f>ROUND(I1933*H1933,2)</f>
        <v>0</v>
      </c>
      <c r="K1933" s="193" t="s">
        <v>142</v>
      </c>
      <c r="L1933" s="198"/>
      <c r="M1933" s="199" t="s">
        <v>19</v>
      </c>
      <c r="N1933" s="200" t="s">
        <v>44</v>
      </c>
      <c r="O1933" s="62"/>
      <c r="P1933" s="180">
        <f>O1933*H1933</f>
        <v>0</v>
      </c>
      <c r="Q1933" s="180">
        <v>1</v>
      </c>
      <c r="R1933" s="180">
        <f>Q1933*H1933</f>
        <v>0.05</v>
      </c>
      <c r="S1933" s="180">
        <v>0</v>
      </c>
      <c r="T1933" s="181">
        <f>S1933*H1933</f>
        <v>0</v>
      </c>
      <c r="U1933" s="32"/>
      <c r="V1933" s="32"/>
      <c r="W1933" s="32"/>
      <c r="X1933" s="32"/>
      <c r="Y1933" s="32"/>
      <c r="Z1933" s="32"/>
      <c r="AA1933" s="32"/>
      <c r="AB1933" s="32"/>
      <c r="AC1933" s="32"/>
      <c r="AD1933" s="32"/>
      <c r="AE1933" s="32"/>
      <c r="AR1933" s="182" t="s">
        <v>330</v>
      </c>
      <c r="AT1933" s="182" t="s">
        <v>409</v>
      </c>
      <c r="AU1933" s="182" t="s">
        <v>83</v>
      </c>
      <c r="AY1933" s="15" t="s">
        <v>136</v>
      </c>
      <c r="BE1933" s="183">
        <f>IF(N1933="základní",J1933,0)</f>
        <v>0</v>
      </c>
      <c r="BF1933" s="183">
        <f>IF(N1933="snížená",J1933,0)</f>
        <v>0</v>
      </c>
      <c r="BG1933" s="183">
        <f>IF(N1933="zákl. přenesená",J1933,0)</f>
        <v>0</v>
      </c>
      <c r="BH1933" s="183">
        <f>IF(N1933="sníž. přenesená",J1933,0)</f>
        <v>0</v>
      </c>
      <c r="BI1933" s="183">
        <f>IF(N1933="nulová",J1933,0)</f>
        <v>0</v>
      </c>
      <c r="BJ1933" s="15" t="s">
        <v>81</v>
      </c>
      <c r="BK1933" s="183">
        <f>ROUND(I1933*H1933,2)</f>
        <v>0</v>
      </c>
      <c r="BL1933" s="15" t="s">
        <v>231</v>
      </c>
      <c r="BM1933" s="182" t="s">
        <v>3798</v>
      </c>
    </row>
    <row r="1934" spans="1:65" s="2" customFormat="1" ht="11.25">
      <c r="A1934" s="32"/>
      <c r="B1934" s="33"/>
      <c r="C1934" s="34"/>
      <c r="D1934" s="184" t="s">
        <v>145</v>
      </c>
      <c r="E1934" s="34"/>
      <c r="F1934" s="185" t="s">
        <v>3797</v>
      </c>
      <c r="G1934" s="34"/>
      <c r="H1934" s="34"/>
      <c r="I1934" s="186"/>
      <c r="J1934" s="34"/>
      <c r="K1934" s="34"/>
      <c r="L1934" s="37"/>
      <c r="M1934" s="187"/>
      <c r="N1934" s="188"/>
      <c r="O1934" s="62"/>
      <c r="P1934" s="62"/>
      <c r="Q1934" s="62"/>
      <c r="R1934" s="62"/>
      <c r="S1934" s="62"/>
      <c r="T1934" s="63"/>
      <c r="U1934" s="32"/>
      <c r="V1934" s="32"/>
      <c r="W1934" s="32"/>
      <c r="X1934" s="32"/>
      <c r="Y1934" s="32"/>
      <c r="Z1934" s="32"/>
      <c r="AA1934" s="32"/>
      <c r="AB1934" s="32"/>
      <c r="AC1934" s="32"/>
      <c r="AD1934" s="32"/>
      <c r="AE1934" s="32"/>
      <c r="AT1934" s="15" t="s">
        <v>145</v>
      </c>
      <c r="AU1934" s="15" t="s">
        <v>83</v>
      </c>
    </row>
    <row r="1935" spans="1:65" s="2" customFormat="1" ht="16.5" customHeight="1">
      <c r="A1935" s="32"/>
      <c r="B1935" s="33"/>
      <c r="C1935" s="171" t="s">
        <v>3799</v>
      </c>
      <c r="D1935" s="171" t="s">
        <v>138</v>
      </c>
      <c r="E1935" s="172" t="s">
        <v>3800</v>
      </c>
      <c r="F1935" s="173" t="s">
        <v>3801</v>
      </c>
      <c r="G1935" s="174" t="s">
        <v>276</v>
      </c>
      <c r="H1935" s="175">
        <v>2</v>
      </c>
      <c r="I1935" s="176"/>
      <c r="J1935" s="177">
        <f>ROUND(I1935*H1935,2)</f>
        <v>0</v>
      </c>
      <c r="K1935" s="173" t="s">
        <v>142</v>
      </c>
      <c r="L1935" s="37"/>
      <c r="M1935" s="178" t="s">
        <v>19</v>
      </c>
      <c r="N1935" s="179" t="s">
        <v>44</v>
      </c>
      <c r="O1935" s="62"/>
      <c r="P1935" s="180">
        <f>O1935*H1935</f>
        <v>0</v>
      </c>
      <c r="Q1935" s="180">
        <v>0</v>
      </c>
      <c r="R1935" s="180">
        <f>Q1935*H1935</f>
        <v>0</v>
      </c>
      <c r="S1935" s="180">
        <v>1.7600000000000001E-3</v>
      </c>
      <c r="T1935" s="181">
        <f>S1935*H1935</f>
        <v>3.5200000000000001E-3</v>
      </c>
      <c r="U1935" s="32"/>
      <c r="V1935" s="32"/>
      <c r="W1935" s="32"/>
      <c r="X1935" s="32"/>
      <c r="Y1935" s="32"/>
      <c r="Z1935" s="32"/>
      <c r="AA1935" s="32"/>
      <c r="AB1935" s="32"/>
      <c r="AC1935" s="32"/>
      <c r="AD1935" s="32"/>
      <c r="AE1935" s="32"/>
      <c r="AR1935" s="182" t="s">
        <v>231</v>
      </c>
      <c r="AT1935" s="182" t="s">
        <v>138</v>
      </c>
      <c r="AU1935" s="182" t="s">
        <v>83</v>
      </c>
      <c r="AY1935" s="15" t="s">
        <v>136</v>
      </c>
      <c r="BE1935" s="183">
        <f>IF(N1935="základní",J1935,0)</f>
        <v>0</v>
      </c>
      <c r="BF1935" s="183">
        <f>IF(N1935="snížená",J1935,0)</f>
        <v>0</v>
      </c>
      <c r="BG1935" s="183">
        <f>IF(N1935="zákl. přenesená",J1935,0)</f>
        <v>0</v>
      </c>
      <c r="BH1935" s="183">
        <f>IF(N1935="sníž. přenesená",J1935,0)</f>
        <v>0</v>
      </c>
      <c r="BI1935" s="183">
        <f>IF(N1935="nulová",J1935,0)</f>
        <v>0</v>
      </c>
      <c r="BJ1935" s="15" t="s">
        <v>81</v>
      </c>
      <c r="BK1935" s="183">
        <f>ROUND(I1935*H1935,2)</f>
        <v>0</v>
      </c>
      <c r="BL1935" s="15" t="s">
        <v>231</v>
      </c>
      <c r="BM1935" s="182" t="s">
        <v>3802</v>
      </c>
    </row>
    <row r="1936" spans="1:65" s="2" customFormat="1" ht="11.25">
      <c r="A1936" s="32"/>
      <c r="B1936" s="33"/>
      <c r="C1936" s="34"/>
      <c r="D1936" s="184" t="s">
        <v>145</v>
      </c>
      <c r="E1936" s="34"/>
      <c r="F1936" s="185" t="s">
        <v>3803</v>
      </c>
      <c r="G1936" s="34"/>
      <c r="H1936" s="34"/>
      <c r="I1936" s="186"/>
      <c r="J1936" s="34"/>
      <c r="K1936" s="34"/>
      <c r="L1936" s="37"/>
      <c r="M1936" s="187"/>
      <c r="N1936" s="188"/>
      <c r="O1936" s="62"/>
      <c r="P1936" s="62"/>
      <c r="Q1936" s="62"/>
      <c r="R1936" s="62"/>
      <c r="S1936" s="62"/>
      <c r="T1936" s="63"/>
      <c r="U1936" s="32"/>
      <c r="V1936" s="32"/>
      <c r="W1936" s="32"/>
      <c r="X1936" s="32"/>
      <c r="Y1936" s="32"/>
      <c r="Z1936" s="32"/>
      <c r="AA1936" s="32"/>
      <c r="AB1936" s="32"/>
      <c r="AC1936" s="32"/>
      <c r="AD1936" s="32"/>
      <c r="AE1936" s="32"/>
      <c r="AT1936" s="15" t="s">
        <v>145</v>
      </c>
      <c r="AU1936" s="15" t="s">
        <v>83</v>
      </c>
    </row>
    <row r="1937" spans="1:65" s="2" customFormat="1" ht="11.25">
      <c r="A1937" s="32"/>
      <c r="B1937" s="33"/>
      <c r="C1937" s="34"/>
      <c r="D1937" s="189" t="s">
        <v>147</v>
      </c>
      <c r="E1937" s="34"/>
      <c r="F1937" s="190" t="s">
        <v>3804</v>
      </c>
      <c r="G1937" s="34"/>
      <c r="H1937" s="34"/>
      <c r="I1937" s="186"/>
      <c r="J1937" s="34"/>
      <c r="K1937" s="34"/>
      <c r="L1937" s="37"/>
      <c r="M1937" s="187"/>
      <c r="N1937" s="188"/>
      <c r="O1937" s="62"/>
      <c r="P1937" s="62"/>
      <c r="Q1937" s="62"/>
      <c r="R1937" s="62"/>
      <c r="S1937" s="62"/>
      <c r="T1937" s="63"/>
      <c r="U1937" s="32"/>
      <c r="V1937" s="32"/>
      <c r="W1937" s="32"/>
      <c r="X1937" s="32"/>
      <c r="Y1937" s="32"/>
      <c r="Z1937" s="32"/>
      <c r="AA1937" s="32"/>
      <c r="AB1937" s="32"/>
      <c r="AC1937" s="32"/>
      <c r="AD1937" s="32"/>
      <c r="AE1937" s="32"/>
      <c r="AT1937" s="15" t="s">
        <v>147</v>
      </c>
      <c r="AU1937" s="15" t="s">
        <v>83</v>
      </c>
    </row>
    <row r="1938" spans="1:65" s="2" customFormat="1" ht="16.5" customHeight="1">
      <c r="A1938" s="32"/>
      <c r="B1938" s="33"/>
      <c r="C1938" s="171" t="s">
        <v>3805</v>
      </c>
      <c r="D1938" s="171" t="s">
        <v>138</v>
      </c>
      <c r="E1938" s="172" t="s">
        <v>3806</v>
      </c>
      <c r="F1938" s="173" t="s">
        <v>3807</v>
      </c>
      <c r="G1938" s="174" t="s">
        <v>276</v>
      </c>
      <c r="H1938" s="175">
        <v>30</v>
      </c>
      <c r="I1938" s="176"/>
      <c r="J1938" s="177">
        <f>ROUND(I1938*H1938,2)</f>
        <v>0</v>
      </c>
      <c r="K1938" s="173" t="s">
        <v>142</v>
      </c>
      <c r="L1938" s="37"/>
      <c r="M1938" s="178" t="s">
        <v>19</v>
      </c>
      <c r="N1938" s="179" t="s">
        <v>44</v>
      </c>
      <c r="O1938" s="62"/>
      <c r="P1938" s="180">
        <f>O1938*H1938</f>
        <v>0</v>
      </c>
      <c r="Q1938" s="180">
        <v>0</v>
      </c>
      <c r="R1938" s="180">
        <f>Q1938*H1938</f>
        <v>0</v>
      </c>
      <c r="S1938" s="180">
        <v>6.7000000000000002E-4</v>
      </c>
      <c r="T1938" s="181">
        <f>S1938*H1938</f>
        <v>2.01E-2</v>
      </c>
      <c r="U1938" s="32"/>
      <c r="V1938" s="32"/>
      <c r="W1938" s="32"/>
      <c r="X1938" s="32"/>
      <c r="Y1938" s="32"/>
      <c r="Z1938" s="32"/>
      <c r="AA1938" s="32"/>
      <c r="AB1938" s="32"/>
      <c r="AC1938" s="32"/>
      <c r="AD1938" s="32"/>
      <c r="AE1938" s="32"/>
      <c r="AR1938" s="182" t="s">
        <v>231</v>
      </c>
      <c r="AT1938" s="182" t="s">
        <v>138</v>
      </c>
      <c r="AU1938" s="182" t="s">
        <v>83</v>
      </c>
      <c r="AY1938" s="15" t="s">
        <v>136</v>
      </c>
      <c r="BE1938" s="183">
        <f>IF(N1938="základní",J1938,0)</f>
        <v>0</v>
      </c>
      <c r="BF1938" s="183">
        <f>IF(N1938="snížená",J1938,0)</f>
        <v>0</v>
      </c>
      <c r="BG1938" s="183">
        <f>IF(N1938="zákl. přenesená",J1938,0)</f>
        <v>0</v>
      </c>
      <c r="BH1938" s="183">
        <f>IF(N1938="sníž. přenesená",J1938,0)</f>
        <v>0</v>
      </c>
      <c r="BI1938" s="183">
        <f>IF(N1938="nulová",J1938,0)</f>
        <v>0</v>
      </c>
      <c r="BJ1938" s="15" t="s">
        <v>81</v>
      </c>
      <c r="BK1938" s="183">
        <f>ROUND(I1938*H1938,2)</f>
        <v>0</v>
      </c>
      <c r="BL1938" s="15" t="s">
        <v>231</v>
      </c>
      <c r="BM1938" s="182" t="s">
        <v>3808</v>
      </c>
    </row>
    <row r="1939" spans="1:65" s="2" customFormat="1" ht="11.25">
      <c r="A1939" s="32"/>
      <c r="B1939" s="33"/>
      <c r="C1939" s="34"/>
      <c r="D1939" s="184" t="s">
        <v>145</v>
      </c>
      <c r="E1939" s="34"/>
      <c r="F1939" s="185" t="s">
        <v>3809</v>
      </c>
      <c r="G1939" s="34"/>
      <c r="H1939" s="34"/>
      <c r="I1939" s="186"/>
      <c r="J1939" s="34"/>
      <c r="K1939" s="34"/>
      <c r="L1939" s="37"/>
      <c r="M1939" s="187"/>
      <c r="N1939" s="188"/>
      <c r="O1939" s="62"/>
      <c r="P1939" s="62"/>
      <c r="Q1939" s="62"/>
      <c r="R1939" s="62"/>
      <c r="S1939" s="62"/>
      <c r="T1939" s="63"/>
      <c r="U1939" s="32"/>
      <c r="V1939" s="32"/>
      <c r="W1939" s="32"/>
      <c r="X1939" s="32"/>
      <c r="Y1939" s="32"/>
      <c r="Z1939" s="32"/>
      <c r="AA1939" s="32"/>
      <c r="AB1939" s="32"/>
      <c r="AC1939" s="32"/>
      <c r="AD1939" s="32"/>
      <c r="AE1939" s="32"/>
      <c r="AT1939" s="15" t="s">
        <v>145</v>
      </c>
      <c r="AU1939" s="15" t="s">
        <v>83</v>
      </c>
    </row>
    <row r="1940" spans="1:65" s="2" customFormat="1" ht="11.25">
      <c r="A1940" s="32"/>
      <c r="B1940" s="33"/>
      <c r="C1940" s="34"/>
      <c r="D1940" s="189" t="s">
        <v>147</v>
      </c>
      <c r="E1940" s="34"/>
      <c r="F1940" s="190" t="s">
        <v>3810</v>
      </c>
      <c r="G1940" s="34"/>
      <c r="H1940" s="34"/>
      <c r="I1940" s="186"/>
      <c r="J1940" s="34"/>
      <c r="K1940" s="34"/>
      <c r="L1940" s="37"/>
      <c r="M1940" s="187"/>
      <c r="N1940" s="188"/>
      <c r="O1940" s="62"/>
      <c r="P1940" s="62"/>
      <c r="Q1940" s="62"/>
      <c r="R1940" s="62"/>
      <c r="S1940" s="62"/>
      <c r="T1940" s="63"/>
      <c r="U1940" s="32"/>
      <c r="V1940" s="32"/>
      <c r="W1940" s="32"/>
      <c r="X1940" s="32"/>
      <c r="Y1940" s="32"/>
      <c r="Z1940" s="32"/>
      <c r="AA1940" s="32"/>
      <c r="AB1940" s="32"/>
      <c r="AC1940" s="32"/>
      <c r="AD1940" s="32"/>
      <c r="AE1940" s="32"/>
      <c r="AT1940" s="15" t="s">
        <v>147</v>
      </c>
      <c r="AU1940" s="15" t="s">
        <v>83</v>
      </c>
    </row>
    <row r="1941" spans="1:65" s="2" customFormat="1" ht="16.5" customHeight="1">
      <c r="A1941" s="32"/>
      <c r="B1941" s="33"/>
      <c r="C1941" s="171" t="s">
        <v>3811</v>
      </c>
      <c r="D1941" s="171" t="s">
        <v>138</v>
      </c>
      <c r="E1941" s="172" t="s">
        <v>3812</v>
      </c>
      <c r="F1941" s="173" t="s">
        <v>3813</v>
      </c>
      <c r="G1941" s="174" t="s">
        <v>141</v>
      </c>
      <c r="H1941" s="175">
        <v>10</v>
      </c>
      <c r="I1941" s="176"/>
      <c r="J1941" s="177">
        <f>ROUND(I1941*H1941,2)</f>
        <v>0</v>
      </c>
      <c r="K1941" s="173" t="s">
        <v>142</v>
      </c>
      <c r="L1941" s="37"/>
      <c r="M1941" s="178" t="s">
        <v>19</v>
      </c>
      <c r="N1941" s="179" t="s">
        <v>44</v>
      </c>
      <c r="O1941" s="62"/>
      <c r="P1941" s="180">
        <f>O1941*H1941</f>
        <v>0</v>
      </c>
      <c r="Q1941" s="180">
        <v>0</v>
      </c>
      <c r="R1941" s="180">
        <f>Q1941*H1941</f>
        <v>0</v>
      </c>
      <c r="S1941" s="180">
        <v>5.94E-3</v>
      </c>
      <c r="T1941" s="181">
        <f>S1941*H1941</f>
        <v>5.9400000000000001E-2</v>
      </c>
      <c r="U1941" s="32"/>
      <c r="V1941" s="32"/>
      <c r="W1941" s="32"/>
      <c r="X1941" s="32"/>
      <c r="Y1941" s="32"/>
      <c r="Z1941" s="32"/>
      <c r="AA1941" s="32"/>
      <c r="AB1941" s="32"/>
      <c r="AC1941" s="32"/>
      <c r="AD1941" s="32"/>
      <c r="AE1941" s="32"/>
      <c r="AR1941" s="182" t="s">
        <v>231</v>
      </c>
      <c r="AT1941" s="182" t="s">
        <v>138</v>
      </c>
      <c r="AU1941" s="182" t="s">
        <v>83</v>
      </c>
      <c r="AY1941" s="15" t="s">
        <v>136</v>
      </c>
      <c r="BE1941" s="183">
        <f>IF(N1941="základní",J1941,0)</f>
        <v>0</v>
      </c>
      <c r="BF1941" s="183">
        <f>IF(N1941="snížená",J1941,0)</f>
        <v>0</v>
      </c>
      <c r="BG1941" s="183">
        <f>IF(N1941="zákl. přenesená",J1941,0)</f>
        <v>0</v>
      </c>
      <c r="BH1941" s="183">
        <f>IF(N1941="sníž. přenesená",J1941,0)</f>
        <v>0</v>
      </c>
      <c r="BI1941" s="183">
        <f>IF(N1941="nulová",J1941,0)</f>
        <v>0</v>
      </c>
      <c r="BJ1941" s="15" t="s">
        <v>81</v>
      </c>
      <c r="BK1941" s="183">
        <f>ROUND(I1941*H1941,2)</f>
        <v>0</v>
      </c>
      <c r="BL1941" s="15" t="s">
        <v>231</v>
      </c>
      <c r="BM1941" s="182" t="s">
        <v>3814</v>
      </c>
    </row>
    <row r="1942" spans="1:65" s="2" customFormat="1" ht="11.25">
      <c r="A1942" s="32"/>
      <c r="B1942" s="33"/>
      <c r="C1942" s="34"/>
      <c r="D1942" s="184" t="s">
        <v>145</v>
      </c>
      <c r="E1942" s="34"/>
      <c r="F1942" s="185" t="s">
        <v>3815</v>
      </c>
      <c r="G1942" s="34"/>
      <c r="H1942" s="34"/>
      <c r="I1942" s="186"/>
      <c r="J1942" s="34"/>
      <c r="K1942" s="34"/>
      <c r="L1942" s="37"/>
      <c r="M1942" s="187"/>
      <c r="N1942" s="188"/>
      <c r="O1942" s="62"/>
      <c r="P1942" s="62"/>
      <c r="Q1942" s="62"/>
      <c r="R1942" s="62"/>
      <c r="S1942" s="62"/>
      <c r="T1942" s="63"/>
      <c r="U1942" s="32"/>
      <c r="V1942" s="32"/>
      <c r="W1942" s="32"/>
      <c r="X1942" s="32"/>
      <c r="Y1942" s="32"/>
      <c r="Z1942" s="32"/>
      <c r="AA1942" s="32"/>
      <c r="AB1942" s="32"/>
      <c r="AC1942" s="32"/>
      <c r="AD1942" s="32"/>
      <c r="AE1942" s="32"/>
      <c r="AT1942" s="15" t="s">
        <v>145</v>
      </c>
      <c r="AU1942" s="15" t="s">
        <v>83</v>
      </c>
    </row>
    <row r="1943" spans="1:65" s="2" customFormat="1" ht="11.25">
      <c r="A1943" s="32"/>
      <c r="B1943" s="33"/>
      <c r="C1943" s="34"/>
      <c r="D1943" s="189" t="s">
        <v>147</v>
      </c>
      <c r="E1943" s="34"/>
      <c r="F1943" s="190" t="s">
        <v>3816</v>
      </c>
      <c r="G1943" s="34"/>
      <c r="H1943" s="34"/>
      <c r="I1943" s="186"/>
      <c r="J1943" s="34"/>
      <c r="K1943" s="34"/>
      <c r="L1943" s="37"/>
      <c r="M1943" s="187"/>
      <c r="N1943" s="188"/>
      <c r="O1943" s="62"/>
      <c r="P1943" s="62"/>
      <c r="Q1943" s="62"/>
      <c r="R1943" s="62"/>
      <c r="S1943" s="62"/>
      <c r="T1943" s="63"/>
      <c r="U1943" s="32"/>
      <c r="V1943" s="32"/>
      <c r="W1943" s="32"/>
      <c r="X1943" s="32"/>
      <c r="Y1943" s="32"/>
      <c r="Z1943" s="32"/>
      <c r="AA1943" s="32"/>
      <c r="AB1943" s="32"/>
      <c r="AC1943" s="32"/>
      <c r="AD1943" s="32"/>
      <c r="AE1943" s="32"/>
      <c r="AT1943" s="15" t="s">
        <v>147</v>
      </c>
      <c r="AU1943" s="15" t="s">
        <v>83</v>
      </c>
    </row>
    <row r="1944" spans="1:65" s="2" customFormat="1" ht="16.5" customHeight="1">
      <c r="A1944" s="32"/>
      <c r="B1944" s="33"/>
      <c r="C1944" s="171" t="s">
        <v>3817</v>
      </c>
      <c r="D1944" s="171" t="s">
        <v>138</v>
      </c>
      <c r="E1944" s="172" t="s">
        <v>3818</v>
      </c>
      <c r="F1944" s="173" t="s">
        <v>3819</v>
      </c>
      <c r="G1944" s="174" t="s">
        <v>276</v>
      </c>
      <c r="H1944" s="175">
        <v>20</v>
      </c>
      <c r="I1944" s="176"/>
      <c r="J1944" s="177">
        <f>ROUND(I1944*H1944,2)</f>
        <v>0</v>
      </c>
      <c r="K1944" s="173" t="s">
        <v>142</v>
      </c>
      <c r="L1944" s="37"/>
      <c r="M1944" s="178" t="s">
        <v>19</v>
      </c>
      <c r="N1944" s="179" t="s">
        <v>44</v>
      </c>
      <c r="O1944" s="62"/>
      <c r="P1944" s="180">
        <f>O1944*H1944</f>
        <v>0</v>
      </c>
      <c r="Q1944" s="180">
        <v>5.9000000000000003E-4</v>
      </c>
      <c r="R1944" s="180">
        <f>Q1944*H1944</f>
        <v>1.1800000000000001E-2</v>
      </c>
      <c r="S1944" s="180">
        <v>0</v>
      </c>
      <c r="T1944" s="181">
        <f>S1944*H1944</f>
        <v>0</v>
      </c>
      <c r="U1944" s="32"/>
      <c r="V1944" s="32"/>
      <c r="W1944" s="32"/>
      <c r="X1944" s="32"/>
      <c r="Y1944" s="32"/>
      <c r="Z1944" s="32"/>
      <c r="AA1944" s="32"/>
      <c r="AB1944" s="32"/>
      <c r="AC1944" s="32"/>
      <c r="AD1944" s="32"/>
      <c r="AE1944" s="32"/>
      <c r="AR1944" s="182" t="s">
        <v>231</v>
      </c>
      <c r="AT1944" s="182" t="s">
        <v>138</v>
      </c>
      <c r="AU1944" s="182" t="s">
        <v>83</v>
      </c>
      <c r="AY1944" s="15" t="s">
        <v>136</v>
      </c>
      <c r="BE1944" s="183">
        <f>IF(N1944="základní",J1944,0)</f>
        <v>0</v>
      </c>
      <c r="BF1944" s="183">
        <f>IF(N1944="snížená",J1944,0)</f>
        <v>0</v>
      </c>
      <c r="BG1944" s="183">
        <f>IF(N1944="zákl. přenesená",J1944,0)</f>
        <v>0</v>
      </c>
      <c r="BH1944" s="183">
        <f>IF(N1944="sníž. přenesená",J1944,0)</f>
        <v>0</v>
      </c>
      <c r="BI1944" s="183">
        <f>IF(N1944="nulová",J1944,0)</f>
        <v>0</v>
      </c>
      <c r="BJ1944" s="15" t="s">
        <v>81</v>
      </c>
      <c r="BK1944" s="183">
        <f>ROUND(I1944*H1944,2)</f>
        <v>0</v>
      </c>
      <c r="BL1944" s="15" t="s">
        <v>231</v>
      </c>
      <c r="BM1944" s="182" t="s">
        <v>3820</v>
      </c>
    </row>
    <row r="1945" spans="1:65" s="2" customFormat="1" ht="11.25">
      <c r="A1945" s="32"/>
      <c r="B1945" s="33"/>
      <c r="C1945" s="34"/>
      <c r="D1945" s="184" t="s">
        <v>145</v>
      </c>
      <c r="E1945" s="34"/>
      <c r="F1945" s="185" t="s">
        <v>3821</v>
      </c>
      <c r="G1945" s="34"/>
      <c r="H1945" s="34"/>
      <c r="I1945" s="186"/>
      <c r="J1945" s="34"/>
      <c r="K1945" s="34"/>
      <c r="L1945" s="37"/>
      <c r="M1945" s="187"/>
      <c r="N1945" s="188"/>
      <c r="O1945" s="62"/>
      <c r="P1945" s="62"/>
      <c r="Q1945" s="62"/>
      <c r="R1945" s="62"/>
      <c r="S1945" s="62"/>
      <c r="T1945" s="63"/>
      <c r="U1945" s="32"/>
      <c r="V1945" s="32"/>
      <c r="W1945" s="32"/>
      <c r="X1945" s="32"/>
      <c r="Y1945" s="32"/>
      <c r="Z1945" s="32"/>
      <c r="AA1945" s="32"/>
      <c r="AB1945" s="32"/>
      <c r="AC1945" s="32"/>
      <c r="AD1945" s="32"/>
      <c r="AE1945" s="32"/>
      <c r="AT1945" s="15" t="s">
        <v>145</v>
      </c>
      <c r="AU1945" s="15" t="s">
        <v>83</v>
      </c>
    </row>
    <row r="1946" spans="1:65" s="2" customFormat="1" ht="11.25">
      <c r="A1946" s="32"/>
      <c r="B1946" s="33"/>
      <c r="C1946" s="34"/>
      <c r="D1946" s="189" t="s">
        <v>147</v>
      </c>
      <c r="E1946" s="34"/>
      <c r="F1946" s="190" t="s">
        <v>3822</v>
      </c>
      <c r="G1946" s="34"/>
      <c r="H1946" s="34"/>
      <c r="I1946" s="186"/>
      <c r="J1946" s="34"/>
      <c r="K1946" s="34"/>
      <c r="L1946" s="37"/>
      <c r="M1946" s="187"/>
      <c r="N1946" s="188"/>
      <c r="O1946" s="62"/>
      <c r="P1946" s="62"/>
      <c r="Q1946" s="62"/>
      <c r="R1946" s="62"/>
      <c r="S1946" s="62"/>
      <c r="T1946" s="63"/>
      <c r="U1946" s="32"/>
      <c r="V1946" s="32"/>
      <c r="W1946" s="32"/>
      <c r="X1946" s="32"/>
      <c r="Y1946" s="32"/>
      <c r="Z1946" s="32"/>
      <c r="AA1946" s="32"/>
      <c r="AB1946" s="32"/>
      <c r="AC1946" s="32"/>
      <c r="AD1946" s="32"/>
      <c r="AE1946" s="32"/>
      <c r="AT1946" s="15" t="s">
        <v>147</v>
      </c>
      <c r="AU1946" s="15" t="s">
        <v>83</v>
      </c>
    </row>
    <row r="1947" spans="1:65" s="2" customFormat="1" ht="16.5" customHeight="1">
      <c r="A1947" s="32"/>
      <c r="B1947" s="33"/>
      <c r="C1947" s="171" t="s">
        <v>3823</v>
      </c>
      <c r="D1947" s="171" t="s">
        <v>138</v>
      </c>
      <c r="E1947" s="172" t="s">
        <v>3824</v>
      </c>
      <c r="F1947" s="173" t="s">
        <v>3825</v>
      </c>
      <c r="G1947" s="174" t="s">
        <v>276</v>
      </c>
      <c r="H1947" s="175">
        <v>10</v>
      </c>
      <c r="I1947" s="176"/>
      <c r="J1947" s="177">
        <f>ROUND(I1947*H1947,2)</f>
        <v>0</v>
      </c>
      <c r="K1947" s="173" t="s">
        <v>142</v>
      </c>
      <c r="L1947" s="37"/>
      <c r="M1947" s="178" t="s">
        <v>19</v>
      </c>
      <c r="N1947" s="179" t="s">
        <v>44</v>
      </c>
      <c r="O1947" s="62"/>
      <c r="P1947" s="180">
        <f>O1947*H1947</f>
        <v>0</v>
      </c>
      <c r="Q1947" s="180">
        <v>7.2999999999999996E-4</v>
      </c>
      <c r="R1947" s="180">
        <f>Q1947*H1947</f>
        <v>7.2999999999999992E-3</v>
      </c>
      <c r="S1947" s="180">
        <v>0</v>
      </c>
      <c r="T1947" s="181">
        <f>S1947*H1947</f>
        <v>0</v>
      </c>
      <c r="U1947" s="32"/>
      <c r="V1947" s="32"/>
      <c r="W1947" s="32"/>
      <c r="X1947" s="32"/>
      <c r="Y1947" s="32"/>
      <c r="Z1947" s="32"/>
      <c r="AA1947" s="32"/>
      <c r="AB1947" s="32"/>
      <c r="AC1947" s="32"/>
      <c r="AD1947" s="32"/>
      <c r="AE1947" s="32"/>
      <c r="AR1947" s="182" t="s">
        <v>231</v>
      </c>
      <c r="AT1947" s="182" t="s">
        <v>138</v>
      </c>
      <c r="AU1947" s="182" t="s">
        <v>83</v>
      </c>
      <c r="AY1947" s="15" t="s">
        <v>136</v>
      </c>
      <c r="BE1947" s="183">
        <f>IF(N1947="základní",J1947,0)</f>
        <v>0</v>
      </c>
      <c r="BF1947" s="183">
        <f>IF(N1947="snížená",J1947,0)</f>
        <v>0</v>
      </c>
      <c r="BG1947" s="183">
        <f>IF(N1947="zákl. přenesená",J1947,0)</f>
        <v>0</v>
      </c>
      <c r="BH1947" s="183">
        <f>IF(N1947="sníž. přenesená",J1947,0)</f>
        <v>0</v>
      </c>
      <c r="BI1947" s="183">
        <f>IF(N1947="nulová",J1947,0)</f>
        <v>0</v>
      </c>
      <c r="BJ1947" s="15" t="s">
        <v>81</v>
      </c>
      <c r="BK1947" s="183">
        <f>ROUND(I1947*H1947,2)</f>
        <v>0</v>
      </c>
      <c r="BL1947" s="15" t="s">
        <v>231</v>
      </c>
      <c r="BM1947" s="182" t="s">
        <v>3826</v>
      </c>
    </row>
    <row r="1948" spans="1:65" s="2" customFormat="1" ht="11.25">
      <c r="A1948" s="32"/>
      <c r="B1948" s="33"/>
      <c r="C1948" s="34"/>
      <c r="D1948" s="184" t="s">
        <v>145</v>
      </c>
      <c r="E1948" s="34"/>
      <c r="F1948" s="185" t="s">
        <v>3827</v>
      </c>
      <c r="G1948" s="34"/>
      <c r="H1948" s="34"/>
      <c r="I1948" s="186"/>
      <c r="J1948" s="34"/>
      <c r="K1948" s="34"/>
      <c r="L1948" s="37"/>
      <c r="M1948" s="187"/>
      <c r="N1948" s="188"/>
      <c r="O1948" s="62"/>
      <c r="P1948" s="62"/>
      <c r="Q1948" s="62"/>
      <c r="R1948" s="62"/>
      <c r="S1948" s="62"/>
      <c r="T1948" s="63"/>
      <c r="U1948" s="32"/>
      <c r="V1948" s="32"/>
      <c r="W1948" s="32"/>
      <c r="X1948" s="32"/>
      <c r="Y1948" s="32"/>
      <c r="Z1948" s="32"/>
      <c r="AA1948" s="32"/>
      <c r="AB1948" s="32"/>
      <c r="AC1948" s="32"/>
      <c r="AD1948" s="32"/>
      <c r="AE1948" s="32"/>
      <c r="AT1948" s="15" t="s">
        <v>145</v>
      </c>
      <c r="AU1948" s="15" t="s">
        <v>83</v>
      </c>
    </row>
    <row r="1949" spans="1:65" s="2" customFormat="1" ht="11.25">
      <c r="A1949" s="32"/>
      <c r="B1949" s="33"/>
      <c r="C1949" s="34"/>
      <c r="D1949" s="189" t="s">
        <v>147</v>
      </c>
      <c r="E1949" s="34"/>
      <c r="F1949" s="190" t="s">
        <v>3828</v>
      </c>
      <c r="G1949" s="34"/>
      <c r="H1949" s="34"/>
      <c r="I1949" s="186"/>
      <c r="J1949" s="34"/>
      <c r="K1949" s="34"/>
      <c r="L1949" s="37"/>
      <c r="M1949" s="187"/>
      <c r="N1949" s="188"/>
      <c r="O1949" s="62"/>
      <c r="P1949" s="62"/>
      <c r="Q1949" s="62"/>
      <c r="R1949" s="62"/>
      <c r="S1949" s="62"/>
      <c r="T1949" s="63"/>
      <c r="U1949" s="32"/>
      <c r="V1949" s="32"/>
      <c r="W1949" s="32"/>
      <c r="X1949" s="32"/>
      <c r="Y1949" s="32"/>
      <c r="Z1949" s="32"/>
      <c r="AA1949" s="32"/>
      <c r="AB1949" s="32"/>
      <c r="AC1949" s="32"/>
      <c r="AD1949" s="32"/>
      <c r="AE1949" s="32"/>
      <c r="AT1949" s="15" t="s">
        <v>147</v>
      </c>
      <c r="AU1949" s="15" t="s">
        <v>83</v>
      </c>
    </row>
    <row r="1950" spans="1:65" s="2" customFormat="1" ht="16.5" customHeight="1">
      <c r="A1950" s="32"/>
      <c r="B1950" s="33"/>
      <c r="C1950" s="171" t="s">
        <v>3829</v>
      </c>
      <c r="D1950" s="171" t="s">
        <v>138</v>
      </c>
      <c r="E1950" s="172" t="s">
        <v>3830</v>
      </c>
      <c r="F1950" s="173" t="s">
        <v>3831</v>
      </c>
      <c r="G1950" s="174" t="s">
        <v>276</v>
      </c>
      <c r="H1950" s="175">
        <v>5</v>
      </c>
      <c r="I1950" s="176"/>
      <c r="J1950" s="177">
        <f>ROUND(I1950*H1950,2)</f>
        <v>0</v>
      </c>
      <c r="K1950" s="173" t="s">
        <v>142</v>
      </c>
      <c r="L1950" s="37"/>
      <c r="M1950" s="178" t="s">
        <v>19</v>
      </c>
      <c r="N1950" s="179" t="s">
        <v>44</v>
      </c>
      <c r="O1950" s="62"/>
      <c r="P1950" s="180">
        <f>O1950*H1950</f>
        <v>0</v>
      </c>
      <c r="Q1950" s="180">
        <v>1.5900000000000001E-3</v>
      </c>
      <c r="R1950" s="180">
        <f>Q1950*H1950</f>
        <v>7.9500000000000005E-3</v>
      </c>
      <c r="S1950" s="180">
        <v>0</v>
      </c>
      <c r="T1950" s="181">
        <f>S1950*H1950</f>
        <v>0</v>
      </c>
      <c r="U1950" s="32"/>
      <c r="V1950" s="32"/>
      <c r="W1950" s="32"/>
      <c r="X1950" s="32"/>
      <c r="Y1950" s="32"/>
      <c r="Z1950" s="32"/>
      <c r="AA1950" s="32"/>
      <c r="AB1950" s="32"/>
      <c r="AC1950" s="32"/>
      <c r="AD1950" s="32"/>
      <c r="AE1950" s="32"/>
      <c r="AR1950" s="182" t="s">
        <v>231</v>
      </c>
      <c r="AT1950" s="182" t="s">
        <v>138</v>
      </c>
      <c r="AU1950" s="182" t="s">
        <v>83</v>
      </c>
      <c r="AY1950" s="15" t="s">
        <v>136</v>
      </c>
      <c r="BE1950" s="183">
        <f>IF(N1950="základní",J1950,0)</f>
        <v>0</v>
      </c>
      <c r="BF1950" s="183">
        <f>IF(N1950="snížená",J1950,0)</f>
        <v>0</v>
      </c>
      <c r="BG1950" s="183">
        <f>IF(N1950="zákl. přenesená",J1950,0)</f>
        <v>0</v>
      </c>
      <c r="BH1950" s="183">
        <f>IF(N1950="sníž. přenesená",J1950,0)</f>
        <v>0</v>
      </c>
      <c r="BI1950" s="183">
        <f>IF(N1950="nulová",J1950,0)</f>
        <v>0</v>
      </c>
      <c r="BJ1950" s="15" t="s">
        <v>81</v>
      </c>
      <c r="BK1950" s="183">
        <f>ROUND(I1950*H1950,2)</f>
        <v>0</v>
      </c>
      <c r="BL1950" s="15" t="s">
        <v>231</v>
      </c>
      <c r="BM1950" s="182" t="s">
        <v>3832</v>
      </c>
    </row>
    <row r="1951" spans="1:65" s="2" customFormat="1" ht="11.25">
      <c r="A1951" s="32"/>
      <c r="B1951" s="33"/>
      <c r="C1951" s="34"/>
      <c r="D1951" s="184" t="s">
        <v>145</v>
      </c>
      <c r="E1951" s="34"/>
      <c r="F1951" s="185" t="s">
        <v>3831</v>
      </c>
      <c r="G1951" s="34"/>
      <c r="H1951" s="34"/>
      <c r="I1951" s="186"/>
      <c r="J1951" s="34"/>
      <c r="K1951" s="34"/>
      <c r="L1951" s="37"/>
      <c r="M1951" s="187"/>
      <c r="N1951" s="188"/>
      <c r="O1951" s="62"/>
      <c r="P1951" s="62"/>
      <c r="Q1951" s="62"/>
      <c r="R1951" s="62"/>
      <c r="S1951" s="62"/>
      <c r="T1951" s="63"/>
      <c r="U1951" s="32"/>
      <c r="V1951" s="32"/>
      <c r="W1951" s="32"/>
      <c r="X1951" s="32"/>
      <c r="Y1951" s="32"/>
      <c r="Z1951" s="32"/>
      <c r="AA1951" s="32"/>
      <c r="AB1951" s="32"/>
      <c r="AC1951" s="32"/>
      <c r="AD1951" s="32"/>
      <c r="AE1951" s="32"/>
      <c r="AT1951" s="15" t="s">
        <v>145</v>
      </c>
      <c r="AU1951" s="15" t="s">
        <v>83</v>
      </c>
    </row>
    <row r="1952" spans="1:65" s="2" customFormat="1" ht="11.25">
      <c r="A1952" s="32"/>
      <c r="B1952" s="33"/>
      <c r="C1952" s="34"/>
      <c r="D1952" s="189" t="s">
        <v>147</v>
      </c>
      <c r="E1952" s="34"/>
      <c r="F1952" s="190" t="s">
        <v>3833</v>
      </c>
      <c r="G1952" s="34"/>
      <c r="H1952" s="34"/>
      <c r="I1952" s="186"/>
      <c r="J1952" s="34"/>
      <c r="K1952" s="34"/>
      <c r="L1952" s="37"/>
      <c r="M1952" s="187"/>
      <c r="N1952" s="188"/>
      <c r="O1952" s="62"/>
      <c r="P1952" s="62"/>
      <c r="Q1952" s="62"/>
      <c r="R1952" s="62"/>
      <c r="S1952" s="62"/>
      <c r="T1952" s="63"/>
      <c r="U1952" s="32"/>
      <c r="V1952" s="32"/>
      <c r="W1952" s="32"/>
      <c r="X1952" s="32"/>
      <c r="Y1952" s="32"/>
      <c r="Z1952" s="32"/>
      <c r="AA1952" s="32"/>
      <c r="AB1952" s="32"/>
      <c r="AC1952" s="32"/>
      <c r="AD1952" s="32"/>
      <c r="AE1952" s="32"/>
      <c r="AT1952" s="15" t="s">
        <v>147</v>
      </c>
      <c r="AU1952" s="15" t="s">
        <v>83</v>
      </c>
    </row>
    <row r="1953" spans="1:65" s="2" customFormat="1" ht="16.5" customHeight="1">
      <c r="A1953" s="32"/>
      <c r="B1953" s="33"/>
      <c r="C1953" s="171" t="s">
        <v>3834</v>
      </c>
      <c r="D1953" s="171" t="s">
        <v>138</v>
      </c>
      <c r="E1953" s="172" t="s">
        <v>3835</v>
      </c>
      <c r="F1953" s="173" t="s">
        <v>3836</v>
      </c>
      <c r="G1953" s="174" t="s">
        <v>276</v>
      </c>
      <c r="H1953" s="175">
        <v>4</v>
      </c>
      <c r="I1953" s="176"/>
      <c r="J1953" s="177">
        <f>ROUND(I1953*H1953,2)</f>
        <v>0</v>
      </c>
      <c r="K1953" s="173" t="s">
        <v>142</v>
      </c>
      <c r="L1953" s="37"/>
      <c r="M1953" s="178" t="s">
        <v>19</v>
      </c>
      <c r="N1953" s="179" t="s">
        <v>44</v>
      </c>
      <c r="O1953" s="62"/>
      <c r="P1953" s="180">
        <f>O1953*H1953</f>
        <v>0</v>
      </c>
      <c r="Q1953" s="180">
        <v>1.8799999999999999E-3</v>
      </c>
      <c r="R1953" s="180">
        <f>Q1953*H1953</f>
        <v>7.5199999999999998E-3</v>
      </c>
      <c r="S1953" s="180">
        <v>0</v>
      </c>
      <c r="T1953" s="181">
        <f>S1953*H1953</f>
        <v>0</v>
      </c>
      <c r="U1953" s="32"/>
      <c r="V1953" s="32"/>
      <c r="W1953" s="32"/>
      <c r="X1953" s="32"/>
      <c r="Y1953" s="32"/>
      <c r="Z1953" s="32"/>
      <c r="AA1953" s="32"/>
      <c r="AB1953" s="32"/>
      <c r="AC1953" s="32"/>
      <c r="AD1953" s="32"/>
      <c r="AE1953" s="32"/>
      <c r="AR1953" s="182" t="s">
        <v>231</v>
      </c>
      <c r="AT1953" s="182" t="s">
        <v>138</v>
      </c>
      <c r="AU1953" s="182" t="s">
        <v>83</v>
      </c>
      <c r="AY1953" s="15" t="s">
        <v>136</v>
      </c>
      <c r="BE1953" s="183">
        <f>IF(N1953="základní",J1953,0)</f>
        <v>0</v>
      </c>
      <c r="BF1953" s="183">
        <f>IF(N1953="snížená",J1953,0)</f>
        <v>0</v>
      </c>
      <c r="BG1953" s="183">
        <f>IF(N1953="zákl. přenesená",J1953,0)</f>
        <v>0</v>
      </c>
      <c r="BH1953" s="183">
        <f>IF(N1953="sníž. přenesená",J1953,0)</f>
        <v>0</v>
      </c>
      <c r="BI1953" s="183">
        <f>IF(N1953="nulová",J1953,0)</f>
        <v>0</v>
      </c>
      <c r="BJ1953" s="15" t="s">
        <v>81</v>
      </c>
      <c r="BK1953" s="183">
        <f>ROUND(I1953*H1953,2)</f>
        <v>0</v>
      </c>
      <c r="BL1953" s="15" t="s">
        <v>231</v>
      </c>
      <c r="BM1953" s="182" t="s">
        <v>3837</v>
      </c>
    </row>
    <row r="1954" spans="1:65" s="2" customFormat="1" ht="11.25">
      <c r="A1954" s="32"/>
      <c r="B1954" s="33"/>
      <c r="C1954" s="34"/>
      <c r="D1954" s="184" t="s">
        <v>145</v>
      </c>
      <c r="E1954" s="34"/>
      <c r="F1954" s="185" t="s">
        <v>3836</v>
      </c>
      <c r="G1954" s="34"/>
      <c r="H1954" s="34"/>
      <c r="I1954" s="186"/>
      <c r="J1954" s="34"/>
      <c r="K1954" s="34"/>
      <c r="L1954" s="37"/>
      <c r="M1954" s="187"/>
      <c r="N1954" s="188"/>
      <c r="O1954" s="62"/>
      <c r="P1954" s="62"/>
      <c r="Q1954" s="62"/>
      <c r="R1954" s="62"/>
      <c r="S1954" s="62"/>
      <c r="T1954" s="63"/>
      <c r="U1954" s="32"/>
      <c r="V1954" s="32"/>
      <c r="W1954" s="32"/>
      <c r="X1954" s="32"/>
      <c r="Y1954" s="32"/>
      <c r="Z1954" s="32"/>
      <c r="AA1954" s="32"/>
      <c r="AB1954" s="32"/>
      <c r="AC1954" s="32"/>
      <c r="AD1954" s="32"/>
      <c r="AE1954" s="32"/>
      <c r="AT1954" s="15" t="s">
        <v>145</v>
      </c>
      <c r="AU1954" s="15" t="s">
        <v>83</v>
      </c>
    </row>
    <row r="1955" spans="1:65" s="2" customFormat="1" ht="11.25">
      <c r="A1955" s="32"/>
      <c r="B1955" s="33"/>
      <c r="C1955" s="34"/>
      <c r="D1955" s="189" t="s">
        <v>147</v>
      </c>
      <c r="E1955" s="34"/>
      <c r="F1955" s="190" t="s">
        <v>3838</v>
      </c>
      <c r="G1955" s="34"/>
      <c r="H1955" s="34"/>
      <c r="I1955" s="186"/>
      <c r="J1955" s="34"/>
      <c r="K1955" s="34"/>
      <c r="L1955" s="37"/>
      <c r="M1955" s="187"/>
      <c r="N1955" s="188"/>
      <c r="O1955" s="62"/>
      <c r="P1955" s="62"/>
      <c r="Q1955" s="62"/>
      <c r="R1955" s="62"/>
      <c r="S1955" s="62"/>
      <c r="T1955" s="63"/>
      <c r="U1955" s="32"/>
      <c r="V1955" s="32"/>
      <c r="W1955" s="32"/>
      <c r="X1955" s="32"/>
      <c r="Y1955" s="32"/>
      <c r="Z1955" s="32"/>
      <c r="AA1955" s="32"/>
      <c r="AB1955" s="32"/>
      <c r="AC1955" s="32"/>
      <c r="AD1955" s="32"/>
      <c r="AE1955" s="32"/>
      <c r="AT1955" s="15" t="s">
        <v>147</v>
      </c>
      <c r="AU1955" s="15" t="s">
        <v>83</v>
      </c>
    </row>
    <row r="1956" spans="1:65" s="2" customFormat="1" ht="16.5" customHeight="1">
      <c r="A1956" s="32"/>
      <c r="B1956" s="33"/>
      <c r="C1956" s="191" t="s">
        <v>3839</v>
      </c>
      <c r="D1956" s="191" t="s">
        <v>409</v>
      </c>
      <c r="E1956" s="192" t="s">
        <v>3840</v>
      </c>
      <c r="F1956" s="193" t="s">
        <v>3841</v>
      </c>
      <c r="G1956" s="194" t="s">
        <v>412</v>
      </c>
      <c r="H1956" s="195">
        <v>0.1</v>
      </c>
      <c r="I1956" s="196"/>
      <c r="J1956" s="197">
        <f>ROUND(I1956*H1956,2)</f>
        <v>0</v>
      </c>
      <c r="K1956" s="193" t="s">
        <v>142</v>
      </c>
      <c r="L1956" s="198"/>
      <c r="M1956" s="199" t="s">
        <v>19</v>
      </c>
      <c r="N1956" s="200" t="s">
        <v>44</v>
      </c>
      <c r="O1956" s="62"/>
      <c r="P1956" s="180">
        <f>O1956*H1956</f>
        <v>0</v>
      </c>
      <c r="Q1956" s="180">
        <v>1</v>
      </c>
      <c r="R1956" s="180">
        <f>Q1956*H1956</f>
        <v>0.1</v>
      </c>
      <c r="S1956" s="180">
        <v>0</v>
      </c>
      <c r="T1956" s="181">
        <f>S1956*H1956</f>
        <v>0</v>
      </c>
      <c r="U1956" s="32"/>
      <c r="V1956" s="32"/>
      <c r="W1956" s="32"/>
      <c r="X1956" s="32"/>
      <c r="Y1956" s="32"/>
      <c r="Z1956" s="32"/>
      <c r="AA1956" s="32"/>
      <c r="AB1956" s="32"/>
      <c r="AC1956" s="32"/>
      <c r="AD1956" s="32"/>
      <c r="AE1956" s="32"/>
      <c r="AR1956" s="182" t="s">
        <v>330</v>
      </c>
      <c r="AT1956" s="182" t="s">
        <v>409</v>
      </c>
      <c r="AU1956" s="182" t="s">
        <v>83</v>
      </c>
      <c r="AY1956" s="15" t="s">
        <v>136</v>
      </c>
      <c r="BE1956" s="183">
        <f>IF(N1956="základní",J1956,0)</f>
        <v>0</v>
      </c>
      <c r="BF1956" s="183">
        <f>IF(N1956="snížená",J1956,0)</f>
        <v>0</v>
      </c>
      <c r="BG1956" s="183">
        <f>IF(N1956="zákl. přenesená",J1956,0)</f>
        <v>0</v>
      </c>
      <c r="BH1956" s="183">
        <f>IF(N1956="sníž. přenesená",J1956,0)</f>
        <v>0</v>
      </c>
      <c r="BI1956" s="183">
        <f>IF(N1956="nulová",J1956,0)</f>
        <v>0</v>
      </c>
      <c r="BJ1956" s="15" t="s">
        <v>81</v>
      </c>
      <c r="BK1956" s="183">
        <f>ROUND(I1956*H1956,2)</f>
        <v>0</v>
      </c>
      <c r="BL1956" s="15" t="s">
        <v>231</v>
      </c>
      <c r="BM1956" s="182" t="s">
        <v>3842</v>
      </c>
    </row>
    <row r="1957" spans="1:65" s="2" customFormat="1" ht="11.25">
      <c r="A1957" s="32"/>
      <c r="B1957" s="33"/>
      <c r="C1957" s="34"/>
      <c r="D1957" s="184" t="s">
        <v>145</v>
      </c>
      <c r="E1957" s="34"/>
      <c r="F1957" s="185" t="s">
        <v>3841</v>
      </c>
      <c r="G1957" s="34"/>
      <c r="H1957" s="34"/>
      <c r="I1957" s="186"/>
      <c r="J1957" s="34"/>
      <c r="K1957" s="34"/>
      <c r="L1957" s="37"/>
      <c r="M1957" s="187"/>
      <c r="N1957" s="188"/>
      <c r="O1957" s="62"/>
      <c r="P1957" s="62"/>
      <c r="Q1957" s="62"/>
      <c r="R1957" s="62"/>
      <c r="S1957" s="62"/>
      <c r="T1957" s="63"/>
      <c r="U1957" s="32"/>
      <c r="V1957" s="32"/>
      <c r="W1957" s="32"/>
      <c r="X1957" s="32"/>
      <c r="Y1957" s="32"/>
      <c r="Z1957" s="32"/>
      <c r="AA1957" s="32"/>
      <c r="AB1957" s="32"/>
      <c r="AC1957" s="32"/>
      <c r="AD1957" s="32"/>
      <c r="AE1957" s="32"/>
      <c r="AT1957" s="15" t="s">
        <v>145</v>
      </c>
      <c r="AU1957" s="15" t="s">
        <v>83</v>
      </c>
    </row>
    <row r="1958" spans="1:65" s="2" customFormat="1" ht="16.5" customHeight="1">
      <c r="A1958" s="32"/>
      <c r="B1958" s="33"/>
      <c r="C1958" s="171" t="s">
        <v>3843</v>
      </c>
      <c r="D1958" s="171" t="s">
        <v>138</v>
      </c>
      <c r="E1958" s="172" t="s">
        <v>3844</v>
      </c>
      <c r="F1958" s="173" t="s">
        <v>3845</v>
      </c>
      <c r="G1958" s="174" t="s">
        <v>141</v>
      </c>
      <c r="H1958" s="175">
        <v>10</v>
      </c>
      <c r="I1958" s="176"/>
      <c r="J1958" s="177">
        <f>ROUND(I1958*H1958,2)</f>
        <v>0</v>
      </c>
      <c r="K1958" s="173" t="s">
        <v>142</v>
      </c>
      <c r="L1958" s="37"/>
      <c r="M1958" s="178" t="s">
        <v>19</v>
      </c>
      <c r="N1958" s="179" t="s">
        <v>44</v>
      </c>
      <c r="O1958" s="62"/>
      <c r="P1958" s="180">
        <f>O1958*H1958</f>
        <v>0</v>
      </c>
      <c r="Q1958" s="180">
        <v>0</v>
      </c>
      <c r="R1958" s="180">
        <f>Q1958*H1958</f>
        <v>0</v>
      </c>
      <c r="S1958" s="180">
        <v>0</v>
      </c>
      <c r="T1958" s="181">
        <f>S1958*H1958</f>
        <v>0</v>
      </c>
      <c r="U1958" s="32"/>
      <c r="V1958" s="32"/>
      <c r="W1958" s="32"/>
      <c r="X1958" s="32"/>
      <c r="Y1958" s="32"/>
      <c r="Z1958" s="32"/>
      <c r="AA1958" s="32"/>
      <c r="AB1958" s="32"/>
      <c r="AC1958" s="32"/>
      <c r="AD1958" s="32"/>
      <c r="AE1958" s="32"/>
      <c r="AR1958" s="182" t="s">
        <v>231</v>
      </c>
      <c r="AT1958" s="182" t="s">
        <v>138</v>
      </c>
      <c r="AU1958" s="182" t="s">
        <v>83</v>
      </c>
      <c r="AY1958" s="15" t="s">
        <v>136</v>
      </c>
      <c r="BE1958" s="183">
        <f>IF(N1958="základní",J1958,0)</f>
        <v>0</v>
      </c>
      <c r="BF1958" s="183">
        <f>IF(N1958="snížená",J1958,0)</f>
        <v>0</v>
      </c>
      <c r="BG1958" s="183">
        <f>IF(N1958="zákl. přenesená",J1958,0)</f>
        <v>0</v>
      </c>
      <c r="BH1958" s="183">
        <f>IF(N1958="sníž. přenesená",J1958,0)</f>
        <v>0</v>
      </c>
      <c r="BI1958" s="183">
        <f>IF(N1958="nulová",J1958,0)</f>
        <v>0</v>
      </c>
      <c r="BJ1958" s="15" t="s">
        <v>81</v>
      </c>
      <c r="BK1958" s="183">
        <f>ROUND(I1958*H1958,2)</f>
        <v>0</v>
      </c>
      <c r="BL1958" s="15" t="s">
        <v>231</v>
      </c>
      <c r="BM1958" s="182" t="s">
        <v>3846</v>
      </c>
    </row>
    <row r="1959" spans="1:65" s="2" customFormat="1" ht="11.25">
      <c r="A1959" s="32"/>
      <c r="B1959" s="33"/>
      <c r="C1959" s="34"/>
      <c r="D1959" s="184" t="s">
        <v>145</v>
      </c>
      <c r="E1959" s="34"/>
      <c r="F1959" s="185" t="s">
        <v>3847</v>
      </c>
      <c r="G1959" s="34"/>
      <c r="H1959" s="34"/>
      <c r="I1959" s="186"/>
      <c r="J1959" s="34"/>
      <c r="K1959" s="34"/>
      <c r="L1959" s="37"/>
      <c r="M1959" s="187"/>
      <c r="N1959" s="188"/>
      <c r="O1959" s="62"/>
      <c r="P1959" s="62"/>
      <c r="Q1959" s="62"/>
      <c r="R1959" s="62"/>
      <c r="S1959" s="62"/>
      <c r="T1959" s="63"/>
      <c r="U1959" s="32"/>
      <c r="V1959" s="32"/>
      <c r="W1959" s="32"/>
      <c r="X1959" s="32"/>
      <c r="Y1959" s="32"/>
      <c r="Z1959" s="32"/>
      <c r="AA1959" s="32"/>
      <c r="AB1959" s="32"/>
      <c r="AC1959" s="32"/>
      <c r="AD1959" s="32"/>
      <c r="AE1959" s="32"/>
      <c r="AT1959" s="15" t="s">
        <v>145</v>
      </c>
      <c r="AU1959" s="15" t="s">
        <v>83</v>
      </c>
    </row>
    <row r="1960" spans="1:65" s="2" customFormat="1" ht="11.25">
      <c r="A1960" s="32"/>
      <c r="B1960" s="33"/>
      <c r="C1960" s="34"/>
      <c r="D1960" s="189" t="s">
        <v>147</v>
      </c>
      <c r="E1960" s="34"/>
      <c r="F1960" s="190" t="s">
        <v>3848</v>
      </c>
      <c r="G1960" s="34"/>
      <c r="H1960" s="34"/>
      <c r="I1960" s="186"/>
      <c r="J1960" s="34"/>
      <c r="K1960" s="34"/>
      <c r="L1960" s="37"/>
      <c r="M1960" s="187"/>
      <c r="N1960" s="188"/>
      <c r="O1960" s="62"/>
      <c r="P1960" s="62"/>
      <c r="Q1960" s="62"/>
      <c r="R1960" s="62"/>
      <c r="S1960" s="62"/>
      <c r="T1960" s="63"/>
      <c r="U1960" s="32"/>
      <c r="V1960" s="32"/>
      <c r="W1960" s="32"/>
      <c r="X1960" s="32"/>
      <c r="Y1960" s="32"/>
      <c r="Z1960" s="32"/>
      <c r="AA1960" s="32"/>
      <c r="AB1960" s="32"/>
      <c r="AC1960" s="32"/>
      <c r="AD1960" s="32"/>
      <c r="AE1960" s="32"/>
      <c r="AT1960" s="15" t="s">
        <v>147</v>
      </c>
      <c r="AU1960" s="15" t="s">
        <v>83</v>
      </c>
    </row>
    <row r="1961" spans="1:65" s="2" customFormat="1" ht="16.5" customHeight="1">
      <c r="A1961" s="32"/>
      <c r="B1961" s="33"/>
      <c r="C1961" s="191" t="s">
        <v>3849</v>
      </c>
      <c r="D1961" s="191" t="s">
        <v>409</v>
      </c>
      <c r="E1961" s="192" t="s">
        <v>3850</v>
      </c>
      <c r="F1961" s="193" t="s">
        <v>3851</v>
      </c>
      <c r="G1961" s="194" t="s">
        <v>263</v>
      </c>
      <c r="H1961" s="195">
        <v>1.5</v>
      </c>
      <c r="I1961" s="196"/>
      <c r="J1961" s="197">
        <f>ROUND(I1961*H1961,2)</f>
        <v>0</v>
      </c>
      <c r="K1961" s="193" t="s">
        <v>142</v>
      </c>
      <c r="L1961" s="198"/>
      <c r="M1961" s="199" t="s">
        <v>19</v>
      </c>
      <c r="N1961" s="200" t="s">
        <v>44</v>
      </c>
      <c r="O1961" s="62"/>
      <c r="P1961" s="180">
        <f>O1961*H1961</f>
        <v>0</v>
      </c>
      <c r="Q1961" s="180">
        <v>0.55000000000000004</v>
      </c>
      <c r="R1961" s="180">
        <f>Q1961*H1961</f>
        <v>0.82500000000000007</v>
      </c>
      <c r="S1961" s="180">
        <v>0</v>
      </c>
      <c r="T1961" s="181">
        <f>S1961*H1961</f>
        <v>0</v>
      </c>
      <c r="U1961" s="32"/>
      <c r="V1961" s="32"/>
      <c r="W1961" s="32"/>
      <c r="X1961" s="32"/>
      <c r="Y1961" s="32"/>
      <c r="Z1961" s="32"/>
      <c r="AA1961" s="32"/>
      <c r="AB1961" s="32"/>
      <c r="AC1961" s="32"/>
      <c r="AD1961" s="32"/>
      <c r="AE1961" s="32"/>
      <c r="AR1961" s="182" t="s">
        <v>330</v>
      </c>
      <c r="AT1961" s="182" t="s">
        <v>409</v>
      </c>
      <c r="AU1961" s="182" t="s">
        <v>83</v>
      </c>
      <c r="AY1961" s="15" t="s">
        <v>136</v>
      </c>
      <c r="BE1961" s="183">
        <f>IF(N1961="základní",J1961,0)</f>
        <v>0</v>
      </c>
      <c r="BF1961" s="183">
        <f>IF(N1961="snížená",J1961,0)</f>
        <v>0</v>
      </c>
      <c r="BG1961" s="183">
        <f>IF(N1961="zákl. přenesená",J1961,0)</f>
        <v>0</v>
      </c>
      <c r="BH1961" s="183">
        <f>IF(N1961="sníž. přenesená",J1961,0)</f>
        <v>0</v>
      </c>
      <c r="BI1961" s="183">
        <f>IF(N1961="nulová",J1961,0)</f>
        <v>0</v>
      </c>
      <c r="BJ1961" s="15" t="s">
        <v>81</v>
      </c>
      <c r="BK1961" s="183">
        <f>ROUND(I1961*H1961,2)</f>
        <v>0</v>
      </c>
      <c r="BL1961" s="15" t="s">
        <v>231</v>
      </c>
      <c r="BM1961" s="182" t="s">
        <v>3852</v>
      </c>
    </row>
    <row r="1962" spans="1:65" s="2" customFormat="1" ht="11.25">
      <c r="A1962" s="32"/>
      <c r="B1962" s="33"/>
      <c r="C1962" s="34"/>
      <c r="D1962" s="184" t="s">
        <v>145</v>
      </c>
      <c r="E1962" s="34"/>
      <c r="F1962" s="185" t="s">
        <v>3851</v>
      </c>
      <c r="G1962" s="34"/>
      <c r="H1962" s="34"/>
      <c r="I1962" s="186"/>
      <c r="J1962" s="34"/>
      <c r="K1962" s="34"/>
      <c r="L1962" s="37"/>
      <c r="M1962" s="187"/>
      <c r="N1962" s="188"/>
      <c r="O1962" s="62"/>
      <c r="P1962" s="62"/>
      <c r="Q1962" s="62"/>
      <c r="R1962" s="62"/>
      <c r="S1962" s="62"/>
      <c r="T1962" s="63"/>
      <c r="U1962" s="32"/>
      <c r="V1962" s="32"/>
      <c r="W1962" s="32"/>
      <c r="X1962" s="32"/>
      <c r="Y1962" s="32"/>
      <c r="Z1962" s="32"/>
      <c r="AA1962" s="32"/>
      <c r="AB1962" s="32"/>
      <c r="AC1962" s="32"/>
      <c r="AD1962" s="32"/>
      <c r="AE1962" s="32"/>
      <c r="AT1962" s="15" t="s">
        <v>145</v>
      </c>
      <c r="AU1962" s="15" t="s">
        <v>83</v>
      </c>
    </row>
    <row r="1963" spans="1:65" s="2" customFormat="1" ht="16.5" customHeight="1">
      <c r="A1963" s="32"/>
      <c r="B1963" s="33"/>
      <c r="C1963" s="171" t="s">
        <v>3853</v>
      </c>
      <c r="D1963" s="171" t="s">
        <v>138</v>
      </c>
      <c r="E1963" s="172" t="s">
        <v>3854</v>
      </c>
      <c r="F1963" s="173" t="s">
        <v>3855</v>
      </c>
      <c r="G1963" s="174" t="s">
        <v>276</v>
      </c>
      <c r="H1963" s="175">
        <v>10</v>
      </c>
      <c r="I1963" s="176"/>
      <c r="J1963" s="177">
        <f>ROUND(I1963*H1963,2)</f>
        <v>0</v>
      </c>
      <c r="K1963" s="173" t="s">
        <v>142</v>
      </c>
      <c r="L1963" s="37"/>
      <c r="M1963" s="178" t="s">
        <v>19</v>
      </c>
      <c r="N1963" s="179" t="s">
        <v>44</v>
      </c>
      <c r="O1963" s="62"/>
      <c r="P1963" s="180">
        <f>O1963*H1963</f>
        <v>0</v>
      </c>
      <c r="Q1963" s="180">
        <v>3.47E-3</v>
      </c>
      <c r="R1963" s="180">
        <f>Q1963*H1963</f>
        <v>3.4700000000000002E-2</v>
      </c>
      <c r="S1963" s="180">
        <v>0</v>
      </c>
      <c r="T1963" s="181">
        <f>S1963*H1963</f>
        <v>0</v>
      </c>
      <c r="U1963" s="32"/>
      <c r="V1963" s="32"/>
      <c r="W1963" s="32"/>
      <c r="X1963" s="32"/>
      <c r="Y1963" s="32"/>
      <c r="Z1963" s="32"/>
      <c r="AA1963" s="32"/>
      <c r="AB1963" s="32"/>
      <c r="AC1963" s="32"/>
      <c r="AD1963" s="32"/>
      <c r="AE1963" s="32"/>
      <c r="AR1963" s="182" t="s">
        <v>231</v>
      </c>
      <c r="AT1963" s="182" t="s">
        <v>138</v>
      </c>
      <c r="AU1963" s="182" t="s">
        <v>83</v>
      </c>
      <c r="AY1963" s="15" t="s">
        <v>136</v>
      </c>
      <c r="BE1963" s="183">
        <f>IF(N1963="základní",J1963,0)</f>
        <v>0</v>
      </c>
      <c r="BF1963" s="183">
        <f>IF(N1963="snížená",J1963,0)</f>
        <v>0</v>
      </c>
      <c r="BG1963" s="183">
        <f>IF(N1963="zákl. přenesená",J1963,0)</f>
        <v>0</v>
      </c>
      <c r="BH1963" s="183">
        <f>IF(N1963="sníž. přenesená",J1963,0)</f>
        <v>0</v>
      </c>
      <c r="BI1963" s="183">
        <f>IF(N1963="nulová",J1963,0)</f>
        <v>0</v>
      </c>
      <c r="BJ1963" s="15" t="s">
        <v>81</v>
      </c>
      <c r="BK1963" s="183">
        <f>ROUND(I1963*H1963,2)</f>
        <v>0</v>
      </c>
      <c r="BL1963" s="15" t="s">
        <v>231</v>
      </c>
      <c r="BM1963" s="182" t="s">
        <v>3856</v>
      </c>
    </row>
    <row r="1964" spans="1:65" s="2" customFormat="1" ht="11.25">
      <c r="A1964" s="32"/>
      <c r="B1964" s="33"/>
      <c r="C1964" s="34"/>
      <c r="D1964" s="184" t="s">
        <v>145</v>
      </c>
      <c r="E1964" s="34"/>
      <c r="F1964" s="185" t="s">
        <v>3857</v>
      </c>
      <c r="G1964" s="34"/>
      <c r="H1964" s="34"/>
      <c r="I1964" s="186"/>
      <c r="J1964" s="34"/>
      <c r="K1964" s="34"/>
      <c r="L1964" s="37"/>
      <c r="M1964" s="187"/>
      <c r="N1964" s="188"/>
      <c r="O1964" s="62"/>
      <c r="P1964" s="62"/>
      <c r="Q1964" s="62"/>
      <c r="R1964" s="62"/>
      <c r="S1964" s="62"/>
      <c r="T1964" s="63"/>
      <c r="U1964" s="32"/>
      <c r="V1964" s="32"/>
      <c r="W1964" s="32"/>
      <c r="X1964" s="32"/>
      <c r="Y1964" s="32"/>
      <c r="Z1964" s="32"/>
      <c r="AA1964" s="32"/>
      <c r="AB1964" s="32"/>
      <c r="AC1964" s="32"/>
      <c r="AD1964" s="32"/>
      <c r="AE1964" s="32"/>
      <c r="AT1964" s="15" t="s">
        <v>145</v>
      </c>
      <c r="AU1964" s="15" t="s">
        <v>83</v>
      </c>
    </row>
    <row r="1965" spans="1:65" s="2" customFormat="1" ht="11.25">
      <c r="A1965" s="32"/>
      <c r="B1965" s="33"/>
      <c r="C1965" s="34"/>
      <c r="D1965" s="189" t="s">
        <v>147</v>
      </c>
      <c r="E1965" s="34"/>
      <c r="F1965" s="190" t="s">
        <v>3858</v>
      </c>
      <c r="G1965" s="34"/>
      <c r="H1965" s="34"/>
      <c r="I1965" s="186"/>
      <c r="J1965" s="34"/>
      <c r="K1965" s="34"/>
      <c r="L1965" s="37"/>
      <c r="M1965" s="187"/>
      <c r="N1965" s="188"/>
      <c r="O1965" s="62"/>
      <c r="P1965" s="62"/>
      <c r="Q1965" s="62"/>
      <c r="R1965" s="62"/>
      <c r="S1965" s="62"/>
      <c r="T1965" s="63"/>
      <c r="U1965" s="32"/>
      <c r="V1965" s="32"/>
      <c r="W1965" s="32"/>
      <c r="X1965" s="32"/>
      <c r="Y1965" s="32"/>
      <c r="Z1965" s="32"/>
      <c r="AA1965" s="32"/>
      <c r="AB1965" s="32"/>
      <c r="AC1965" s="32"/>
      <c r="AD1965" s="32"/>
      <c r="AE1965" s="32"/>
      <c r="AT1965" s="15" t="s">
        <v>147</v>
      </c>
      <c r="AU1965" s="15" t="s">
        <v>83</v>
      </c>
    </row>
    <row r="1966" spans="1:65" s="2" customFormat="1" ht="16.5" customHeight="1">
      <c r="A1966" s="32"/>
      <c r="B1966" s="33"/>
      <c r="C1966" s="171" t="s">
        <v>3859</v>
      </c>
      <c r="D1966" s="171" t="s">
        <v>138</v>
      </c>
      <c r="E1966" s="172" t="s">
        <v>3860</v>
      </c>
      <c r="F1966" s="173" t="s">
        <v>3861</v>
      </c>
      <c r="G1966" s="174" t="s">
        <v>412</v>
      </c>
      <c r="H1966" s="175">
        <v>1.0449999999999999</v>
      </c>
      <c r="I1966" s="176"/>
      <c r="J1966" s="177">
        <f>ROUND(I1966*H1966,2)</f>
        <v>0</v>
      </c>
      <c r="K1966" s="173" t="s">
        <v>142</v>
      </c>
      <c r="L1966" s="37"/>
      <c r="M1966" s="178" t="s">
        <v>19</v>
      </c>
      <c r="N1966" s="179" t="s">
        <v>44</v>
      </c>
      <c r="O1966" s="62"/>
      <c r="P1966" s="180">
        <f>O1966*H1966</f>
        <v>0</v>
      </c>
      <c r="Q1966" s="180">
        <v>0</v>
      </c>
      <c r="R1966" s="180">
        <f>Q1966*H1966</f>
        <v>0</v>
      </c>
      <c r="S1966" s="180">
        <v>0</v>
      </c>
      <c r="T1966" s="181">
        <f>S1966*H1966</f>
        <v>0</v>
      </c>
      <c r="U1966" s="32"/>
      <c r="V1966" s="32"/>
      <c r="W1966" s="32"/>
      <c r="X1966" s="32"/>
      <c r="Y1966" s="32"/>
      <c r="Z1966" s="32"/>
      <c r="AA1966" s="32"/>
      <c r="AB1966" s="32"/>
      <c r="AC1966" s="32"/>
      <c r="AD1966" s="32"/>
      <c r="AE1966" s="32"/>
      <c r="AR1966" s="182" t="s">
        <v>231</v>
      </c>
      <c r="AT1966" s="182" t="s">
        <v>138</v>
      </c>
      <c r="AU1966" s="182" t="s">
        <v>83</v>
      </c>
      <c r="AY1966" s="15" t="s">
        <v>136</v>
      </c>
      <c r="BE1966" s="183">
        <f>IF(N1966="základní",J1966,0)</f>
        <v>0</v>
      </c>
      <c r="BF1966" s="183">
        <f>IF(N1966="snížená",J1966,0)</f>
        <v>0</v>
      </c>
      <c r="BG1966" s="183">
        <f>IF(N1966="zákl. přenesená",J1966,0)</f>
        <v>0</v>
      </c>
      <c r="BH1966" s="183">
        <f>IF(N1966="sníž. přenesená",J1966,0)</f>
        <v>0</v>
      </c>
      <c r="BI1966" s="183">
        <f>IF(N1966="nulová",J1966,0)</f>
        <v>0</v>
      </c>
      <c r="BJ1966" s="15" t="s">
        <v>81</v>
      </c>
      <c r="BK1966" s="183">
        <f>ROUND(I1966*H1966,2)</f>
        <v>0</v>
      </c>
      <c r="BL1966" s="15" t="s">
        <v>231</v>
      </c>
      <c r="BM1966" s="182" t="s">
        <v>3862</v>
      </c>
    </row>
    <row r="1967" spans="1:65" s="2" customFormat="1" ht="19.5">
      <c r="A1967" s="32"/>
      <c r="B1967" s="33"/>
      <c r="C1967" s="34"/>
      <c r="D1967" s="184" t="s">
        <v>145</v>
      </c>
      <c r="E1967" s="34"/>
      <c r="F1967" s="185" t="s">
        <v>3863</v>
      </c>
      <c r="G1967" s="34"/>
      <c r="H1967" s="34"/>
      <c r="I1967" s="186"/>
      <c r="J1967" s="34"/>
      <c r="K1967" s="34"/>
      <c r="L1967" s="37"/>
      <c r="M1967" s="187"/>
      <c r="N1967" s="188"/>
      <c r="O1967" s="62"/>
      <c r="P1967" s="62"/>
      <c r="Q1967" s="62"/>
      <c r="R1967" s="62"/>
      <c r="S1967" s="62"/>
      <c r="T1967" s="63"/>
      <c r="U1967" s="32"/>
      <c r="V1967" s="32"/>
      <c r="W1967" s="32"/>
      <c r="X1967" s="32"/>
      <c r="Y1967" s="32"/>
      <c r="Z1967" s="32"/>
      <c r="AA1967" s="32"/>
      <c r="AB1967" s="32"/>
      <c r="AC1967" s="32"/>
      <c r="AD1967" s="32"/>
      <c r="AE1967" s="32"/>
      <c r="AT1967" s="15" t="s">
        <v>145</v>
      </c>
      <c r="AU1967" s="15" t="s">
        <v>83</v>
      </c>
    </row>
    <row r="1968" spans="1:65" s="2" customFormat="1" ht="11.25">
      <c r="A1968" s="32"/>
      <c r="B1968" s="33"/>
      <c r="C1968" s="34"/>
      <c r="D1968" s="189" t="s">
        <v>147</v>
      </c>
      <c r="E1968" s="34"/>
      <c r="F1968" s="190" t="s">
        <v>3864</v>
      </c>
      <c r="G1968" s="34"/>
      <c r="H1968" s="34"/>
      <c r="I1968" s="186"/>
      <c r="J1968" s="34"/>
      <c r="K1968" s="34"/>
      <c r="L1968" s="37"/>
      <c r="M1968" s="187"/>
      <c r="N1968" s="188"/>
      <c r="O1968" s="62"/>
      <c r="P1968" s="62"/>
      <c r="Q1968" s="62"/>
      <c r="R1968" s="62"/>
      <c r="S1968" s="62"/>
      <c r="T1968" s="63"/>
      <c r="U1968" s="32"/>
      <c r="V1968" s="32"/>
      <c r="W1968" s="32"/>
      <c r="X1968" s="32"/>
      <c r="Y1968" s="32"/>
      <c r="Z1968" s="32"/>
      <c r="AA1968" s="32"/>
      <c r="AB1968" s="32"/>
      <c r="AC1968" s="32"/>
      <c r="AD1968" s="32"/>
      <c r="AE1968" s="32"/>
      <c r="AT1968" s="15" t="s">
        <v>147</v>
      </c>
      <c r="AU1968" s="15" t="s">
        <v>83</v>
      </c>
    </row>
    <row r="1969" spans="1:65" s="12" customFormat="1" ht="22.9" customHeight="1">
      <c r="B1969" s="155"/>
      <c r="C1969" s="156"/>
      <c r="D1969" s="157" t="s">
        <v>72</v>
      </c>
      <c r="E1969" s="169" t="s">
        <v>3865</v>
      </c>
      <c r="F1969" s="169" t="s">
        <v>3866</v>
      </c>
      <c r="G1969" s="156"/>
      <c r="H1969" s="156"/>
      <c r="I1969" s="159"/>
      <c r="J1969" s="170">
        <f>BK1969</f>
        <v>0</v>
      </c>
      <c r="K1969" s="156"/>
      <c r="L1969" s="161"/>
      <c r="M1969" s="162"/>
      <c r="N1969" s="163"/>
      <c r="O1969" s="163"/>
      <c r="P1969" s="164">
        <f>SUM(P1970:P1992)</f>
        <v>0</v>
      </c>
      <c r="Q1969" s="163"/>
      <c r="R1969" s="164">
        <f>SUM(R1970:R1992)</f>
        <v>0.28460000000000002</v>
      </c>
      <c r="S1969" s="163"/>
      <c r="T1969" s="165">
        <f>SUM(T1970:T1992)</f>
        <v>0</v>
      </c>
      <c r="AR1969" s="166" t="s">
        <v>83</v>
      </c>
      <c r="AT1969" s="167" t="s">
        <v>72</v>
      </c>
      <c r="AU1969" s="167" t="s">
        <v>81</v>
      </c>
      <c r="AY1969" s="166" t="s">
        <v>136</v>
      </c>
      <c r="BK1969" s="168">
        <f>SUM(BK1970:BK1992)</f>
        <v>0</v>
      </c>
    </row>
    <row r="1970" spans="1:65" s="2" customFormat="1" ht="16.5" customHeight="1">
      <c r="A1970" s="32"/>
      <c r="B1970" s="33"/>
      <c r="C1970" s="171" t="s">
        <v>3867</v>
      </c>
      <c r="D1970" s="171" t="s">
        <v>138</v>
      </c>
      <c r="E1970" s="172" t="s">
        <v>3868</v>
      </c>
      <c r="F1970" s="173" t="s">
        <v>3869</v>
      </c>
      <c r="G1970" s="174" t="s">
        <v>781</v>
      </c>
      <c r="H1970" s="175">
        <v>100</v>
      </c>
      <c r="I1970" s="176"/>
      <c r="J1970" s="177">
        <f>ROUND(I1970*H1970,2)</f>
        <v>0</v>
      </c>
      <c r="K1970" s="173" t="s">
        <v>142</v>
      </c>
      <c r="L1970" s="37"/>
      <c r="M1970" s="178" t="s">
        <v>19</v>
      </c>
      <c r="N1970" s="179" t="s">
        <v>44</v>
      </c>
      <c r="O1970" s="62"/>
      <c r="P1970" s="180">
        <f>O1970*H1970</f>
        <v>0</v>
      </c>
      <c r="Q1970" s="180">
        <v>5.0000000000000002E-5</v>
      </c>
      <c r="R1970" s="180">
        <f>Q1970*H1970</f>
        <v>5.0000000000000001E-3</v>
      </c>
      <c r="S1970" s="180">
        <v>0</v>
      </c>
      <c r="T1970" s="181">
        <f>S1970*H1970</f>
        <v>0</v>
      </c>
      <c r="U1970" s="32"/>
      <c r="V1970" s="32"/>
      <c r="W1970" s="32"/>
      <c r="X1970" s="32"/>
      <c r="Y1970" s="32"/>
      <c r="Z1970" s="32"/>
      <c r="AA1970" s="32"/>
      <c r="AB1970" s="32"/>
      <c r="AC1970" s="32"/>
      <c r="AD1970" s="32"/>
      <c r="AE1970" s="32"/>
      <c r="AR1970" s="182" t="s">
        <v>231</v>
      </c>
      <c r="AT1970" s="182" t="s">
        <v>138</v>
      </c>
      <c r="AU1970" s="182" t="s">
        <v>83</v>
      </c>
      <c r="AY1970" s="15" t="s">
        <v>136</v>
      </c>
      <c r="BE1970" s="183">
        <f>IF(N1970="základní",J1970,0)</f>
        <v>0</v>
      </c>
      <c r="BF1970" s="183">
        <f>IF(N1970="snížená",J1970,0)</f>
        <v>0</v>
      </c>
      <c r="BG1970" s="183">
        <f>IF(N1970="zákl. přenesená",J1970,0)</f>
        <v>0</v>
      </c>
      <c r="BH1970" s="183">
        <f>IF(N1970="sníž. přenesená",J1970,0)</f>
        <v>0</v>
      </c>
      <c r="BI1970" s="183">
        <f>IF(N1970="nulová",J1970,0)</f>
        <v>0</v>
      </c>
      <c r="BJ1970" s="15" t="s">
        <v>81</v>
      </c>
      <c r="BK1970" s="183">
        <f>ROUND(I1970*H1970,2)</f>
        <v>0</v>
      </c>
      <c r="BL1970" s="15" t="s">
        <v>231</v>
      </c>
      <c r="BM1970" s="182" t="s">
        <v>3870</v>
      </c>
    </row>
    <row r="1971" spans="1:65" s="2" customFormat="1" ht="11.25">
      <c r="A1971" s="32"/>
      <c r="B1971" s="33"/>
      <c r="C1971" s="34"/>
      <c r="D1971" s="184" t="s">
        <v>145</v>
      </c>
      <c r="E1971" s="34"/>
      <c r="F1971" s="185" t="s">
        <v>3871</v>
      </c>
      <c r="G1971" s="34"/>
      <c r="H1971" s="34"/>
      <c r="I1971" s="186"/>
      <c r="J1971" s="34"/>
      <c r="K1971" s="34"/>
      <c r="L1971" s="37"/>
      <c r="M1971" s="187"/>
      <c r="N1971" s="188"/>
      <c r="O1971" s="62"/>
      <c r="P1971" s="62"/>
      <c r="Q1971" s="62"/>
      <c r="R1971" s="62"/>
      <c r="S1971" s="62"/>
      <c r="T1971" s="63"/>
      <c r="U1971" s="32"/>
      <c r="V1971" s="32"/>
      <c r="W1971" s="32"/>
      <c r="X1971" s="32"/>
      <c r="Y1971" s="32"/>
      <c r="Z1971" s="32"/>
      <c r="AA1971" s="32"/>
      <c r="AB1971" s="32"/>
      <c r="AC1971" s="32"/>
      <c r="AD1971" s="32"/>
      <c r="AE1971" s="32"/>
      <c r="AT1971" s="15" t="s">
        <v>145</v>
      </c>
      <c r="AU1971" s="15" t="s">
        <v>83</v>
      </c>
    </row>
    <row r="1972" spans="1:65" s="2" customFormat="1" ht="11.25">
      <c r="A1972" s="32"/>
      <c r="B1972" s="33"/>
      <c r="C1972" s="34"/>
      <c r="D1972" s="189" t="s">
        <v>147</v>
      </c>
      <c r="E1972" s="34"/>
      <c r="F1972" s="190" t="s">
        <v>3872</v>
      </c>
      <c r="G1972" s="34"/>
      <c r="H1972" s="34"/>
      <c r="I1972" s="186"/>
      <c r="J1972" s="34"/>
      <c r="K1972" s="34"/>
      <c r="L1972" s="37"/>
      <c r="M1972" s="187"/>
      <c r="N1972" s="188"/>
      <c r="O1972" s="62"/>
      <c r="P1972" s="62"/>
      <c r="Q1972" s="62"/>
      <c r="R1972" s="62"/>
      <c r="S1972" s="62"/>
      <c r="T1972" s="63"/>
      <c r="U1972" s="32"/>
      <c r="V1972" s="32"/>
      <c r="W1972" s="32"/>
      <c r="X1972" s="32"/>
      <c r="Y1972" s="32"/>
      <c r="Z1972" s="32"/>
      <c r="AA1972" s="32"/>
      <c r="AB1972" s="32"/>
      <c r="AC1972" s="32"/>
      <c r="AD1972" s="32"/>
      <c r="AE1972" s="32"/>
      <c r="AT1972" s="15" t="s">
        <v>147</v>
      </c>
      <c r="AU1972" s="15" t="s">
        <v>83</v>
      </c>
    </row>
    <row r="1973" spans="1:65" s="2" customFormat="1" ht="16.5" customHeight="1">
      <c r="A1973" s="32"/>
      <c r="B1973" s="33"/>
      <c r="C1973" s="191" t="s">
        <v>3873</v>
      </c>
      <c r="D1973" s="191" t="s">
        <v>409</v>
      </c>
      <c r="E1973" s="192" t="s">
        <v>3874</v>
      </c>
      <c r="F1973" s="193" t="s">
        <v>3875</v>
      </c>
      <c r="G1973" s="194" t="s">
        <v>168</v>
      </c>
      <c r="H1973" s="195">
        <v>10</v>
      </c>
      <c r="I1973" s="196"/>
      <c r="J1973" s="197">
        <f>ROUND(I1973*H1973,2)</f>
        <v>0</v>
      </c>
      <c r="K1973" s="193" t="s">
        <v>142</v>
      </c>
      <c r="L1973" s="198"/>
      <c r="M1973" s="199" t="s">
        <v>19</v>
      </c>
      <c r="N1973" s="200" t="s">
        <v>44</v>
      </c>
      <c r="O1973" s="62"/>
      <c r="P1973" s="180">
        <f>O1973*H1973</f>
        <v>0</v>
      </c>
      <c r="Q1973" s="180">
        <v>2.76E-2</v>
      </c>
      <c r="R1973" s="180">
        <f>Q1973*H1973</f>
        <v>0.27600000000000002</v>
      </c>
      <c r="S1973" s="180">
        <v>0</v>
      </c>
      <c r="T1973" s="181">
        <f>S1973*H1973</f>
        <v>0</v>
      </c>
      <c r="U1973" s="32"/>
      <c r="V1973" s="32"/>
      <c r="W1973" s="32"/>
      <c r="X1973" s="32"/>
      <c r="Y1973" s="32"/>
      <c r="Z1973" s="32"/>
      <c r="AA1973" s="32"/>
      <c r="AB1973" s="32"/>
      <c r="AC1973" s="32"/>
      <c r="AD1973" s="32"/>
      <c r="AE1973" s="32"/>
      <c r="AR1973" s="182" t="s">
        <v>330</v>
      </c>
      <c r="AT1973" s="182" t="s">
        <v>409</v>
      </c>
      <c r="AU1973" s="182" t="s">
        <v>83</v>
      </c>
      <c r="AY1973" s="15" t="s">
        <v>136</v>
      </c>
      <c r="BE1973" s="183">
        <f>IF(N1973="základní",J1973,0)</f>
        <v>0</v>
      </c>
      <c r="BF1973" s="183">
        <f>IF(N1973="snížená",J1973,0)</f>
        <v>0</v>
      </c>
      <c r="BG1973" s="183">
        <f>IF(N1973="zákl. přenesená",J1973,0)</f>
        <v>0</v>
      </c>
      <c r="BH1973" s="183">
        <f>IF(N1973="sníž. přenesená",J1973,0)</f>
        <v>0</v>
      </c>
      <c r="BI1973" s="183">
        <f>IF(N1973="nulová",J1973,0)</f>
        <v>0</v>
      </c>
      <c r="BJ1973" s="15" t="s">
        <v>81</v>
      </c>
      <c r="BK1973" s="183">
        <f>ROUND(I1973*H1973,2)</f>
        <v>0</v>
      </c>
      <c r="BL1973" s="15" t="s">
        <v>231</v>
      </c>
      <c r="BM1973" s="182" t="s">
        <v>3876</v>
      </c>
    </row>
    <row r="1974" spans="1:65" s="2" customFormat="1" ht="11.25">
      <c r="A1974" s="32"/>
      <c r="B1974" s="33"/>
      <c r="C1974" s="34"/>
      <c r="D1974" s="184" t="s">
        <v>145</v>
      </c>
      <c r="E1974" s="34"/>
      <c r="F1974" s="185" t="s">
        <v>3875</v>
      </c>
      <c r="G1974" s="34"/>
      <c r="H1974" s="34"/>
      <c r="I1974" s="186"/>
      <c r="J1974" s="34"/>
      <c r="K1974" s="34"/>
      <c r="L1974" s="37"/>
      <c r="M1974" s="187"/>
      <c r="N1974" s="188"/>
      <c r="O1974" s="62"/>
      <c r="P1974" s="62"/>
      <c r="Q1974" s="62"/>
      <c r="R1974" s="62"/>
      <c r="S1974" s="62"/>
      <c r="T1974" s="63"/>
      <c r="U1974" s="32"/>
      <c r="V1974" s="32"/>
      <c r="W1974" s="32"/>
      <c r="X1974" s="32"/>
      <c r="Y1974" s="32"/>
      <c r="Z1974" s="32"/>
      <c r="AA1974" s="32"/>
      <c r="AB1974" s="32"/>
      <c r="AC1974" s="32"/>
      <c r="AD1974" s="32"/>
      <c r="AE1974" s="32"/>
      <c r="AT1974" s="15" t="s">
        <v>145</v>
      </c>
      <c r="AU1974" s="15" t="s">
        <v>83</v>
      </c>
    </row>
    <row r="1975" spans="1:65" s="2" customFormat="1" ht="16.5" customHeight="1">
      <c r="A1975" s="32"/>
      <c r="B1975" s="33"/>
      <c r="C1975" s="171" t="s">
        <v>3877</v>
      </c>
      <c r="D1975" s="171" t="s">
        <v>138</v>
      </c>
      <c r="E1975" s="172" t="s">
        <v>3878</v>
      </c>
      <c r="F1975" s="173" t="s">
        <v>3879</v>
      </c>
      <c r="G1975" s="174" t="s">
        <v>168</v>
      </c>
      <c r="H1975" s="175">
        <v>5</v>
      </c>
      <c r="I1975" s="176"/>
      <c r="J1975" s="177">
        <f>ROUND(I1975*H1975,2)</f>
        <v>0</v>
      </c>
      <c r="K1975" s="173" t="s">
        <v>142</v>
      </c>
      <c r="L1975" s="37"/>
      <c r="M1975" s="178" t="s">
        <v>19</v>
      </c>
      <c r="N1975" s="179" t="s">
        <v>44</v>
      </c>
      <c r="O1975" s="62"/>
      <c r="P1975" s="180">
        <f>O1975*H1975</f>
        <v>0</v>
      </c>
      <c r="Q1975" s="180">
        <v>0</v>
      </c>
      <c r="R1975" s="180">
        <f>Q1975*H1975</f>
        <v>0</v>
      </c>
      <c r="S1975" s="180">
        <v>0</v>
      </c>
      <c r="T1975" s="181">
        <f>S1975*H1975</f>
        <v>0</v>
      </c>
      <c r="U1975" s="32"/>
      <c r="V1975" s="32"/>
      <c r="W1975" s="32"/>
      <c r="X1975" s="32"/>
      <c r="Y1975" s="32"/>
      <c r="Z1975" s="32"/>
      <c r="AA1975" s="32"/>
      <c r="AB1975" s="32"/>
      <c r="AC1975" s="32"/>
      <c r="AD1975" s="32"/>
      <c r="AE1975" s="32"/>
      <c r="AR1975" s="182" t="s">
        <v>231</v>
      </c>
      <c r="AT1975" s="182" t="s">
        <v>138</v>
      </c>
      <c r="AU1975" s="182" t="s">
        <v>83</v>
      </c>
      <c r="AY1975" s="15" t="s">
        <v>136</v>
      </c>
      <c r="BE1975" s="183">
        <f>IF(N1975="základní",J1975,0)</f>
        <v>0</v>
      </c>
      <c r="BF1975" s="183">
        <f>IF(N1975="snížená",J1975,0)</f>
        <v>0</v>
      </c>
      <c r="BG1975" s="183">
        <f>IF(N1975="zákl. přenesená",J1975,0)</f>
        <v>0</v>
      </c>
      <c r="BH1975" s="183">
        <f>IF(N1975="sníž. přenesená",J1975,0)</f>
        <v>0</v>
      </c>
      <c r="BI1975" s="183">
        <f>IF(N1975="nulová",J1975,0)</f>
        <v>0</v>
      </c>
      <c r="BJ1975" s="15" t="s">
        <v>81</v>
      </c>
      <c r="BK1975" s="183">
        <f>ROUND(I1975*H1975,2)</f>
        <v>0</v>
      </c>
      <c r="BL1975" s="15" t="s">
        <v>231</v>
      </c>
      <c r="BM1975" s="182" t="s">
        <v>3880</v>
      </c>
    </row>
    <row r="1976" spans="1:65" s="2" customFormat="1" ht="11.25">
      <c r="A1976" s="32"/>
      <c r="B1976" s="33"/>
      <c r="C1976" s="34"/>
      <c r="D1976" s="184" t="s">
        <v>145</v>
      </c>
      <c r="E1976" s="34"/>
      <c r="F1976" s="185" t="s">
        <v>3881</v>
      </c>
      <c r="G1976" s="34"/>
      <c r="H1976" s="34"/>
      <c r="I1976" s="186"/>
      <c r="J1976" s="34"/>
      <c r="K1976" s="34"/>
      <c r="L1976" s="37"/>
      <c r="M1976" s="187"/>
      <c r="N1976" s="188"/>
      <c r="O1976" s="62"/>
      <c r="P1976" s="62"/>
      <c r="Q1976" s="62"/>
      <c r="R1976" s="62"/>
      <c r="S1976" s="62"/>
      <c r="T1976" s="63"/>
      <c r="U1976" s="32"/>
      <c r="V1976" s="32"/>
      <c r="W1976" s="32"/>
      <c r="X1976" s="32"/>
      <c r="Y1976" s="32"/>
      <c r="Z1976" s="32"/>
      <c r="AA1976" s="32"/>
      <c r="AB1976" s="32"/>
      <c r="AC1976" s="32"/>
      <c r="AD1976" s="32"/>
      <c r="AE1976" s="32"/>
      <c r="AT1976" s="15" t="s">
        <v>145</v>
      </c>
      <c r="AU1976" s="15" t="s">
        <v>83</v>
      </c>
    </row>
    <row r="1977" spans="1:65" s="2" customFormat="1" ht="11.25">
      <c r="A1977" s="32"/>
      <c r="B1977" s="33"/>
      <c r="C1977" s="34"/>
      <c r="D1977" s="189" t="s">
        <v>147</v>
      </c>
      <c r="E1977" s="34"/>
      <c r="F1977" s="190" t="s">
        <v>3882</v>
      </c>
      <c r="G1977" s="34"/>
      <c r="H1977" s="34"/>
      <c r="I1977" s="186"/>
      <c r="J1977" s="34"/>
      <c r="K1977" s="34"/>
      <c r="L1977" s="37"/>
      <c r="M1977" s="187"/>
      <c r="N1977" s="188"/>
      <c r="O1977" s="62"/>
      <c r="P1977" s="62"/>
      <c r="Q1977" s="62"/>
      <c r="R1977" s="62"/>
      <c r="S1977" s="62"/>
      <c r="T1977" s="63"/>
      <c r="U1977" s="32"/>
      <c r="V1977" s="32"/>
      <c r="W1977" s="32"/>
      <c r="X1977" s="32"/>
      <c r="Y1977" s="32"/>
      <c r="Z1977" s="32"/>
      <c r="AA1977" s="32"/>
      <c r="AB1977" s="32"/>
      <c r="AC1977" s="32"/>
      <c r="AD1977" s="32"/>
      <c r="AE1977" s="32"/>
      <c r="AT1977" s="15" t="s">
        <v>147</v>
      </c>
      <c r="AU1977" s="15" t="s">
        <v>83</v>
      </c>
    </row>
    <row r="1978" spans="1:65" s="2" customFormat="1" ht="16.5" customHeight="1">
      <c r="A1978" s="32"/>
      <c r="B1978" s="33"/>
      <c r="C1978" s="171" t="s">
        <v>3883</v>
      </c>
      <c r="D1978" s="171" t="s">
        <v>138</v>
      </c>
      <c r="E1978" s="172" t="s">
        <v>3884</v>
      </c>
      <c r="F1978" s="173" t="s">
        <v>3885</v>
      </c>
      <c r="G1978" s="174" t="s">
        <v>276</v>
      </c>
      <c r="H1978" s="175">
        <v>2</v>
      </c>
      <c r="I1978" s="176"/>
      <c r="J1978" s="177">
        <f>ROUND(I1978*H1978,2)</f>
        <v>0</v>
      </c>
      <c r="K1978" s="173" t="s">
        <v>142</v>
      </c>
      <c r="L1978" s="37"/>
      <c r="M1978" s="178" t="s">
        <v>19</v>
      </c>
      <c r="N1978" s="179" t="s">
        <v>44</v>
      </c>
      <c r="O1978" s="62"/>
      <c r="P1978" s="180">
        <f>O1978*H1978</f>
        <v>0</v>
      </c>
      <c r="Q1978" s="180">
        <v>0</v>
      </c>
      <c r="R1978" s="180">
        <f>Q1978*H1978</f>
        <v>0</v>
      </c>
      <c r="S1978" s="180">
        <v>0</v>
      </c>
      <c r="T1978" s="181">
        <f>S1978*H1978</f>
        <v>0</v>
      </c>
      <c r="U1978" s="32"/>
      <c r="V1978" s="32"/>
      <c r="W1978" s="32"/>
      <c r="X1978" s="32"/>
      <c r="Y1978" s="32"/>
      <c r="Z1978" s="32"/>
      <c r="AA1978" s="32"/>
      <c r="AB1978" s="32"/>
      <c r="AC1978" s="32"/>
      <c r="AD1978" s="32"/>
      <c r="AE1978" s="32"/>
      <c r="AR1978" s="182" t="s">
        <v>231</v>
      </c>
      <c r="AT1978" s="182" t="s">
        <v>138</v>
      </c>
      <c r="AU1978" s="182" t="s">
        <v>83</v>
      </c>
      <c r="AY1978" s="15" t="s">
        <v>136</v>
      </c>
      <c r="BE1978" s="183">
        <f>IF(N1978="základní",J1978,0)</f>
        <v>0</v>
      </c>
      <c r="BF1978" s="183">
        <f>IF(N1978="snížená",J1978,0)</f>
        <v>0</v>
      </c>
      <c r="BG1978" s="183">
        <f>IF(N1978="zákl. přenesená",J1978,0)</f>
        <v>0</v>
      </c>
      <c r="BH1978" s="183">
        <f>IF(N1978="sníž. přenesená",J1978,0)</f>
        <v>0</v>
      </c>
      <c r="BI1978" s="183">
        <f>IF(N1978="nulová",J1978,0)</f>
        <v>0</v>
      </c>
      <c r="BJ1978" s="15" t="s">
        <v>81</v>
      </c>
      <c r="BK1978" s="183">
        <f>ROUND(I1978*H1978,2)</f>
        <v>0</v>
      </c>
      <c r="BL1978" s="15" t="s">
        <v>231</v>
      </c>
      <c r="BM1978" s="182" t="s">
        <v>3886</v>
      </c>
    </row>
    <row r="1979" spans="1:65" s="2" customFormat="1" ht="11.25">
      <c r="A1979" s="32"/>
      <c r="B1979" s="33"/>
      <c r="C1979" s="34"/>
      <c r="D1979" s="184" t="s">
        <v>145</v>
      </c>
      <c r="E1979" s="34"/>
      <c r="F1979" s="185" t="s">
        <v>3887</v>
      </c>
      <c r="G1979" s="34"/>
      <c r="H1979" s="34"/>
      <c r="I1979" s="186"/>
      <c r="J1979" s="34"/>
      <c r="K1979" s="34"/>
      <c r="L1979" s="37"/>
      <c r="M1979" s="187"/>
      <c r="N1979" s="188"/>
      <c r="O1979" s="62"/>
      <c r="P1979" s="62"/>
      <c r="Q1979" s="62"/>
      <c r="R1979" s="62"/>
      <c r="S1979" s="62"/>
      <c r="T1979" s="63"/>
      <c r="U1979" s="32"/>
      <c r="V1979" s="32"/>
      <c r="W1979" s="32"/>
      <c r="X1979" s="32"/>
      <c r="Y1979" s="32"/>
      <c r="Z1979" s="32"/>
      <c r="AA1979" s="32"/>
      <c r="AB1979" s="32"/>
      <c r="AC1979" s="32"/>
      <c r="AD1979" s="32"/>
      <c r="AE1979" s="32"/>
      <c r="AT1979" s="15" t="s">
        <v>145</v>
      </c>
      <c r="AU1979" s="15" t="s">
        <v>83</v>
      </c>
    </row>
    <row r="1980" spans="1:65" s="2" customFormat="1" ht="11.25">
      <c r="A1980" s="32"/>
      <c r="B1980" s="33"/>
      <c r="C1980" s="34"/>
      <c r="D1980" s="189" t="s">
        <v>147</v>
      </c>
      <c r="E1980" s="34"/>
      <c r="F1980" s="190" t="s">
        <v>3888</v>
      </c>
      <c r="G1980" s="34"/>
      <c r="H1980" s="34"/>
      <c r="I1980" s="186"/>
      <c r="J1980" s="34"/>
      <c r="K1980" s="34"/>
      <c r="L1980" s="37"/>
      <c r="M1980" s="187"/>
      <c r="N1980" s="188"/>
      <c r="O1980" s="62"/>
      <c r="P1980" s="62"/>
      <c r="Q1980" s="62"/>
      <c r="R1980" s="62"/>
      <c r="S1980" s="62"/>
      <c r="T1980" s="63"/>
      <c r="U1980" s="32"/>
      <c r="V1980" s="32"/>
      <c r="W1980" s="32"/>
      <c r="X1980" s="32"/>
      <c r="Y1980" s="32"/>
      <c r="Z1980" s="32"/>
      <c r="AA1980" s="32"/>
      <c r="AB1980" s="32"/>
      <c r="AC1980" s="32"/>
      <c r="AD1980" s="32"/>
      <c r="AE1980" s="32"/>
      <c r="AT1980" s="15" t="s">
        <v>147</v>
      </c>
      <c r="AU1980" s="15" t="s">
        <v>83</v>
      </c>
    </row>
    <row r="1981" spans="1:65" s="2" customFormat="1" ht="16.5" customHeight="1">
      <c r="A1981" s="32"/>
      <c r="B1981" s="33"/>
      <c r="C1981" s="171" t="s">
        <v>3889</v>
      </c>
      <c r="D1981" s="171" t="s">
        <v>138</v>
      </c>
      <c r="E1981" s="172" t="s">
        <v>3890</v>
      </c>
      <c r="F1981" s="173" t="s">
        <v>3891</v>
      </c>
      <c r="G1981" s="174" t="s">
        <v>276</v>
      </c>
      <c r="H1981" s="175">
        <v>15</v>
      </c>
      <c r="I1981" s="176"/>
      <c r="J1981" s="177">
        <f>ROUND(I1981*H1981,2)</f>
        <v>0</v>
      </c>
      <c r="K1981" s="173" t="s">
        <v>142</v>
      </c>
      <c r="L1981" s="37"/>
      <c r="M1981" s="178" t="s">
        <v>19</v>
      </c>
      <c r="N1981" s="179" t="s">
        <v>44</v>
      </c>
      <c r="O1981" s="62"/>
      <c r="P1981" s="180">
        <f>O1981*H1981</f>
        <v>0</v>
      </c>
      <c r="Q1981" s="180">
        <v>2.4000000000000001E-4</v>
      </c>
      <c r="R1981" s="180">
        <f>Q1981*H1981</f>
        <v>3.5999999999999999E-3</v>
      </c>
      <c r="S1981" s="180">
        <v>0</v>
      </c>
      <c r="T1981" s="181">
        <f>S1981*H1981</f>
        <v>0</v>
      </c>
      <c r="U1981" s="32"/>
      <c r="V1981" s="32"/>
      <c r="W1981" s="32"/>
      <c r="X1981" s="32"/>
      <c r="Y1981" s="32"/>
      <c r="Z1981" s="32"/>
      <c r="AA1981" s="32"/>
      <c r="AB1981" s="32"/>
      <c r="AC1981" s="32"/>
      <c r="AD1981" s="32"/>
      <c r="AE1981" s="32"/>
      <c r="AR1981" s="182" t="s">
        <v>231</v>
      </c>
      <c r="AT1981" s="182" t="s">
        <v>138</v>
      </c>
      <c r="AU1981" s="182" t="s">
        <v>83</v>
      </c>
      <c r="AY1981" s="15" t="s">
        <v>136</v>
      </c>
      <c r="BE1981" s="183">
        <f>IF(N1981="základní",J1981,0)</f>
        <v>0</v>
      </c>
      <c r="BF1981" s="183">
        <f>IF(N1981="snížená",J1981,0)</f>
        <v>0</v>
      </c>
      <c r="BG1981" s="183">
        <f>IF(N1981="zákl. přenesená",J1981,0)</f>
        <v>0</v>
      </c>
      <c r="BH1981" s="183">
        <f>IF(N1981="sníž. přenesená",J1981,0)</f>
        <v>0</v>
      </c>
      <c r="BI1981" s="183">
        <f>IF(N1981="nulová",J1981,0)</f>
        <v>0</v>
      </c>
      <c r="BJ1981" s="15" t="s">
        <v>81</v>
      </c>
      <c r="BK1981" s="183">
        <f>ROUND(I1981*H1981,2)</f>
        <v>0</v>
      </c>
      <c r="BL1981" s="15" t="s">
        <v>231</v>
      </c>
      <c r="BM1981" s="182" t="s">
        <v>3892</v>
      </c>
    </row>
    <row r="1982" spans="1:65" s="2" customFormat="1" ht="11.25">
      <c r="A1982" s="32"/>
      <c r="B1982" s="33"/>
      <c r="C1982" s="34"/>
      <c r="D1982" s="184" t="s">
        <v>145</v>
      </c>
      <c r="E1982" s="34"/>
      <c r="F1982" s="185" t="s">
        <v>3893</v>
      </c>
      <c r="G1982" s="34"/>
      <c r="H1982" s="34"/>
      <c r="I1982" s="186"/>
      <c r="J1982" s="34"/>
      <c r="K1982" s="34"/>
      <c r="L1982" s="37"/>
      <c r="M1982" s="187"/>
      <c r="N1982" s="188"/>
      <c r="O1982" s="62"/>
      <c r="P1982" s="62"/>
      <c r="Q1982" s="62"/>
      <c r="R1982" s="62"/>
      <c r="S1982" s="62"/>
      <c r="T1982" s="63"/>
      <c r="U1982" s="32"/>
      <c r="V1982" s="32"/>
      <c r="W1982" s="32"/>
      <c r="X1982" s="32"/>
      <c r="Y1982" s="32"/>
      <c r="Z1982" s="32"/>
      <c r="AA1982" s="32"/>
      <c r="AB1982" s="32"/>
      <c r="AC1982" s="32"/>
      <c r="AD1982" s="32"/>
      <c r="AE1982" s="32"/>
      <c r="AT1982" s="15" t="s">
        <v>145</v>
      </c>
      <c r="AU1982" s="15" t="s">
        <v>83</v>
      </c>
    </row>
    <row r="1983" spans="1:65" s="2" customFormat="1" ht="11.25">
      <c r="A1983" s="32"/>
      <c r="B1983" s="33"/>
      <c r="C1983" s="34"/>
      <c r="D1983" s="189" t="s">
        <v>147</v>
      </c>
      <c r="E1983" s="34"/>
      <c r="F1983" s="190" t="s">
        <v>3894</v>
      </c>
      <c r="G1983" s="34"/>
      <c r="H1983" s="34"/>
      <c r="I1983" s="186"/>
      <c r="J1983" s="34"/>
      <c r="K1983" s="34"/>
      <c r="L1983" s="37"/>
      <c r="M1983" s="187"/>
      <c r="N1983" s="188"/>
      <c r="O1983" s="62"/>
      <c r="P1983" s="62"/>
      <c r="Q1983" s="62"/>
      <c r="R1983" s="62"/>
      <c r="S1983" s="62"/>
      <c r="T1983" s="63"/>
      <c r="U1983" s="32"/>
      <c r="V1983" s="32"/>
      <c r="W1983" s="32"/>
      <c r="X1983" s="32"/>
      <c r="Y1983" s="32"/>
      <c r="Z1983" s="32"/>
      <c r="AA1983" s="32"/>
      <c r="AB1983" s="32"/>
      <c r="AC1983" s="32"/>
      <c r="AD1983" s="32"/>
      <c r="AE1983" s="32"/>
      <c r="AT1983" s="15" t="s">
        <v>147</v>
      </c>
      <c r="AU1983" s="15" t="s">
        <v>83</v>
      </c>
    </row>
    <row r="1984" spans="1:65" s="2" customFormat="1" ht="16.5" customHeight="1">
      <c r="A1984" s="32"/>
      <c r="B1984" s="33"/>
      <c r="C1984" s="171" t="s">
        <v>3895</v>
      </c>
      <c r="D1984" s="171" t="s">
        <v>138</v>
      </c>
      <c r="E1984" s="172" t="s">
        <v>3896</v>
      </c>
      <c r="F1984" s="173" t="s">
        <v>3897</v>
      </c>
      <c r="G1984" s="174" t="s">
        <v>276</v>
      </c>
      <c r="H1984" s="175">
        <v>5</v>
      </c>
      <c r="I1984" s="176"/>
      <c r="J1984" s="177">
        <f>ROUND(I1984*H1984,2)</f>
        <v>0</v>
      </c>
      <c r="K1984" s="173" t="s">
        <v>142</v>
      </c>
      <c r="L1984" s="37"/>
      <c r="M1984" s="178" t="s">
        <v>19</v>
      </c>
      <c r="N1984" s="179" t="s">
        <v>44</v>
      </c>
      <c r="O1984" s="62"/>
      <c r="P1984" s="180">
        <f>O1984*H1984</f>
        <v>0</v>
      </c>
      <c r="Q1984" s="180">
        <v>0</v>
      </c>
      <c r="R1984" s="180">
        <f>Q1984*H1984</f>
        <v>0</v>
      </c>
      <c r="S1984" s="180">
        <v>0</v>
      </c>
      <c r="T1984" s="181">
        <f>S1984*H1984</f>
        <v>0</v>
      </c>
      <c r="U1984" s="32"/>
      <c r="V1984" s="32"/>
      <c r="W1984" s="32"/>
      <c r="X1984" s="32"/>
      <c r="Y1984" s="32"/>
      <c r="Z1984" s="32"/>
      <c r="AA1984" s="32"/>
      <c r="AB1984" s="32"/>
      <c r="AC1984" s="32"/>
      <c r="AD1984" s="32"/>
      <c r="AE1984" s="32"/>
      <c r="AR1984" s="182" t="s">
        <v>231</v>
      </c>
      <c r="AT1984" s="182" t="s">
        <v>138</v>
      </c>
      <c r="AU1984" s="182" t="s">
        <v>83</v>
      </c>
      <c r="AY1984" s="15" t="s">
        <v>136</v>
      </c>
      <c r="BE1984" s="183">
        <f>IF(N1984="základní",J1984,0)</f>
        <v>0</v>
      </c>
      <c r="BF1984" s="183">
        <f>IF(N1984="snížená",J1984,0)</f>
        <v>0</v>
      </c>
      <c r="BG1984" s="183">
        <f>IF(N1984="zákl. přenesená",J1984,0)</f>
        <v>0</v>
      </c>
      <c r="BH1984" s="183">
        <f>IF(N1984="sníž. přenesená",J1984,0)</f>
        <v>0</v>
      </c>
      <c r="BI1984" s="183">
        <f>IF(N1984="nulová",J1984,0)</f>
        <v>0</v>
      </c>
      <c r="BJ1984" s="15" t="s">
        <v>81</v>
      </c>
      <c r="BK1984" s="183">
        <f>ROUND(I1984*H1984,2)</f>
        <v>0</v>
      </c>
      <c r="BL1984" s="15" t="s">
        <v>231</v>
      </c>
      <c r="BM1984" s="182" t="s">
        <v>3898</v>
      </c>
    </row>
    <row r="1985" spans="1:65" s="2" customFormat="1" ht="11.25">
      <c r="A1985" s="32"/>
      <c r="B1985" s="33"/>
      <c r="C1985" s="34"/>
      <c r="D1985" s="184" t="s">
        <v>145</v>
      </c>
      <c r="E1985" s="34"/>
      <c r="F1985" s="185" t="s">
        <v>3899</v>
      </c>
      <c r="G1985" s="34"/>
      <c r="H1985" s="34"/>
      <c r="I1985" s="186"/>
      <c r="J1985" s="34"/>
      <c r="K1985" s="34"/>
      <c r="L1985" s="37"/>
      <c r="M1985" s="187"/>
      <c r="N1985" s="188"/>
      <c r="O1985" s="62"/>
      <c r="P1985" s="62"/>
      <c r="Q1985" s="62"/>
      <c r="R1985" s="62"/>
      <c r="S1985" s="62"/>
      <c r="T1985" s="63"/>
      <c r="U1985" s="32"/>
      <c r="V1985" s="32"/>
      <c r="W1985" s="32"/>
      <c r="X1985" s="32"/>
      <c r="Y1985" s="32"/>
      <c r="Z1985" s="32"/>
      <c r="AA1985" s="32"/>
      <c r="AB1985" s="32"/>
      <c r="AC1985" s="32"/>
      <c r="AD1985" s="32"/>
      <c r="AE1985" s="32"/>
      <c r="AT1985" s="15" t="s">
        <v>145</v>
      </c>
      <c r="AU1985" s="15" t="s">
        <v>83</v>
      </c>
    </row>
    <row r="1986" spans="1:65" s="2" customFormat="1" ht="11.25">
      <c r="A1986" s="32"/>
      <c r="B1986" s="33"/>
      <c r="C1986" s="34"/>
      <c r="D1986" s="189" t="s">
        <v>147</v>
      </c>
      <c r="E1986" s="34"/>
      <c r="F1986" s="190" t="s">
        <v>3900</v>
      </c>
      <c r="G1986" s="34"/>
      <c r="H1986" s="34"/>
      <c r="I1986" s="186"/>
      <c r="J1986" s="34"/>
      <c r="K1986" s="34"/>
      <c r="L1986" s="37"/>
      <c r="M1986" s="187"/>
      <c r="N1986" s="188"/>
      <c r="O1986" s="62"/>
      <c r="P1986" s="62"/>
      <c r="Q1986" s="62"/>
      <c r="R1986" s="62"/>
      <c r="S1986" s="62"/>
      <c r="T1986" s="63"/>
      <c r="U1986" s="32"/>
      <c r="V1986" s="32"/>
      <c r="W1986" s="32"/>
      <c r="X1986" s="32"/>
      <c r="Y1986" s="32"/>
      <c r="Z1986" s="32"/>
      <c r="AA1986" s="32"/>
      <c r="AB1986" s="32"/>
      <c r="AC1986" s="32"/>
      <c r="AD1986" s="32"/>
      <c r="AE1986" s="32"/>
      <c r="AT1986" s="15" t="s">
        <v>147</v>
      </c>
      <c r="AU1986" s="15" t="s">
        <v>83</v>
      </c>
    </row>
    <row r="1987" spans="1:65" s="2" customFormat="1" ht="16.5" customHeight="1">
      <c r="A1987" s="32"/>
      <c r="B1987" s="33"/>
      <c r="C1987" s="171" t="s">
        <v>3901</v>
      </c>
      <c r="D1987" s="171" t="s">
        <v>138</v>
      </c>
      <c r="E1987" s="172" t="s">
        <v>3902</v>
      </c>
      <c r="F1987" s="173" t="s">
        <v>3903</v>
      </c>
      <c r="G1987" s="174" t="s">
        <v>412</v>
      </c>
      <c r="H1987" s="175">
        <v>0.28499999999999998</v>
      </c>
      <c r="I1987" s="176"/>
      <c r="J1987" s="177">
        <f>ROUND(I1987*H1987,2)</f>
        <v>0</v>
      </c>
      <c r="K1987" s="173" t="s">
        <v>142</v>
      </c>
      <c r="L1987" s="37"/>
      <c r="M1987" s="178" t="s">
        <v>19</v>
      </c>
      <c r="N1987" s="179" t="s">
        <v>44</v>
      </c>
      <c r="O1987" s="62"/>
      <c r="P1987" s="180">
        <f>O1987*H1987</f>
        <v>0</v>
      </c>
      <c r="Q1987" s="180">
        <v>0</v>
      </c>
      <c r="R1987" s="180">
        <f>Q1987*H1987</f>
        <v>0</v>
      </c>
      <c r="S1987" s="180">
        <v>0</v>
      </c>
      <c r="T1987" s="181">
        <f>S1987*H1987</f>
        <v>0</v>
      </c>
      <c r="U1987" s="32"/>
      <c r="V1987" s="32"/>
      <c r="W1987" s="32"/>
      <c r="X1987" s="32"/>
      <c r="Y1987" s="32"/>
      <c r="Z1987" s="32"/>
      <c r="AA1987" s="32"/>
      <c r="AB1987" s="32"/>
      <c r="AC1987" s="32"/>
      <c r="AD1987" s="32"/>
      <c r="AE1987" s="32"/>
      <c r="AR1987" s="182" t="s">
        <v>231</v>
      </c>
      <c r="AT1987" s="182" t="s">
        <v>138</v>
      </c>
      <c r="AU1987" s="182" t="s">
        <v>83</v>
      </c>
      <c r="AY1987" s="15" t="s">
        <v>136</v>
      </c>
      <c r="BE1987" s="183">
        <f>IF(N1987="základní",J1987,0)</f>
        <v>0</v>
      </c>
      <c r="BF1987" s="183">
        <f>IF(N1987="snížená",J1987,0)</f>
        <v>0</v>
      </c>
      <c r="BG1987" s="183">
        <f>IF(N1987="zákl. přenesená",J1987,0)</f>
        <v>0</v>
      </c>
      <c r="BH1987" s="183">
        <f>IF(N1987="sníž. přenesená",J1987,0)</f>
        <v>0</v>
      </c>
      <c r="BI1987" s="183">
        <f>IF(N1987="nulová",J1987,0)</f>
        <v>0</v>
      </c>
      <c r="BJ1987" s="15" t="s">
        <v>81</v>
      </c>
      <c r="BK1987" s="183">
        <f>ROUND(I1987*H1987,2)</f>
        <v>0</v>
      </c>
      <c r="BL1987" s="15" t="s">
        <v>231</v>
      </c>
      <c r="BM1987" s="182" t="s">
        <v>3904</v>
      </c>
    </row>
    <row r="1988" spans="1:65" s="2" customFormat="1" ht="19.5">
      <c r="A1988" s="32"/>
      <c r="B1988" s="33"/>
      <c r="C1988" s="34"/>
      <c r="D1988" s="184" t="s">
        <v>145</v>
      </c>
      <c r="E1988" s="34"/>
      <c r="F1988" s="185" t="s">
        <v>3905</v>
      </c>
      <c r="G1988" s="34"/>
      <c r="H1988" s="34"/>
      <c r="I1988" s="186"/>
      <c r="J1988" s="34"/>
      <c r="K1988" s="34"/>
      <c r="L1988" s="37"/>
      <c r="M1988" s="187"/>
      <c r="N1988" s="188"/>
      <c r="O1988" s="62"/>
      <c r="P1988" s="62"/>
      <c r="Q1988" s="62"/>
      <c r="R1988" s="62"/>
      <c r="S1988" s="62"/>
      <c r="T1988" s="63"/>
      <c r="U1988" s="32"/>
      <c r="V1988" s="32"/>
      <c r="W1988" s="32"/>
      <c r="X1988" s="32"/>
      <c r="Y1988" s="32"/>
      <c r="Z1988" s="32"/>
      <c r="AA1988" s="32"/>
      <c r="AB1988" s="32"/>
      <c r="AC1988" s="32"/>
      <c r="AD1988" s="32"/>
      <c r="AE1988" s="32"/>
      <c r="AT1988" s="15" t="s">
        <v>145</v>
      </c>
      <c r="AU1988" s="15" t="s">
        <v>83</v>
      </c>
    </row>
    <row r="1989" spans="1:65" s="2" customFormat="1" ht="11.25">
      <c r="A1989" s="32"/>
      <c r="B1989" s="33"/>
      <c r="C1989" s="34"/>
      <c r="D1989" s="189" t="s">
        <v>147</v>
      </c>
      <c r="E1989" s="34"/>
      <c r="F1989" s="190" t="s">
        <v>3906</v>
      </c>
      <c r="G1989" s="34"/>
      <c r="H1989" s="34"/>
      <c r="I1989" s="186"/>
      <c r="J1989" s="34"/>
      <c r="K1989" s="34"/>
      <c r="L1989" s="37"/>
      <c r="M1989" s="187"/>
      <c r="N1989" s="188"/>
      <c r="O1989" s="62"/>
      <c r="P1989" s="62"/>
      <c r="Q1989" s="62"/>
      <c r="R1989" s="62"/>
      <c r="S1989" s="62"/>
      <c r="T1989" s="63"/>
      <c r="U1989" s="32"/>
      <c r="V1989" s="32"/>
      <c r="W1989" s="32"/>
      <c r="X1989" s="32"/>
      <c r="Y1989" s="32"/>
      <c r="Z1989" s="32"/>
      <c r="AA1989" s="32"/>
      <c r="AB1989" s="32"/>
      <c r="AC1989" s="32"/>
      <c r="AD1989" s="32"/>
      <c r="AE1989" s="32"/>
      <c r="AT1989" s="15" t="s">
        <v>147</v>
      </c>
      <c r="AU1989" s="15" t="s">
        <v>83</v>
      </c>
    </row>
    <row r="1990" spans="1:65" s="2" customFormat="1" ht="16.5" customHeight="1">
      <c r="A1990" s="32"/>
      <c r="B1990" s="33"/>
      <c r="C1990" s="171" t="s">
        <v>3907</v>
      </c>
      <c r="D1990" s="171" t="s">
        <v>138</v>
      </c>
      <c r="E1990" s="172" t="s">
        <v>3908</v>
      </c>
      <c r="F1990" s="173" t="s">
        <v>3909</v>
      </c>
      <c r="G1990" s="174" t="s">
        <v>412</v>
      </c>
      <c r="H1990" s="175">
        <v>0.28499999999999998</v>
      </c>
      <c r="I1990" s="176"/>
      <c r="J1990" s="177">
        <f>ROUND(I1990*H1990,2)</f>
        <v>0</v>
      </c>
      <c r="K1990" s="173" t="s">
        <v>142</v>
      </c>
      <c r="L1990" s="37"/>
      <c r="M1990" s="178" t="s">
        <v>19</v>
      </c>
      <c r="N1990" s="179" t="s">
        <v>44</v>
      </c>
      <c r="O1990" s="62"/>
      <c r="P1990" s="180">
        <f>O1990*H1990</f>
        <v>0</v>
      </c>
      <c r="Q1990" s="180">
        <v>0</v>
      </c>
      <c r="R1990" s="180">
        <f>Q1990*H1990</f>
        <v>0</v>
      </c>
      <c r="S1990" s="180">
        <v>0</v>
      </c>
      <c r="T1990" s="181">
        <f>S1990*H1990</f>
        <v>0</v>
      </c>
      <c r="U1990" s="32"/>
      <c r="V1990" s="32"/>
      <c r="W1990" s="32"/>
      <c r="X1990" s="32"/>
      <c r="Y1990" s="32"/>
      <c r="Z1990" s="32"/>
      <c r="AA1990" s="32"/>
      <c r="AB1990" s="32"/>
      <c r="AC1990" s="32"/>
      <c r="AD1990" s="32"/>
      <c r="AE1990" s="32"/>
      <c r="AR1990" s="182" t="s">
        <v>231</v>
      </c>
      <c r="AT1990" s="182" t="s">
        <v>138</v>
      </c>
      <c r="AU1990" s="182" t="s">
        <v>83</v>
      </c>
      <c r="AY1990" s="15" t="s">
        <v>136</v>
      </c>
      <c r="BE1990" s="183">
        <f>IF(N1990="základní",J1990,0)</f>
        <v>0</v>
      </c>
      <c r="BF1990" s="183">
        <f>IF(N1990="snížená",J1990,0)</f>
        <v>0</v>
      </c>
      <c r="BG1990" s="183">
        <f>IF(N1990="zákl. přenesená",J1990,0)</f>
        <v>0</v>
      </c>
      <c r="BH1990" s="183">
        <f>IF(N1990="sníž. přenesená",J1990,0)</f>
        <v>0</v>
      </c>
      <c r="BI1990" s="183">
        <f>IF(N1990="nulová",J1990,0)</f>
        <v>0</v>
      </c>
      <c r="BJ1990" s="15" t="s">
        <v>81</v>
      </c>
      <c r="BK1990" s="183">
        <f>ROUND(I1990*H1990,2)</f>
        <v>0</v>
      </c>
      <c r="BL1990" s="15" t="s">
        <v>231</v>
      </c>
      <c r="BM1990" s="182" t="s">
        <v>3910</v>
      </c>
    </row>
    <row r="1991" spans="1:65" s="2" customFormat="1" ht="19.5">
      <c r="A1991" s="32"/>
      <c r="B1991" s="33"/>
      <c r="C1991" s="34"/>
      <c r="D1991" s="184" t="s">
        <v>145</v>
      </c>
      <c r="E1991" s="34"/>
      <c r="F1991" s="185" t="s">
        <v>3911</v>
      </c>
      <c r="G1991" s="34"/>
      <c r="H1991" s="34"/>
      <c r="I1991" s="186"/>
      <c r="J1991" s="34"/>
      <c r="K1991" s="34"/>
      <c r="L1991" s="37"/>
      <c r="M1991" s="187"/>
      <c r="N1991" s="188"/>
      <c r="O1991" s="62"/>
      <c r="P1991" s="62"/>
      <c r="Q1991" s="62"/>
      <c r="R1991" s="62"/>
      <c r="S1991" s="62"/>
      <c r="T1991" s="63"/>
      <c r="U1991" s="32"/>
      <c r="V1991" s="32"/>
      <c r="W1991" s="32"/>
      <c r="X1991" s="32"/>
      <c r="Y1991" s="32"/>
      <c r="Z1991" s="32"/>
      <c r="AA1991" s="32"/>
      <c r="AB1991" s="32"/>
      <c r="AC1991" s="32"/>
      <c r="AD1991" s="32"/>
      <c r="AE1991" s="32"/>
      <c r="AT1991" s="15" t="s">
        <v>145</v>
      </c>
      <c r="AU1991" s="15" t="s">
        <v>83</v>
      </c>
    </row>
    <row r="1992" spans="1:65" s="2" customFormat="1" ht="11.25">
      <c r="A1992" s="32"/>
      <c r="B1992" s="33"/>
      <c r="C1992" s="34"/>
      <c r="D1992" s="189" t="s">
        <v>147</v>
      </c>
      <c r="E1992" s="34"/>
      <c r="F1992" s="190" t="s">
        <v>3912</v>
      </c>
      <c r="G1992" s="34"/>
      <c r="H1992" s="34"/>
      <c r="I1992" s="186"/>
      <c r="J1992" s="34"/>
      <c r="K1992" s="34"/>
      <c r="L1992" s="37"/>
      <c r="M1992" s="187"/>
      <c r="N1992" s="188"/>
      <c r="O1992" s="62"/>
      <c r="P1992" s="62"/>
      <c r="Q1992" s="62"/>
      <c r="R1992" s="62"/>
      <c r="S1992" s="62"/>
      <c r="T1992" s="63"/>
      <c r="U1992" s="32"/>
      <c r="V1992" s="32"/>
      <c r="W1992" s="32"/>
      <c r="X1992" s="32"/>
      <c r="Y1992" s="32"/>
      <c r="Z1992" s="32"/>
      <c r="AA1992" s="32"/>
      <c r="AB1992" s="32"/>
      <c r="AC1992" s="32"/>
      <c r="AD1992" s="32"/>
      <c r="AE1992" s="32"/>
      <c r="AT1992" s="15" t="s">
        <v>147</v>
      </c>
      <c r="AU1992" s="15" t="s">
        <v>83</v>
      </c>
    </row>
    <row r="1993" spans="1:65" s="12" customFormat="1" ht="22.9" customHeight="1">
      <c r="B1993" s="155"/>
      <c r="C1993" s="156"/>
      <c r="D1993" s="157" t="s">
        <v>72</v>
      </c>
      <c r="E1993" s="169" t="s">
        <v>3913</v>
      </c>
      <c r="F1993" s="169" t="s">
        <v>3914</v>
      </c>
      <c r="G1993" s="156"/>
      <c r="H1993" s="156"/>
      <c r="I1993" s="159"/>
      <c r="J1993" s="170">
        <f>BK1993</f>
        <v>0</v>
      </c>
      <c r="K1993" s="156"/>
      <c r="L1993" s="161"/>
      <c r="M1993" s="162"/>
      <c r="N1993" s="163"/>
      <c r="O1993" s="163"/>
      <c r="P1993" s="164">
        <f>SUM(P1994:P2031)</f>
        <v>0</v>
      </c>
      <c r="Q1993" s="163"/>
      <c r="R1993" s="164">
        <f>SUM(R1994:R2031)</f>
        <v>4.1758499999999996</v>
      </c>
      <c r="S1993" s="163"/>
      <c r="T1993" s="165">
        <f>SUM(T1994:T2031)</f>
        <v>7.0810999999999993</v>
      </c>
      <c r="AR1993" s="166" t="s">
        <v>83</v>
      </c>
      <c r="AT1993" s="167" t="s">
        <v>72</v>
      </c>
      <c r="AU1993" s="167" t="s">
        <v>81</v>
      </c>
      <c r="AY1993" s="166" t="s">
        <v>136</v>
      </c>
      <c r="BK1993" s="168">
        <f>SUM(BK1994:BK2031)</f>
        <v>0</v>
      </c>
    </row>
    <row r="1994" spans="1:65" s="2" customFormat="1" ht="16.5" customHeight="1">
      <c r="A1994" s="32"/>
      <c r="B1994" s="33"/>
      <c r="C1994" s="171" t="s">
        <v>3915</v>
      </c>
      <c r="D1994" s="171" t="s">
        <v>138</v>
      </c>
      <c r="E1994" s="172" t="s">
        <v>3916</v>
      </c>
      <c r="F1994" s="173" t="s">
        <v>3917</v>
      </c>
      <c r="G1994" s="174" t="s">
        <v>141</v>
      </c>
      <c r="H1994" s="175">
        <v>80</v>
      </c>
      <c r="I1994" s="176"/>
      <c r="J1994" s="177">
        <f>ROUND(I1994*H1994,2)</f>
        <v>0</v>
      </c>
      <c r="K1994" s="173" t="s">
        <v>142</v>
      </c>
      <c r="L1994" s="37"/>
      <c r="M1994" s="178" t="s">
        <v>19</v>
      </c>
      <c r="N1994" s="179" t="s">
        <v>44</v>
      </c>
      <c r="O1994" s="62"/>
      <c r="P1994" s="180">
        <f>O1994*H1994</f>
        <v>0</v>
      </c>
      <c r="Q1994" s="180">
        <v>2.9999999999999997E-4</v>
      </c>
      <c r="R1994" s="180">
        <f>Q1994*H1994</f>
        <v>2.3999999999999997E-2</v>
      </c>
      <c r="S1994" s="180">
        <v>0</v>
      </c>
      <c r="T1994" s="181">
        <f>S1994*H1994</f>
        <v>0</v>
      </c>
      <c r="U1994" s="32"/>
      <c r="V1994" s="32"/>
      <c r="W1994" s="32"/>
      <c r="X1994" s="32"/>
      <c r="Y1994" s="32"/>
      <c r="Z1994" s="32"/>
      <c r="AA1994" s="32"/>
      <c r="AB1994" s="32"/>
      <c r="AC1994" s="32"/>
      <c r="AD1994" s="32"/>
      <c r="AE1994" s="32"/>
      <c r="AR1994" s="182" t="s">
        <v>231</v>
      </c>
      <c r="AT1994" s="182" t="s">
        <v>138</v>
      </c>
      <c r="AU1994" s="182" t="s">
        <v>83</v>
      </c>
      <c r="AY1994" s="15" t="s">
        <v>136</v>
      </c>
      <c r="BE1994" s="183">
        <f>IF(N1994="základní",J1994,0)</f>
        <v>0</v>
      </c>
      <c r="BF1994" s="183">
        <f>IF(N1994="snížená",J1994,0)</f>
        <v>0</v>
      </c>
      <c r="BG1994" s="183">
        <f>IF(N1994="zákl. přenesená",J1994,0)</f>
        <v>0</v>
      </c>
      <c r="BH1994" s="183">
        <f>IF(N1994="sníž. přenesená",J1994,0)</f>
        <v>0</v>
      </c>
      <c r="BI1994" s="183">
        <f>IF(N1994="nulová",J1994,0)</f>
        <v>0</v>
      </c>
      <c r="BJ1994" s="15" t="s">
        <v>81</v>
      </c>
      <c r="BK1994" s="183">
        <f>ROUND(I1994*H1994,2)</f>
        <v>0</v>
      </c>
      <c r="BL1994" s="15" t="s">
        <v>231</v>
      </c>
      <c r="BM1994" s="182" t="s">
        <v>3918</v>
      </c>
    </row>
    <row r="1995" spans="1:65" s="2" customFormat="1" ht="11.25">
      <c r="A1995" s="32"/>
      <c r="B1995" s="33"/>
      <c r="C1995" s="34"/>
      <c r="D1995" s="184" t="s">
        <v>145</v>
      </c>
      <c r="E1995" s="34"/>
      <c r="F1995" s="185" t="s">
        <v>3919</v>
      </c>
      <c r="G1995" s="34"/>
      <c r="H1995" s="34"/>
      <c r="I1995" s="186"/>
      <c r="J1995" s="34"/>
      <c r="K1995" s="34"/>
      <c r="L1995" s="37"/>
      <c r="M1995" s="187"/>
      <c r="N1995" s="188"/>
      <c r="O1995" s="62"/>
      <c r="P1995" s="62"/>
      <c r="Q1995" s="62"/>
      <c r="R1995" s="62"/>
      <c r="S1995" s="62"/>
      <c r="T1995" s="63"/>
      <c r="U1995" s="32"/>
      <c r="V1995" s="32"/>
      <c r="W1995" s="32"/>
      <c r="X1995" s="32"/>
      <c r="Y1995" s="32"/>
      <c r="Z1995" s="32"/>
      <c r="AA1995" s="32"/>
      <c r="AB1995" s="32"/>
      <c r="AC1995" s="32"/>
      <c r="AD1995" s="32"/>
      <c r="AE1995" s="32"/>
      <c r="AT1995" s="15" t="s">
        <v>145</v>
      </c>
      <c r="AU1995" s="15" t="s">
        <v>83</v>
      </c>
    </row>
    <row r="1996" spans="1:65" s="2" customFormat="1" ht="11.25">
      <c r="A1996" s="32"/>
      <c r="B1996" s="33"/>
      <c r="C1996" s="34"/>
      <c r="D1996" s="189" t="s">
        <v>147</v>
      </c>
      <c r="E1996" s="34"/>
      <c r="F1996" s="190" t="s">
        <v>3920</v>
      </c>
      <c r="G1996" s="34"/>
      <c r="H1996" s="34"/>
      <c r="I1996" s="186"/>
      <c r="J1996" s="34"/>
      <c r="K1996" s="34"/>
      <c r="L1996" s="37"/>
      <c r="M1996" s="187"/>
      <c r="N1996" s="188"/>
      <c r="O1996" s="62"/>
      <c r="P1996" s="62"/>
      <c r="Q1996" s="62"/>
      <c r="R1996" s="62"/>
      <c r="S1996" s="62"/>
      <c r="T1996" s="63"/>
      <c r="U1996" s="32"/>
      <c r="V1996" s="32"/>
      <c r="W1996" s="32"/>
      <c r="X1996" s="32"/>
      <c r="Y1996" s="32"/>
      <c r="Z1996" s="32"/>
      <c r="AA1996" s="32"/>
      <c r="AB1996" s="32"/>
      <c r="AC1996" s="32"/>
      <c r="AD1996" s="32"/>
      <c r="AE1996" s="32"/>
      <c r="AT1996" s="15" t="s">
        <v>147</v>
      </c>
      <c r="AU1996" s="15" t="s">
        <v>83</v>
      </c>
    </row>
    <row r="1997" spans="1:65" s="2" customFormat="1" ht="16.5" customHeight="1">
      <c r="A1997" s="32"/>
      <c r="B1997" s="33"/>
      <c r="C1997" s="171" t="s">
        <v>3921</v>
      </c>
      <c r="D1997" s="171" t="s">
        <v>138</v>
      </c>
      <c r="E1997" s="172" t="s">
        <v>3922</v>
      </c>
      <c r="F1997" s="173" t="s">
        <v>3923</v>
      </c>
      <c r="G1997" s="174" t="s">
        <v>141</v>
      </c>
      <c r="H1997" s="175">
        <v>80</v>
      </c>
      <c r="I1997" s="176"/>
      <c r="J1997" s="177">
        <f>ROUND(I1997*H1997,2)</f>
        <v>0</v>
      </c>
      <c r="K1997" s="173" t="s">
        <v>142</v>
      </c>
      <c r="L1997" s="37"/>
      <c r="M1997" s="178" t="s">
        <v>19</v>
      </c>
      <c r="N1997" s="179" t="s">
        <v>44</v>
      </c>
      <c r="O1997" s="62"/>
      <c r="P1997" s="180">
        <f>O1997*H1997</f>
        <v>0</v>
      </c>
      <c r="Q1997" s="180">
        <v>3.7659999999999999E-2</v>
      </c>
      <c r="R1997" s="180">
        <f>Q1997*H1997</f>
        <v>3.0127999999999999</v>
      </c>
      <c r="S1997" s="180">
        <v>0</v>
      </c>
      <c r="T1997" s="181">
        <f>S1997*H1997</f>
        <v>0</v>
      </c>
      <c r="U1997" s="32"/>
      <c r="V1997" s="32"/>
      <c r="W1997" s="32"/>
      <c r="X1997" s="32"/>
      <c r="Y1997" s="32"/>
      <c r="Z1997" s="32"/>
      <c r="AA1997" s="32"/>
      <c r="AB1997" s="32"/>
      <c r="AC1997" s="32"/>
      <c r="AD1997" s="32"/>
      <c r="AE1997" s="32"/>
      <c r="AR1997" s="182" t="s">
        <v>231</v>
      </c>
      <c r="AT1997" s="182" t="s">
        <v>138</v>
      </c>
      <c r="AU1997" s="182" t="s">
        <v>83</v>
      </c>
      <c r="AY1997" s="15" t="s">
        <v>136</v>
      </c>
      <c r="BE1997" s="183">
        <f>IF(N1997="základní",J1997,0)</f>
        <v>0</v>
      </c>
      <c r="BF1997" s="183">
        <f>IF(N1997="snížená",J1997,0)</f>
        <v>0</v>
      </c>
      <c r="BG1997" s="183">
        <f>IF(N1997="zákl. přenesená",J1997,0)</f>
        <v>0</v>
      </c>
      <c r="BH1997" s="183">
        <f>IF(N1997="sníž. přenesená",J1997,0)</f>
        <v>0</v>
      </c>
      <c r="BI1997" s="183">
        <f>IF(N1997="nulová",J1997,0)</f>
        <v>0</v>
      </c>
      <c r="BJ1997" s="15" t="s">
        <v>81</v>
      </c>
      <c r="BK1997" s="183">
        <f>ROUND(I1997*H1997,2)</f>
        <v>0</v>
      </c>
      <c r="BL1997" s="15" t="s">
        <v>231</v>
      </c>
      <c r="BM1997" s="182" t="s">
        <v>3924</v>
      </c>
    </row>
    <row r="1998" spans="1:65" s="2" customFormat="1" ht="11.25">
      <c r="A1998" s="32"/>
      <c r="B1998" s="33"/>
      <c r="C1998" s="34"/>
      <c r="D1998" s="184" t="s">
        <v>145</v>
      </c>
      <c r="E1998" s="34"/>
      <c r="F1998" s="185" t="s">
        <v>3925</v>
      </c>
      <c r="G1998" s="34"/>
      <c r="H1998" s="34"/>
      <c r="I1998" s="186"/>
      <c r="J1998" s="34"/>
      <c r="K1998" s="34"/>
      <c r="L1998" s="37"/>
      <c r="M1998" s="187"/>
      <c r="N1998" s="188"/>
      <c r="O1998" s="62"/>
      <c r="P1998" s="62"/>
      <c r="Q1998" s="62"/>
      <c r="R1998" s="62"/>
      <c r="S1998" s="62"/>
      <c r="T1998" s="63"/>
      <c r="U1998" s="32"/>
      <c r="V1998" s="32"/>
      <c r="W1998" s="32"/>
      <c r="X1998" s="32"/>
      <c r="Y1998" s="32"/>
      <c r="Z1998" s="32"/>
      <c r="AA1998" s="32"/>
      <c r="AB1998" s="32"/>
      <c r="AC1998" s="32"/>
      <c r="AD1998" s="32"/>
      <c r="AE1998" s="32"/>
      <c r="AT1998" s="15" t="s">
        <v>145</v>
      </c>
      <c r="AU1998" s="15" t="s">
        <v>83</v>
      </c>
    </row>
    <row r="1999" spans="1:65" s="2" customFormat="1" ht="11.25">
      <c r="A1999" s="32"/>
      <c r="B1999" s="33"/>
      <c r="C1999" s="34"/>
      <c r="D1999" s="189" t="s">
        <v>147</v>
      </c>
      <c r="E1999" s="34"/>
      <c r="F1999" s="190" t="s">
        <v>3926</v>
      </c>
      <c r="G1999" s="34"/>
      <c r="H1999" s="34"/>
      <c r="I1999" s="186"/>
      <c r="J1999" s="34"/>
      <c r="K1999" s="34"/>
      <c r="L1999" s="37"/>
      <c r="M1999" s="187"/>
      <c r="N1999" s="188"/>
      <c r="O1999" s="62"/>
      <c r="P1999" s="62"/>
      <c r="Q1999" s="62"/>
      <c r="R1999" s="62"/>
      <c r="S1999" s="62"/>
      <c r="T1999" s="63"/>
      <c r="U1999" s="32"/>
      <c r="V1999" s="32"/>
      <c r="W1999" s="32"/>
      <c r="X1999" s="32"/>
      <c r="Y1999" s="32"/>
      <c r="Z1999" s="32"/>
      <c r="AA1999" s="32"/>
      <c r="AB1999" s="32"/>
      <c r="AC1999" s="32"/>
      <c r="AD1999" s="32"/>
      <c r="AE1999" s="32"/>
      <c r="AT1999" s="15" t="s">
        <v>147</v>
      </c>
      <c r="AU1999" s="15" t="s">
        <v>83</v>
      </c>
    </row>
    <row r="2000" spans="1:65" s="2" customFormat="1" ht="24.2" customHeight="1">
      <c r="A2000" s="32"/>
      <c r="B2000" s="33"/>
      <c r="C2000" s="191" t="s">
        <v>3927</v>
      </c>
      <c r="D2000" s="191" t="s">
        <v>409</v>
      </c>
      <c r="E2000" s="192" t="s">
        <v>3928</v>
      </c>
      <c r="F2000" s="193" t="s">
        <v>3929</v>
      </c>
      <c r="G2000" s="194" t="s">
        <v>141</v>
      </c>
      <c r="H2000" s="195">
        <v>55</v>
      </c>
      <c r="I2000" s="196"/>
      <c r="J2000" s="197">
        <f>ROUND(I2000*H2000,2)</f>
        <v>0</v>
      </c>
      <c r="K2000" s="193" t="s">
        <v>142</v>
      </c>
      <c r="L2000" s="198"/>
      <c r="M2000" s="199" t="s">
        <v>19</v>
      </c>
      <c r="N2000" s="200" t="s">
        <v>44</v>
      </c>
      <c r="O2000" s="62"/>
      <c r="P2000" s="180">
        <f>O2000*H2000</f>
        <v>0</v>
      </c>
      <c r="Q2000" s="180">
        <v>1.9199999999999998E-2</v>
      </c>
      <c r="R2000" s="180">
        <f>Q2000*H2000</f>
        <v>1.0559999999999998</v>
      </c>
      <c r="S2000" s="180">
        <v>0</v>
      </c>
      <c r="T2000" s="181">
        <f>S2000*H2000</f>
        <v>0</v>
      </c>
      <c r="U2000" s="32"/>
      <c r="V2000" s="32"/>
      <c r="W2000" s="32"/>
      <c r="X2000" s="32"/>
      <c r="Y2000" s="32"/>
      <c r="Z2000" s="32"/>
      <c r="AA2000" s="32"/>
      <c r="AB2000" s="32"/>
      <c r="AC2000" s="32"/>
      <c r="AD2000" s="32"/>
      <c r="AE2000" s="32"/>
      <c r="AR2000" s="182" t="s">
        <v>330</v>
      </c>
      <c r="AT2000" s="182" t="s">
        <v>409</v>
      </c>
      <c r="AU2000" s="182" t="s">
        <v>83</v>
      </c>
      <c r="AY2000" s="15" t="s">
        <v>136</v>
      </c>
      <c r="BE2000" s="183">
        <f>IF(N2000="základní",J2000,0)</f>
        <v>0</v>
      </c>
      <c r="BF2000" s="183">
        <f>IF(N2000="snížená",J2000,0)</f>
        <v>0</v>
      </c>
      <c r="BG2000" s="183">
        <f>IF(N2000="zákl. přenesená",J2000,0)</f>
        <v>0</v>
      </c>
      <c r="BH2000" s="183">
        <f>IF(N2000="sníž. přenesená",J2000,0)</f>
        <v>0</v>
      </c>
      <c r="BI2000" s="183">
        <f>IF(N2000="nulová",J2000,0)</f>
        <v>0</v>
      </c>
      <c r="BJ2000" s="15" t="s">
        <v>81</v>
      </c>
      <c r="BK2000" s="183">
        <f>ROUND(I2000*H2000,2)</f>
        <v>0</v>
      </c>
      <c r="BL2000" s="15" t="s">
        <v>231</v>
      </c>
      <c r="BM2000" s="182" t="s">
        <v>3930</v>
      </c>
    </row>
    <row r="2001" spans="1:65" s="2" customFormat="1" ht="11.25">
      <c r="A2001" s="32"/>
      <c r="B2001" s="33"/>
      <c r="C2001" s="34"/>
      <c r="D2001" s="184" t="s">
        <v>145</v>
      </c>
      <c r="E2001" s="34"/>
      <c r="F2001" s="185" t="s">
        <v>3929</v>
      </c>
      <c r="G2001" s="34"/>
      <c r="H2001" s="34"/>
      <c r="I2001" s="186"/>
      <c r="J2001" s="34"/>
      <c r="K2001" s="34"/>
      <c r="L2001" s="37"/>
      <c r="M2001" s="187"/>
      <c r="N2001" s="188"/>
      <c r="O2001" s="62"/>
      <c r="P2001" s="62"/>
      <c r="Q2001" s="62"/>
      <c r="R2001" s="62"/>
      <c r="S2001" s="62"/>
      <c r="T2001" s="63"/>
      <c r="U2001" s="32"/>
      <c r="V2001" s="32"/>
      <c r="W2001" s="32"/>
      <c r="X2001" s="32"/>
      <c r="Y2001" s="32"/>
      <c r="Z2001" s="32"/>
      <c r="AA2001" s="32"/>
      <c r="AB2001" s="32"/>
      <c r="AC2001" s="32"/>
      <c r="AD2001" s="32"/>
      <c r="AE2001" s="32"/>
      <c r="AT2001" s="15" t="s">
        <v>145</v>
      </c>
      <c r="AU2001" s="15" t="s">
        <v>83</v>
      </c>
    </row>
    <row r="2002" spans="1:65" s="2" customFormat="1" ht="16.5" customHeight="1">
      <c r="A2002" s="32"/>
      <c r="B2002" s="33"/>
      <c r="C2002" s="171" t="s">
        <v>3931</v>
      </c>
      <c r="D2002" s="171" t="s">
        <v>138</v>
      </c>
      <c r="E2002" s="172" t="s">
        <v>3932</v>
      </c>
      <c r="F2002" s="173" t="s">
        <v>3933</v>
      </c>
      <c r="G2002" s="174" t="s">
        <v>141</v>
      </c>
      <c r="H2002" s="175">
        <v>80</v>
      </c>
      <c r="I2002" s="176"/>
      <c r="J2002" s="177">
        <f>ROUND(I2002*H2002,2)</f>
        <v>0</v>
      </c>
      <c r="K2002" s="173" t="s">
        <v>142</v>
      </c>
      <c r="L2002" s="37"/>
      <c r="M2002" s="178" t="s">
        <v>19</v>
      </c>
      <c r="N2002" s="179" t="s">
        <v>44</v>
      </c>
      <c r="O2002" s="62"/>
      <c r="P2002" s="180">
        <f>O2002*H2002</f>
        <v>0</v>
      </c>
      <c r="Q2002" s="180">
        <v>0</v>
      </c>
      <c r="R2002" s="180">
        <f>Q2002*H2002</f>
        <v>0</v>
      </c>
      <c r="S2002" s="180">
        <v>8.3169999999999994E-2</v>
      </c>
      <c r="T2002" s="181">
        <f>S2002*H2002</f>
        <v>6.6535999999999991</v>
      </c>
      <c r="U2002" s="32"/>
      <c r="V2002" s="32"/>
      <c r="W2002" s="32"/>
      <c r="X2002" s="32"/>
      <c r="Y2002" s="32"/>
      <c r="Z2002" s="32"/>
      <c r="AA2002" s="32"/>
      <c r="AB2002" s="32"/>
      <c r="AC2002" s="32"/>
      <c r="AD2002" s="32"/>
      <c r="AE2002" s="32"/>
      <c r="AR2002" s="182" t="s">
        <v>231</v>
      </c>
      <c r="AT2002" s="182" t="s">
        <v>138</v>
      </c>
      <c r="AU2002" s="182" t="s">
        <v>83</v>
      </c>
      <c r="AY2002" s="15" t="s">
        <v>136</v>
      </c>
      <c r="BE2002" s="183">
        <f>IF(N2002="základní",J2002,0)</f>
        <v>0</v>
      </c>
      <c r="BF2002" s="183">
        <f>IF(N2002="snížená",J2002,0)</f>
        <v>0</v>
      </c>
      <c r="BG2002" s="183">
        <f>IF(N2002="zákl. přenesená",J2002,0)</f>
        <v>0</v>
      </c>
      <c r="BH2002" s="183">
        <f>IF(N2002="sníž. přenesená",J2002,0)</f>
        <v>0</v>
      </c>
      <c r="BI2002" s="183">
        <f>IF(N2002="nulová",J2002,0)</f>
        <v>0</v>
      </c>
      <c r="BJ2002" s="15" t="s">
        <v>81</v>
      </c>
      <c r="BK2002" s="183">
        <f>ROUND(I2002*H2002,2)</f>
        <v>0</v>
      </c>
      <c r="BL2002" s="15" t="s">
        <v>231</v>
      </c>
      <c r="BM2002" s="182" t="s">
        <v>3934</v>
      </c>
    </row>
    <row r="2003" spans="1:65" s="2" customFormat="1" ht="11.25">
      <c r="A2003" s="32"/>
      <c r="B2003" s="33"/>
      <c r="C2003" s="34"/>
      <c r="D2003" s="184" t="s">
        <v>145</v>
      </c>
      <c r="E2003" s="34"/>
      <c r="F2003" s="185" t="s">
        <v>3933</v>
      </c>
      <c r="G2003" s="34"/>
      <c r="H2003" s="34"/>
      <c r="I2003" s="186"/>
      <c r="J2003" s="34"/>
      <c r="K2003" s="34"/>
      <c r="L2003" s="37"/>
      <c r="M2003" s="187"/>
      <c r="N2003" s="188"/>
      <c r="O2003" s="62"/>
      <c r="P2003" s="62"/>
      <c r="Q2003" s="62"/>
      <c r="R2003" s="62"/>
      <c r="S2003" s="62"/>
      <c r="T2003" s="63"/>
      <c r="U2003" s="32"/>
      <c r="V2003" s="32"/>
      <c r="W2003" s="32"/>
      <c r="X2003" s="32"/>
      <c r="Y2003" s="32"/>
      <c r="Z2003" s="32"/>
      <c r="AA2003" s="32"/>
      <c r="AB2003" s="32"/>
      <c r="AC2003" s="32"/>
      <c r="AD2003" s="32"/>
      <c r="AE2003" s="32"/>
      <c r="AT2003" s="15" t="s">
        <v>145</v>
      </c>
      <c r="AU2003" s="15" t="s">
        <v>83</v>
      </c>
    </row>
    <row r="2004" spans="1:65" s="2" customFormat="1" ht="11.25">
      <c r="A2004" s="32"/>
      <c r="B2004" s="33"/>
      <c r="C2004" s="34"/>
      <c r="D2004" s="189" t="s">
        <v>147</v>
      </c>
      <c r="E2004" s="34"/>
      <c r="F2004" s="190" t="s">
        <v>3935</v>
      </c>
      <c r="G2004" s="34"/>
      <c r="H2004" s="34"/>
      <c r="I2004" s="186"/>
      <c r="J2004" s="34"/>
      <c r="K2004" s="34"/>
      <c r="L2004" s="37"/>
      <c r="M2004" s="187"/>
      <c r="N2004" s="188"/>
      <c r="O2004" s="62"/>
      <c r="P2004" s="62"/>
      <c r="Q2004" s="62"/>
      <c r="R2004" s="62"/>
      <c r="S2004" s="62"/>
      <c r="T2004" s="63"/>
      <c r="U2004" s="32"/>
      <c r="V2004" s="32"/>
      <c r="W2004" s="32"/>
      <c r="X2004" s="32"/>
      <c r="Y2004" s="32"/>
      <c r="Z2004" s="32"/>
      <c r="AA2004" s="32"/>
      <c r="AB2004" s="32"/>
      <c r="AC2004" s="32"/>
      <c r="AD2004" s="32"/>
      <c r="AE2004" s="32"/>
      <c r="AT2004" s="15" t="s">
        <v>147</v>
      </c>
      <c r="AU2004" s="15" t="s">
        <v>83</v>
      </c>
    </row>
    <row r="2005" spans="1:65" s="2" customFormat="1" ht="16.5" customHeight="1">
      <c r="A2005" s="32"/>
      <c r="B2005" s="33"/>
      <c r="C2005" s="171" t="s">
        <v>3936</v>
      </c>
      <c r="D2005" s="171" t="s">
        <v>138</v>
      </c>
      <c r="E2005" s="172" t="s">
        <v>3937</v>
      </c>
      <c r="F2005" s="173" t="s">
        <v>3938</v>
      </c>
      <c r="G2005" s="174" t="s">
        <v>168</v>
      </c>
      <c r="H2005" s="175">
        <v>9</v>
      </c>
      <c r="I2005" s="176"/>
      <c r="J2005" s="177">
        <f>ROUND(I2005*H2005,2)</f>
        <v>0</v>
      </c>
      <c r="K2005" s="173" t="s">
        <v>142</v>
      </c>
      <c r="L2005" s="37"/>
      <c r="M2005" s="178" t="s">
        <v>19</v>
      </c>
      <c r="N2005" s="179" t="s">
        <v>44</v>
      </c>
      <c r="O2005" s="62"/>
      <c r="P2005" s="180">
        <f>O2005*H2005</f>
        <v>0</v>
      </c>
      <c r="Q2005" s="180">
        <v>5.6999999999999998E-4</v>
      </c>
      <c r="R2005" s="180">
        <f>Q2005*H2005</f>
        <v>5.13E-3</v>
      </c>
      <c r="S2005" s="180">
        <v>9.2200000000000008E-3</v>
      </c>
      <c r="T2005" s="181">
        <f>S2005*H2005</f>
        <v>8.2980000000000012E-2</v>
      </c>
      <c r="U2005" s="32"/>
      <c r="V2005" s="32"/>
      <c r="W2005" s="32"/>
      <c r="X2005" s="32"/>
      <c r="Y2005" s="32"/>
      <c r="Z2005" s="32"/>
      <c r="AA2005" s="32"/>
      <c r="AB2005" s="32"/>
      <c r="AC2005" s="32"/>
      <c r="AD2005" s="32"/>
      <c r="AE2005" s="32"/>
      <c r="AR2005" s="182" t="s">
        <v>231</v>
      </c>
      <c r="AT2005" s="182" t="s">
        <v>138</v>
      </c>
      <c r="AU2005" s="182" t="s">
        <v>83</v>
      </c>
      <c r="AY2005" s="15" t="s">
        <v>136</v>
      </c>
      <c r="BE2005" s="183">
        <f>IF(N2005="základní",J2005,0)</f>
        <v>0</v>
      </c>
      <c r="BF2005" s="183">
        <f>IF(N2005="snížená",J2005,0)</f>
        <v>0</v>
      </c>
      <c r="BG2005" s="183">
        <f>IF(N2005="zákl. přenesená",J2005,0)</f>
        <v>0</v>
      </c>
      <c r="BH2005" s="183">
        <f>IF(N2005="sníž. přenesená",J2005,0)</f>
        <v>0</v>
      </c>
      <c r="BI2005" s="183">
        <f>IF(N2005="nulová",J2005,0)</f>
        <v>0</v>
      </c>
      <c r="BJ2005" s="15" t="s">
        <v>81</v>
      </c>
      <c r="BK2005" s="183">
        <f>ROUND(I2005*H2005,2)</f>
        <v>0</v>
      </c>
      <c r="BL2005" s="15" t="s">
        <v>231</v>
      </c>
      <c r="BM2005" s="182" t="s">
        <v>3939</v>
      </c>
    </row>
    <row r="2006" spans="1:65" s="2" customFormat="1" ht="11.25">
      <c r="A2006" s="32"/>
      <c r="B2006" s="33"/>
      <c r="C2006" s="34"/>
      <c r="D2006" s="184" t="s">
        <v>145</v>
      </c>
      <c r="E2006" s="34"/>
      <c r="F2006" s="185" t="s">
        <v>3940</v>
      </c>
      <c r="G2006" s="34"/>
      <c r="H2006" s="34"/>
      <c r="I2006" s="186"/>
      <c r="J2006" s="34"/>
      <c r="K2006" s="34"/>
      <c r="L2006" s="37"/>
      <c r="M2006" s="187"/>
      <c r="N2006" s="188"/>
      <c r="O2006" s="62"/>
      <c r="P2006" s="62"/>
      <c r="Q2006" s="62"/>
      <c r="R2006" s="62"/>
      <c r="S2006" s="62"/>
      <c r="T2006" s="63"/>
      <c r="U2006" s="32"/>
      <c r="V2006" s="32"/>
      <c r="W2006" s="32"/>
      <c r="X2006" s="32"/>
      <c r="Y2006" s="32"/>
      <c r="Z2006" s="32"/>
      <c r="AA2006" s="32"/>
      <c r="AB2006" s="32"/>
      <c r="AC2006" s="32"/>
      <c r="AD2006" s="32"/>
      <c r="AE2006" s="32"/>
      <c r="AT2006" s="15" t="s">
        <v>145</v>
      </c>
      <c r="AU2006" s="15" t="s">
        <v>83</v>
      </c>
    </row>
    <row r="2007" spans="1:65" s="2" customFormat="1" ht="11.25">
      <c r="A2007" s="32"/>
      <c r="B2007" s="33"/>
      <c r="C2007" s="34"/>
      <c r="D2007" s="189" t="s">
        <v>147</v>
      </c>
      <c r="E2007" s="34"/>
      <c r="F2007" s="190" t="s">
        <v>3941</v>
      </c>
      <c r="G2007" s="34"/>
      <c r="H2007" s="34"/>
      <c r="I2007" s="186"/>
      <c r="J2007" s="34"/>
      <c r="K2007" s="34"/>
      <c r="L2007" s="37"/>
      <c r="M2007" s="187"/>
      <c r="N2007" s="188"/>
      <c r="O2007" s="62"/>
      <c r="P2007" s="62"/>
      <c r="Q2007" s="62"/>
      <c r="R2007" s="62"/>
      <c r="S2007" s="62"/>
      <c r="T2007" s="63"/>
      <c r="U2007" s="32"/>
      <c r="V2007" s="32"/>
      <c r="W2007" s="32"/>
      <c r="X2007" s="32"/>
      <c r="Y2007" s="32"/>
      <c r="Z2007" s="32"/>
      <c r="AA2007" s="32"/>
      <c r="AB2007" s="32"/>
      <c r="AC2007" s="32"/>
      <c r="AD2007" s="32"/>
      <c r="AE2007" s="32"/>
      <c r="AT2007" s="15" t="s">
        <v>147</v>
      </c>
      <c r="AU2007" s="15" t="s">
        <v>83</v>
      </c>
    </row>
    <row r="2008" spans="1:65" s="2" customFormat="1" ht="16.5" customHeight="1">
      <c r="A2008" s="32"/>
      <c r="B2008" s="33"/>
      <c r="C2008" s="171" t="s">
        <v>3942</v>
      </c>
      <c r="D2008" s="171" t="s">
        <v>138</v>
      </c>
      <c r="E2008" s="172" t="s">
        <v>3943</v>
      </c>
      <c r="F2008" s="173" t="s">
        <v>3944</v>
      </c>
      <c r="G2008" s="174" t="s">
        <v>141</v>
      </c>
      <c r="H2008" s="175">
        <v>9</v>
      </c>
      <c r="I2008" s="176"/>
      <c r="J2008" s="177">
        <f>ROUND(I2008*H2008,2)</f>
        <v>0</v>
      </c>
      <c r="K2008" s="173" t="s">
        <v>142</v>
      </c>
      <c r="L2008" s="37"/>
      <c r="M2008" s="178" t="s">
        <v>19</v>
      </c>
      <c r="N2008" s="179" t="s">
        <v>44</v>
      </c>
      <c r="O2008" s="62"/>
      <c r="P2008" s="180">
        <f>O2008*H2008</f>
        <v>0</v>
      </c>
      <c r="Q2008" s="180">
        <v>7.4999999999999997E-3</v>
      </c>
      <c r="R2008" s="180">
        <f>Q2008*H2008</f>
        <v>6.7500000000000004E-2</v>
      </c>
      <c r="S2008" s="180">
        <v>0</v>
      </c>
      <c r="T2008" s="181">
        <f>S2008*H2008</f>
        <v>0</v>
      </c>
      <c r="U2008" s="32"/>
      <c r="V2008" s="32"/>
      <c r="W2008" s="32"/>
      <c r="X2008" s="32"/>
      <c r="Y2008" s="32"/>
      <c r="Z2008" s="32"/>
      <c r="AA2008" s="32"/>
      <c r="AB2008" s="32"/>
      <c r="AC2008" s="32"/>
      <c r="AD2008" s="32"/>
      <c r="AE2008" s="32"/>
      <c r="AR2008" s="182" t="s">
        <v>231</v>
      </c>
      <c r="AT2008" s="182" t="s">
        <v>138</v>
      </c>
      <c r="AU2008" s="182" t="s">
        <v>83</v>
      </c>
      <c r="AY2008" s="15" t="s">
        <v>136</v>
      </c>
      <c r="BE2008" s="183">
        <f>IF(N2008="základní",J2008,0)</f>
        <v>0</v>
      </c>
      <c r="BF2008" s="183">
        <f>IF(N2008="snížená",J2008,0)</f>
        <v>0</v>
      </c>
      <c r="BG2008" s="183">
        <f>IF(N2008="zákl. přenesená",J2008,0)</f>
        <v>0</v>
      </c>
      <c r="BH2008" s="183">
        <f>IF(N2008="sníž. přenesená",J2008,0)</f>
        <v>0</v>
      </c>
      <c r="BI2008" s="183">
        <f>IF(N2008="nulová",J2008,0)</f>
        <v>0</v>
      </c>
      <c r="BJ2008" s="15" t="s">
        <v>81</v>
      </c>
      <c r="BK2008" s="183">
        <f>ROUND(I2008*H2008,2)</f>
        <v>0</v>
      </c>
      <c r="BL2008" s="15" t="s">
        <v>231</v>
      </c>
      <c r="BM2008" s="182" t="s">
        <v>3945</v>
      </c>
    </row>
    <row r="2009" spans="1:65" s="2" customFormat="1" ht="11.25">
      <c r="A2009" s="32"/>
      <c r="B2009" s="33"/>
      <c r="C2009" s="34"/>
      <c r="D2009" s="184" t="s">
        <v>145</v>
      </c>
      <c r="E2009" s="34"/>
      <c r="F2009" s="185" t="s">
        <v>3946</v>
      </c>
      <c r="G2009" s="34"/>
      <c r="H2009" s="34"/>
      <c r="I2009" s="186"/>
      <c r="J2009" s="34"/>
      <c r="K2009" s="34"/>
      <c r="L2009" s="37"/>
      <c r="M2009" s="187"/>
      <c r="N2009" s="188"/>
      <c r="O2009" s="62"/>
      <c r="P2009" s="62"/>
      <c r="Q2009" s="62"/>
      <c r="R2009" s="62"/>
      <c r="S2009" s="62"/>
      <c r="T2009" s="63"/>
      <c r="U2009" s="32"/>
      <c r="V2009" s="32"/>
      <c r="W2009" s="32"/>
      <c r="X2009" s="32"/>
      <c r="Y2009" s="32"/>
      <c r="Z2009" s="32"/>
      <c r="AA2009" s="32"/>
      <c r="AB2009" s="32"/>
      <c r="AC2009" s="32"/>
      <c r="AD2009" s="32"/>
      <c r="AE2009" s="32"/>
      <c r="AT2009" s="15" t="s">
        <v>145</v>
      </c>
      <c r="AU2009" s="15" t="s">
        <v>83</v>
      </c>
    </row>
    <row r="2010" spans="1:65" s="2" customFormat="1" ht="11.25">
      <c r="A2010" s="32"/>
      <c r="B2010" s="33"/>
      <c r="C2010" s="34"/>
      <c r="D2010" s="189" t="s">
        <v>147</v>
      </c>
      <c r="E2010" s="34"/>
      <c r="F2010" s="190" t="s">
        <v>3947</v>
      </c>
      <c r="G2010" s="34"/>
      <c r="H2010" s="34"/>
      <c r="I2010" s="186"/>
      <c r="J2010" s="34"/>
      <c r="K2010" s="34"/>
      <c r="L2010" s="37"/>
      <c r="M2010" s="187"/>
      <c r="N2010" s="188"/>
      <c r="O2010" s="62"/>
      <c r="P2010" s="62"/>
      <c r="Q2010" s="62"/>
      <c r="R2010" s="62"/>
      <c r="S2010" s="62"/>
      <c r="T2010" s="63"/>
      <c r="U2010" s="32"/>
      <c r="V2010" s="32"/>
      <c r="W2010" s="32"/>
      <c r="X2010" s="32"/>
      <c r="Y2010" s="32"/>
      <c r="Z2010" s="32"/>
      <c r="AA2010" s="32"/>
      <c r="AB2010" s="32"/>
      <c r="AC2010" s="32"/>
      <c r="AD2010" s="32"/>
      <c r="AE2010" s="32"/>
      <c r="AT2010" s="15" t="s">
        <v>147</v>
      </c>
      <c r="AU2010" s="15" t="s">
        <v>83</v>
      </c>
    </row>
    <row r="2011" spans="1:65" s="2" customFormat="1" ht="16.5" customHeight="1">
      <c r="A2011" s="32"/>
      <c r="B2011" s="33"/>
      <c r="C2011" s="171" t="s">
        <v>3948</v>
      </c>
      <c r="D2011" s="171" t="s">
        <v>138</v>
      </c>
      <c r="E2011" s="172" t="s">
        <v>3949</v>
      </c>
      <c r="F2011" s="173" t="s">
        <v>3950</v>
      </c>
      <c r="G2011" s="174" t="s">
        <v>141</v>
      </c>
      <c r="H2011" s="175">
        <v>9</v>
      </c>
      <c r="I2011" s="176"/>
      <c r="J2011" s="177">
        <f>ROUND(I2011*H2011,2)</f>
        <v>0</v>
      </c>
      <c r="K2011" s="173" t="s">
        <v>142</v>
      </c>
      <c r="L2011" s="37"/>
      <c r="M2011" s="178" t="s">
        <v>19</v>
      </c>
      <c r="N2011" s="179" t="s">
        <v>44</v>
      </c>
      <c r="O2011" s="62"/>
      <c r="P2011" s="180">
        <f>O2011*H2011</f>
        <v>0</v>
      </c>
      <c r="Q2011" s="180">
        <v>0</v>
      </c>
      <c r="R2011" s="180">
        <f>Q2011*H2011</f>
        <v>0</v>
      </c>
      <c r="S2011" s="180">
        <v>3.5299999999999998E-2</v>
      </c>
      <c r="T2011" s="181">
        <f>S2011*H2011</f>
        <v>0.31769999999999998</v>
      </c>
      <c r="U2011" s="32"/>
      <c r="V2011" s="32"/>
      <c r="W2011" s="32"/>
      <c r="X2011" s="32"/>
      <c r="Y2011" s="32"/>
      <c r="Z2011" s="32"/>
      <c r="AA2011" s="32"/>
      <c r="AB2011" s="32"/>
      <c r="AC2011" s="32"/>
      <c r="AD2011" s="32"/>
      <c r="AE2011" s="32"/>
      <c r="AR2011" s="182" t="s">
        <v>231</v>
      </c>
      <c r="AT2011" s="182" t="s">
        <v>138</v>
      </c>
      <c r="AU2011" s="182" t="s">
        <v>83</v>
      </c>
      <c r="AY2011" s="15" t="s">
        <v>136</v>
      </c>
      <c r="BE2011" s="183">
        <f>IF(N2011="základní",J2011,0)</f>
        <v>0</v>
      </c>
      <c r="BF2011" s="183">
        <f>IF(N2011="snížená",J2011,0)</f>
        <v>0</v>
      </c>
      <c r="BG2011" s="183">
        <f>IF(N2011="zákl. přenesená",J2011,0)</f>
        <v>0</v>
      </c>
      <c r="BH2011" s="183">
        <f>IF(N2011="sníž. přenesená",J2011,0)</f>
        <v>0</v>
      </c>
      <c r="BI2011" s="183">
        <f>IF(N2011="nulová",J2011,0)</f>
        <v>0</v>
      </c>
      <c r="BJ2011" s="15" t="s">
        <v>81</v>
      </c>
      <c r="BK2011" s="183">
        <f>ROUND(I2011*H2011,2)</f>
        <v>0</v>
      </c>
      <c r="BL2011" s="15" t="s">
        <v>231</v>
      </c>
      <c r="BM2011" s="182" t="s">
        <v>3951</v>
      </c>
    </row>
    <row r="2012" spans="1:65" s="2" customFormat="1" ht="11.25">
      <c r="A2012" s="32"/>
      <c r="B2012" s="33"/>
      <c r="C2012" s="34"/>
      <c r="D2012" s="184" t="s">
        <v>145</v>
      </c>
      <c r="E2012" s="34"/>
      <c r="F2012" s="185" t="s">
        <v>3950</v>
      </c>
      <c r="G2012" s="34"/>
      <c r="H2012" s="34"/>
      <c r="I2012" s="186"/>
      <c r="J2012" s="34"/>
      <c r="K2012" s="34"/>
      <c r="L2012" s="37"/>
      <c r="M2012" s="187"/>
      <c r="N2012" s="188"/>
      <c r="O2012" s="62"/>
      <c r="P2012" s="62"/>
      <c r="Q2012" s="62"/>
      <c r="R2012" s="62"/>
      <c r="S2012" s="62"/>
      <c r="T2012" s="63"/>
      <c r="U2012" s="32"/>
      <c r="V2012" s="32"/>
      <c r="W2012" s="32"/>
      <c r="X2012" s="32"/>
      <c r="Y2012" s="32"/>
      <c r="Z2012" s="32"/>
      <c r="AA2012" s="32"/>
      <c r="AB2012" s="32"/>
      <c r="AC2012" s="32"/>
      <c r="AD2012" s="32"/>
      <c r="AE2012" s="32"/>
      <c r="AT2012" s="15" t="s">
        <v>145</v>
      </c>
      <c r="AU2012" s="15" t="s">
        <v>83</v>
      </c>
    </row>
    <row r="2013" spans="1:65" s="2" customFormat="1" ht="11.25">
      <c r="A2013" s="32"/>
      <c r="B2013" s="33"/>
      <c r="C2013" s="34"/>
      <c r="D2013" s="189" t="s">
        <v>147</v>
      </c>
      <c r="E2013" s="34"/>
      <c r="F2013" s="190" t="s">
        <v>3952</v>
      </c>
      <c r="G2013" s="34"/>
      <c r="H2013" s="34"/>
      <c r="I2013" s="186"/>
      <c r="J2013" s="34"/>
      <c r="K2013" s="34"/>
      <c r="L2013" s="37"/>
      <c r="M2013" s="187"/>
      <c r="N2013" s="188"/>
      <c r="O2013" s="62"/>
      <c r="P2013" s="62"/>
      <c r="Q2013" s="62"/>
      <c r="R2013" s="62"/>
      <c r="S2013" s="62"/>
      <c r="T2013" s="63"/>
      <c r="U2013" s="32"/>
      <c r="V2013" s="32"/>
      <c r="W2013" s="32"/>
      <c r="X2013" s="32"/>
      <c r="Y2013" s="32"/>
      <c r="Z2013" s="32"/>
      <c r="AA2013" s="32"/>
      <c r="AB2013" s="32"/>
      <c r="AC2013" s="32"/>
      <c r="AD2013" s="32"/>
      <c r="AE2013" s="32"/>
      <c r="AT2013" s="15" t="s">
        <v>147</v>
      </c>
      <c r="AU2013" s="15" t="s">
        <v>83</v>
      </c>
    </row>
    <row r="2014" spans="1:65" s="2" customFormat="1" ht="16.5" customHeight="1">
      <c r="A2014" s="32"/>
      <c r="B2014" s="33"/>
      <c r="C2014" s="171" t="s">
        <v>3953</v>
      </c>
      <c r="D2014" s="171" t="s">
        <v>138</v>
      </c>
      <c r="E2014" s="172" t="s">
        <v>3954</v>
      </c>
      <c r="F2014" s="173" t="s">
        <v>3955</v>
      </c>
      <c r="G2014" s="174" t="s">
        <v>168</v>
      </c>
      <c r="H2014" s="175">
        <v>9</v>
      </c>
      <c r="I2014" s="176"/>
      <c r="J2014" s="177">
        <f>ROUND(I2014*H2014,2)</f>
        <v>0</v>
      </c>
      <c r="K2014" s="173" t="s">
        <v>142</v>
      </c>
      <c r="L2014" s="37"/>
      <c r="M2014" s="178" t="s">
        <v>19</v>
      </c>
      <c r="N2014" s="179" t="s">
        <v>44</v>
      </c>
      <c r="O2014" s="62"/>
      <c r="P2014" s="180">
        <f>O2014*H2014</f>
        <v>0</v>
      </c>
      <c r="Q2014" s="180">
        <v>1.0200000000000001E-3</v>
      </c>
      <c r="R2014" s="180">
        <f>Q2014*H2014</f>
        <v>9.1800000000000007E-3</v>
      </c>
      <c r="S2014" s="180">
        <v>2.98E-3</v>
      </c>
      <c r="T2014" s="181">
        <f>S2014*H2014</f>
        <v>2.682E-2</v>
      </c>
      <c r="U2014" s="32"/>
      <c r="V2014" s="32"/>
      <c r="W2014" s="32"/>
      <c r="X2014" s="32"/>
      <c r="Y2014" s="32"/>
      <c r="Z2014" s="32"/>
      <c r="AA2014" s="32"/>
      <c r="AB2014" s="32"/>
      <c r="AC2014" s="32"/>
      <c r="AD2014" s="32"/>
      <c r="AE2014" s="32"/>
      <c r="AR2014" s="182" t="s">
        <v>231</v>
      </c>
      <c r="AT2014" s="182" t="s">
        <v>138</v>
      </c>
      <c r="AU2014" s="182" t="s">
        <v>83</v>
      </c>
      <c r="AY2014" s="15" t="s">
        <v>136</v>
      </c>
      <c r="BE2014" s="183">
        <f>IF(N2014="základní",J2014,0)</f>
        <v>0</v>
      </c>
      <c r="BF2014" s="183">
        <f>IF(N2014="snížená",J2014,0)</f>
        <v>0</v>
      </c>
      <c r="BG2014" s="183">
        <f>IF(N2014="zákl. přenesená",J2014,0)</f>
        <v>0</v>
      </c>
      <c r="BH2014" s="183">
        <f>IF(N2014="sníž. přenesená",J2014,0)</f>
        <v>0</v>
      </c>
      <c r="BI2014" s="183">
        <f>IF(N2014="nulová",J2014,0)</f>
        <v>0</v>
      </c>
      <c r="BJ2014" s="15" t="s">
        <v>81</v>
      </c>
      <c r="BK2014" s="183">
        <f>ROUND(I2014*H2014,2)</f>
        <v>0</v>
      </c>
      <c r="BL2014" s="15" t="s">
        <v>231</v>
      </c>
      <c r="BM2014" s="182" t="s">
        <v>3956</v>
      </c>
    </row>
    <row r="2015" spans="1:65" s="2" customFormat="1" ht="11.25">
      <c r="A2015" s="32"/>
      <c r="B2015" s="33"/>
      <c r="C2015" s="34"/>
      <c r="D2015" s="184" t="s">
        <v>145</v>
      </c>
      <c r="E2015" s="34"/>
      <c r="F2015" s="185" t="s">
        <v>3957</v>
      </c>
      <c r="G2015" s="34"/>
      <c r="H2015" s="34"/>
      <c r="I2015" s="186"/>
      <c r="J2015" s="34"/>
      <c r="K2015" s="34"/>
      <c r="L2015" s="37"/>
      <c r="M2015" s="187"/>
      <c r="N2015" s="188"/>
      <c r="O2015" s="62"/>
      <c r="P2015" s="62"/>
      <c r="Q2015" s="62"/>
      <c r="R2015" s="62"/>
      <c r="S2015" s="62"/>
      <c r="T2015" s="63"/>
      <c r="U2015" s="32"/>
      <c r="V2015" s="32"/>
      <c r="W2015" s="32"/>
      <c r="X2015" s="32"/>
      <c r="Y2015" s="32"/>
      <c r="Z2015" s="32"/>
      <c r="AA2015" s="32"/>
      <c r="AB2015" s="32"/>
      <c r="AC2015" s="32"/>
      <c r="AD2015" s="32"/>
      <c r="AE2015" s="32"/>
      <c r="AT2015" s="15" t="s">
        <v>145</v>
      </c>
      <c r="AU2015" s="15" t="s">
        <v>83</v>
      </c>
    </row>
    <row r="2016" spans="1:65" s="2" customFormat="1" ht="11.25">
      <c r="A2016" s="32"/>
      <c r="B2016" s="33"/>
      <c r="C2016" s="34"/>
      <c r="D2016" s="189" t="s">
        <v>147</v>
      </c>
      <c r="E2016" s="34"/>
      <c r="F2016" s="190" t="s">
        <v>3958</v>
      </c>
      <c r="G2016" s="34"/>
      <c r="H2016" s="34"/>
      <c r="I2016" s="186"/>
      <c r="J2016" s="34"/>
      <c r="K2016" s="34"/>
      <c r="L2016" s="37"/>
      <c r="M2016" s="187"/>
      <c r="N2016" s="188"/>
      <c r="O2016" s="62"/>
      <c r="P2016" s="62"/>
      <c r="Q2016" s="62"/>
      <c r="R2016" s="62"/>
      <c r="S2016" s="62"/>
      <c r="T2016" s="63"/>
      <c r="U2016" s="32"/>
      <c r="V2016" s="32"/>
      <c r="W2016" s="32"/>
      <c r="X2016" s="32"/>
      <c r="Y2016" s="32"/>
      <c r="Z2016" s="32"/>
      <c r="AA2016" s="32"/>
      <c r="AB2016" s="32"/>
      <c r="AC2016" s="32"/>
      <c r="AD2016" s="32"/>
      <c r="AE2016" s="32"/>
      <c r="AT2016" s="15" t="s">
        <v>147</v>
      </c>
      <c r="AU2016" s="15" t="s">
        <v>83</v>
      </c>
    </row>
    <row r="2017" spans="1:65" s="2" customFormat="1" ht="16.5" customHeight="1">
      <c r="A2017" s="32"/>
      <c r="B2017" s="33"/>
      <c r="C2017" s="171" t="s">
        <v>3959</v>
      </c>
      <c r="D2017" s="171" t="s">
        <v>138</v>
      </c>
      <c r="E2017" s="172" t="s">
        <v>3960</v>
      </c>
      <c r="F2017" s="173" t="s">
        <v>3961</v>
      </c>
      <c r="G2017" s="174" t="s">
        <v>141</v>
      </c>
      <c r="H2017" s="175">
        <v>2</v>
      </c>
      <c r="I2017" s="176"/>
      <c r="J2017" s="177">
        <f>ROUND(I2017*H2017,2)</f>
        <v>0</v>
      </c>
      <c r="K2017" s="173" t="s">
        <v>142</v>
      </c>
      <c r="L2017" s="37"/>
      <c r="M2017" s="178" t="s">
        <v>19</v>
      </c>
      <c r="N2017" s="179" t="s">
        <v>44</v>
      </c>
      <c r="O2017" s="62"/>
      <c r="P2017" s="180">
        <f>O2017*H2017</f>
        <v>0</v>
      </c>
      <c r="Q2017" s="180">
        <v>6.2E-4</v>
      </c>
      <c r="R2017" s="180">
        <f>Q2017*H2017</f>
        <v>1.24E-3</v>
      </c>
      <c r="S2017" s="180">
        <v>0</v>
      </c>
      <c r="T2017" s="181">
        <f>S2017*H2017</f>
        <v>0</v>
      </c>
      <c r="U2017" s="32"/>
      <c r="V2017" s="32"/>
      <c r="W2017" s="32"/>
      <c r="X2017" s="32"/>
      <c r="Y2017" s="32"/>
      <c r="Z2017" s="32"/>
      <c r="AA2017" s="32"/>
      <c r="AB2017" s="32"/>
      <c r="AC2017" s="32"/>
      <c r="AD2017" s="32"/>
      <c r="AE2017" s="32"/>
      <c r="AR2017" s="182" t="s">
        <v>231</v>
      </c>
      <c r="AT2017" s="182" t="s">
        <v>138</v>
      </c>
      <c r="AU2017" s="182" t="s">
        <v>83</v>
      </c>
      <c r="AY2017" s="15" t="s">
        <v>136</v>
      </c>
      <c r="BE2017" s="183">
        <f>IF(N2017="základní",J2017,0)</f>
        <v>0</v>
      </c>
      <c r="BF2017" s="183">
        <f>IF(N2017="snížená",J2017,0)</f>
        <v>0</v>
      </c>
      <c r="BG2017" s="183">
        <f>IF(N2017="zákl. přenesená",J2017,0)</f>
        <v>0</v>
      </c>
      <c r="BH2017" s="183">
        <f>IF(N2017="sníž. přenesená",J2017,0)</f>
        <v>0</v>
      </c>
      <c r="BI2017" s="183">
        <f>IF(N2017="nulová",J2017,0)</f>
        <v>0</v>
      </c>
      <c r="BJ2017" s="15" t="s">
        <v>81</v>
      </c>
      <c r="BK2017" s="183">
        <f>ROUND(I2017*H2017,2)</f>
        <v>0</v>
      </c>
      <c r="BL2017" s="15" t="s">
        <v>231</v>
      </c>
      <c r="BM2017" s="182" t="s">
        <v>3962</v>
      </c>
    </row>
    <row r="2018" spans="1:65" s="2" customFormat="1" ht="11.25">
      <c r="A2018" s="32"/>
      <c r="B2018" s="33"/>
      <c r="C2018" s="34"/>
      <c r="D2018" s="184" t="s">
        <v>145</v>
      </c>
      <c r="E2018" s="34"/>
      <c r="F2018" s="185" t="s">
        <v>3963</v>
      </c>
      <c r="G2018" s="34"/>
      <c r="H2018" s="34"/>
      <c r="I2018" s="186"/>
      <c r="J2018" s="34"/>
      <c r="K2018" s="34"/>
      <c r="L2018" s="37"/>
      <c r="M2018" s="187"/>
      <c r="N2018" s="188"/>
      <c r="O2018" s="62"/>
      <c r="P2018" s="62"/>
      <c r="Q2018" s="62"/>
      <c r="R2018" s="62"/>
      <c r="S2018" s="62"/>
      <c r="T2018" s="63"/>
      <c r="U2018" s="32"/>
      <c r="V2018" s="32"/>
      <c r="W2018" s="32"/>
      <c r="X2018" s="32"/>
      <c r="Y2018" s="32"/>
      <c r="Z2018" s="32"/>
      <c r="AA2018" s="32"/>
      <c r="AB2018" s="32"/>
      <c r="AC2018" s="32"/>
      <c r="AD2018" s="32"/>
      <c r="AE2018" s="32"/>
      <c r="AT2018" s="15" t="s">
        <v>145</v>
      </c>
      <c r="AU2018" s="15" t="s">
        <v>83</v>
      </c>
    </row>
    <row r="2019" spans="1:65" s="2" customFormat="1" ht="11.25">
      <c r="A2019" s="32"/>
      <c r="B2019" s="33"/>
      <c r="C2019" s="34"/>
      <c r="D2019" s="189" t="s">
        <v>147</v>
      </c>
      <c r="E2019" s="34"/>
      <c r="F2019" s="190" t="s">
        <v>3964</v>
      </c>
      <c r="G2019" s="34"/>
      <c r="H2019" s="34"/>
      <c r="I2019" s="186"/>
      <c r="J2019" s="34"/>
      <c r="K2019" s="34"/>
      <c r="L2019" s="37"/>
      <c r="M2019" s="187"/>
      <c r="N2019" s="188"/>
      <c r="O2019" s="62"/>
      <c r="P2019" s="62"/>
      <c r="Q2019" s="62"/>
      <c r="R2019" s="62"/>
      <c r="S2019" s="62"/>
      <c r="T2019" s="63"/>
      <c r="U2019" s="32"/>
      <c r="V2019" s="32"/>
      <c r="W2019" s="32"/>
      <c r="X2019" s="32"/>
      <c r="Y2019" s="32"/>
      <c r="Z2019" s="32"/>
      <c r="AA2019" s="32"/>
      <c r="AB2019" s="32"/>
      <c r="AC2019" s="32"/>
      <c r="AD2019" s="32"/>
      <c r="AE2019" s="32"/>
      <c r="AT2019" s="15" t="s">
        <v>147</v>
      </c>
      <c r="AU2019" s="15" t="s">
        <v>83</v>
      </c>
    </row>
    <row r="2020" spans="1:65" s="2" customFormat="1" ht="16.5" customHeight="1">
      <c r="A2020" s="32"/>
      <c r="B2020" s="33"/>
      <c r="C2020" s="171" t="s">
        <v>3965</v>
      </c>
      <c r="D2020" s="171" t="s">
        <v>138</v>
      </c>
      <c r="E2020" s="172" t="s">
        <v>3966</v>
      </c>
      <c r="F2020" s="173" t="s">
        <v>3967</v>
      </c>
      <c r="G2020" s="174" t="s">
        <v>141</v>
      </c>
      <c r="H2020" s="175">
        <v>2</v>
      </c>
      <c r="I2020" s="176"/>
      <c r="J2020" s="177">
        <f>ROUND(I2020*H2020,2)</f>
        <v>0</v>
      </c>
      <c r="K2020" s="173" t="s">
        <v>142</v>
      </c>
      <c r="L2020" s="37"/>
      <c r="M2020" s="178" t="s">
        <v>19</v>
      </c>
      <c r="N2020" s="179" t="s">
        <v>44</v>
      </c>
      <c r="O2020" s="62"/>
      <c r="P2020" s="180">
        <f>O2020*H2020</f>
        <v>0</v>
      </c>
      <c r="Q2020" s="180">
        <v>0</v>
      </c>
      <c r="R2020" s="180">
        <f>Q2020*H2020</f>
        <v>0</v>
      </c>
      <c r="S2020" s="180">
        <v>0</v>
      </c>
      <c r="T2020" s="181">
        <f>S2020*H2020</f>
        <v>0</v>
      </c>
      <c r="U2020" s="32"/>
      <c r="V2020" s="32"/>
      <c r="W2020" s="32"/>
      <c r="X2020" s="32"/>
      <c r="Y2020" s="32"/>
      <c r="Z2020" s="32"/>
      <c r="AA2020" s="32"/>
      <c r="AB2020" s="32"/>
      <c r="AC2020" s="32"/>
      <c r="AD2020" s="32"/>
      <c r="AE2020" s="32"/>
      <c r="AR2020" s="182" t="s">
        <v>231</v>
      </c>
      <c r="AT2020" s="182" t="s">
        <v>138</v>
      </c>
      <c r="AU2020" s="182" t="s">
        <v>83</v>
      </c>
      <c r="AY2020" s="15" t="s">
        <v>136</v>
      </c>
      <c r="BE2020" s="183">
        <f>IF(N2020="základní",J2020,0)</f>
        <v>0</v>
      </c>
      <c r="BF2020" s="183">
        <f>IF(N2020="snížená",J2020,0)</f>
        <v>0</v>
      </c>
      <c r="BG2020" s="183">
        <f>IF(N2020="zákl. přenesená",J2020,0)</f>
        <v>0</v>
      </c>
      <c r="BH2020" s="183">
        <f>IF(N2020="sníž. přenesená",J2020,0)</f>
        <v>0</v>
      </c>
      <c r="BI2020" s="183">
        <f>IF(N2020="nulová",J2020,0)</f>
        <v>0</v>
      </c>
      <c r="BJ2020" s="15" t="s">
        <v>81</v>
      </c>
      <c r="BK2020" s="183">
        <f>ROUND(I2020*H2020,2)</f>
        <v>0</v>
      </c>
      <c r="BL2020" s="15" t="s">
        <v>231</v>
      </c>
      <c r="BM2020" s="182" t="s">
        <v>3968</v>
      </c>
    </row>
    <row r="2021" spans="1:65" s="2" customFormat="1" ht="11.25">
      <c r="A2021" s="32"/>
      <c r="B2021" s="33"/>
      <c r="C2021" s="34"/>
      <c r="D2021" s="184" t="s">
        <v>145</v>
      </c>
      <c r="E2021" s="34"/>
      <c r="F2021" s="185" t="s">
        <v>3969</v>
      </c>
      <c r="G2021" s="34"/>
      <c r="H2021" s="34"/>
      <c r="I2021" s="186"/>
      <c r="J2021" s="34"/>
      <c r="K2021" s="34"/>
      <c r="L2021" s="37"/>
      <c r="M2021" s="187"/>
      <c r="N2021" s="188"/>
      <c r="O2021" s="62"/>
      <c r="P2021" s="62"/>
      <c r="Q2021" s="62"/>
      <c r="R2021" s="62"/>
      <c r="S2021" s="62"/>
      <c r="T2021" s="63"/>
      <c r="U2021" s="32"/>
      <c r="V2021" s="32"/>
      <c r="W2021" s="32"/>
      <c r="X2021" s="32"/>
      <c r="Y2021" s="32"/>
      <c r="Z2021" s="32"/>
      <c r="AA2021" s="32"/>
      <c r="AB2021" s="32"/>
      <c r="AC2021" s="32"/>
      <c r="AD2021" s="32"/>
      <c r="AE2021" s="32"/>
      <c r="AT2021" s="15" t="s">
        <v>145</v>
      </c>
      <c r="AU2021" s="15" t="s">
        <v>83</v>
      </c>
    </row>
    <row r="2022" spans="1:65" s="2" customFormat="1" ht="11.25">
      <c r="A2022" s="32"/>
      <c r="B2022" s="33"/>
      <c r="C2022" s="34"/>
      <c r="D2022" s="189" t="s">
        <v>147</v>
      </c>
      <c r="E2022" s="34"/>
      <c r="F2022" s="190" t="s">
        <v>3970</v>
      </c>
      <c r="G2022" s="34"/>
      <c r="H2022" s="34"/>
      <c r="I2022" s="186"/>
      <c r="J2022" s="34"/>
      <c r="K2022" s="34"/>
      <c r="L2022" s="37"/>
      <c r="M2022" s="187"/>
      <c r="N2022" s="188"/>
      <c r="O2022" s="62"/>
      <c r="P2022" s="62"/>
      <c r="Q2022" s="62"/>
      <c r="R2022" s="62"/>
      <c r="S2022" s="62"/>
      <c r="T2022" s="63"/>
      <c r="U2022" s="32"/>
      <c r="V2022" s="32"/>
      <c r="W2022" s="32"/>
      <c r="X2022" s="32"/>
      <c r="Y2022" s="32"/>
      <c r="Z2022" s="32"/>
      <c r="AA2022" s="32"/>
      <c r="AB2022" s="32"/>
      <c r="AC2022" s="32"/>
      <c r="AD2022" s="32"/>
      <c r="AE2022" s="32"/>
      <c r="AT2022" s="15" t="s">
        <v>147</v>
      </c>
      <c r="AU2022" s="15" t="s">
        <v>83</v>
      </c>
    </row>
    <row r="2023" spans="1:65" s="2" customFormat="1" ht="16.5" customHeight="1">
      <c r="A2023" s="32"/>
      <c r="B2023" s="33"/>
      <c r="C2023" s="171" t="s">
        <v>3971</v>
      </c>
      <c r="D2023" s="171" t="s">
        <v>138</v>
      </c>
      <c r="E2023" s="172" t="s">
        <v>3972</v>
      </c>
      <c r="F2023" s="173" t="s">
        <v>3973</v>
      </c>
      <c r="G2023" s="174" t="s">
        <v>276</v>
      </c>
      <c r="H2023" s="175">
        <v>20</v>
      </c>
      <c r="I2023" s="176"/>
      <c r="J2023" s="177">
        <f>ROUND(I2023*H2023,2)</f>
        <v>0</v>
      </c>
      <c r="K2023" s="173" t="s">
        <v>142</v>
      </c>
      <c r="L2023" s="37"/>
      <c r="M2023" s="178" t="s">
        <v>19</v>
      </c>
      <c r="N2023" s="179" t="s">
        <v>44</v>
      </c>
      <c r="O2023" s="62"/>
      <c r="P2023" s="180">
        <f>O2023*H2023</f>
        <v>0</v>
      </c>
      <c r="Q2023" s="180">
        <v>0</v>
      </c>
      <c r="R2023" s="180">
        <f>Q2023*H2023</f>
        <v>0</v>
      </c>
      <c r="S2023" s="180">
        <v>0</v>
      </c>
      <c r="T2023" s="181">
        <f>S2023*H2023</f>
        <v>0</v>
      </c>
      <c r="U2023" s="32"/>
      <c r="V2023" s="32"/>
      <c r="W2023" s="32"/>
      <c r="X2023" s="32"/>
      <c r="Y2023" s="32"/>
      <c r="Z2023" s="32"/>
      <c r="AA2023" s="32"/>
      <c r="AB2023" s="32"/>
      <c r="AC2023" s="32"/>
      <c r="AD2023" s="32"/>
      <c r="AE2023" s="32"/>
      <c r="AR2023" s="182" t="s">
        <v>231</v>
      </c>
      <c r="AT2023" s="182" t="s">
        <v>138</v>
      </c>
      <c r="AU2023" s="182" t="s">
        <v>83</v>
      </c>
      <c r="AY2023" s="15" t="s">
        <v>136</v>
      </c>
      <c r="BE2023" s="183">
        <f>IF(N2023="základní",J2023,0)</f>
        <v>0</v>
      </c>
      <c r="BF2023" s="183">
        <f>IF(N2023="snížená",J2023,0)</f>
        <v>0</v>
      </c>
      <c r="BG2023" s="183">
        <f>IF(N2023="zákl. přenesená",J2023,0)</f>
        <v>0</v>
      </c>
      <c r="BH2023" s="183">
        <f>IF(N2023="sníž. přenesená",J2023,0)</f>
        <v>0</v>
      </c>
      <c r="BI2023" s="183">
        <f>IF(N2023="nulová",J2023,0)</f>
        <v>0</v>
      </c>
      <c r="BJ2023" s="15" t="s">
        <v>81</v>
      </c>
      <c r="BK2023" s="183">
        <f>ROUND(I2023*H2023,2)</f>
        <v>0</v>
      </c>
      <c r="BL2023" s="15" t="s">
        <v>231</v>
      </c>
      <c r="BM2023" s="182" t="s">
        <v>3974</v>
      </c>
    </row>
    <row r="2024" spans="1:65" s="2" customFormat="1" ht="11.25">
      <c r="A2024" s="32"/>
      <c r="B2024" s="33"/>
      <c r="C2024" s="34"/>
      <c r="D2024" s="184" t="s">
        <v>145</v>
      </c>
      <c r="E2024" s="34"/>
      <c r="F2024" s="185" t="s">
        <v>3975</v>
      </c>
      <c r="G2024" s="34"/>
      <c r="H2024" s="34"/>
      <c r="I2024" s="186"/>
      <c r="J2024" s="34"/>
      <c r="K2024" s="34"/>
      <c r="L2024" s="37"/>
      <c r="M2024" s="187"/>
      <c r="N2024" s="188"/>
      <c r="O2024" s="62"/>
      <c r="P2024" s="62"/>
      <c r="Q2024" s="62"/>
      <c r="R2024" s="62"/>
      <c r="S2024" s="62"/>
      <c r="T2024" s="63"/>
      <c r="U2024" s="32"/>
      <c r="V2024" s="32"/>
      <c r="W2024" s="32"/>
      <c r="X2024" s="32"/>
      <c r="Y2024" s="32"/>
      <c r="Z2024" s="32"/>
      <c r="AA2024" s="32"/>
      <c r="AB2024" s="32"/>
      <c r="AC2024" s="32"/>
      <c r="AD2024" s="32"/>
      <c r="AE2024" s="32"/>
      <c r="AT2024" s="15" t="s">
        <v>145</v>
      </c>
      <c r="AU2024" s="15" t="s">
        <v>83</v>
      </c>
    </row>
    <row r="2025" spans="1:65" s="2" customFormat="1" ht="11.25">
      <c r="A2025" s="32"/>
      <c r="B2025" s="33"/>
      <c r="C2025" s="34"/>
      <c r="D2025" s="189" t="s">
        <v>147</v>
      </c>
      <c r="E2025" s="34"/>
      <c r="F2025" s="190" t="s">
        <v>3976</v>
      </c>
      <c r="G2025" s="34"/>
      <c r="H2025" s="34"/>
      <c r="I2025" s="186"/>
      <c r="J2025" s="34"/>
      <c r="K2025" s="34"/>
      <c r="L2025" s="37"/>
      <c r="M2025" s="187"/>
      <c r="N2025" s="188"/>
      <c r="O2025" s="62"/>
      <c r="P2025" s="62"/>
      <c r="Q2025" s="62"/>
      <c r="R2025" s="62"/>
      <c r="S2025" s="62"/>
      <c r="T2025" s="63"/>
      <c r="U2025" s="32"/>
      <c r="V2025" s="32"/>
      <c r="W2025" s="32"/>
      <c r="X2025" s="32"/>
      <c r="Y2025" s="32"/>
      <c r="Z2025" s="32"/>
      <c r="AA2025" s="32"/>
      <c r="AB2025" s="32"/>
      <c r="AC2025" s="32"/>
      <c r="AD2025" s="32"/>
      <c r="AE2025" s="32"/>
      <c r="AT2025" s="15" t="s">
        <v>147</v>
      </c>
      <c r="AU2025" s="15" t="s">
        <v>83</v>
      </c>
    </row>
    <row r="2026" spans="1:65" s="2" customFormat="1" ht="16.5" customHeight="1">
      <c r="A2026" s="32"/>
      <c r="B2026" s="33"/>
      <c r="C2026" s="171" t="s">
        <v>3977</v>
      </c>
      <c r="D2026" s="171" t="s">
        <v>138</v>
      </c>
      <c r="E2026" s="172" t="s">
        <v>3978</v>
      </c>
      <c r="F2026" s="173" t="s">
        <v>3979</v>
      </c>
      <c r="G2026" s="174" t="s">
        <v>412</v>
      </c>
      <c r="H2026" s="175">
        <v>4.1520000000000001</v>
      </c>
      <c r="I2026" s="176"/>
      <c r="J2026" s="177">
        <f>ROUND(I2026*H2026,2)</f>
        <v>0</v>
      </c>
      <c r="K2026" s="173" t="s">
        <v>142</v>
      </c>
      <c r="L2026" s="37"/>
      <c r="M2026" s="178" t="s">
        <v>19</v>
      </c>
      <c r="N2026" s="179" t="s">
        <v>44</v>
      </c>
      <c r="O2026" s="62"/>
      <c r="P2026" s="180">
        <f>O2026*H2026</f>
        <v>0</v>
      </c>
      <c r="Q2026" s="180">
        <v>0</v>
      </c>
      <c r="R2026" s="180">
        <f>Q2026*H2026</f>
        <v>0</v>
      </c>
      <c r="S2026" s="180">
        <v>0</v>
      </c>
      <c r="T2026" s="181">
        <f>S2026*H2026</f>
        <v>0</v>
      </c>
      <c r="U2026" s="32"/>
      <c r="V2026" s="32"/>
      <c r="W2026" s="32"/>
      <c r="X2026" s="32"/>
      <c r="Y2026" s="32"/>
      <c r="Z2026" s="32"/>
      <c r="AA2026" s="32"/>
      <c r="AB2026" s="32"/>
      <c r="AC2026" s="32"/>
      <c r="AD2026" s="32"/>
      <c r="AE2026" s="32"/>
      <c r="AR2026" s="182" t="s">
        <v>231</v>
      </c>
      <c r="AT2026" s="182" t="s">
        <v>138</v>
      </c>
      <c r="AU2026" s="182" t="s">
        <v>83</v>
      </c>
      <c r="AY2026" s="15" t="s">
        <v>136</v>
      </c>
      <c r="BE2026" s="183">
        <f>IF(N2026="základní",J2026,0)</f>
        <v>0</v>
      </c>
      <c r="BF2026" s="183">
        <f>IF(N2026="snížená",J2026,0)</f>
        <v>0</v>
      </c>
      <c r="BG2026" s="183">
        <f>IF(N2026="zákl. přenesená",J2026,0)</f>
        <v>0</v>
      </c>
      <c r="BH2026" s="183">
        <f>IF(N2026="sníž. přenesená",J2026,0)</f>
        <v>0</v>
      </c>
      <c r="BI2026" s="183">
        <f>IF(N2026="nulová",J2026,0)</f>
        <v>0</v>
      </c>
      <c r="BJ2026" s="15" t="s">
        <v>81</v>
      </c>
      <c r="BK2026" s="183">
        <f>ROUND(I2026*H2026,2)</f>
        <v>0</v>
      </c>
      <c r="BL2026" s="15" t="s">
        <v>231</v>
      </c>
      <c r="BM2026" s="182" t="s">
        <v>3980</v>
      </c>
    </row>
    <row r="2027" spans="1:65" s="2" customFormat="1" ht="19.5">
      <c r="A2027" s="32"/>
      <c r="B2027" s="33"/>
      <c r="C2027" s="34"/>
      <c r="D2027" s="184" t="s">
        <v>145</v>
      </c>
      <c r="E2027" s="34"/>
      <c r="F2027" s="185" t="s">
        <v>3981</v>
      </c>
      <c r="G2027" s="34"/>
      <c r="H2027" s="34"/>
      <c r="I2027" s="186"/>
      <c r="J2027" s="34"/>
      <c r="K2027" s="34"/>
      <c r="L2027" s="37"/>
      <c r="M2027" s="187"/>
      <c r="N2027" s="188"/>
      <c r="O2027" s="62"/>
      <c r="P2027" s="62"/>
      <c r="Q2027" s="62"/>
      <c r="R2027" s="62"/>
      <c r="S2027" s="62"/>
      <c r="T2027" s="63"/>
      <c r="U2027" s="32"/>
      <c r="V2027" s="32"/>
      <c r="W2027" s="32"/>
      <c r="X2027" s="32"/>
      <c r="Y2027" s="32"/>
      <c r="Z2027" s="32"/>
      <c r="AA2027" s="32"/>
      <c r="AB2027" s="32"/>
      <c r="AC2027" s="32"/>
      <c r="AD2027" s="32"/>
      <c r="AE2027" s="32"/>
      <c r="AT2027" s="15" t="s">
        <v>145</v>
      </c>
      <c r="AU2027" s="15" t="s">
        <v>83</v>
      </c>
    </row>
    <row r="2028" spans="1:65" s="2" customFormat="1" ht="11.25">
      <c r="A2028" s="32"/>
      <c r="B2028" s="33"/>
      <c r="C2028" s="34"/>
      <c r="D2028" s="189" t="s">
        <v>147</v>
      </c>
      <c r="E2028" s="34"/>
      <c r="F2028" s="190" t="s">
        <v>3982</v>
      </c>
      <c r="G2028" s="34"/>
      <c r="H2028" s="34"/>
      <c r="I2028" s="186"/>
      <c r="J2028" s="34"/>
      <c r="K2028" s="34"/>
      <c r="L2028" s="37"/>
      <c r="M2028" s="187"/>
      <c r="N2028" s="188"/>
      <c r="O2028" s="62"/>
      <c r="P2028" s="62"/>
      <c r="Q2028" s="62"/>
      <c r="R2028" s="62"/>
      <c r="S2028" s="62"/>
      <c r="T2028" s="63"/>
      <c r="U2028" s="32"/>
      <c r="V2028" s="32"/>
      <c r="W2028" s="32"/>
      <c r="X2028" s="32"/>
      <c r="Y2028" s="32"/>
      <c r="Z2028" s="32"/>
      <c r="AA2028" s="32"/>
      <c r="AB2028" s="32"/>
      <c r="AC2028" s="32"/>
      <c r="AD2028" s="32"/>
      <c r="AE2028" s="32"/>
      <c r="AT2028" s="15" t="s">
        <v>147</v>
      </c>
      <c r="AU2028" s="15" t="s">
        <v>83</v>
      </c>
    </row>
    <row r="2029" spans="1:65" s="2" customFormat="1" ht="16.5" customHeight="1">
      <c r="A2029" s="32"/>
      <c r="B2029" s="33"/>
      <c r="C2029" s="171" t="s">
        <v>3983</v>
      </c>
      <c r="D2029" s="171" t="s">
        <v>138</v>
      </c>
      <c r="E2029" s="172" t="s">
        <v>3984</v>
      </c>
      <c r="F2029" s="173" t="s">
        <v>3985</v>
      </c>
      <c r="G2029" s="174" t="s">
        <v>412</v>
      </c>
      <c r="H2029" s="175">
        <v>4.1520000000000001</v>
      </c>
      <c r="I2029" s="176"/>
      <c r="J2029" s="177">
        <f>ROUND(I2029*H2029,2)</f>
        <v>0</v>
      </c>
      <c r="K2029" s="173" t="s">
        <v>142</v>
      </c>
      <c r="L2029" s="37"/>
      <c r="M2029" s="178" t="s">
        <v>19</v>
      </c>
      <c r="N2029" s="179" t="s">
        <v>44</v>
      </c>
      <c r="O2029" s="62"/>
      <c r="P2029" s="180">
        <f>O2029*H2029</f>
        <v>0</v>
      </c>
      <c r="Q2029" s="180">
        <v>0</v>
      </c>
      <c r="R2029" s="180">
        <f>Q2029*H2029</f>
        <v>0</v>
      </c>
      <c r="S2029" s="180">
        <v>0</v>
      </c>
      <c r="T2029" s="181">
        <f>S2029*H2029</f>
        <v>0</v>
      </c>
      <c r="U2029" s="32"/>
      <c r="V2029" s="32"/>
      <c r="W2029" s="32"/>
      <c r="X2029" s="32"/>
      <c r="Y2029" s="32"/>
      <c r="Z2029" s="32"/>
      <c r="AA2029" s="32"/>
      <c r="AB2029" s="32"/>
      <c r="AC2029" s="32"/>
      <c r="AD2029" s="32"/>
      <c r="AE2029" s="32"/>
      <c r="AR2029" s="182" t="s">
        <v>231</v>
      </c>
      <c r="AT2029" s="182" t="s">
        <v>138</v>
      </c>
      <c r="AU2029" s="182" t="s">
        <v>83</v>
      </c>
      <c r="AY2029" s="15" t="s">
        <v>136</v>
      </c>
      <c r="BE2029" s="183">
        <f>IF(N2029="základní",J2029,0)</f>
        <v>0</v>
      </c>
      <c r="BF2029" s="183">
        <f>IF(N2029="snížená",J2029,0)</f>
        <v>0</v>
      </c>
      <c r="BG2029" s="183">
        <f>IF(N2029="zákl. přenesená",J2029,0)</f>
        <v>0</v>
      </c>
      <c r="BH2029" s="183">
        <f>IF(N2029="sníž. přenesená",J2029,0)</f>
        <v>0</v>
      </c>
      <c r="BI2029" s="183">
        <f>IF(N2029="nulová",J2029,0)</f>
        <v>0</v>
      </c>
      <c r="BJ2029" s="15" t="s">
        <v>81</v>
      </c>
      <c r="BK2029" s="183">
        <f>ROUND(I2029*H2029,2)</f>
        <v>0</v>
      </c>
      <c r="BL2029" s="15" t="s">
        <v>231</v>
      </c>
      <c r="BM2029" s="182" t="s">
        <v>3986</v>
      </c>
    </row>
    <row r="2030" spans="1:65" s="2" customFormat="1" ht="19.5">
      <c r="A2030" s="32"/>
      <c r="B2030" s="33"/>
      <c r="C2030" s="34"/>
      <c r="D2030" s="184" t="s">
        <v>145</v>
      </c>
      <c r="E2030" s="34"/>
      <c r="F2030" s="185" t="s">
        <v>3987</v>
      </c>
      <c r="G2030" s="34"/>
      <c r="H2030" s="34"/>
      <c r="I2030" s="186"/>
      <c r="J2030" s="34"/>
      <c r="K2030" s="34"/>
      <c r="L2030" s="37"/>
      <c r="M2030" s="187"/>
      <c r="N2030" s="188"/>
      <c r="O2030" s="62"/>
      <c r="P2030" s="62"/>
      <c r="Q2030" s="62"/>
      <c r="R2030" s="62"/>
      <c r="S2030" s="62"/>
      <c r="T2030" s="63"/>
      <c r="U2030" s="32"/>
      <c r="V2030" s="32"/>
      <c r="W2030" s="32"/>
      <c r="X2030" s="32"/>
      <c r="Y2030" s="32"/>
      <c r="Z2030" s="32"/>
      <c r="AA2030" s="32"/>
      <c r="AB2030" s="32"/>
      <c r="AC2030" s="32"/>
      <c r="AD2030" s="32"/>
      <c r="AE2030" s="32"/>
      <c r="AT2030" s="15" t="s">
        <v>145</v>
      </c>
      <c r="AU2030" s="15" t="s">
        <v>83</v>
      </c>
    </row>
    <row r="2031" spans="1:65" s="2" customFormat="1" ht="11.25">
      <c r="A2031" s="32"/>
      <c r="B2031" s="33"/>
      <c r="C2031" s="34"/>
      <c r="D2031" s="189" t="s">
        <v>147</v>
      </c>
      <c r="E2031" s="34"/>
      <c r="F2031" s="190" t="s">
        <v>3988</v>
      </c>
      <c r="G2031" s="34"/>
      <c r="H2031" s="34"/>
      <c r="I2031" s="186"/>
      <c r="J2031" s="34"/>
      <c r="K2031" s="34"/>
      <c r="L2031" s="37"/>
      <c r="M2031" s="187"/>
      <c r="N2031" s="188"/>
      <c r="O2031" s="62"/>
      <c r="P2031" s="62"/>
      <c r="Q2031" s="62"/>
      <c r="R2031" s="62"/>
      <c r="S2031" s="62"/>
      <c r="T2031" s="63"/>
      <c r="U2031" s="32"/>
      <c r="V2031" s="32"/>
      <c r="W2031" s="32"/>
      <c r="X2031" s="32"/>
      <c r="Y2031" s="32"/>
      <c r="Z2031" s="32"/>
      <c r="AA2031" s="32"/>
      <c r="AB2031" s="32"/>
      <c r="AC2031" s="32"/>
      <c r="AD2031" s="32"/>
      <c r="AE2031" s="32"/>
      <c r="AT2031" s="15" t="s">
        <v>147</v>
      </c>
      <c r="AU2031" s="15" t="s">
        <v>83</v>
      </c>
    </row>
    <row r="2032" spans="1:65" s="12" customFormat="1" ht="22.9" customHeight="1">
      <c r="B2032" s="155"/>
      <c r="C2032" s="156"/>
      <c r="D2032" s="157" t="s">
        <v>72</v>
      </c>
      <c r="E2032" s="169" t="s">
        <v>3989</v>
      </c>
      <c r="F2032" s="169" t="s">
        <v>3990</v>
      </c>
      <c r="G2032" s="156"/>
      <c r="H2032" s="156"/>
      <c r="I2032" s="159"/>
      <c r="J2032" s="170">
        <f>BK2032</f>
        <v>0</v>
      </c>
      <c r="K2032" s="156"/>
      <c r="L2032" s="161"/>
      <c r="M2032" s="162"/>
      <c r="N2032" s="163"/>
      <c r="O2032" s="163"/>
      <c r="P2032" s="164">
        <f>SUM(P2033:P2084)</f>
        <v>0</v>
      </c>
      <c r="Q2032" s="163"/>
      <c r="R2032" s="164">
        <f>SUM(R2033:R2084)</f>
        <v>1.5883000000000003</v>
      </c>
      <c r="S2032" s="163"/>
      <c r="T2032" s="165">
        <f>SUM(T2033:T2084)</f>
        <v>0</v>
      </c>
      <c r="AR2032" s="166" t="s">
        <v>83</v>
      </c>
      <c r="AT2032" s="167" t="s">
        <v>72</v>
      </c>
      <c r="AU2032" s="167" t="s">
        <v>81</v>
      </c>
      <c r="AY2032" s="166" t="s">
        <v>136</v>
      </c>
      <c r="BK2032" s="168">
        <f>SUM(BK2033:BK2084)</f>
        <v>0</v>
      </c>
    </row>
    <row r="2033" spans="1:65" s="2" customFormat="1" ht="16.5" customHeight="1">
      <c r="A2033" s="32"/>
      <c r="B2033" s="33"/>
      <c r="C2033" s="171" t="s">
        <v>3991</v>
      </c>
      <c r="D2033" s="171" t="s">
        <v>138</v>
      </c>
      <c r="E2033" s="172" t="s">
        <v>3992</v>
      </c>
      <c r="F2033" s="173" t="s">
        <v>3993</v>
      </c>
      <c r="G2033" s="174" t="s">
        <v>141</v>
      </c>
      <c r="H2033" s="175">
        <v>10</v>
      </c>
      <c r="I2033" s="176"/>
      <c r="J2033" s="177">
        <f>ROUND(I2033*H2033,2)</f>
        <v>0</v>
      </c>
      <c r="K2033" s="173" t="s">
        <v>142</v>
      </c>
      <c r="L2033" s="37"/>
      <c r="M2033" s="178" t="s">
        <v>19</v>
      </c>
      <c r="N2033" s="179" t="s">
        <v>44</v>
      </c>
      <c r="O2033" s="62"/>
      <c r="P2033" s="180">
        <f>O2033*H2033</f>
        <v>0</v>
      </c>
      <c r="Q2033" s="180">
        <v>0</v>
      </c>
      <c r="R2033" s="180">
        <f>Q2033*H2033</f>
        <v>0</v>
      </c>
      <c r="S2033" s="180">
        <v>0</v>
      </c>
      <c r="T2033" s="181">
        <f>S2033*H2033</f>
        <v>0</v>
      </c>
      <c r="U2033" s="32"/>
      <c r="V2033" s="32"/>
      <c r="W2033" s="32"/>
      <c r="X2033" s="32"/>
      <c r="Y2033" s="32"/>
      <c r="Z2033" s="32"/>
      <c r="AA2033" s="32"/>
      <c r="AB2033" s="32"/>
      <c r="AC2033" s="32"/>
      <c r="AD2033" s="32"/>
      <c r="AE2033" s="32"/>
      <c r="AR2033" s="182" t="s">
        <v>231</v>
      </c>
      <c r="AT2033" s="182" t="s">
        <v>138</v>
      </c>
      <c r="AU2033" s="182" t="s">
        <v>83</v>
      </c>
      <c r="AY2033" s="15" t="s">
        <v>136</v>
      </c>
      <c r="BE2033" s="183">
        <f>IF(N2033="základní",J2033,0)</f>
        <v>0</v>
      </c>
      <c r="BF2033" s="183">
        <f>IF(N2033="snížená",J2033,0)</f>
        <v>0</v>
      </c>
      <c r="BG2033" s="183">
        <f>IF(N2033="zákl. přenesená",J2033,0)</f>
        <v>0</v>
      </c>
      <c r="BH2033" s="183">
        <f>IF(N2033="sníž. přenesená",J2033,0)</f>
        <v>0</v>
      </c>
      <c r="BI2033" s="183">
        <f>IF(N2033="nulová",J2033,0)</f>
        <v>0</v>
      </c>
      <c r="BJ2033" s="15" t="s">
        <v>81</v>
      </c>
      <c r="BK2033" s="183">
        <f>ROUND(I2033*H2033,2)</f>
        <v>0</v>
      </c>
      <c r="BL2033" s="15" t="s">
        <v>231</v>
      </c>
      <c r="BM2033" s="182" t="s">
        <v>3994</v>
      </c>
    </row>
    <row r="2034" spans="1:65" s="2" customFormat="1" ht="11.25">
      <c r="A2034" s="32"/>
      <c r="B2034" s="33"/>
      <c r="C2034" s="34"/>
      <c r="D2034" s="184" t="s">
        <v>145</v>
      </c>
      <c r="E2034" s="34"/>
      <c r="F2034" s="185" t="s">
        <v>3995</v>
      </c>
      <c r="G2034" s="34"/>
      <c r="H2034" s="34"/>
      <c r="I2034" s="186"/>
      <c r="J2034" s="34"/>
      <c r="K2034" s="34"/>
      <c r="L2034" s="37"/>
      <c r="M2034" s="187"/>
      <c r="N2034" s="188"/>
      <c r="O2034" s="62"/>
      <c r="P2034" s="62"/>
      <c r="Q2034" s="62"/>
      <c r="R2034" s="62"/>
      <c r="S2034" s="62"/>
      <c r="T2034" s="63"/>
      <c r="U2034" s="32"/>
      <c r="V2034" s="32"/>
      <c r="W2034" s="32"/>
      <c r="X2034" s="32"/>
      <c r="Y2034" s="32"/>
      <c r="Z2034" s="32"/>
      <c r="AA2034" s="32"/>
      <c r="AB2034" s="32"/>
      <c r="AC2034" s="32"/>
      <c r="AD2034" s="32"/>
      <c r="AE2034" s="32"/>
      <c r="AT2034" s="15" t="s">
        <v>145</v>
      </c>
      <c r="AU2034" s="15" t="s">
        <v>83</v>
      </c>
    </row>
    <row r="2035" spans="1:65" s="2" customFormat="1" ht="11.25">
      <c r="A2035" s="32"/>
      <c r="B2035" s="33"/>
      <c r="C2035" s="34"/>
      <c r="D2035" s="189" t="s">
        <v>147</v>
      </c>
      <c r="E2035" s="34"/>
      <c r="F2035" s="190" t="s">
        <v>3996</v>
      </c>
      <c r="G2035" s="34"/>
      <c r="H2035" s="34"/>
      <c r="I2035" s="186"/>
      <c r="J2035" s="34"/>
      <c r="K2035" s="34"/>
      <c r="L2035" s="37"/>
      <c r="M2035" s="187"/>
      <c r="N2035" s="188"/>
      <c r="O2035" s="62"/>
      <c r="P2035" s="62"/>
      <c r="Q2035" s="62"/>
      <c r="R2035" s="62"/>
      <c r="S2035" s="62"/>
      <c r="T2035" s="63"/>
      <c r="U2035" s="32"/>
      <c r="V2035" s="32"/>
      <c r="W2035" s="32"/>
      <c r="X2035" s="32"/>
      <c r="Y2035" s="32"/>
      <c r="Z2035" s="32"/>
      <c r="AA2035" s="32"/>
      <c r="AB2035" s="32"/>
      <c r="AC2035" s="32"/>
      <c r="AD2035" s="32"/>
      <c r="AE2035" s="32"/>
      <c r="AT2035" s="15" t="s">
        <v>147</v>
      </c>
      <c r="AU2035" s="15" t="s">
        <v>83</v>
      </c>
    </row>
    <row r="2036" spans="1:65" s="2" customFormat="1" ht="16.5" customHeight="1">
      <c r="A2036" s="32"/>
      <c r="B2036" s="33"/>
      <c r="C2036" s="171" t="s">
        <v>3997</v>
      </c>
      <c r="D2036" s="171" t="s">
        <v>138</v>
      </c>
      <c r="E2036" s="172" t="s">
        <v>3998</v>
      </c>
      <c r="F2036" s="173" t="s">
        <v>3999</v>
      </c>
      <c r="G2036" s="174" t="s">
        <v>141</v>
      </c>
      <c r="H2036" s="175">
        <v>5</v>
      </c>
      <c r="I2036" s="176"/>
      <c r="J2036" s="177">
        <f>ROUND(I2036*H2036,2)</f>
        <v>0</v>
      </c>
      <c r="K2036" s="173" t="s">
        <v>142</v>
      </c>
      <c r="L2036" s="37"/>
      <c r="M2036" s="178" t="s">
        <v>19</v>
      </c>
      <c r="N2036" s="179" t="s">
        <v>44</v>
      </c>
      <c r="O2036" s="62"/>
      <c r="P2036" s="180">
        <f>O2036*H2036</f>
        <v>0</v>
      </c>
      <c r="Q2036" s="180">
        <v>5.8E-4</v>
      </c>
      <c r="R2036" s="180">
        <f>Q2036*H2036</f>
        <v>2.8999999999999998E-3</v>
      </c>
      <c r="S2036" s="180">
        <v>0</v>
      </c>
      <c r="T2036" s="181">
        <f>S2036*H2036</f>
        <v>0</v>
      </c>
      <c r="U2036" s="32"/>
      <c r="V2036" s="32"/>
      <c r="W2036" s="32"/>
      <c r="X2036" s="32"/>
      <c r="Y2036" s="32"/>
      <c r="Z2036" s="32"/>
      <c r="AA2036" s="32"/>
      <c r="AB2036" s="32"/>
      <c r="AC2036" s="32"/>
      <c r="AD2036" s="32"/>
      <c r="AE2036" s="32"/>
      <c r="AR2036" s="182" t="s">
        <v>231</v>
      </c>
      <c r="AT2036" s="182" t="s">
        <v>138</v>
      </c>
      <c r="AU2036" s="182" t="s">
        <v>83</v>
      </c>
      <c r="AY2036" s="15" t="s">
        <v>136</v>
      </c>
      <c r="BE2036" s="183">
        <f>IF(N2036="základní",J2036,0)</f>
        <v>0</v>
      </c>
      <c r="BF2036" s="183">
        <f>IF(N2036="snížená",J2036,0)</f>
        <v>0</v>
      </c>
      <c r="BG2036" s="183">
        <f>IF(N2036="zákl. přenesená",J2036,0)</f>
        <v>0</v>
      </c>
      <c r="BH2036" s="183">
        <f>IF(N2036="sníž. přenesená",J2036,0)</f>
        <v>0</v>
      </c>
      <c r="BI2036" s="183">
        <f>IF(N2036="nulová",J2036,0)</f>
        <v>0</v>
      </c>
      <c r="BJ2036" s="15" t="s">
        <v>81</v>
      </c>
      <c r="BK2036" s="183">
        <f>ROUND(I2036*H2036,2)</f>
        <v>0</v>
      </c>
      <c r="BL2036" s="15" t="s">
        <v>231</v>
      </c>
      <c r="BM2036" s="182" t="s">
        <v>4000</v>
      </c>
    </row>
    <row r="2037" spans="1:65" s="2" customFormat="1" ht="11.25">
      <c r="A2037" s="32"/>
      <c r="B2037" s="33"/>
      <c r="C2037" s="34"/>
      <c r="D2037" s="184" t="s">
        <v>145</v>
      </c>
      <c r="E2037" s="34"/>
      <c r="F2037" s="185" t="s">
        <v>4001</v>
      </c>
      <c r="G2037" s="34"/>
      <c r="H2037" s="34"/>
      <c r="I2037" s="186"/>
      <c r="J2037" s="34"/>
      <c r="K2037" s="34"/>
      <c r="L2037" s="37"/>
      <c r="M2037" s="187"/>
      <c r="N2037" s="188"/>
      <c r="O2037" s="62"/>
      <c r="P2037" s="62"/>
      <c r="Q2037" s="62"/>
      <c r="R2037" s="62"/>
      <c r="S2037" s="62"/>
      <c r="T2037" s="63"/>
      <c r="U2037" s="32"/>
      <c r="V2037" s="32"/>
      <c r="W2037" s="32"/>
      <c r="X2037" s="32"/>
      <c r="Y2037" s="32"/>
      <c r="Z2037" s="32"/>
      <c r="AA2037" s="32"/>
      <c r="AB2037" s="32"/>
      <c r="AC2037" s="32"/>
      <c r="AD2037" s="32"/>
      <c r="AE2037" s="32"/>
      <c r="AT2037" s="15" t="s">
        <v>145</v>
      </c>
      <c r="AU2037" s="15" t="s">
        <v>83</v>
      </c>
    </row>
    <row r="2038" spans="1:65" s="2" customFormat="1" ht="11.25">
      <c r="A2038" s="32"/>
      <c r="B2038" s="33"/>
      <c r="C2038" s="34"/>
      <c r="D2038" s="189" t="s">
        <v>147</v>
      </c>
      <c r="E2038" s="34"/>
      <c r="F2038" s="190" t="s">
        <v>4002</v>
      </c>
      <c r="G2038" s="34"/>
      <c r="H2038" s="34"/>
      <c r="I2038" s="186"/>
      <c r="J2038" s="34"/>
      <c r="K2038" s="34"/>
      <c r="L2038" s="37"/>
      <c r="M2038" s="187"/>
      <c r="N2038" s="188"/>
      <c r="O2038" s="62"/>
      <c r="P2038" s="62"/>
      <c r="Q2038" s="62"/>
      <c r="R2038" s="62"/>
      <c r="S2038" s="62"/>
      <c r="T2038" s="63"/>
      <c r="U2038" s="32"/>
      <c r="V2038" s="32"/>
      <c r="W2038" s="32"/>
      <c r="X2038" s="32"/>
      <c r="Y2038" s="32"/>
      <c r="Z2038" s="32"/>
      <c r="AA2038" s="32"/>
      <c r="AB2038" s="32"/>
      <c r="AC2038" s="32"/>
      <c r="AD2038" s="32"/>
      <c r="AE2038" s="32"/>
      <c r="AT2038" s="15" t="s">
        <v>147</v>
      </c>
      <c r="AU2038" s="15" t="s">
        <v>83</v>
      </c>
    </row>
    <row r="2039" spans="1:65" s="2" customFormat="1" ht="16.5" customHeight="1">
      <c r="A2039" s="32"/>
      <c r="B2039" s="33"/>
      <c r="C2039" s="171" t="s">
        <v>4003</v>
      </c>
      <c r="D2039" s="171" t="s">
        <v>138</v>
      </c>
      <c r="E2039" s="172" t="s">
        <v>4004</v>
      </c>
      <c r="F2039" s="173" t="s">
        <v>4005</v>
      </c>
      <c r="G2039" s="174" t="s">
        <v>141</v>
      </c>
      <c r="H2039" s="175">
        <v>5</v>
      </c>
      <c r="I2039" s="176"/>
      <c r="J2039" s="177">
        <f>ROUND(I2039*H2039,2)</f>
        <v>0</v>
      </c>
      <c r="K2039" s="173" t="s">
        <v>142</v>
      </c>
      <c r="L2039" s="37"/>
      <c r="M2039" s="178" t="s">
        <v>19</v>
      </c>
      <c r="N2039" s="179" t="s">
        <v>44</v>
      </c>
      <c r="O2039" s="62"/>
      <c r="P2039" s="180">
        <f>O2039*H2039</f>
        <v>0</v>
      </c>
      <c r="Q2039" s="180">
        <v>5.2999999999999998E-4</v>
      </c>
      <c r="R2039" s="180">
        <f>Q2039*H2039</f>
        <v>2.65E-3</v>
      </c>
      <c r="S2039" s="180">
        <v>0</v>
      </c>
      <c r="T2039" s="181">
        <f>S2039*H2039</f>
        <v>0</v>
      </c>
      <c r="U2039" s="32"/>
      <c r="V2039" s="32"/>
      <c r="W2039" s="32"/>
      <c r="X2039" s="32"/>
      <c r="Y2039" s="32"/>
      <c r="Z2039" s="32"/>
      <c r="AA2039" s="32"/>
      <c r="AB2039" s="32"/>
      <c r="AC2039" s="32"/>
      <c r="AD2039" s="32"/>
      <c r="AE2039" s="32"/>
      <c r="AR2039" s="182" t="s">
        <v>231</v>
      </c>
      <c r="AT2039" s="182" t="s">
        <v>138</v>
      </c>
      <c r="AU2039" s="182" t="s">
        <v>83</v>
      </c>
      <c r="AY2039" s="15" t="s">
        <v>136</v>
      </c>
      <c r="BE2039" s="183">
        <f>IF(N2039="základní",J2039,0)</f>
        <v>0</v>
      </c>
      <c r="BF2039" s="183">
        <f>IF(N2039="snížená",J2039,0)</f>
        <v>0</v>
      </c>
      <c r="BG2039" s="183">
        <f>IF(N2039="zákl. přenesená",J2039,0)</f>
        <v>0</v>
      </c>
      <c r="BH2039" s="183">
        <f>IF(N2039="sníž. přenesená",J2039,0)</f>
        <v>0</v>
      </c>
      <c r="BI2039" s="183">
        <f>IF(N2039="nulová",J2039,0)</f>
        <v>0</v>
      </c>
      <c r="BJ2039" s="15" t="s">
        <v>81</v>
      </c>
      <c r="BK2039" s="183">
        <f>ROUND(I2039*H2039,2)</f>
        <v>0</v>
      </c>
      <c r="BL2039" s="15" t="s">
        <v>231</v>
      </c>
      <c r="BM2039" s="182" t="s">
        <v>4006</v>
      </c>
    </row>
    <row r="2040" spans="1:65" s="2" customFormat="1" ht="11.25">
      <c r="A2040" s="32"/>
      <c r="B2040" s="33"/>
      <c r="C2040" s="34"/>
      <c r="D2040" s="184" t="s">
        <v>145</v>
      </c>
      <c r="E2040" s="34"/>
      <c r="F2040" s="185" t="s">
        <v>4007</v>
      </c>
      <c r="G2040" s="34"/>
      <c r="H2040" s="34"/>
      <c r="I2040" s="186"/>
      <c r="J2040" s="34"/>
      <c r="K2040" s="34"/>
      <c r="L2040" s="37"/>
      <c r="M2040" s="187"/>
      <c r="N2040" s="188"/>
      <c r="O2040" s="62"/>
      <c r="P2040" s="62"/>
      <c r="Q2040" s="62"/>
      <c r="R2040" s="62"/>
      <c r="S2040" s="62"/>
      <c r="T2040" s="63"/>
      <c r="U2040" s="32"/>
      <c r="V2040" s="32"/>
      <c r="W2040" s="32"/>
      <c r="X2040" s="32"/>
      <c r="Y2040" s="32"/>
      <c r="Z2040" s="32"/>
      <c r="AA2040" s="32"/>
      <c r="AB2040" s="32"/>
      <c r="AC2040" s="32"/>
      <c r="AD2040" s="32"/>
      <c r="AE2040" s="32"/>
      <c r="AT2040" s="15" t="s">
        <v>145</v>
      </c>
      <c r="AU2040" s="15" t="s">
        <v>83</v>
      </c>
    </row>
    <row r="2041" spans="1:65" s="2" customFormat="1" ht="11.25">
      <c r="A2041" s="32"/>
      <c r="B2041" s="33"/>
      <c r="C2041" s="34"/>
      <c r="D2041" s="189" t="s">
        <v>147</v>
      </c>
      <c r="E2041" s="34"/>
      <c r="F2041" s="190" t="s">
        <v>4008</v>
      </c>
      <c r="G2041" s="34"/>
      <c r="H2041" s="34"/>
      <c r="I2041" s="186"/>
      <c r="J2041" s="34"/>
      <c r="K2041" s="34"/>
      <c r="L2041" s="37"/>
      <c r="M2041" s="187"/>
      <c r="N2041" s="188"/>
      <c r="O2041" s="62"/>
      <c r="P2041" s="62"/>
      <c r="Q2041" s="62"/>
      <c r="R2041" s="62"/>
      <c r="S2041" s="62"/>
      <c r="T2041" s="63"/>
      <c r="U2041" s="32"/>
      <c r="V2041" s="32"/>
      <c r="W2041" s="32"/>
      <c r="X2041" s="32"/>
      <c r="Y2041" s="32"/>
      <c r="Z2041" s="32"/>
      <c r="AA2041" s="32"/>
      <c r="AB2041" s="32"/>
      <c r="AC2041" s="32"/>
      <c r="AD2041" s="32"/>
      <c r="AE2041" s="32"/>
      <c r="AT2041" s="15" t="s">
        <v>147</v>
      </c>
      <c r="AU2041" s="15" t="s">
        <v>83</v>
      </c>
    </row>
    <row r="2042" spans="1:65" s="2" customFormat="1" ht="16.5" customHeight="1">
      <c r="A2042" s="32"/>
      <c r="B2042" s="33"/>
      <c r="C2042" s="191" t="s">
        <v>4009</v>
      </c>
      <c r="D2042" s="191" t="s">
        <v>409</v>
      </c>
      <c r="E2042" s="192" t="s">
        <v>4010</v>
      </c>
      <c r="F2042" s="193" t="s">
        <v>4011</v>
      </c>
      <c r="G2042" s="194" t="s">
        <v>168</v>
      </c>
      <c r="H2042" s="195">
        <v>5</v>
      </c>
      <c r="I2042" s="196"/>
      <c r="J2042" s="197">
        <f>ROUND(I2042*H2042,2)</f>
        <v>0</v>
      </c>
      <c r="K2042" s="193" t="s">
        <v>142</v>
      </c>
      <c r="L2042" s="198"/>
      <c r="M2042" s="199" t="s">
        <v>19</v>
      </c>
      <c r="N2042" s="200" t="s">
        <v>44</v>
      </c>
      <c r="O2042" s="62"/>
      <c r="P2042" s="180">
        <f>O2042*H2042</f>
        <v>0</v>
      </c>
      <c r="Q2042" s="180">
        <v>0.02</v>
      </c>
      <c r="R2042" s="180">
        <f>Q2042*H2042</f>
        <v>0.1</v>
      </c>
      <c r="S2042" s="180">
        <v>0</v>
      </c>
      <c r="T2042" s="181">
        <f>S2042*H2042</f>
        <v>0</v>
      </c>
      <c r="U2042" s="32"/>
      <c r="V2042" s="32"/>
      <c r="W2042" s="32"/>
      <c r="X2042" s="32"/>
      <c r="Y2042" s="32"/>
      <c r="Z2042" s="32"/>
      <c r="AA2042" s="32"/>
      <c r="AB2042" s="32"/>
      <c r="AC2042" s="32"/>
      <c r="AD2042" s="32"/>
      <c r="AE2042" s="32"/>
      <c r="AR2042" s="182" t="s">
        <v>330</v>
      </c>
      <c r="AT2042" s="182" t="s">
        <v>409</v>
      </c>
      <c r="AU2042" s="182" t="s">
        <v>83</v>
      </c>
      <c r="AY2042" s="15" t="s">
        <v>136</v>
      </c>
      <c r="BE2042" s="183">
        <f>IF(N2042="základní",J2042,0)</f>
        <v>0</v>
      </c>
      <c r="BF2042" s="183">
        <f>IF(N2042="snížená",J2042,0)</f>
        <v>0</v>
      </c>
      <c r="BG2042" s="183">
        <f>IF(N2042="zákl. přenesená",J2042,0)</f>
        <v>0</v>
      </c>
      <c r="BH2042" s="183">
        <f>IF(N2042="sníž. přenesená",J2042,0)</f>
        <v>0</v>
      </c>
      <c r="BI2042" s="183">
        <f>IF(N2042="nulová",J2042,0)</f>
        <v>0</v>
      </c>
      <c r="BJ2042" s="15" t="s">
        <v>81</v>
      </c>
      <c r="BK2042" s="183">
        <f>ROUND(I2042*H2042,2)</f>
        <v>0</v>
      </c>
      <c r="BL2042" s="15" t="s">
        <v>231</v>
      </c>
      <c r="BM2042" s="182" t="s">
        <v>4012</v>
      </c>
    </row>
    <row r="2043" spans="1:65" s="2" customFormat="1" ht="11.25">
      <c r="A2043" s="32"/>
      <c r="B2043" s="33"/>
      <c r="C2043" s="34"/>
      <c r="D2043" s="184" t="s">
        <v>145</v>
      </c>
      <c r="E2043" s="34"/>
      <c r="F2043" s="185" t="s">
        <v>4011</v>
      </c>
      <c r="G2043" s="34"/>
      <c r="H2043" s="34"/>
      <c r="I2043" s="186"/>
      <c r="J2043" s="34"/>
      <c r="K2043" s="34"/>
      <c r="L2043" s="37"/>
      <c r="M2043" s="187"/>
      <c r="N2043" s="188"/>
      <c r="O2043" s="62"/>
      <c r="P2043" s="62"/>
      <c r="Q2043" s="62"/>
      <c r="R2043" s="62"/>
      <c r="S2043" s="62"/>
      <c r="T2043" s="63"/>
      <c r="U2043" s="32"/>
      <c r="V2043" s="32"/>
      <c r="W2043" s="32"/>
      <c r="X2043" s="32"/>
      <c r="Y2043" s="32"/>
      <c r="Z2043" s="32"/>
      <c r="AA2043" s="32"/>
      <c r="AB2043" s="32"/>
      <c r="AC2043" s="32"/>
      <c r="AD2043" s="32"/>
      <c r="AE2043" s="32"/>
      <c r="AT2043" s="15" t="s">
        <v>145</v>
      </c>
      <c r="AU2043" s="15" t="s">
        <v>83</v>
      </c>
    </row>
    <row r="2044" spans="1:65" s="2" customFormat="1" ht="16.5" customHeight="1">
      <c r="A2044" s="32"/>
      <c r="B2044" s="33"/>
      <c r="C2044" s="171" t="s">
        <v>4013</v>
      </c>
      <c r="D2044" s="171" t="s">
        <v>138</v>
      </c>
      <c r="E2044" s="172" t="s">
        <v>4014</v>
      </c>
      <c r="F2044" s="173" t="s">
        <v>4015</v>
      </c>
      <c r="G2044" s="174" t="s">
        <v>141</v>
      </c>
      <c r="H2044" s="175">
        <v>50</v>
      </c>
      <c r="I2044" s="176"/>
      <c r="J2044" s="177">
        <f>ROUND(I2044*H2044,2)</f>
        <v>0</v>
      </c>
      <c r="K2044" s="173" t="s">
        <v>142</v>
      </c>
      <c r="L2044" s="37"/>
      <c r="M2044" s="178" t="s">
        <v>19</v>
      </c>
      <c r="N2044" s="179" t="s">
        <v>44</v>
      </c>
      <c r="O2044" s="62"/>
      <c r="P2044" s="180">
        <f>O2044*H2044</f>
        <v>0</v>
      </c>
      <c r="Q2044" s="180">
        <v>2.2290000000000001E-2</v>
      </c>
      <c r="R2044" s="180">
        <f>Q2044*H2044</f>
        <v>1.1145</v>
      </c>
      <c r="S2044" s="180">
        <v>0</v>
      </c>
      <c r="T2044" s="181">
        <f>S2044*H2044</f>
        <v>0</v>
      </c>
      <c r="U2044" s="32"/>
      <c r="V2044" s="32"/>
      <c r="W2044" s="32"/>
      <c r="X2044" s="32"/>
      <c r="Y2044" s="32"/>
      <c r="Z2044" s="32"/>
      <c r="AA2044" s="32"/>
      <c r="AB2044" s="32"/>
      <c r="AC2044" s="32"/>
      <c r="AD2044" s="32"/>
      <c r="AE2044" s="32"/>
      <c r="AR2044" s="182" t="s">
        <v>231</v>
      </c>
      <c r="AT2044" s="182" t="s">
        <v>138</v>
      </c>
      <c r="AU2044" s="182" t="s">
        <v>83</v>
      </c>
      <c r="AY2044" s="15" t="s">
        <v>136</v>
      </c>
      <c r="BE2044" s="183">
        <f>IF(N2044="základní",J2044,0)</f>
        <v>0</v>
      </c>
      <c r="BF2044" s="183">
        <f>IF(N2044="snížená",J2044,0)</f>
        <v>0</v>
      </c>
      <c r="BG2044" s="183">
        <f>IF(N2044="zákl. přenesená",J2044,0)</f>
        <v>0</v>
      </c>
      <c r="BH2044" s="183">
        <f>IF(N2044="sníž. přenesená",J2044,0)</f>
        <v>0</v>
      </c>
      <c r="BI2044" s="183">
        <f>IF(N2044="nulová",J2044,0)</f>
        <v>0</v>
      </c>
      <c r="BJ2044" s="15" t="s">
        <v>81</v>
      </c>
      <c r="BK2044" s="183">
        <f>ROUND(I2044*H2044,2)</f>
        <v>0</v>
      </c>
      <c r="BL2044" s="15" t="s">
        <v>231</v>
      </c>
      <c r="BM2044" s="182" t="s">
        <v>4016</v>
      </c>
    </row>
    <row r="2045" spans="1:65" s="2" customFormat="1" ht="11.25">
      <c r="A2045" s="32"/>
      <c r="B2045" s="33"/>
      <c r="C2045" s="34"/>
      <c r="D2045" s="184" t="s">
        <v>145</v>
      </c>
      <c r="E2045" s="34"/>
      <c r="F2045" s="185" t="s">
        <v>4017</v>
      </c>
      <c r="G2045" s="34"/>
      <c r="H2045" s="34"/>
      <c r="I2045" s="186"/>
      <c r="J2045" s="34"/>
      <c r="K2045" s="34"/>
      <c r="L2045" s="37"/>
      <c r="M2045" s="187"/>
      <c r="N2045" s="188"/>
      <c r="O2045" s="62"/>
      <c r="P2045" s="62"/>
      <c r="Q2045" s="62"/>
      <c r="R2045" s="62"/>
      <c r="S2045" s="62"/>
      <c r="T2045" s="63"/>
      <c r="U2045" s="32"/>
      <c r="V2045" s="32"/>
      <c r="W2045" s="32"/>
      <c r="X2045" s="32"/>
      <c r="Y2045" s="32"/>
      <c r="Z2045" s="32"/>
      <c r="AA2045" s="32"/>
      <c r="AB2045" s="32"/>
      <c r="AC2045" s="32"/>
      <c r="AD2045" s="32"/>
      <c r="AE2045" s="32"/>
      <c r="AT2045" s="15" t="s">
        <v>145</v>
      </c>
      <c r="AU2045" s="15" t="s">
        <v>83</v>
      </c>
    </row>
    <row r="2046" spans="1:65" s="2" customFormat="1" ht="11.25">
      <c r="A2046" s="32"/>
      <c r="B2046" s="33"/>
      <c r="C2046" s="34"/>
      <c r="D2046" s="189" t="s">
        <v>147</v>
      </c>
      <c r="E2046" s="34"/>
      <c r="F2046" s="190" t="s">
        <v>4018</v>
      </c>
      <c r="G2046" s="34"/>
      <c r="H2046" s="34"/>
      <c r="I2046" s="186"/>
      <c r="J2046" s="34"/>
      <c r="K2046" s="34"/>
      <c r="L2046" s="37"/>
      <c r="M2046" s="187"/>
      <c r="N2046" s="188"/>
      <c r="O2046" s="62"/>
      <c r="P2046" s="62"/>
      <c r="Q2046" s="62"/>
      <c r="R2046" s="62"/>
      <c r="S2046" s="62"/>
      <c r="T2046" s="63"/>
      <c r="U2046" s="32"/>
      <c r="V2046" s="32"/>
      <c r="W2046" s="32"/>
      <c r="X2046" s="32"/>
      <c r="Y2046" s="32"/>
      <c r="Z2046" s="32"/>
      <c r="AA2046" s="32"/>
      <c r="AB2046" s="32"/>
      <c r="AC2046" s="32"/>
      <c r="AD2046" s="32"/>
      <c r="AE2046" s="32"/>
      <c r="AT2046" s="15" t="s">
        <v>147</v>
      </c>
      <c r="AU2046" s="15" t="s">
        <v>83</v>
      </c>
    </row>
    <row r="2047" spans="1:65" s="2" customFormat="1" ht="16.5" customHeight="1">
      <c r="A2047" s="32"/>
      <c r="B2047" s="33"/>
      <c r="C2047" s="171" t="s">
        <v>4019</v>
      </c>
      <c r="D2047" s="171" t="s">
        <v>138</v>
      </c>
      <c r="E2047" s="172" t="s">
        <v>4020</v>
      </c>
      <c r="F2047" s="173" t="s">
        <v>4021</v>
      </c>
      <c r="G2047" s="174" t="s">
        <v>141</v>
      </c>
      <c r="H2047" s="175">
        <v>50</v>
      </c>
      <c r="I2047" s="176"/>
      <c r="J2047" s="177">
        <f>ROUND(I2047*H2047,2)</f>
        <v>0</v>
      </c>
      <c r="K2047" s="173" t="s">
        <v>142</v>
      </c>
      <c r="L2047" s="37"/>
      <c r="M2047" s="178" t="s">
        <v>19</v>
      </c>
      <c r="N2047" s="179" t="s">
        <v>44</v>
      </c>
      <c r="O2047" s="62"/>
      <c r="P2047" s="180">
        <f>O2047*H2047</f>
        <v>0</v>
      </c>
      <c r="Q2047" s="180">
        <v>1.0499999999999999E-3</v>
      </c>
      <c r="R2047" s="180">
        <f>Q2047*H2047</f>
        <v>5.2499999999999998E-2</v>
      </c>
      <c r="S2047" s="180">
        <v>0</v>
      </c>
      <c r="T2047" s="181">
        <f>S2047*H2047</f>
        <v>0</v>
      </c>
      <c r="U2047" s="32"/>
      <c r="V2047" s="32"/>
      <c r="W2047" s="32"/>
      <c r="X2047" s="32"/>
      <c r="Y2047" s="32"/>
      <c r="Z2047" s="32"/>
      <c r="AA2047" s="32"/>
      <c r="AB2047" s="32"/>
      <c r="AC2047" s="32"/>
      <c r="AD2047" s="32"/>
      <c r="AE2047" s="32"/>
      <c r="AR2047" s="182" t="s">
        <v>231</v>
      </c>
      <c r="AT2047" s="182" t="s">
        <v>138</v>
      </c>
      <c r="AU2047" s="182" t="s">
        <v>83</v>
      </c>
      <c r="AY2047" s="15" t="s">
        <v>136</v>
      </c>
      <c r="BE2047" s="183">
        <f>IF(N2047="základní",J2047,0)</f>
        <v>0</v>
      </c>
      <c r="BF2047" s="183">
        <f>IF(N2047="snížená",J2047,0)</f>
        <v>0</v>
      </c>
      <c r="BG2047" s="183">
        <f>IF(N2047="zákl. přenesená",J2047,0)</f>
        <v>0</v>
      </c>
      <c r="BH2047" s="183">
        <f>IF(N2047="sníž. přenesená",J2047,0)</f>
        <v>0</v>
      </c>
      <c r="BI2047" s="183">
        <f>IF(N2047="nulová",J2047,0)</f>
        <v>0</v>
      </c>
      <c r="BJ2047" s="15" t="s">
        <v>81</v>
      </c>
      <c r="BK2047" s="183">
        <f>ROUND(I2047*H2047,2)</f>
        <v>0</v>
      </c>
      <c r="BL2047" s="15" t="s">
        <v>231</v>
      </c>
      <c r="BM2047" s="182" t="s">
        <v>4022</v>
      </c>
    </row>
    <row r="2048" spans="1:65" s="2" customFormat="1" ht="11.25">
      <c r="A2048" s="32"/>
      <c r="B2048" s="33"/>
      <c r="C2048" s="34"/>
      <c r="D2048" s="184" t="s">
        <v>145</v>
      </c>
      <c r="E2048" s="34"/>
      <c r="F2048" s="185" t="s">
        <v>4023</v>
      </c>
      <c r="G2048" s="34"/>
      <c r="H2048" s="34"/>
      <c r="I2048" s="186"/>
      <c r="J2048" s="34"/>
      <c r="K2048" s="34"/>
      <c r="L2048" s="37"/>
      <c r="M2048" s="187"/>
      <c r="N2048" s="188"/>
      <c r="O2048" s="62"/>
      <c r="P2048" s="62"/>
      <c r="Q2048" s="62"/>
      <c r="R2048" s="62"/>
      <c r="S2048" s="62"/>
      <c r="T2048" s="63"/>
      <c r="U2048" s="32"/>
      <c r="V2048" s="32"/>
      <c r="W2048" s="32"/>
      <c r="X2048" s="32"/>
      <c r="Y2048" s="32"/>
      <c r="Z2048" s="32"/>
      <c r="AA2048" s="32"/>
      <c r="AB2048" s="32"/>
      <c r="AC2048" s="32"/>
      <c r="AD2048" s="32"/>
      <c r="AE2048" s="32"/>
      <c r="AT2048" s="15" t="s">
        <v>145</v>
      </c>
      <c r="AU2048" s="15" t="s">
        <v>83</v>
      </c>
    </row>
    <row r="2049" spans="1:65" s="2" customFormat="1" ht="11.25">
      <c r="A2049" s="32"/>
      <c r="B2049" s="33"/>
      <c r="C2049" s="34"/>
      <c r="D2049" s="189" t="s">
        <v>147</v>
      </c>
      <c r="E2049" s="34"/>
      <c r="F2049" s="190" t="s">
        <v>4024</v>
      </c>
      <c r="G2049" s="34"/>
      <c r="H2049" s="34"/>
      <c r="I2049" s="186"/>
      <c r="J2049" s="34"/>
      <c r="K2049" s="34"/>
      <c r="L2049" s="37"/>
      <c r="M2049" s="187"/>
      <c r="N2049" s="188"/>
      <c r="O2049" s="62"/>
      <c r="P2049" s="62"/>
      <c r="Q2049" s="62"/>
      <c r="R2049" s="62"/>
      <c r="S2049" s="62"/>
      <c r="T2049" s="63"/>
      <c r="U2049" s="32"/>
      <c r="V2049" s="32"/>
      <c r="W2049" s="32"/>
      <c r="X2049" s="32"/>
      <c r="Y2049" s="32"/>
      <c r="Z2049" s="32"/>
      <c r="AA2049" s="32"/>
      <c r="AB2049" s="32"/>
      <c r="AC2049" s="32"/>
      <c r="AD2049" s="32"/>
      <c r="AE2049" s="32"/>
      <c r="AT2049" s="15" t="s">
        <v>147</v>
      </c>
      <c r="AU2049" s="15" t="s">
        <v>83</v>
      </c>
    </row>
    <row r="2050" spans="1:65" s="2" customFormat="1" ht="16.5" customHeight="1">
      <c r="A2050" s="32"/>
      <c r="B2050" s="33"/>
      <c r="C2050" s="171" t="s">
        <v>4025</v>
      </c>
      <c r="D2050" s="171" t="s">
        <v>138</v>
      </c>
      <c r="E2050" s="172" t="s">
        <v>4026</v>
      </c>
      <c r="F2050" s="173" t="s">
        <v>4027</v>
      </c>
      <c r="G2050" s="174" t="s">
        <v>141</v>
      </c>
      <c r="H2050" s="175">
        <v>50</v>
      </c>
      <c r="I2050" s="176"/>
      <c r="J2050" s="177">
        <f>ROUND(I2050*H2050,2)</f>
        <v>0</v>
      </c>
      <c r="K2050" s="173" t="s">
        <v>142</v>
      </c>
      <c r="L2050" s="37"/>
      <c r="M2050" s="178" t="s">
        <v>19</v>
      </c>
      <c r="N2050" s="179" t="s">
        <v>44</v>
      </c>
      <c r="O2050" s="62"/>
      <c r="P2050" s="180">
        <f>O2050*H2050</f>
        <v>0</v>
      </c>
      <c r="Q2050" s="180">
        <v>2.5999999999999998E-4</v>
      </c>
      <c r="R2050" s="180">
        <f>Q2050*H2050</f>
        <v>1.2999999999999999E-2</v>
      </c>
      <c r="S2050" s="180">
        <v>0</v>
      </c>
      <c r="T2050" s="181">
        <f>S2050*H2050</f>
        <v>0</v>
      </c>
      <c r="U2050" s="32"/>
      <c r="V2050" s="32"/>
      <c r="W2050" s="32"/>
      <c r="X2050" s="32"/>
      <c r="Y2050" s="32"/>
      <c r="Z2050" s="32"/>
      <c r="AA2050" s="32"/>
      <c r="AB2050" s="32"/>
      <c r="AC2050" s="32"/>
      <c r="AD2050" s="32"/>
      <c r="AE2050" s="32"/>
      <c r="AR2050" s="182" t="s">
        <v>231</v>
      </c>
      <c r="AT2050" s="182" t="s">
        <v>138</v>
      </c>
      <c r="AU2050" s="182" t="s">
        <v>83</v>
      </c>
      <c r="AY2050" s="15" t="s">
        <v>136</v>
      </c>
      <c r="BE2050" s="183">
        <f>IF(N2050="základní",J2050,0)</f>
        <v>0</v>
      </c>
      <c r="BF2050" s="183">
        <f>IF(N2050="snížená",J2050,0)</f>
        <v>0</v>
      </c>
      <c r="BG2050" s="183">
        <f>IF(N2050="zákl. přenesená",J2050,0)</f>
        <v>0</v>
      </c>
      <c r="BH2050" s="183">
        <f>IF(N2050="sníž. přenesená",J2050,0)</f>
        <v>0</v>
      </c>
      <c r="BI2050" s="183">
        <f>IF(N2050="nulová",J2050,0)</f>
        <v>0</v>
      </c>
      <c r="BJ2050" s="15" t="s">
        <v>81</v>
      </c>
      <c r="BK2050" s="183">
        <f>ROUND(I2050*H2050,2)</f>
        <v>0</v>
      </c>
      <c r="BL2050" s="15" t="s">
        <v>231</v>
      </c>
      <c r="BM2050" s="182" t="s">
        <v>4028</v>
      </c>
    </row>
    <row r="2051" spans="1:65" s="2" customFormat="1" ht="11.25">
      <c r="A2051" s="32"/>
      <c r="B2051" s="33"/>
      <c r="C2051" s="34"/>
      <c r="D2051" s="184" t="s">
        <v>145</v>
      </c>
      <c r="E2051" s="34"/>
      <c r="F2051" s="185" t="s">
        <v>4029</v>
      </c>
      <c r="G2051" s="34"/>
      <c r="H2051" s="34"/>
      <c r="I2051" s="186"/>
      <c r="J2051" s="34"/>
      <c r="K2051" s="34"/>
      <c r="L2051" s="37"/>
      <c r="M2051" s="187"/>
      <c r="N2051" s="188"/>
      <c r="O2051" s="62"/>
      <c r="P2051" s="62"/>
      <c r="Q2051" s="62"/>
      <c r="R2051" s="62"/>
      <c r="S2051" s="62"/>
      <c r="T2051" s="63"/>
      <c r="U2051" s="32"/>
      <c r="V2051" s="32"/>
      <c r="W2051" s="32"/>
      <c r="X2051" s="32"/>
      <c r="Y2051" s="32"/>
      <c r="Z2051" s="32"/>
      <c r="AA2051" s="32"/>
      <c r="AB2051" s="32"/>
      <c r="AC2051" s="32"/>
      <c r="AD2051" s="32"/>
      <c r="AE2051" s="32"/>
      <c r="AT2051" s="15" t="s">
        <v>145</v>
      </c>
      <c r="AU2051" s="15" t="s">
        <v>83</v>
      </c>
    </row>
    <row r="2052" spans="1:65" s="2" customFormat="1" ht="11.25">
      <c r="A2052" s="32"/>
      <c r="B2052" s="33"/>
      <c r="C2052" s="34"/>
      <c r="D2052" s="189" t="s">
        <v>147</v>
      </c>
      <c r="E2052" s="34"/>
      <c r="F2052" s="190" t="s">
        <v>4030</v>
      </c>
      <c r="G2052" s="34"/>
      <c r="H2052" s="34"/>
      <c r="I2052" s="186"/>
      <c r="J2052" s="34"/>
      <c r="K2052" s="34"/>
      <c r="L2052" s="37"/>
      <c r="M2052" s="187"/>
      <c r="N2052" s="188"/>
      <c r="O2052" s="62"/>
      <c r="P2052" s="62"/>
      <c r="Q2052" s="62"/>
      <c r="R2052" s="62"/>
      <c r="S2052" s="62"/>
      <c r="T2052" s="63"/>
      <c r="U2052" s="32"/>
      <c r="V2052" s="32"/>
      <c r="W2052" s="32"/>
      <c r="X2052" s="32"/>
      <c r="Y2052" s="32"/>
      <c r="Z2052" s="32"/>
      <c r="AA2052" s="32"/>
      <c r="AB2052" s="32"/>
      <c r="AC2052" s="32"/>
      <c r="AD2052" s="32"/>
      <c r="AE2052" s="32"/>
      <c r="AT2052" s="15" t="s">
        <v>147</v>
      </c>
      <c r="AU2052" s="15" t="s">
        <v>83</v>
      </c>
    </row>
    <row r="2053" spans="1:65" s="2" customFormat="1" ht="21.75" customHeight="1">
      <c r="A2053" s="32"/>
      <c r="B2053" s="33"/>
      <c r="C2053" s="171" t="s">
        <v>4031</v>
      </c>
      <c r="D2053" s="171" t="s">
        <v>138</v>
      </c>
      <c r="E2053" s="172" t="s">
        <v>4032</v>
      </c>
      <c r="F2053" s="173" t="s">
        <v>4033</v>
      </c>
      <c r="G2053" s="174" t="s">
        <v>276</v>
      </c>
      <c r="H2053" s="175">
        <v>30</v>
      </c>
      <c r="I2053" s="176"/>
      <c r="J2053" s="177">
        <f>ROUND(I2053*H2053,2)</f>
        <v>0</v>
      </c>
      <c r="K2053" s="173" t="s">
        <v>142</v>
      </c>
      <c r="L2053" s="37"/>
      <c r="M2053" s="178" t="s">
        <v>19</v>
      </c>
      <c r="N2053" s="179" t="s">
        <v>44</v>
      </c>
      <c r="O2053" s="62"/>
      <c r="P2053" s="180">
        <f>O2053*H2053</f>
        <v>0</v>
      </c>
      <c r="Q2053" s="180">
        <v>5.2900000000000004E-3</v>
      </c>
      <c r="R2053" s="180">
        <f>Q2053*H2053</f>
        <v>0.15870000000000001</v>
      </c>
      <c r="S2053" s="180">
        <v>0</v>
      </c>
      <c r="T2053" s="181">
        <f>S2053*H2053</f>
        <v>0</v>
      </c>
      <c r="U2053" s="32"/>
      <c r="V2053" s="32"/>
      <c r="W2053" s="32"/>
      <c r="X2053" s="32"/>
      <c r="Y2053" s="32"/>
      <c r="Z2053" s="32"/>
      <c r="AA2053" s="32"/>
      <c r="AB2053" s="32"/>
      <c r="AC2053" s="32"/>
      <c r="AD2053" s="32"/>
      <c r="AE2053" s="32"/>
      <c r="AR2053" s="182" t="s">
        <v>231</v>
      </c>
      <c r="AT2053" s="182" t="s">
        <v>138</v>
      </c>
      <c r="AU2053" s="182" t="s">
        <v>83</v>
      </c>
      <c r="AY2053" s="15" t="s">
        <v>136</v>
      </c>
      <c r="BE2053" s="183">
        <f>IF(N2053="základní",J2053,0)</f>
        <v>0</v>
      </c>
      <c r="BF2053" s="183">
        <f>IF(N2053="snížená",J2053,0)</f>
        <v>0</v>
      </c>
      <c r="BG2053" s="183">
        <f>IF(N2053="zákl. přenesená",J2053,0)</f>
        <v>0</v>
      </c>
      <c r="BH2053" s="183">
        <f>IF(N2053="sníž. přenesená",J2053,0)</f>
        <v>0</v>
      </c>
      <c r="BI2053" s="183">
        <f>IF(N2053="nulová",J2053,0)</f>
        <v>0</v>
      </c>
      <c r="BJ2053" s="15" t="s">
        <v>81</v>
      </c>
      <c r="BK2053" s="183">
        <f>ROUND(I2053*H2053,2)</f>
        <v>0</v>
      </c>
      <c r="BL2053" s="15" t="s">
        <v>231</v>
      </c>
      <c r="BM2053" s="182" t="s">
        <v>4034</v>
      </c>
    </row>
    <row r="2054" spans="1:65" s="2" customFormat="1" ht="19.5">
      <c r="A2054" s="32"/>
      <c r="B2054" s="33"/>
      <c r="C2054" s="34"/>
      <c r="D2054" s="184" t="s">
        <v>145</v>
      </c>
      <c r="E2054" s="34"/>
      <c r="F2054" s="185" t="s">
        <v>4035</v>
      </c>
      <c r="G2054" s="34"/>
      <c r="H2054" s="34"/>
      <c r="I2054" s="186"/>
      <c r="J2054" s="34"/>
      <c r="K2054" s="34"/>
      <c r="L2054" s="37"/>
      <c r="M2054" s="187"/>
      <c r="N2054" s="188"/>
      <c r="O2054" s="62"/>
      <c r="P2054" s="62"/>
      <c r="Q2054" s="62"/>
      <c r="R2054" s="62"/>
      <c r="S2054" s="62"/>
      <c r="T2054" s="63"/>
      <c r="U2054" s="32"/>
      <c r="V2054" s="32"/>
      <c r="W2054" s="32"/>
      <c r="X2054" s="32"/>
      <c r="Y2054" s="32"/>
      <c r="Z2054" s="32"/>
      <c r="AA2054" s="32"/>
      <c r="AB2054" s="32"/>
      <c r="AC2054" s="32"/>
      <c r="AD2054" s="32"/>
      <c r="AE2054" s="32"/>
      <c r="AT2054" s="15" t="s">
        <v>145</v>
      </c>
      <c r="AU2054" s="15" t="s">
        <v>83</v>
      </c>
    </row>
    <row r="2055" spans="1:65" s="2" customFormat="1" ht="11.25">
      <c r="A2055" s="32"/>
      <c r="B2055" s="33"/>
      <c r="C2055" s="34"/>
      <c r="D2055" s="189" t="s">
        <v>147</v>
      </c>
      <c r="E2055" s="34"/>
      <c r="F2055" s="190" t="s">
        <v>4036</v>
      </c>
      <c r="G2055" s="34"/>
      <c r="H2055" s="34"/>
      <c r="I2055" s="186"/>
      <c r="J2055" s="34"/>
      <c r="K2055" s="34"/>
      <c r="L2055" s="37"/>
      <c r="M2055" s="187"/>
      <c r="N2055" s="188"/>
      <c r="O2055" s="62"/>
      <c r="P2055" s="62"/>
      <c r="Q2055" s="62"/>
      <c r="R2055" s="62"/>
      <c r="S2055" s="62"/>
      <c r="T2055" s="63"/>
      <c r="U2055" s="32"/>
      <c r="V2055" s="32"/>
      <c r="W2055" s="32"/>
      <c r="X2055" s="32"/>
      <c r="Y2055" s="32"/>
      <c r="Z2055" s="32"/>
      <c r="AA2055" s="32"/>
      <c r="AB2055" s="32"/>
      <c r="AC2055" s="32"/>
      <c r="AD2055" s="32"/>
      <c r="AE2055" s="32"/>
      <c r="AT2055" s="15" t="s">
        <v>147</v>
      </c>
      <c r="AU2055" s="15" t="s">
        <v>83</v>
      </c>
    </row>
    <row r="2056" spans="1:65" s="2" customFormat="1" ht="16.5" customHeight="1">
      <c r="A2056" s="32"/>
      <c r="B2056" s="33"/>
      <c r="C2056" s="191" t="s">
        <v>4037</v>
      </c>
      <c r="D2056" s="191" t="s">
        <v>409</v>
      </c>
      <c r="E2056" s="192" t="s">
        <v>4038</v>
      </c>
      <c r="F2056" s="193" t="s">
        <v>4039</v>
      </c>
      <c r="G2056" s="194" t="s">
        <v>276</v>
      </c>
      <c r="H2056" s="195">
        <v>5</v>
      </c>
      <c r="I2056" s="196"/>
      <c r="J2056" s="197">
        <f>ROUND(I2056*H2056,2)</f>
        <v>0</v>
      </c>
      <c r="K2056" s="193" t="s">
        <v>142</v>
      </c>
      <c r="L2056" s="198"/>
      <c r="M2056" s="199" t="s">
        <v>19</v>
      </c>
      <c r="N2056" s="200" t="s">
        <v>44</v>
      </c>
      <c r="O2056" s="62"/>
      <c r="P2056" s="180">
        <f>O2056*H2056</f>
        <v>0</v>
      </c>
      <c r="Q2056" s="180">
        <v>4.0999999999999999E-4</v>
      </c>
      <c r="R2056" s="180">
        <f>Q2056*H2056</f>
        <v>2.0499999999999997E-3</v>
      </c>
      <c r="S2056" s="180">
        <v>0</v>
      </c>
      <c r="T2056" s="181">
        <f>S2056*H2056</f>
        <v>0</v>
      </c>
      <c r="U2056" s="32"/>
      <c r="V2056" s="32"/>
      <c r="W2056" s="32"/>
      <c r="X2056" s="32"/>
      <c r="Y2056" s="32"/>
      <c r="Z2056" s="32"/>
      <c r="AA2056" s="32"/>
      <c r="AB2056" s="32"/>
      <c r="AC2056" s="32"/>
      <c r="AD2056" s="32"/>
      <c r="AE2056" s="32"/>
      <c r="AR2056" s="182" t="s">
        <v>330</v>
      </c>
      <c r="AT2056" s="182" t="s">
        <v>409</v>
      </c>
      <c r="AU2056" s="182" t="s">
        <v>83</v>
      </c>
      <c r="AY2056" s="15" t="s">
        <v>136</v>
      </c>
      <c r="BE2056" s="183">
        <f>IF(N2056="základní",J2056,0)</f>
        <v>0</v>
      </c>
      <c r="BF2056" s="183">
        <f>IF(N2056="snížená",J2056,0)</f>
        <v>0</v>
      </c>
      <c r="BG2056" s="183">
        <f>IF(N2056="zákl. přenesená",J2056,0)</f>
        <v>0</v>
      </c>
      <c r="BH2056" s="183">
        <f>IF(N2056="sníž. přenesená",J2056,0)</f>
        <v>0</v>
      </c>
      <c r="BI2056" s="183">
        <f>IF(N2056="nulová",J2056,0)</f>
        <v>0</v>
      </c>
      <c r="BJ2056" s="15" t="s">
        <v>81</v>
      </c>
      <c r="BK2056" s="183">
        <f>ROUND(I2056*H2056,2)</f>
        <v>0</v>
      </c>
      <c r="BL2056" s="15" t="s">
        <v>231</v>
      </c>
      <c r="BM2056" s="182" t="s">
        <v>4040</v>
      </c>
    </row>
    <row r="2057" spans="1:65" s="2" customFormat="1" ht="11.25">
      <c r="A2057" s="32"/>
      <c r="B2057" s="33"/>
      <c r="C2057" s="34"/>
      <c r="D2057" s="184" t="s">
        <v>145</v>
      </c>
      <c r="E2057" s="34"/>
      <c r="F2057" s="185" t="s">
        <v>4039</v>
      </c>
      <c r="G2057" s="34"/>
      <c r="H2057" s="34"/>
      <c r="I2057" s="186"/>
      <c r="J2057" s="34"/>
      <c r="K2057" s="34"/>
      <c r="L2057" s="37"/>
      <c r="M2057" s="187"/>
      <c r="N2057" s="188"/>
      <c r="O2057" s="62"/>
      <c r="P2057" s="62"/>
      <c r="Q2057" s="62"/>
      <c r="R2057" s="62"/>
      <c r="S2057" s="62"/>
      <c r="T2057" s="63"/>
      <c r="U2057" s="32"/>
      <c r="V2057" s="32"/>
      <c r="W2057" s="32"/>
      <c r="X2057" s="32"/>
      <c r="Y2057" s="32"/>
      <c r="Z2057" s="32"/>
      <c r="AA2057" s="32"/>
      <c r="AB2057" s="32"/>
      <c r="AC2057" s="32"/>
      <c r="AD2057" s="32"/>
      <c r="AE2057" s="32"/>
      <c r="AT2057" s="15" t="s">
        <v>145</v>
      </c>
      <c r="AU2057" s="15" t="s">
        <v>83</v>
      </c>
    </row>
    <row r="2058" spans="1:65" s="2" customFormat="1" ht="21.75" customHeight="1">
      <c r="A2058" s="32"/>
      <c r="B2058" s="33"/>
      <c r="C2058" s="171" t="s">
        <v>4041</v>
      </c>
      <c r="D2058" s="171" t="s">
        <v>138</v>
      </c>
      <c r="E2058" s="172" t="s">
        <v>4042</v>
      </c>
      <c r="F2058" s="173" t="s">
        <v>4043</v>
      </c>
      <c r="G2058" s="174" t="s">
        <v>276</v>
      </c>
      <c r="H2058" s="175">
        <v>30</v>
      </c>
      <c r="I2058" s="176"/>
      <c r="J2058" s="177">
        <f>ROUND(I2058*H2058,2)</f>
        <v>0</v>
      </c>
      <c r="K2058" s="173" t="s">
        <v>142</v>
      </c>
      <c r="L2058" s="37"/>
      <c r="M2058" s="178" t="s">
        <v>19</v>
      </c>
      <c r="N2058" s="179" t="s">
        <v>44</v>
      </c>
      <c r="O2058" s="62"/>
      <c r="P2058" s="180">
        <f>O2058*H2058</f>
        <v>0</v>
      </c>
      <c r="Q2058" s="180">
        <v>2.9199999999999999E-3</v>
      </c>
      <c r="R2058" s="180">
        <f>Q2058*H2058</f>
        <v>8.7599999999999997E-2</v>
      </c>
      <c r="S2058" s="180">
        <v>0</v>
      </c>
      <c r="T2058" s="181">
        <f>S2058*H2058</f>
        <v>0</v>
      </c>
      <c r="U2058" s="32"/>
      <c r="V2058" s="32"/>
      <c r="W2058" s="32"/>
      <c r="X2058" s="32"/>
      <c r="Y2058" s="32"/>
      <c r="Z2058" s="32"/>
      <c r="AA2058" s="32"/>
      <c r="AB2058" s="32"/>
      <c r="AC2058" s="32"/>
      <c r="AD2058" s="32"/>
      <c r="AE2058" s="32"/>
      <c r="AR2058" s="182" t="s">
        <v>231</v>
      </c>
      <c r="AT2058" s="182" t="s">
        <v>138</v>
      </c>
      <c r="AU2058" s="182" t="s">
        <v>83</v>
      </c>
      <c r="AY2058" s="15" t="s">
        <v>136</v>
      </c>
      <c r="BE2058" s="183">
        <f>IF(N2058="základní",J2058,0)</f>
        <v>0</v>
      </c>
      <c r="BF2058" s="183">
        <f>IF(N2058="snížená",J2058,0)</f>
        <v>0</v>
      </c>
      <c r="BG2058" s="183">
        <f>IF(N2058="zákl. přenesená",J2058,0)</f>
        <v>0</v>
      </c>
      <c r="BH2058" s="183">
        <f>IF(N2058="sníž. přenesená",J2058,0)</f>
        <v>0</v>
      </c>
      <c r="BI2058" s="183">
        <f>IF(N2058="nulová",J2058,0)</f>
        <v>0</v>
      </c>
      <c r="BJ2058" s="15" t="s">
        <v>81</v>
      </c>
      <c r="BK2058" s="183">
        <f>ROUND(I2058*H2058,2)</f>
        <v>0</v>
      </c>
      <c r="BL2058" s="15" t="s">
        <v>231</v>
      </c>
      <c r="BM2058" s="182" t="s">
        <v>4044</v>
      </c>
    </row>
    <row r="2059" spans="1:65" s="2" customFormat="1" ht="19.5">
      <c r="A2059" s="32"/>
      <c r="B2059" s="33"/>
      <c r="C2059" s="34"/>
      <c r="D2059" s="184" t="s">
        <v>145</v>
      </c>
      <c r="E2059" s="34"/>
      <c r="F2059" s="185" t="s">
        <v>4045</v>
      </c>
      <c r="G2059" s="34"/>
      <c r="H2059" s="34"/>
      <c r="I2059" s="186"/>
      <c r="J2059" s="34"/>
      <c r="K2059" s="34"/>
      <c r="L2059" s="37"/>
      <c r="M2059" s="187"/>
      <c r="N2059" s="188"/>
      <c r="O2059" s="62"/>
      <c r="P2059" s="62"/>
      <c r="Q2059" s="62"/>
      <c r="R2059" s="62"/>
      <c r="S2059" s="62"/>
      <c r="T2059" s="63"/>
      <c r="U2059" s="32"/>
      <c r="V2059" s="32"/>
      <c r="W2059" s="32"/>
      <c r="X2059" s="32"/>
      <c r="Y2059" s="32"/>
      <c r="Z2059" s="32"/>
      <c r="AA2059" s="32"/>
      <c r="AB2059" s="32"/>
      <c r="AC2059" s="32"/>
      <c r="AD2059" s="32"/>
      <c r="AE2059" s="32"/>
      <c r="AT2059" s="15" t="s">
        <v>145</v>
      </c>
      <c r="AU2059" s="15" t="s">
        <v>83</v>
      </c>
    </row>
    <row r="2060" spans="1:65" s="2" customFormat="1" ht="11.25">
      <c r="A2060" s="32"/>
      <c r="B2060" s="33"/>
      <c r="C2060" s="34"/>
      <c r="D2060" s="189" t="s">
        <v>147</v>
      </c>
      <c r="E2060" s="34"/>
      <c r="F2060" s="190" t="s">
        <v>4046</v>
      </c>
      <c r="G2060" s="34"/>
      <c r="H2060" s="34"/>
      <c r="I2060" s="186"/>
      <c r="J2060" s="34"/>
      <c r="K2060" s="34"/>
      <c r="L2060" s="37"/>
      <c r="M2060" s="187"/>
      <c r="N2060" s="188"/>
      <c r="O2060" s="62"/>
      <c r="P2060" s="62"/>
      <c r="Q2060" s="62"/>
      <c r="R2060" s="62"/>
      <c r="S2060" s="62"/>
      <c r="T2060" s="63"/>
      <c r="U2060" s="32"/>
      <c r="V2060" s="32"/>
      <c r="W2060" s="32"/>
      <c r="X2060" s="32"/>
      <c r="Y2060" s="32"/>
      <c r="Z2060" s="32"/>
      <c r="AA2060" s="32"/>
      <c r="AB2060" s="32"/>
      <c r="AC2060" s="32"/>
      <c r="AD2060" s="32"/>
      <c r="AE2060" s="32"/>
      <c r="AT2060" s="15" t="s">
        <v>147</v>
      </c>
      <c r="AU2060" s="15" t="s">
        <v>83</v>
      </c>
    </row>
    <row r="2061" spans="1:65" s="2" customFormat="1" ht="16.5" customHeight="1">
      <c r="A2061" s="32"/>
      <c r="B2061" s="33"/>
      <c r="C2061" s="171" t="s">
        <v>4047</v>
      </c>
      <c r="D2061" s="171" t="s">
        <v>138</v>
      </c>
      <c r="E2061" s="172" t="s">
        <v>4048</v>
      </c>
      <c r="F2061" s="173" t="s">
        <v>4049</v>
      </c>
      <c r="G2061" s="174" t="s">
        <v>276</v>
      </c>
      <c r="H2061" s="175">
        <v>30</v>
      </c>
      <c r="I2061" s="176"/>
      <c r="J2061" s="177">
        <f>ROUND(I2061*H2061,2)</f>
        <v>0</v>
      </c>
      <c r="K2061" s="173" t="s">
        <v>142</v>
      </c>
      <c r="L2061" s="37"/>
      <c r="M2061" s="178" t="s">
        <v>19</v>
      </c>
      <c r="N2061" s="179" t="s">
        <v>44</v>
      </c>
      <c r="O2061" s="62"/>
      <c r="P2061" s="180">
        <f>O2061*H2061</f>
        <v>0</v>
      </c>
      <c r="Q2061" s="180">
        <v>3.2000000000000003E-4</v>
      </c>
      <c r="R2061" s="180">
        <f>Q2061*H2061</f>
        <v>9.6000000000000009E-3</v>
      </c>
      <c r="S2061" s="180">
        <v>0</v>
      </c>
      <c r="T2061" s="181">
        <f>S2061*H2061</f>
        <v>0</v>
      </c>
      <c r="U2061" s="32"/>
      <c r="V2061" s="32"/>
      <c r="W2061" s="32"/>
      <c r="X2061" s="32"/>
      <c r="Y2061" s="32"/>
      <c r="Z2061" s="32"/>
      <c r="AA2061" s="32"/>
      <c r="AB2061" s="32"/>
      <c r="AC2061" s="32"/>
      <c r="AD2061" s="32"/>
      <c r="AE2061" s="32"/>
      <c r="AR2061" s="182" t="s">
        <v>231</v>
      </c>
      <c r="AT2061" s="182" t="s">
        <v>138</v>
      </c>
      <c r="AU2061" s="182" t="s">
        <v>83</v>
      </c>
      <c r="AY2061" s="15" t="s">
        <v>136</v>
      </c>
      <c r="BE2061" s="183">
        <f>IF(N2061="základní",J2061,0)</f>
        <v>0</v>
      </c>
      <c r="BF2061" s="183">
        <f>IF(N2061="snížená",J2061,0)</f>
        <v>0</v>
      </c>
      <c r="BG2061" s="183">
        <f>IF(N2061="zákl. přenesená",J2061,0)</f>
        <v>0</v>
      </c>
      <c r="BH2061" s="183">
        <f>IF(N2061="sníž. přenesená",J2061,0)</f>
        <v>0</v>
      </c>
      <c r="BI2061" s="183">
        <f>IF(N2061="nulová",J2061,0)</f>
        <v>0</v>
      </c>
      <c r="BJ2061" s="15" t="s">
        <v>81</v>
      </c>
      <c r="BK2061" s="183">
        <f>ROUND(I2061*H2061,2)</f>
        <v>0</v>
      </c>
      <c r="BL2061" s="15" t="s">
        <v>231</v>
      </c>
      <c r="BM2061" s="182" t="s">
        <v>4050</v>
      </c>
    </row>
    <row r="2062" spans="1:65" s="2" customFormat="1" ht="19.5">
      <c r="A2062" s="32"/>
      <c r="B2062" s="33"/>
      <c r="C2062" s="34"/>
      <c r="D2062" s="184" t="s">
        <v>145</v>
      </c>
      <c r="E2062" s="34"/>
      <c r="F2062" s="185" t="s">
        <v>4051</v>
      </c>
      <c r="G2062" s="34"/>
      <c r="H2062" s="34"/>
      <c r="I2062" s="186"/>
      <c r="J2062" s="34"/>
      <c r="K2062" s="34"/>
      <c r="L2062" s="37"/>
      <c r="M2062" s="187"/>
      <c r="N2062" s="188"/>
      <c r="O2062" s="62"/>
      <c r="P2062" s="62"/>
      <c r="Q2062" s="62"/>
      <c r="R2062" s="62"/>
      <c r="S2062" s="62"/>
      <c r="T2062" s="63"/>
      <c r="U2062" s="32"/>
      <c r="V2062" s="32"/>
      <c r="W2062" s="32"/>
      <c r="X2062" s="32"/>
      <c r="Y2062" s="32"/>
      <c r="Z2062" s="32"/>
      <c r="AA2062" s="32"/>
      <c r="AB2062" s="32"/>
      <c r="AC2062" s="32"/>
      <c r="AD2062" s="32"/>
      <c r="AE2062" s="32"/>
      <c r="AT2062" s="15" t="s">
        <v>145</v>
      </c>
      <c r="AU2062" s="15" t="s">
        <v>83</v>
      </c>
    </row>
    <row r="2063" spans="1:65" s="2" customFormat="1" ht="11.25">
      <c r="A2063" s="32"/>
      <c r="B2063" s="33"/>
      <c r="C2063" s="34"/>
      <c r="D2063" s="189" t="s">
        <v>147</v>
      </c>
      <c r="E2063" s="34"/>
      <c r="F2063" s="190" t="s">
        <v>4052</v>
      </c>
      <c r="G2063" s="34"/>
      <c r="H2063" s="34"/>
      <c r="I2063" s="186"/>
      <c r="J2063" s="34"/>
      <c r="K2063" s="34"/>
      <c r="L2063" s="37"/>
      <c r="M2063" s="187"/>
      <c r="N2063" s="188"/>
      <c r="O2063" s="62"/>
      <c r="P2063" s="62"/>
      <c r="Q2063" s="62"/>
      <c r="R2063" s="62"/>
      <c r="S2063" s="62"/>
      <c r="T2063" s="63"/>
      <c r="U2063" s="32"/>
      <c r="V2063" s="32"/>
      <c r="W2063" s="32"/>
      <c r="X2063" s="32"/>
      <c r="Y2063" s="32"/>
      <c r="Z2063" s="32"/>
      <c r="AA2063" s="32"/>
      <c r="AB2063" s="32"/>
      <c r="AC2063" s="32"/>
      <c r="AD2063" s="32"/>
      <c r="AE2063" s="32"/>
      <c r="AT2063" s="15" t="s">
        <v>147</v>
      </c>
      <c r="AU2063" s="15" t="s">
        <v>83</v>
      </c>
    </row>
    <row r="2064" spans="1:65" s="2" customFormat="1" ht="16.5" customHeight="1">
      <c r="A2064" s="32"/>
      <c r="B2064" s="33"/>
      <c r="C2064" s="171" t="s">
        <v>4053</v>
      </c>
      <c r="D2064" s="171" t="s">
        <v>138</v>
      </c>
      <c r="E2064" s="172" t="s">
        <v>4054</v>
      </c>
      <c r="F2064" s="173" t="s">
        <v>4055</v>
      </c>
      <c r="G2064" s="174" t="s">
        <v>276</v>
      </c>
      <c r="H2064" s="175">
        <v>30</v>
      </c>
      <c r="I2064" s="176"/>
      <c r="J2064" s="177">
        <f>ROUND(I2064*H2064,2)</f>
        <v>0</v>
      </c>
      <c r="K2064" s="173" t="s">
        <v>142</v>
      </c>
      <c r="L2064" s="37"/>
      <c r="M2064" s="178" t="s">
        <v>19</v>
      </c>
      <c r="N2064" s="179" t="s">
        <v>44</v>
      </c>
      <c r="O2064" s="62"/>
      <c r="P2064" s="180">
        <f>O2064*H2064</f>
        <v>0</v>
      </c>
      <c r="Q2064" s="180">
        <v>1.9000000000000001E-4</v>
      </c>
      <c r="R2064" s="180">
        <f>Q2064*H2064</f>
        <v>5.7000000000000002E-3</v>
      </c>
      <c r="S2064" s="180">
        <v>0</v>
      </c>
      <c r="T2064" s="181">
        <f>S2064*H2064</f>
        <v>0</v>
      </c>
      <c r="U2064" s="32"/>
      <c r="V2064" s="32"/>
      <c r="W2064" s="32"/>
      <c r="X2064" s="32"/>
      <c r="Y2064" s="32"/>
      <c r="Z2064" s="32"/>
      <c r="AA2064" s="32"/>
      <c r="AB2064" s="32"/>
      <c r="AC2064" s="32"/>
      <c r="AD2064" s="32"/>
      <c r="AE2064" s="32"/>
      <c r="AR2064" s="182" t="s">
        <v>231</v>
      </c>
      <c r="AT2064" s="182" t="s">
        <v>138</v>
      </c>
      <c r="AU2064" s="182" t="s">
        <v>83</v>
      </c>
      <c r="AY2064" s="15" t="s">
        <v>136</v>
      </c>
      <c r="BE2064" s="183">
        <f>IF(N2064="základní",J2064,0)</f>
        <v>0</v>
      </c>
      <c r="BF2064" s="183">
        <f>IF(N2064="snížená",J2064,0)</f>
        <v>0</v>
      </c>
      <c r="BG2064" s="183">
        <f>IF(N2064="zákl. přenesená",J2064,0)</f>
        <v>0</v>
      </c>
      <c r="BH2064" s="183">
        <f>IF(N2064="sníž. přenesená",J2064,0)</f>
        <v>0</v>
      </c>
      <c r="BI2064" s="183">
        <f>IF(N2064="nulová",J2064,0)</f>
        <v>0</v>
      </c>
      <c r="BJ2064" s="15" t="s">
        <v>81</v>
      </c>
      <c r="BK2064" s="183">
        <f>ROUND(I2064*H2064,2)</f>
        <v>0</v>
      </c>
      <c r="BL2064" s="15" t="s">
        <v>231</v>
      </c>
      <c r="BM2064" s="182" t="s">
        <v>4056</v>
      </c>
    </row>
    <row r="2065" spans="1:65" s="2" customFormat="1" ht="19.5">
      <c r="A2065" s="32"/>
      <c r="B2065" s="33"/>
      <c r="C2065" s="34"/>
      <c r="D2065" s="184" t="s">
        <v>145</v>
      </c>
      <c r="E2065" s="34"/>
      <c r="F2065" s="185" t="s">
        <v>4057</v>
      </c>
      <c r="G2065" s="34"/>
      <c r="H2065" s="34"/>
      <c r="I2065" s="186"/>
      <c r="J2065" s="34"/>
      <c r="K2065" s="34"/>
      <c r="L2065" s="37"/>
      <c r="M2065" s="187"/>
      <c r="N2065" s="188"/>
      <c r="O2065" s="62"/>
      <c r="P2065" s="62"/>
      <c r="Q2065" s="62"/>
      <c r="R2065" s="62"/>
      <c r="S2065" s="62"/>
      <c r="T2065" s="63"/>
      <c r="U2065" s="32"/>
      <c r="V2065" s="32"/>
      <c r="W2065" s="32"/>
      <c r="X2065" s="32"/>
      <c r="Y2065" s="32"/>
      <c r="Z2065" s="32"/>
      <c r="AA2065" s="32"/>
      <c r="AB2065" s="32"/>
      <c r="AC2065" s="32"/>
      <c r="AD2065" s="32"/>
      <c r="AE2065" s="32"/>
      <c r="AT2065" s="15" t="s">
        <v>145</v>
      </c>
      <c r="AU2065" s="15" t="s">
        <v>83</v>
      </c>
    </row>
    <row r="2066" spans="1:65" s="2" customFormat="1" ht="11.25">
      <c r="A2066" s="32"/>
      <c r="B2066" s="33"/>
      <c r="C2066" s="34"/>
      <c r="D2066" s="189" t="s">
        <v>147</v>
      </c>
      <c r="E2066" s="34"/>
      <c r="F2066" s="190" t="s">
        <v>4058</v>
      </c>
      <c r="G2066" s="34"/>
      <c r="H2066" s="34"/>
      <c r="I2066" s="186"/>
      <c r="J2066" s="34"/>
      <c r="K2066" s="34"/>
      <c r="L2066" s="37"/>
      <c r="M2066" s="187"/>
      <c r="N2066" s="188"/>
      <c r="O2066" s="62"/>
      <c r="P2066" s="62"/>
      <c r="Q2066" s="62"/>
      <c r="R2066" s="62"/>
      <c r="S2066" s="62"/>
      <c r="T2066" s="63"/>
      <c r="U2066" s="32"/>
      <c r="V2066" s="32"/>
      <c r="W2066" s="32"/>
      <c r="X2066" s="32"/>
      <c r="Y2066" s="32"/>
      <c r="Z2066" s="32"/>
      <c r="AA2066" s="32"/>
      <c r="AB2066" s="32"/>
      <c r="AC2066" s="32"/>
      <c r="AD2066" s="32"/>
      <c r="AE2066" s="32"/>
      <c r="AT2066" s="15" t="s">
        <v>147</v>
      </c>
      <c r="AU2066" s="15" t="s">
        <v>83</v>
      </c>
    </row>
    <row r="2067" spans="1:65" s="2" customFormat="1" ht="16.5" customHeight="1">
      <c r="A2067" s="32"/>
      <c r="B2067" s="33"/>
      <c r="C2067" s="171" t="s">
        <v>4059</v>
      </c>
      <c r="D2067" s="171" t="s">
        <v>138</v>
      </c>
      <c r="E2067" s="172" t="s">
        <v>4060</v>
      </c>
      <c r="F2067" s="173" t="s">
        <v>4061</v>
      </c>
      <c r="G2067" s="174" t="s">
        <v>276</v>
      </c>
      <c r="H2067" s="175">
        <v>30</v>
      </c>
      <c r="I2067" s="176"/>
      <c r="J2067" s="177">
        <f>ROUND(I2067*H2067,2)</f>
        <v>0</v>
      </c>
      <c r="K2067" s="173" t="s">
        <v>142</v>
      </c>
      <c r="L2067" s="37"/>
      <c r="M2067" s="178" t="s">
        <v>19</v>
      </c>
      <c r="N2067" s="179" t="s">
        <v>44</v>
      </c>
      <c r="O2067" s="62"/>
      <c r="P2067" s="180">
        <f>O2067*H2067</f>
        <v>0</v>
      </c>
      <c r="Q2067" s="180">
        <v>8.0000000000000007E-5</v>
      </c>
      <c r="R2067" s="180">
        <f>Q2067*H2067</f>
        <v>2.4000000000000002E-3</v>
      </c>
      <c r="S2067" s="180">
        <v>0</v>
      </c>
      <c r="T2067" s="181">
        <f>S2067*H2067</f>
        <v>0</v>
      </c>
      <c r="U2067" s="32"/>
      <c r="V2067" s="32"/>
      <c r="W2067" s="32"/>
      <c r="X2067" s="32"/>
      <c r="Y2067" s="32"/>
      <c r="Z2067" s="32"/>
      <c r="AA2067" s="32"/>
      <c r="AB2067" s="32"/>
      <c r="AC2067" s="32"/>
      <c r="AD2067" s="32"/>
      <c r="AE2067" s="32"/>
      <c r="AR2067" s="182" t="s">
        <v>231</v>
      </c>
      <c r="AT2067" s="182" t="s">
        <v>138</v>
      </c>
      <c r="AU2067" s="182" t="s">
        <v>83</v>
      </c>
      <c r="AY2067" s="15" t="s">
        <v>136</v>
      </c>
      <c r="BE2067" s="183">
        <f>IF(N2067="základní",J2067,0)</f>
        <v>0</v>
      </c>
      <c r="BF2067" s="183">
        <f>IF(N2067="snížená",J2067,0)</f>
        <v>0</v>
      </c>
      <c r="BG2067" s="183">
        <f>IF(N2067="zákl. přenesená",J2067,0)</f>
        <v>0</v>
      </c>
      <c r="BH2067" s="183">
        <f>IF(N2067="sníž. přenesená",J2067,0)</f>
        <v>0</v>
      </c>
      <c r="BI2067" s="183">
        <f>IF(N2067="nulová",J2067,0)</f>
        <v>0</v>
      </c>
      <c r="BJ2067" s="15" t="s">
        <v>81</v>
      </c>
      <c r="BK2067" s="183">
        <f>ROUND(I2067*H2067,2)</f>
        <v>0</v>
      </c>
      <c r="BL2067" s="15" t="s">
        <v>231</v>
      </c>
      <c r="BM2067" s="182" t="s">
        <v>4062</v>
      </c>
    </row>
    <row r="2068" spans="1:65" s="2" customFormat="1" ht="19.5">
      <c r="A2068" s="32"/>
      <c r="B2068" s="33"/>
      <c r="C2068" s="34"/>
      <c r="D2068" s="184" t="s">
        <v>145</v>
      </c>
      <c r="E2068" s="34"/>
      <c r="F2068" s="185" t="s">
        <v>4063</v>
      </c>
      <c r="G2068" s="34"/>
      <c r="H2068" s="34"/>
      <c r="I2068" s="186"/>
      <c r="J2068" s="34"/>
      <c r="K2068" s="34"/>
      <c r="L2068" s="37"/>
      <c r="M2068" s="187"/>
      <c r="N2068" s="188"/>
      <c r="O2068" s="62"/>
      <c r="P2068" s="62"/>
      <c r="Q2068" s="62"/>
      <c r="R2068" s="62"/>
      <c r="S2068" s="62"/>
      <c r="T2068" s="63"/>
      <c r="U2068" s="32"/>
      <c r="V2068" s="32"/>
      <c r="W2068" s="32"/>
      <c r="X2068" s="32"/>
      <c r="Y2068" s="32"/>
      <c r="Z2068" s="32"/>
      <c r="AA2068" s="32"/>
      <c r="AB2068" s="32"/>
      <c r="AC2068" s="32"/>
      <c r="AD2068" s="32"/>
      <c r="AE2068" s="32"/>
      <c r="AT2068" s="15" t="s">
        <v>145</v>
      </c>
      <c r="AU2068" s="15" t="s">
        <v>83</v>
      </c>
    </row>
    <row r="2069" spans="1:65" s="2" customFormat="1" ht="11.25">
      <c r="A2069" s="32"/>
      <c r="B2069" s="33"/>
      <c r="C2069" s="34"/>
      <c r="D2069" s="189" t="s">
        <v>147</v>
      </c>
      <c r="E2069" s="34"/>
      <c r="F2069" s="190" t="s">
        <v>4064</v>
      </c>
      <c r="G2069" s="34"/>
      <c r="H2069" s="34"/>
      <c r="I2069" s="186"/>
      <c r="J2069" s="34"/>
      <c r="K2069" s="34"/>
      <c r="L2069" s="37"/>
      <c r="M2069" s="187"/>
      <c r="N2069" s="188"/>
      <c r="O2069" s="62"/>
      <c r="P2069" s="62"/>
      <c r="Q2069" s="62"/>
      <c r="R2069" s="62"/>
      <c r="S2069" s="62"/>
      <c r="T2069" s="63"/>
      <c r="U2069" s="32"/>
      <c r="V2069" s="32"/>
      <c r="W2069" s="32"/>
      <c r="X2069" s="32"/>
      <c r="Y2069" s="32"/>
      <c r="Z2069" s="32"/>
      <c r="AA2069" s="32"/>
      <c r="AB2069" s="32"/>
      <c r="AC2069" s="32"/>
      <c r="AD2069" s="32"/>
      <c r="AE2069" s="32"/>
      <c r="AT2069" s="15" t="s">
        <v>147</v>
      </c>
      <c r="AU2069" s="15" t="s">
        <v>83</v>
      </c>
    </row>
    <row r="2070" spans="1:65" s="2" customFormat="1" ht="16.5" customHeight="1">
      <c r="A2070" s="32"/>
      <c r="B2070" s="33"/>
      <c r="C2070" s="171" t="s">
        <v>4065</v>
      </c>
      <c r="D2070" s="171" t="s">
        <v>138</v>
      </c>
      <c r="E2070" s="172" t="s">
        <v>4066</v>
      </c>
      <c r="F2070" s="173" t="s">
        <v>4067</v>
      </c>
      <c r="G2070" s="174" t="s">
        <v>276</v>
      </c>
      <c r="H2070" s="175">
        <v>30</v>
      </c>
      <c r="I2070" s="176"/>
      <c r="J2070" s="177">
        <f>ROUND(I2070*H2070,2)</f>
        <v>0</v>
      </c>
      <c r="K2070" s="173" t="s">
        <v>142</v>
      </c>
      <c r="L2070" s="37"/>
      <c r="M2070" s="178" t="s">
        <v>19</v>
      </c>
      <c r="N2070" s="179" t="s">
        <v>44</v>
      </c>
      <c r="O2070" s="62"/>
      <c r="P2070" s="180">
        <f>O2070*H2070</f>
        <v>0</v>
      </c>
      <c r="Q2070" s="180">
        <v>5.0000000000000002E-5</v>
      </c>
      <c r="R2070" s="180">
        <f>Q2070*H2070</f>
        <v>1.5E-3</v>
      </c>
      <c r="S2070" s="180">
        <v>0</v>
      </c>
      <c r="T2070" s="181">
        <f>S2070*H2070</f>
        <v>0</v>
      </c>
      <c r="U2070" s="32"/>
      <c r="V2070" s="32"/>
      <c r="W2070" s="32"/>
      <c r="X2070" s="32"/>
      <c r="Y2070" s="32"/>
      <c r="Z2070" s="32"/>
      <c r="AA2070" s="32"/>
      <c r="AB2070" s="32"/>
      <c r="AC2070" s="32"/>
      <c r="AD2070" s="32"/>
      <c r="AE2070" s="32"/>
      <c r="AR2070" s="182" t="s">
        <v>231</v>
      </c>
      <c r="AT2070" s="182" t="s">
        <v>138</v>
      </c>
      <c r="AU2070" s="182" t="s">
        <v>83</v>
      </c>
      <c r="AY2070" s="15" t="s">
        <v>136</v>
      </c>
      <c r="BE2070" s="183">
        <f>IF(N2070="základní",J2070,0)</f>
        <v>0</v>
      </c>
      <c r="BF2070" s="183">
        <f>IF(N2070="snížená",J2070,0)</f>
        <v>0</v>
      </c>
      <c r="BG2070" s="183">
        <f>IF(N2070="zákl. přenesená",J2070,0)</f>
        <v>0</v>
      </c>
      <c r="BH2070" s="183">
        <f>IF(N2070="sníž. přenesená",J2070,0)</f>
        <v>0</v>
      </c>
      <c r="BI2070" s="183">
        <f>IF(N2070="nulová",J2070,0)</f>
        <v>0</v>
      </c>
      <c r="BJ2070" s="15" t="s">
        <v>81</v>
      </c>
      <c r="BK2070" s="183">
        <f>ROUND(I2070*H2070,2)</f>
        <v>0</v>
      </c>
      <c r="BL2070" s="15" t="s">
        <v>231</v>
      </c>
      <c r="BM2070" s="182" t="s">
        <v>4068</v>
      </c>
    </row>
    <row r="2071" spans="1:65" s="2" customFormat="1" ht="19.5">
      <c r="A2071" s="32"/>
      <c r="B2071" s="33"/>
      <c r="C2071" s="34"/>
      <c r="D2071" s="184" t="s">
        <v>145</v>
      </c>
      <c r="E2071" s="34"/>
      <c r="F2071" s="185" t="s">
        <v>4069</v>
      </c>
      <c r="G2071" s="34"/>
      <c r="H2071" s="34"/>
      <c r="I2071" s="186"/>
      <c r="J2071" s="34"/>
      <c r="K2071" s="34"/>
      <c r="L2071" s="37"/>
      <c r="M2071" s="187"/>
      <c r="N2071" s="188"/>
      <c r="O2071" s="62"/>
      <c r="P2071" s="62"/>
      <c r="Q2071" s="62"/>
      <c r="R2071" s="62"/>
      <c r="S2071" s="62"/>
      <c r="T2071" s="63"/>
      <c r="U2071" s="32"/>
      <c r="V2071" s="32"/>
      <c r="W2071" s="32"/>
      <c r="X2071" s="32"/>
      <c r="Y2071" s="32"/>
      <c r="Z2071" s="32"/>
      <c r="AA2071" s="32"/>
      <c r="AB2071" s="32"/>
      <c r="AC2071" s="32"/>
      <c r="AD2071" s="32"/>
      <c r="AE2071" s="32"/>
      <c r="AT2071" s="15" t="s">
        <v>145</v>
      </c>
      <c r="AU2071" s="15" t="s">
        <v>83</v>
      </c>
    </row>
    <row r="2072" spans="1:65" s="2" customFormat="1" ht="11.25">
      <c r="A2072" s="32"/>
      <c r="B2072" s="33"/>
      <c r="C2072" s="34"/>
      <c r="D2072" s="189" t="s">
        <v>147</v>
      </c>
      <c r="E2072" s="34"/>
      <c r="F2072" s="190" t="s">
        <v>4070</v>
      </c>
      <c r="G2072" s="34"/>
      <c r="H2072" s="34"/>
      <c r="I2072" s="186"/>
      <c r="J2072" s="34"/>
      <c r="K2072" s="34"/>
      <c r="L2072" s="37"/>
      <c r="M2072" s="187"/>
      <c r="N2072" s="188"/>
      <c r="O2072" s="62"/>
      <c r="P2072" s="62"/>
      <c r="Q2072" s="62"/>
      <c r="R2072" s="62"/>
      <c r="S2072" s="62"/>
      <c r="T2072" s="63"/>
      <c r="U2072" s="32"/>
      <c r="V2072" s="32"/>
      <c r="W2072" s="32"/>
      <c r="X2072" s="32"/>
      <c r="Y2072" s="32"/>
      <c r="Z2072" s="32"/>
      <c r="AA2072" s="32"/>
      <c r="AB2072" s="32"/>
      <c r="AC2072" s="32"/>
      <c r="AD2072" s="32"/>
      <c r="AE2072" s="32"/>
      <c r="AT2072" s="15" t="s">
        <v>147</v>
      </c>
      <c r="AU2072" s="15" t="s">
        <v>83</v>
      </c>
    </row>
    <row r="2073" spans="1:65" s="2" customFormat="1" ht="16.5" customHeight="1">
      <c r="A2073" s="32"/>
      <c r="B2073" s="33"/>
      <c r="C2073" s="171" t="s">
        <v>4071</v>
      </c>
      <c r="D2073" s="171" t="s">
        <v>138</v>
      </c>
      <c r="E2073" s="172" t="s">
        <v>4072</v>
      </c>
      <c r="F2073" s="173" t="s">
        <v>4073</v>
      </c>
      <c r="G2073" s="174" t="s">
        <v>141</v>
      </c>
      <c r="H2073" s="175">
        <v>4</v>
      </c>
      <c r="I2073" s="176"/>
      <c r="J2073" s="177">
        <f>ROUND(I2073*H2073,2)</f>
        <v>0</v>
      </c>
      <c r="K2073" s="173" t="s">
        <v>142</v>
      </c>
      <c r="L2073" s="37"/>
      <c r="M2073" s="178" t="s">
        <v>19</v>
      </c>
      <c r="N2073" s="179" t="s">
        <v>44</v>
      </c>
      <c r="O2073" s="62"/>
      <c r="P2073" s="180">
        <f>O2073*H2073</f>
        <v>0</v>
      </c>
      <c r="Q2073" s="180">
        <v>4.0000000000000001E-3</v>
      </c>
      <c r="R2073" s="180">
        <f>Q2073*H2073</f>
        <v>1.6E-2</v>
      </c>
      <c r="S2073" s="180">
        <v>0</v>
      </c>
      <c r="T2073" s="181">
        <f>S2073*H2073</f>
        <v>0</v>
      </c>
      <c r="U2073" s="32"/>
      <c r="V2073" s="32"/>
      <c r="W2073" s="32"/>
      <c r="X2073" s="32"/>
      <c r="Y2073" s="32"/>
      <c r="Z2073" s="32"/>
      <c r="AA2073" s="32"/>
      <c r="AB2073" s="32"/>
      <c r="AC2073" s="32"/>
      <c r="AD2073" s="32"/>
      <c r="AE2073" s="32"/>
      <c r="AR2073" s="182" t="s">
        <v>231</v>
      </c>
      <c r="AT2073" s="182" t="s">
        <v>138</v>
      </c>
      <c r="AU2073" s="182" t="s">
        <v>83</v>
      </c>
      <c r="AY2073" s="15" t="s">
        <v>136</v>
      </c>
      <c r="BE2073" s="183">
        <f>IF(N2073="základní",J2073,0)</f>
        <v>0</v>
      </c>
      <c r="BF2073" s="183">
        <f>IF(N2073="snížená",J2073,0)</f>
        <v>0</v>
      </c>
      <c r="BG2073" s="183">
        <f>IF(N2073="zákl. přenesená",J2073,0)</f>
        <v>0</v>
      </c>
      <c r="BH2073" s="183">
        <f>IF(N2073="sníž. přenesená",J2073,0)</f>
        <v>0</v>
      </c>
      <c r="BI2073" s="183">
        <f>IF(N2073="nulová",J2073,0)</f>
        <v>0</v>
      </c>
      <c r="BJ2073" s="15" t="s">
        <v>81</v>
      </c>
      <c r="BK2073" s="183">
        <f>ROUND(I2073*H2073,2)</f>
        <v>0</v>
      </c>
      <c r="BL2073" s="15" t="s">
        <v>231</v>
      </c>
      <c r="BM2073" s="182" t="s">
        <v>4074</v>
      </c>
    </row>
    <row r="2074" spans="1:65" s="2" customFormat="1" ht="11.25">
      <c r="A2074" s="32"/>
      <c r="B2074" s="33"/>
      <c r="C2074" s="34"/>
      <c r="D2074" s="184" t="s">
        <v>145</v>
      </c>
      <c r="E2074" s="34"/>
      <c r="F2074" s="185" t="s">
        <v>4075</v>
      </c>
      <c r="G2074" s="34"/>
      <c r="H2074" s="34"/>
      <c r="I2074" s="186"/>
      <c r="J2074" s="34"/>
      <c r="K2074" s="34"/>
      <c r="L2074" s="37"/>
      <c r="M2074" s="187"/>
      <c r="N2074" s="188"/>
      <c r="O2074" s="62"/>
      <c r="P2074" s="62"/>
      <c r="Q2074" s="62"/>
      <c r="R2074" s="62"/>
      <c r="S2074" s="62"/>
      <c r="T2074" s="63"/>
      <c r="U2074" s="32"/>
      <c r="V2074" s="32"/>
      <c r="W2074" s="32"/>
      <c r="X2074" s="32"/>
      <c r="Y2074" s="32"/>
      <c r="Z2074" s="32"/>
      <c r="AA2074" s="32"/>
      <c r="AB2074" s="32"/>
      <c r="AC2074" s="32"/>
      <c r="AD2074" s="32"/>
      <c r="AE2074" s="32"/>
      <c r="AT2074" s="15" t="s">
        <v>145</v>
      </c>
      <c r="AU2074" s="15" t="s">
        <v>83</v>
      </c>
    </row>
    <row r="2075" spans="1:65" s="2" customFormat="1" ht="11.25">
      <c r="A2075" s="32"/>
      <c r="B2075" s="33"/>
      <c r="C2075" s="34"/>
      <c r="D2075" s="189" t="s">
        <v>147</v>
      </c>
      <c r="E2075" s="34"/>
      <c r="F2075" s="190" t="s">
        <v>4076</v>
      </c>
      <c r="G2075" s="34"/>
      <c r="H2075" s="34"/>
      <c r="I2075" s="186"/>
      <c r="J2075" s="34"/>
      <c r="K2075" s="34"/>
      <c r="L2075" s="37"/>
      <c r="M2075" s="187"/>
      <c r="N2075" s="188"/>
      <c r="O2075" s="62"/>
      <c r="P2075" s="62"/>
      <c r="Q2075" s="62"/>
      <c r="R2075" s="62"/>
      <c r="S2075" s="62"/>
      <c r="T2075" s="63"/>
      <c r="U2075" s="32"/>
      <c r="V2075" s="32"/>
      <c r="W2075" s="32"/>
      <c r="X2075" s="32"/>
      <c r="Y2075" s="32"/>
      <c r="Z2075" s="32"/>
      <c r="AA2075" s="32"/>
      <c r="AB2075" s="32"/>
      <c r="AC2075" s="32"/>
      <c r="AD2075" s="32"/>
      <c r="AE2075" s="32"/>
      <c r="AT2075" s="15" t="s">
        <v>147</v>
      </c>
      <c r="AU2075" s="15" t="s">
        <v>83</v>
      </c>
    </row>
    <row r="2076" spans="1:65" s="2" customFormat="1" ht="16.5" customHeight="1">
      <c r="A2076" s="32"/>
      <c r="B2076" s="33"/>
      <c r="C2076" s="171" t="s">
        <v>4077</v>
      </c>
      <c r="D2076" s="171" t="s">
        <v>138</v>
      </c>
      <c r="E2076" s="172" t="s">
        <v>4078</v>
      </c>
      <c r="F2076" s="173" t="s">
        <v>4079</v>
      </c>
      <c r="G2076" s="174" t="s">
        <v>141</v>
      </c>
      <c r="H2076" s="175">
        <v>4</v>
      </c>
      <c r="I2076" s="176"/>
      <c r="J2076" s="177">
        <f>ROUND(I2076*H2076,2)</f>
        <v>0</v>
      </c>
      <c r="K2076" s="173" t="s">
        <v>142</v>
      </c>
      <c r="L2076" s="37"/>
      <c r="M2076" s="178" t="s">
        <v>19</v>
      </c>
      <c r="N2076" s="179" t="s">
        <v>44</v>
      </c>
      <c r="O2076" s="62"/>
      <c r="P2076" s="180">
        <f>O2076*H2076</f>
        <v>0</v>
      </c>
      <c r="Q2076" s="180">
        <v>4.7999999999999996E-3</v>
      </c>
      <c r="R2076" s="180">
        <f>Q2076*H2076</f>
        <v>1.9199999999999998E-2</v>
      </c>
      <c r="S2076" s="180">
        <v>0</v>
      </c>
      <c r="T2076" s="181">
        <f>S2076*H2076</f>
        <v>0</v>
      </c>
      <c r="U2076" s="32"/>
      <c r="V2076" s="32"/>
      <c r="W2076" s="32"/>
      <c r="X2076" s="32"/>
      <c r="Y2076" s="32"/>
      <c r="Z2076" s="32"/>
      <c r="AA2076" s="32"/>
      <c r="AB2076" s="32"/>
      <c r="AC2076" s="32"/>
      <c r="AD2076" s="32"/>
      <c r="AE2076" s="32"/>
      <c r="AR2076" s="182" t="s">
        <v>231</v>
      </c>
      <c r="AT2076" s="182" t="s">
        <v>138</v>
      </c>
      <c r="AU2076" s="182" t="s">
        <v>83</v>
      </c>
      <c r="AY2076" s="15" t="s">
        <v>136</v>
      </c>
      <c r="BE2076" s="183">
        <f>IF(N2076="základní",J2076,0)</f>
        <v>0</v>
      </c>
      <c r="BF2076" s="183">
        <f>IF(N2076="snížená",J2076,0)</f>
        <v>0</v>
      </c>
      <c r="BG2076" s="183">
        <f>IF(N2076="zákl. přenesená",J2076,0)</f>
        <v>0</v>
      </c>
      <c r="BH2076" s="183">
        <f>IF(N2076="sníž. přenesená",J2076,0)</f>
        <v>0</v>
      </c>
      <c r="BI2076" s="183">
        <f>IF(N2076="nulová",J2076,0)</f>
        <v>0</v>
      </c>
      <c r="BJ2076" s="15" t="s">
        <v>81</v>
      </c>
      <c r="BK2076" s="183">
        <f>ROUND(I2076*H2076,2)</f>
        <v>0</v>
      </c>
      <c r="BL2076" s="15" t="s">
        <v>231</v>
      </c>
      <c r="BM2076" s="182" t="s">
        <v>4080</v>
      </c>
    </row>
    <row r="2077" spans="1:65" s="2" customFormat="1" ht="11.25">
      <c r="A2077" s="32"/>
      <c r="B2077" s="33"/>
      <c r="C2077" s="34"/>
      <c r="D2077" s="184" t="s">
        <v>145</v>
      </c>
      <c r="E2077" s="34"/>
      <c r="F2077" s="185" t="s">
        <v>4081</v>
      </c>
      <c r="G2077" s="34"/>
      <c r="H2077" s="34"/>
      <c r="I2077" s="186"/>
      <c r="J2077" s="34"/>
      <c r="K2077" s="34"/>
      <c r="L2077" s="37"/>
      <c r="M2077" s="187"/>
      <c r="N2077" s="188"/>
      <c r="O2077" s="62"/>
      <c r="P2077" s="62"/>
      <c r="Q2077" s="62"/>
      <c r="R2077" s="62"/>
      <c r="S2077" s="62"/>
      <c r="T2077" s="63"/>
      <c r="U2077" s="32"/>
      <c r="V2077" s="32"/>
      <c r="W2077" s="32"/>
      <c r="X2077" s="32"/>
      <c r="Y2077" s="32"/>
      <c r="Z2077" s="32"/>
      <c r="AA2077" s="32"/>
      <c r="AB2077" s="32"/>
      <c r="AC2077" s="32"/>
      <c r="AD2077" s="32"/>
      <c r="AE2077" s="32"/>
      <c r="AT2077" s="15" t="s">
        <v>145</v>
      </c>
      <c r="AU2077" s="15" t="s">
        <v>83</v>
      </c>
    </row>
    <row r="2078" spans="1:65" s="2" customFormat="1" ht="11.25">
      <c r="A2078" s="32"/>
      <c r="B2078" s="33"/>
      <c r="C2078" s="34"/>
      <c r="D2078" s="189" t="s">
        <v>147</v>
      </c>
      <c r="E2078" s="34"/>
      <c r="F2078" s="190" t="s">
        <v>4082</v>
      </c>
      <c r="G2078" s="34"/>
      <c r="H2078" s="34"/>
      <c r="I2078" s="186"/>
      <c r="J2078" s="34"/>
      <c r="K2078" s="34"/>
      <c r="L2078" s="37"/>
      <c r="M2078" s="187"/>
      <c r="N2078" s="188"/>
      <c r="O2078" s="62"/>
      <c r="P2078" s="62"/>
      <c r="Q2078" s="62"/>
      <c r="R2078" s="62"/>
      <c r="S2078" s="62"/>
      <c r="T2078" s="63"/>
      <c r="U2078" s="32"/>
      <c r="V2078" s="32"/>
      <c r="W2078" s="32"/>
      <c r="X2078" s="32"/>
      <c r="Y2078" s="32"/>
      <c r="Z2078" s="32"/>
      <c r="AA2078" s="32"/>
      <c r="AB2078" s="32"/>
      <c r="AC2078" s="32"/>
      <c r="AD2078" s="32"/>
      <c r="AE2078" s="32"/>
      <c r="AT2078" s="15" t="s">
        <v>147</v>
      </c>
      <c r="AU2078" s="15" t="s">
        <v>83</v>
      </c>
    </row>
    <row r="2079" spans="1:65" s="2" customFormat="1" ht="16.5" customHeight="1">
      <c r="A2079" s="32"/>
      <c r="B2079" s="33"/>
      <c r="C2079" s="171" t="s">
        <v>4083</v>
      </c>
      <c r="D2079" s="171" t="s">
        <v>138</v>
      </c>
      <c r="E2079" s="172" t="s">
        <v>4084</v>
      </c>
      <c r="F2079" s="173" t="s">
        <v>4085</v>
      </c>
      <c r="G2079" s="174" t="s">
        <v>412</v>
      </c>
      <c r="H2079" s="175">
        <v>1.5880000000000001</v>
      </c>
      <c r="I2079" s="176"/>
      <c r="J2079" s="177">
        <f>ROUND(I2079*H2079,2)</f>
        <v>0</v>
      </c>
      <c r="K2079" s="173" t="s">
        <v>142</v>
      </c>
      <c r="L2079" s="37"/>
      <c r="M2079" s="178" t="s">
        <v>19</v>
      </c>
      <c r="N2079" s="179" t="s">
        <v>44</v>
      </c>
      <c r="O2079" s="62"/>
      <c r="P2079" s="180">
        <f>O2079*H2079</f>
        <v>0</v>
      </c>
      <c r="Q2079" s="180">
        <v>0</v>
      </c>
      <c r="R2079" s="180">
        <f>Q2079*H2079</f>
        <v>0</v>
      </c>
      <c r="S2079" s="180">
        <v>0</v>
      </c>
      <c r="T2079" s="181">
        <f>S2079*H2079</f>
        <v>0</v>
      </c>
      <c r="U2079" s="32"/>
      <c r="V2079" s="32"/>
      <c r="W2079" s="32"/>
      <c r="X2079" s="32"/>
      <c r="Y2079" s="32"/>
      <c r="Z2079" s="32"/>
      <c r="AA2079" s="32"/>
      <c r="AB2079" s="32"/>
      <c r="AC2079" s="32"/>
      <c r="AD2079" s="32"/>
      <c r="AE2079" s="32"/>
      <c r="AR2079" s="182" t="s">
        <v>231</v>
      </c>
      <c r="AT2079" s="182" t="s">
        <v>138</v>
      </c>
      <c r="AU2079" s="182" t="s">
        <v>83</v>
      </c>
      <c r="AY2079" s="15" t="s">
        <v>136</v>
      </c>
      <c r="BE2079" s="183">
        <f>IF(N2079="základní",J2079,0)</f>
        <v>0</v>
      </c>
      <c r="BF2079" s="183">
        <f>IF(N2079="snížená",J2079,0)</f>
        <v>0</v>
      </c>
      <c r="BG2079" s="183">
        <f>IF(N2079="zákl. přenesená",J2079,0)</f>
        <v>0</v>
      </c>
      <c r="BH2079" s="183">
        <f>IF(N2079="sníž. přenesená",J2079,0)</f>
        <v>0</v>
      </c>
      <c r="BI2079" s="183">
        <f>IF(N2079="nulová",J2079,0)</f>
        <v>0</v>
      </c>
      <c r="BJ2079" s="15" t="s">
        <v>81</v>
      </c>
      <c r="BK2079" s="183">
        <f>ROUND(I2079*H2079,2)</f>
        <v>0</v>
      </c>
      <c r="BL2079" s="15" t="s">
        <v>231</v>
      </c>
      <c r="BM2079" s="182" t="s">
        <v>4086</v>
      </c>
    </row>
    <row r="2080" spans="1:65" s="2" customFormat="1" ht="19.5">
      <c r="A2080" s="32"/>
      <c r="B2080" s="33"/>
      <c r="C2080" s="34"/>
      <c r="D2080" s="184" t="s">
        <v>145</v>
      </c>
      <c r="E2080" s="34"/>
      <c r="F2080" s="185" t="s">
        <v>4087</v>
      </c>
      <c r="G2080" s="34"/>
      <c r="H2080" s="34"/>
      <c r="I2080" s="186"/>
      <c r="J2080" s="34"/>
      <c r="K2080" s="34"/>
      <c r="L2080" s="37"/>
      <c r="M2080" s="187"/>
      <c r="N2080" s="188"/>
      <c r="O2080" s="62"/>
      <c r="P2080" s="62"/>
      <c r="Q2080" s="62"/>
      <c r="R2080" s="62"/>
      <c r="S2080" s="62"/>
      <c r="T2080" s="63"/>
      <c r="U2080" s="32"/>
      <c r="V2080" s="32"/>
      <c r="W2080" s="32"/>
      <c r="X2080" s="32"/>
      <c r="Y2080" s="32"/>
      <c r="Z2080" s="32"/>
      <c r="AA2080" s="32"/>
      <c r="AB2080" s="32"/>
      <c r="AC2080" s="32"/>
      <c r="AD2080" s="32"/>
      <c r="AE2080" s="32"/>
      <c r="AT2080" s="15" t="s">
        <v>145</v>
      </c>
      <c r="AU2080" s="15" t="s">
        <v>83</v>
      </c>
    </row>
    <row r="2081" spans="1:65" s="2" customFormat="1" ht="11.25">
      <c r="A2081" s="32"/>
      <c r="B2081" s="33"/>
      <c r="C2081" s="34"/>
      <c r="D2081" s="189" t="s">
        <v>147</v>
      </c>
      <c r="E2081" s="34"/>
      <c r="F2081" s="190" t="s">
        <v>4088</v>
      </c>
      <c r="G2081" s="34"/>
      <c r="H2081" s="34"/>
      <c r="I2081" s="186"/>
      <c r="J2081" s="34"/>
      <c r="K2081" s="34"/>
      <c r="L2081" s="37"/>
      <c r="M2081" s="187"/>
      <c r="N2081" s="188"/>
      <c r="O2081" s="62"/>
      <c r="P2081" s="62"/>
      <c r="Q2081" s="62"/>
      <c r="R2081" s="62"/>
      <c r="S2081" s="62"/>
      <c r="T2081" s="63"/>
      <c r="U2081" s="32"/>
      <c r="V2081" s="32"/>
      <c r="W2081" s="32"/>
      <c r="X2081" s="32"/>
      <c r="Y2081" s="32"/>
      <c r="Z2081" s="32"/>
      <c r="AA2081" s="32"/>
      <c r="AB2081" s="32"/>
      <c r="AC2081" s="32"/>
      <c r="AD2081" s="32"/>
      <c r="AE2081" s="32"/>
      <c r="AT2081" s="15" t="s">
        <v>147</v>
      </c>
      <c r="AU2081" s="15" t="s">
        <v>83</v>
      </c>
    </row>
    <row r="2082" spans="1:65" s="2" customFormat="1" ht="16.5" customHeight="1">
      <c r="A2082" s="32"/>
      <c r="B2082" s="33"/>
      <c r="C2082" s="171" t="s">
        <v>4089</v>
      </c>
      <c r="D2082" s="171" t="s">
        <v>138</v>
      </c>
      <c r="E2082" s="172" t="s">
        <v>4090</v>
      </c>
      <c r="F2082" s="173" t="s">
        <v>4091</v>
      </c>
      <c r="G2082" s="174" t="s">
        <v>412</v>
      </c>
      <c r="H2082" s="175">
        <v>1.5880000000000001</v>
      </c>
      <c r="I2082" s="176"/>
      <c r="J2082" s="177">
        <f>ROUND(I2082*H2082,2)</f>
        <v>0</v>
      </c>
      <c r="K2082" s="173" t="s">
        <v>142</v>
      </c>
      <c r="L2082" s="37"/>
      <c r="M2082" s="178" t="s">
        <v>19</v>
      </c>
      <c r="N2082" s="179" t="s">
        <v>44</v>
      </c>
      <c r="O2082" s="62"/>
      <c r="P2082" s="180">
        <f>O2082*H2082</f>
        <v>0</v>
      </c>
      <c r="Q2082" s="180">
        <v>0</v>
      </c>
      <c r="R2082" s="180">
        <f>Q2082*H2082</f>
        <v>0</v>
      </c>
      <c r="S2082" s="180">
        <v>0</v>
      </c>
      <c r="T2082" s="181">
        <f>S2082*H2082</f>
        <v>0</v>
      </c>
      <c r="U2082" s="32"/>
      <c r="V2082" s="32"/>
      <c r="W2082" s="32"/>
      <c r="X2082" s="32"/>
      <c r="Y2082" s="32"/>
      <c r="Z2082" s="32"/>
      <c r="AA2082" s="32"/>
      <c r="AB2082" s="32"/>
      <c r="AC2082" s="32"/>
      <c r="AD2082" s="32"/>
      <c r="AE2082" s="32"/>
      <c r="AR2082" s="182" t="s">
        <v>231</v>
      </c>
      <c r="AT2082" s="182" t="s">
        <v>138</v>
      </c>
      <c r="AU2082" s="182" t="s">
        <v>83</v>
      </c>
      <c r="AY2082" s="15" t="s">
        <v>136</v>
      </c>
      <c r="BE2082" s="183">
        <f>IF(N2082="základní",J2082,0)</f>
        <v>0</v>
      </c>
      <c r="BF2082" s="183">
        <f>IF(N2082="snížená",J2082,0)</f>
        <v>0</v>
      </c>
      <c r="BG2082" s="183">
        <f>IF(N2082="zákl. přenesená",J2082,0)</f>
        <v>0</v>
      </c>
      <c r="BH2082" s="183">
        <f>IF(N2082="sníž. přenesená",J2082,0)</f>
        <v>0</v>
      </c>
      <c r="BI2082" s="183">
        <f>IF(N2082="nulová",J2082,0)</f>
        <v>0</v>
      </c>
      <c r="BJ2082" s="15" t="s">
        <v>81</v>
      </c>
      <c r="BK2082" s="183">
        <f>ROUND(I2082*H2082,2)</f>
        <v>0</v>
      </c>
      <c r="BL2082" s="15" t="s">
        <v>231</v>
      </c>
      <c r="BM2082" s="182" t="s">
        <v>4092</v>
      </c>
    </row>
    <row r="2083" spans="1:65" s="2" customFormat="1" ht="19.5">
      <c r="A2083" s="32"/>
      <c r="B2083" s="33"/>
      <c r="C2083" s="34"/>
      <c r="D2083" s="184" t="s">
        <v>145</v>
      </c>
      <c r="E2083" s="34"/>
      <c r="F2083" s="185" t="s">
        <v>4093</v>
      </c>
      <c r="G2083" s="34"/>
      <c r="H2083" s="34"/>
      <c r="I2083" s="186"/>
      <c r="J2083" s="34"/>
      <c r="K2083" s="34"/>
      <c r="L2083" s="37"/>
      <c r="M2083" s="187"/>
      <c r="N2083" s="188"/>
      <c r="O2083" s="62"/>
      <c r="P2083" s="62"/>
      <c r="Q2083" s="62"/>
      <c r="R2083" s="62"/>
      <c r="S2083" s="62"/>
      <c r="T2083" s="63"/>
      <c r="U2083" s="32"/>
      <c r="V2083" s="32"/>
      <c r="W2083" s="32"/>
      <c r="X2083" s="32"/>
      <c r="Y2083" s="32"/>
      <c r="Z2083" s="32"/>
      <c r="AA2083" s="32"/>
      <c r="AB2083" s="32"/>
      <c r="AC2083" s="32"/>
      <c r="AD2083" s="32"/>
      <c r="AE2083" s="32"/>
      <c r="AT2083" s="15" t="s">
        <v>145</v>
      </c>
      <c r="AU2083" s="15" t="s">
        <v>83</v>
      </c>
    </row>
    <row r="2084" spans="1:65" s="2" customFormat="1" ht="11.25">
      <c r="A2084" s="32"/>
      <c r="B2084" s="33"/>
      <c r="C2084" s="34"/>
      <c r="D2084" s="189" t="s">
        <v>147</v>
      </c>
      <c r="E2084" s="34"/>
      <c r="F2084" s="190" t="s">
        <v>4094</v>
      </c>
      <c r="G2084" s="34"/>
      <c r="H2084" s="34"/>
      <c r="I2084" s="186"/>
      <c r="J2084" s="34"/>
      <c r="K2084" s="34"/>
      <c r="L2084" s="37"/>
      <c r="M2084" s="187"/>
      <c r="N2084" s="188"/>
      <c r="O2084" s="62"/>
      <c r="P2084" s="62"/>
      <c r="Q2084" s="62"/>
      <c r="R2084" s="62"/>
      <c r="S2084" s="62"/>
      <c r="T2084" s="63"/>
      <c r="U2084" s="32"/>
      <c r="V2084" s="32"/>
      <c r="W2084" s="32"/>
      <c r="X2084" s="32"/>
      <c r="Y2084" s="32"/>
      <c r="Z2084" s="32"/>
      <c r="AA2084" s="32"/>
      <c r="AB2084" s="32"/>
      <c r="AC2084" s="32"/>
      <c r="AD2084" s="32"/>
      <c r="AE2084" s="32"/>
      <c r="AT2084" s="15" t="s">
        <v>147</v>
      </c>
      <c r="AU2084" s="15" t="s">
        <v>83</v>
      </c>
    </row>
    <row r="2085" spans="1:65" s="12" customFormat="1" ht="22.9" customHeight="1">
      <c r="B2085" s="155"/>
      <c r="C2085" s="156"/>
      <c r="D2085" s="157" t="s">
        <v>72</v>
      </c>
      <c r="E2085" s="169" t="s">
        <v>4095</v>
      </c>
      <c r="F2085" s="169" t="s">
        <v>4096</v>
      </c>
      <c r="G2085" s="156"/>
      <c r="H2085" s="156"/>
      <c r="I2085" s="159"/>
      <c r="J2085" s="170">
        <f>BK2085</f>
        <v>0</v>
      </c>
      <c r="K2085" s="156"/>
      <c r="L2085" s="161"/>
      <c r="M2085" s="162"/>
      <c r="N2085" s="163"/>
      <c r="O2085" s="163"/>
      <c r="P2085" s="164">
        <f>SUM(P2086:P2144)</f>
        <v>0</v>
      </c>
      <c r="Q2085" s="163"/>
      <c r="R2085" s="164">
        <f>SUM(R2086:R2144)</f>
        <v>1.1614599999999999</v>
      </c>
      <c r="S2085" s="163"/>
      <c r="T2085" s="165">
        <f>SUM(T2086:T2144)</f>
        <v>1.31169</v>
      </c>
      <c r="AR2085" s="166" t="s">
        <v>83</v>
      </c>
      <c r="AT2085" s="167" t="s">
        <v>72</v>
      </c>
      <c r="AU2085" s="167" t="s">
        <v>81</v>
      </c>
      <c r="AY2085" s="166" t="s">
        <v>136</v>
      </c>
      <c r="BK2085" s="168">
        <f>SUM(BK2086:BK2144)</f>
        <v>0</v>
      </c>
    </row>
    <row r="2086" spans="1:65" s="2" customFormat="1" ht="16.5" customHeight="1">
      <c r="A2086" s="32"/>
      <c r="B2086" s="33"/>
      <c r="C2086" s="171" t="s">
        <v>4097</v>
      </c>
      <c r="D2086" s="171" t="s">
        <v>138</v>
      </c>
      <c r="E2086" s="172" t="s">
        <v>4098</v>
      </c>
      <c r="F2086" s="173" t="s">
        <v>4099</v>
      </c>
      <c r="G2086" s="174" t="s">
        <v>141</v>
      </c>
      <c r="H2086" s="175">
        <v>12</v>
      </c>
      <c r="I2086" s="176"/>
      <c r="J2086" s="177">
        <f>ROUND(I2086*H2086,2)</f>
        <v>0</v>
      </c>
      <c r="K2086" s="173" t="s">
        <v>142</v>
      </c>
      <c r="L2086" s="37"/>
      <c r="M2086" s="178" t="s">
        <v>19</v>
      </c>
      <c r="N2086" s="179" t="s">
        <v>44</v>
      </c>
      <c r="O2086" s="62"/>
      <c r="P2086" s="180">
        <f>O2086*H2086</f>
        <v>0</v>
      </c>
      <c r="Q2086" s="180">
        <v>3.2250000000000001E-2</v>
      </c>
      <c r="R2086" s="180">
        <f>Q2086*H2086</f>
        <v>0.38700000000000001</v>
      </c>
      <c r="S2086" s="180">
        <v>0</v>
      </c>
      <c r="T2086" s="181">
        <f>S2086*H2086</f>
        <v>0</v>
      </c>
      <c r="U2086" s="32"/>
      <c r="V2086" s="32"/>
      <c r="W2086" s="32"/>
      <c r="X2086" s="32"/>
      <c r="Y2086" s="32"/>
      <c r="Z2086" s="32"/>
      <c r="AA2086" s="32"/>
      <c r="AB2086" s="32"/>
      <c r="AC2086" s="32"/>
      <c r="AD2086" s="32"/>
      <c r="AE2086" s="32"/>
      <c r="AR2086" s="182" t="s">
        <v>231</v>
      </c>
      <c r="AT2086" s="182" t="s">
        <v>138</v>
      </c>
      <c r="AU2086" s="182" t="s">
        <v>83</v>
      </c>
      <c r="AY2086" s="15" t="s">
        <v>136</v>
      </c>
      <c r="BE2086" s="183">
        <f>IF(N2086="základní",J2086,0)</f>
        <v>0</v>
      </c>
      <c r="BF2086" s="183">
        <f>IF(N2086="snížená",J2086,0)</f>
        <v>0</v>
      </c>
      <c r="BG2086" s="183">
        <f>IF(N2086="zákl. přenesená",J2086,0)</f>
        <v>0</v>
      </c>
      <c r="BH2086" s="183">
        <f>IF(N2086="sníž. přenesená",J2086,0)</f>
        <v>0</v>
      </c>
      <c r="BI2086" s="183">
        <f>IF(N2086="nulová",J2086,0)</f>
        <v>0</v>
      </c>
      <c r="BJ2086" s="15" t="s">
        <v>81</v>
      </c>
      <c r="BK2086" s="183">
        <f>ROUND(I2086*H2086,2)</f>
        <v>0</v>
      </c>
      <c r="BL2086" s="15" t="s">
        <v>231</v>
      </c>
      <c r="BM2086" s="182" t="s">
        <v>4100</v>
      </c>
    </row>
    <row r="2087" spans="1:65" s="2" customFormat="1" ht="11.25">
      <c r="A2087" s="32"/>
      <c r="B2087" s="33"/>
      <c r="C2087" s="34"/>
      <c r="D2087" s="184" t="s">
        <v>145</v>
      </c>
      <c r="E2087" s="34"/>
      <c r="F2087" s="185" t="s">
        <v>4101</v>
      </c>
      <c r="G2087" s="34"/>
      <c r="H2087" s="34"/>
      <c r="I2087" s="186"/>
      <c r="J2087" s="34"/>
      <c r="K2087" s="34"/>
      <c r="L2087" s="37"/>
      <c r="M2087" s="187"/>
      <c r="N2087" s="188"/>
      <c r="O2087" s="62"/>
      <c r="P2087" s="62"/>
      <c r="Q2087" s="62"/>
      <c r="R2087" s="62"/>
      <c r="S2087" s="62"/>
      <c r="T2087" s="63"/>
      <c r="U2087" s="32"/>
      <c r="V2087" s="32"/>
      <c r="W2087" s="32"/>
      <c r="X2087" s="32"/>
      <c r="Y2087" s="32"/>
      <c r="Z2087" s="32"/>
      <c r="AA2087" s="32"/>
      <c r="AB2087" s="32"/>
      <c r="AC2087" s="32"/>
      <c r="AD2087" s="32"/>
      <c r="AE2087" s="32"/>
      <c r="AT2087" s="15" t="s">
        <v>145</v>
      </c>
      <c r="AU2087" s="15" t="s">
        <v>83</v>
      </c>
    </row>
    <row r="2088" spans="1:65" s="2" customFormat="1" ht="11.25">
      <c r="A2088" s="32"/>
      <c r="B2088" s="33"/>
      <c r="C2088" s="34"/>
      <c r="D2088" s="189" t="s">
        <v>147</v>
      </c>
      <c r="E2088" s="34"/>
      <c r="F2088" s="190" t="s">
        <v>4102</v>
      </c>
      <c r="G2088" s="34"/>
      <c r="H2088" s="34"/>
      <c r="I2088" s="186"/>
      <c r="J2088" s="34"/>
      <c r="K2088" s="34"/>
      <c r="L2088" s="37"/>
      <c r="M2088" s="187"/>
      <c r="N2088" s="188"/>
      <c r="O2088" s="62"/>
      <c r="P2088" s="62"/>
      <c r="Q2088" s="62"/>
      <c r="R2088" s="62"/>
      <c r="S2088" s="62"/>
      <c r="T2088" s="63"/>
      <c r="U2088" s="32"/>
      <c r="V2088" s="32"/>
      <c r="W2088" s="32"/>
      <c r="X2088" s="32"/>
      <c r="Y2088" s="32"/>
      <c r="Z2088" s="32"/>
      <c r="AA2088" s="32"/>
      <c r="AB2088" s="32"/>
      <c r="AC2088" s="32"/>
      <c r="AD2088" s="32"/>
      <c r="AE2088" s="32"/>
      <c r="AT2088" s="15" t="s">
        <v>147</v>
      </c>
      <c r="AU2088" s="15" t="s">
        <v>83</v>
      </c>
    </row>
    <row r="2089" spans="1:65" s="2" customFormat="1" ht="16.5" customHeight="1">
      <c r="A2089" s="32"/>
      <c r="B2089" s="33"/>
      <c r="C2089" s="191" t="s">
        <v>4103</v>
      </c>
      <c r="D2089" s="191" t="s">
        <v>409</v>
      </c>
      <c r="E2089" s="192" t="s">
        <v>4104</v>
      </c>
      <c r="F2089" s="193" t="s">
        <v>4105</v>
      </c>
      <c r="G2089" s="194" t="s">
        <v>141</v>
      </c>
      <c r="H2089" s="195">
        <v>13.2</v>
      </c>
      <c r="I2089" s="196"/>
      <c r="J2089" s="197">
        <f>ROUND(I2089*H2089,2)</f>
        <v>0</v>
      </c>
      <c r="K2089" s="193" t="s">
        <v>142</v>
      </c>
      <c r="L2089" s="198"/>
      <c r="M2089" s="199" t="s">
        <v>19</v>
      </c>
      <c r="N2089" s="200" t="s">
        <v>44</v>
      </c>
      <c r="O2089" s="62"/>
      <c r="P2089" s="180">
        <f>O2089*H2089</f>
        <v>0</v>
      </c>
      <c r="Q2089" s="180">
        <v>1.18E-2</v>
      </c>
      <c r="R2089" s="180">
        <f>Q2089*H2089</f>
        <v>0.15575999999999998</v>
      </c>
      <c r="S2089" s="180">
        <v>0</v>
      </c>
      <c r="T2089" s="181">
        <f>S2089*H2089</f>
        <v>0</v>
      </c>
      <c r="U2089" s="32"/>
      <c r="V2089" s="32"/>
      <c r="W2089" s="32"/>
      <c r="X2089" s="32"/>
      <c r="Y2089" s="32"/>
      <c r="Z2089" s="32"/>
      <c r="AA2089" s="32"/>
      <c r="AB2089" s="32"/>
      <c r="AC2089" s="32"/>
      <c r="AD2089" s="32"/>
      <c r="AE2089" s="32"/>
      <c r="AR2089" s="182" t="s">
        <v>330</v>
      </c>
      <c r="AT2089" s="182" t="s">
        <v>409</v>
      </c>
      <c r="AU2089" s="182" t="s">
        <v>83</v>
      </c>
      <c r="AY2089" s="15" t="s">
        <v>136</v>
      </c>
      <c r="BE2089" s="183">
        <f>IF(N2089="základní",J2089,0)</f>
        <v>0</v>
      </c>
      <c r="BF2089" s="183">
        <f>IF(N2089="snížená",J2089,0)</f>
        <v>0</v>
      </c>
      <c r="BG2089" s="183">
        <f>IF(N2089="zákl. přenesená",J2089,0)</f>
        <v>0</v>
      </c>
      <c r="BH2089" s="183">
        <f>IF(N2089="sníž. přenesená",J2089,0)</f>
        <v>0</v>
      </c>
      <c r="BI2089" s="183">
        <f>IF(N2089="nulová",J2089,0)</f>
        <v>0</v>
      </c>
      <c r="BJ2089" s="15" t="s">
        <v>81</v>
      </c>
      <c r="BK2089" s="183">
        <f>ROUND(I2089*H2089,2)</f>
        <v>0</v>
      </c>
      <c r="BL2089" s="15" t="s">
        <v>231</v>
      </c>
      <c r="BM2089" s="182" t="s">
        <v>4106</v>
      </c>
    </row>
    <row r="2090" spans="1:65" s="2" customFormat="1" ht="11.25">
      <c r="A2090" s="32"/>
      <c r="B2090" s="33"/>
      <c r="C2090" s="34"/>
      <c r="D2090" s="184" t="s">
        <v>145</v>
      </c>
      <c r="E2090" s="34"/>
      <c r="F2090" s="185" t="s">
        <v>4105</v>
      </c>
      <c r="G2090" s="34"/>
      <c r="H2090" s="34"/>
      <c r="I2090" s="186"/>
      <c r="J2090" s="34"/>
      <c r="K2090" s="34"/>
      <c r="L2090" s="37"/>
      <c r="M2090" s="187"/>
      <c r="N2090" s="188"/>
      <c r="O2090" s="62"/>
      <c r="P2090" s="62"/>
      <c r="Q2090" s="62"/>
      <c r="R2090" s="62"/>
      <c r="S2090" s="62"/>
      <c r="T2090" s="63"/>
      <c r="U2090" s="32"/>
      <c r="V2090" s="32"/>
      <c r="W2090" s="32"/>
      <c r="X2090" s="32"/>
      <c r="Y2090" s="32"/>
      <c r="Z2090" s="32"/>
      <c r="AA2090" s="32"/>
      <c r="AB2090" s="32"/>
      <c r="AC2090" s="32"/>
      <c r="AD2090" s="32"/>
      <c r="AE2090" s="32"/>
      <c r="AT2090" s="15" t="s">
        <v>145</v>
      </c>
      <c r="AU2090" s="15" t="s">
        <v>83</v>
      </c>
    </row>
    <row r="2091" spans="1:65" s="2" customFormat="1" ht="16.5" customHeight="1">
      <c r="A2091" s="32"/>
      <c r="B2091" s="33"/>
      <c r="C2091" s="171" t="s">
        <v>4107</v>
      </c>
      <c r="D2091" s="171" t="s">
        <v>138</v>
      </c>
      <c r="E2091" s="172" t="s">
        <v>4108</v>
      </c>
      <c r="F2091" s="173" t="s">
        <v>4109</v>
      </c>
      <c r="G2091" s="174" t="s">
        <v>141</v>
      </c>
      <c r="H2091" s="175">
        <v>12</v>
      </c>
      <c r="I2091" s="176"/>
      <c r="J2091" s="177">
        <f>ROUND(I2091*H2091,2)</f>
        <v>0</v>
      </c>
      <c r="K2091" s="173" t="s">
        <v>142</v>
      </c>
      <c r="L2091" s="37"/>
      <c r="M2091" s="178" t="s">
        <v>19</v>
      </c>
      <c r="N2091" s="179" t="s">
        <v>44</v>
      </c>
      <c r="O2091" s="62"/>
      <c r="P2091" s="180">
        <f>O2091*H2091</f>
        <v>0</v>
      </c>
      <c r="Q2091" s="180">
        <v>0</v>
      </c>
      <c r="R2091" s="180">
        <f>Q2091*H2091</f>
        <v>0</v>
      </c>
      <c r="S2091" s="180">
        <v>8.1500000000000003E-2</v>
      </c>
      <c r="T2091" s="181">
        <f>S2091*H2091</f>
        <v>0.97799999999999998</v>
      </c>
      <c r="U2091" s="32"/>
      <c r="V2091" s="32"/>
      <c r="W2091" s="32"/>
      <c r="X2091" s="32"/>
      <c r="Y2091" s="32"/>
      <c r="Z2091" s="32"/>
      <c r="AA2091" s="32"/>
      <c r="AB2091" s="32"/>
      <c r="AC2091" s="32"/>
      <c r="AD2091" s="32"/>
      <c r="AE2091" s="32"/>
      <c r="AR2091" s="182" t="s">
        <v>231</v>
      </c>
      <c r="AT2091" s="182" t="s">
        <v>138</v>
      </c>
      <c r="AU2091" s="182" t="s">
        <v>83</v>
      </c>
      <c r="AY2091" s="15" t="s">
        <v>136</v>
      </c>
      <c r="BE2091" s="183">
        <f>IF(N2091="základní",J2091,0)</f>
        <v>0</v>
      </c>
      <c r="BF2091" s="183">
        <f>IF(N2091="snížená",J2091,0)</f>
        <v>0</v>
      </c>
      <c r="BG2091" s="183">
        <f>IF(N2091="zákl. přenesená",J2091,0)</f>
        <v>0</v>
      </c>
      <c r="BH2091" s="183">
        <f>IF(N2091="sníž. přenesená",J2091,0)</f>
        <v>0</v>
      </c>
      <c r="BI2091" s="183">
        <f>IF(N2091="nulová",J2091,0)</f>
        <v>0</v>
      </c>
      <c r="BJ2091" s="15" t="s">
        <v>81</v>
      </c>
      <c r="BK2091" s="183">
        <f>ROUND(I2091*H2091,2)</f>
        <v>0</v>
      </c>
      <c r="BL2091" s="15" t="s">
        <v>231</v>
      </c>
      <c r="BM2091" s="182" t="s">
        <v>4110</v>
      </c>
    </row>
    <row r="2092" spans="1:65" s="2" customFormat="1" ht="11.25">
      <c r="A2092" s="32"/>
      <c r="B2092" s="33"/>
      <c r="C2092" s="34"/>
      <c r="D2092" s="184" t="s">
        <v>145</v>
      </c>
      <c r="E2092" s="34"/>
      <c r="F2092" s="185" t="s">
        <v>4111</v>
      </c>
      <c r="G2092" s="34"/>
      <c r="H2092" s="34"/>
      <c r="I2092" s="186"/>
      <c r="J2092" s="34"/>
      <c r="K2092" s="34"/>
      <c r="L2092" s="37"/>
      <c r="M2092" s="187"/>
      <c r="N2092" s="188"/>
      <c r="O2092" s="62"/>
      <c r="P2092" s="62"/>
      <c r="Q2092" s="62"/>
      <c r="R2092" s="62"/>
      <c r="S2092" s="62"/>
      <c r="T2092" s="63"/>
      <c r="U2092" s="32"/>
      <c r="V2092" s="32"/>
      <c r="W2092" s="32"/>
      <c r="X2092" s="32"/>
      <c r="Y2092" s="32"/>
      <c r="Z2092" s="32"/>
      <c r="AA2092" s="32"/>
      <c r="AB2092" s="32"/>
      <c r="AC2092" s="32"/>
      <c r="AD2092" s="32"/>
      <c r="AE2092" s="32"/>
      <c r="AT2092" s="15" t="s">
        <v>145</v>
      </c>
      <c r="AU2092" s="15" t="s">
        <v>83</v>
      </c>
    </row>
    <row r="2093" spans="1:65" s="2" customFormat="1" ht="11.25">
      <c r="A2093" s="32"/>
      <c r="B2093" s="33"/>
      <c r="C2093" s="34"/>
      <c r="D2093" s="189" t="s">
        <v>147</v>
      </c>
      <c r="E2093" s="34"/>
      <c r="F2093" s="190" t="s">
        <v>4112</v>
      </c>
      <c r="G2093" s="34"/>
      <c r="H2093" s="34"/>
      <c r="I2093" s="186"/>
      <c r="J2093" s="34"/>
      <c r="K2093" s="34"/>
      <c r="L2093" s="37"/>
      <c r="M2093" s="187"/>
      <c r="N2093" s="188"/>
      <c r="O2093" s="62"/>
      <c r="P2093" s="62"/>
      <c r="Q2093" s="62"/>
      <c r="R2093" s="62"/>
      <c r="S2093" s="62"/>
      <c r="T2093" s="63"/>
      <c r="U2093" s="32"/>
      <c r="V2093" s="32"/>
      <c r="W2093" s="32"/>
      <c r="X2093" s="32"/>
      <c r="Y2093" s="32"/>
      <c r="Z2093" s="32"/>
      <c r="AA2093" s="32"/>
      <c r="AB2093" s="32"/>
      <c r="AC2093" s="32"/>
      <c r="AD2093" s="32"/>
      <c r="AE2093" s="32"/>
      <c r="AT2093" s="15" t="s">
        <v>147</v>
      </c>
      <c r="AU2093" s="15" t="s">
        <v>83</v>
      </c>
    </row>
    <row r="2094" spans="1:65" s="2" customFormat="1" ht="21.75" customHeight="1">
      <c r="A2094" s="32"/>
      <c r="B2094" s="33"/>
      <c r="C2094" s="171" t="s">
        <v>4113</v>
      </c>
      <c r="D2094" s="171" t="s">
        <v>138</v>
      </c>
      <c r="E2094" s="172" t="s">
        <v>4114</v>
      </c>
      <c r="F2094" s="173" t="s">
        <v>4115</v>
      </c>
      <c r="G2094" s="174" t="s">
        <v>141</v>
      </c>
      <c r="H2094" s="175">
        <v>10</v>
      </c>
      <c r="I2094" s="176"/>
      <c r="J2094" s="177">
        <f>ROUND(I2094*H2094,2)</f>
        <v>0</v>
      </c>
      <c r="K2094" s="173" t="s">
        <v>142</v>
      </c>
      <c r="L2094" s="37"/>
      <c r="M2094" s="178" t="s">
        <v>19</v>
      </c>
      <c r="N2094" s="179" t="s">
        <v>44</v>
      </c>
      <c r="O2094" s="62"/>
      <c r="P2094" s="180">
        <f>O2094*H2094</f>
        <v>0</v>
      </c>
      <c r="Q2094" s="180">
        <v>7.3000000000000001E-3</v>
      </c>
      <c r="R2094" s="180">
        <f>Q2094*H2094</f>
        <v>7.2999999999999995E-2</v>
      </c>
      <c r="S2094" s="180">
        <v>0</v>
      </c>
      <c r="T2094" s="181">
        <f>S2094*H2094</f>
        <v>0</v>
      </c>
      <c r="U2094" s="32"/>
      <c r="V2094" s="32"/>
      <c r="W2094" s="32"/>
      <c r="X2094" s="32"/>
      <c r="Y2094" s="32"/>
      <c r="Z2094" s="32"/>
      <c r="AA2094" s="32"/>
      <c r="AB2094" s="32"/>
      <c r="AC2094" s="32"/>
      <c r="AD2094" s="32"/>
      <c r="AE2094" s="32"/>
      <c r="AR2094" s="182" t="s">
        <v>231</v>
      </c>
      <c r="AT2094" s="182" t="s">
        <v>138</v>
      </c>
      <c r="AU2094" s="182" t="s">
        <v>83</v>
      </c>
      <c r="AY2094" s="15" t="s">
        <v>136</v>
      </c>
      <c r="BE2094" s="183">
        <f>IF(N2094="základní",J2094,0)</f>
        <v>0</v>
      </c>
      <c r="BF2094" s="183">
        <f>IF(N2094="snížená",J2094,0)</f>
        <v>0</v>
      </c>
      <c r="BG2094" s="183">
        <f>IF(N2094="zákl. přenesená",J2094,0)</f>
        <v>0</v>
      </c>
      <c r="BH2094" s="183">
        <f>IF(N2094="sníž. přenesená",J2094,0)</f>
        <v>0</v>
      </c>
      <c r="BI2094" s="183">
        <f>IF(N2094="nulová",J2094,0)</f>
        <v>0</v>
      </c>
      <c r="BJ2094" s="15" t="s">
        <v>81</v>
      </c>
      <c r="BK2094" s="183">
        <f>ROUND(I2094*H2094,2)</f>
        <v>0</v>
      </c>
      <c r="BL2094" s="15" t="s">
        <v>231</v>
      </c>
      <c r="BM2094" s="182" t="s">
        <v>4116</v>
      </c>
    </row>
    <row r="2095" spans="1:65" s="2" customFormat="1" ht="11.25">
      <c r="A2095" s="32"/>
      <c r="B2095" s="33"/>
      <c r="C2095" s="34"/>
      <c r="D2095" s="184" t="s">
        <v>145</v>
      </c>
      <c r="E2095" s="34"/>
      <c r="F2095" s="185" t="s">
        <v>4117</v>
      </c>
      <c r="G2095" s="34"/>
      <c r="H2095" s="34"/>
      <c r="I2095" s="186"/>
      <c r="J2095" s="34"/>
      <c r="K2095" s="34"/>
      <c r="L2095" s="37"/>
      <c r="M2095" s="187"/>
      <c r="N2095" s="188"/>
      <c r="O2095" s="62"/>
      <c r="P2095" s="62"/>
      <c r="Q2095" s="62"/>
      <c r="R2095" s="62"/>
      <c r="S2095" s="62"/>
      <c r="T2095" s="63"/>
      <c r="U2095" s="32"/>
      <c r="V2095" s="32"/>
      <c r="W2095" s="32"/>
      <c r="X2095" s="32"/>
      <c r="Y2095" s="32"/>
      <c r="Z2095" s="32"/>
      <c r="AA2095" s="32"/>
      <c r="AB2095" s="32"/>
      <c r="AC2095" s="32"/>
      <c r="AD2095" s="32"/>
      <c r="AE2095" s="32"/>
      <c r="AT2095" s="15" t="s">
        <v>145</v>
      </c>
      <c r="AU2095" s="15" t="s">
        <v>83</v>
      </c>
    </row>
    <row r="2096" spans="1:65" s="2" customFormat="1" ht="11.25">
      <c r="A2096" s="32"/>
      <c r="B2096" s="33"/>
      <c r="C2096" s="34"/>
      <c r="D2096" s="189" t="s">
        <v>147</v>
      </c>
      <c r="E2096" s="34"/>
      <c r="F2096" s="190" t="s">
        <v>4118</v>
      </c>
      <c r="G2096" s="34"/>
      <c r="H2096" s="34"/>
      <c r="I2096" s="186"/>
      <c r="J2096" s="34"/>
      <c r="K2096" s="34"/>
      <c r="L2096" s="37"/>
      <c r="M2096" s="187"/>
      <c r="N2096" s="188"/>
      <c r="O2096" s="62"/>
      <c r="P2096" s="62"/>
      <c r="Q2096" s="62"/>
      <c r="R2096" s="62"/>
      <c r="S2096" s="62"/>
      <c r="T2096" s="63"/>
      <c r="U2096" s="32"/>
      <c r="V2096" s="32"/>
      <c r="W2096" s="32"/>
      <c r="X2096" s="32"/>
      <c r="Y2096" s="32"/>
      <c r="Z2096" s="32"/>
      <c r="AA2096" s="32"/>
      <c r="AB2096" s="32"/>
      <c r="AC2096" s="32"/>
      <c r="AD2096" s="32"/>
      <c r="AE2096" s="32"/>
      <c r="AT2096" s="15" t="s">
        <v>147</v>
      </c>
      <c r="AU2096" s="15" t="s">
        <v>83</v>
      </c>
    </row>
    <row r="2097" spans="1:65" s="2" customFormat="1" ht="16.5" customHeight="1">
      <c r="A2097" s="32"/>
      <c r="B2097" s="33"/>
      <c r="C2097" s="171" t="s">
        <v>4119</v>
      </c>
      <c r="D2097" s="171" t="s">
        <v>138</v>
      </c>
      <c r="E2097" s="172" t="s">
        <v>4120</v>
      </c>
      <c r="F2097" s="173" t="s">
        <v>4121</v>
      </c>
      <c r="G2097" s="174" t="s">
        <v>141</v>
      </c>
      <c r="H2097" s="175">
        <v>10</v>
      </c>
      <c r="I2097" s="176"/>
      <c r="J2097" s="177">
        <f>ROUND(I2097*H2097,2)</f>
        <v>0</v>
      </c>
      <c r="K2097" s="173" t="s">
        <v>142</v>
      </c>
      <c r="L2097" s="37"/>
      <c r="M2097" s="178" t="s">
        <v>19</v>
      </c>
      <c r="N2097" s="179" t="s">
        <v>44</v>
      </c>
      <c r="O2097" s="62"/>
      <c r="P2097" s="180">
        <f>O2097*H2097</f>
        <v>0</v>
      </c>
      <c r="Q2097" s="180">
        <v>0</v>
      </c>
      <c r="R2097" s="180">
        <f>Q2097*H2097</f>
        <v>0</v>
      </c>
      <c r="S2097" s="180">
        <v>2.7199999999999998E-2</v>
      </c>
      <c r="T2097" s="181">
        <f>S2097*H2097</f>
        <v>0.27199999999999996</v>
      </c>
      <c r="U2097" s="32"/>
      <c r="V2097" s="32"/>
      <c r="W2097" s="32"/>
      <c r="X2097" s="32"/>
      <c r="Y2097" s="32"/>
      <c r="Z2097" s="32"/>
      <c r="AA2097" s="32"/>
      <c r="AB2097" s="32"/>
      <c r="AC2097" s="32"/>
      <c r="AD2097" s="32"/>
      <c r="AE2097" s="32"/>
      <c r="AR2097" s="182" t="s">
        <v>231</v>
      </c>
      <c r="AT2097" s="182" t="s">
        <v>138</v>
      </c>
      <c r="AU2097" s="182" t="s">
        <v>83</v>
      </c>
      <c r="AY2097" s="15" t="s">
        <v>136</v>
      </c>
      <c r="BE2097" s="183">
        <f>IF(N2097="základní",J2097,0)</f>
        <v>0</v>
      </c>
      <c r="BF2097" s="183">
        <f>IF(N2097="snížená",J2097,0)</f>
        <v>0</v>
      </c>
      <c r="BG2097" s="183">
        <f>IF(N2097="zákl. přenesená",J2097,0)</f>
        <v>0</v>
      </c>
      <c r="BH2097" s="183">
        <f>IF(N2097="sníž. přenesená",J2097,0)</f>
        <v>0</v>
      </c>
      <c r="BI2097" s="183">
        <f>IF(N2097="nulová",J2097,0)</f>
        <v>0</v>
      </c>
      <c r="BJ2097" s="15" t="s">
        <v>81</v>
      </c>
      <c r="BK2097" s="183">
        <f>ROUND(I2097*H2097,2)</f>
        <v>0</v>
      </c>
      <c r="BL2097" s="15" t="s">
        <v>231</v>
      </c>
      <c r="BM2097" s="182" t="s">
        <v>4122</v>
      </c>
    </row>
    <row r="2098" spans="1:65" s="2" customFormat="1" ht="11.25">
      <c r="A2098" s="32"/>
      <c r="B2098" s="33"/>
      <c r="C2098" s="34"/>
      <c r="D2098" s="184" t="s">
        <v>145</v>
      </c>
      <c r="E2098" s="34"/>
      <c r="F2098" s="185" t="s">
        <v>4123</v>
      </c>
      <c r="G2098" s="34"/>
      <c r="H2098" s="34"/>
      <c r="I2098" s="186"/>
      <c r="J2098" s="34"/>
      <c r="K2098" s="34"/>
      <c r="L2098" s="37"/>
      <c r="M2098" s="187"/>
      <c r="N2098" s="188"/>
      <c r="O2098" s="62"/>
      <c r="P2098" s="62"/>
      <c r="Q2098" s="62"/>
      <c r="R2098" s="62"/>
      <c r="S2098" s="62"/>
      <c r="T2098" s="63"/>
      <c r="U2098" s="32"/>
      <c r="V2098" s="32"/>
      <c r="W2098" s="32"/>
      <c r="X2098" s="32"/>
      <c r="Y2098" s="32"/>
      <c r="Z2098" s="32"/>
      <c r="AA2098" s="32"/>
      <c r="AB2098" s="32"/>
      <c r="AC2098" s="32"/>
      <c r="AD2098" s="32"/>
      <c r="AE2098" s="32"/>
      <c r="AT2098" s="15" t="s">
        <v>145</v>
      </c>
      <c r="AU2098" s="15" t="s">
        <v>83</v>
      </c>
    </row>
    <row r="2099" spans="1:65" s="2" customFormat="1" ht="11.25">
      <c r="A2099" s="32"/>
      <c r="B2099" s="33"/>
      <c r="C2099" s="34"/>
      <c r="D2099" s="189" t="s">
        <v>147</v>
      </c>
      <c r="E2099" s="34"/>
      <c r="F2099" s="190" t="s">
        <v>4124</v>
      </c>
      <c r="G2099" s="34"/>
      <c r="H2099" s="34"/>
      <c r="I2099" s="186"/>
      <c r="J2099" s="34"/>
      <c r="K2099" s="34"/>
      <c r="L2099" s="37"/>
      <c r="M2099" s="187"/>
      <c r="N2099" s="188"/>
      <c r="O2099" s="62"/>
      <c r="P2099" s="62"/>
      <c r="Q2099" s="62"/>
      <c r="R2099" s="62"/>
      <c r="S2099" s="62"/>
      <c r="T2099" s="63"/>
      <c r="U2099" s="32"/>
      <c r="V2099" s="32"/>
      <c r="W2099" s="32"/>
      <c r="X2099" s="32"/>
      <c r="Y2099" s="32"/>
      <c r="Z2099" s="32"/>
      <c r="AA2099" s="32"/>
      <c r="AB2099" s="32"/>
      <c r="AC2099" s="32"/>
      <c r="AD2099" s="32"/>
      <c r="AE2099" s="32"/>
      <c r="AT2099" s="15" t="s">
        <v>147</v>
      </c>
      <c r="AU2099" s="15" t="s">
        <v>83</v>
      </c>
    </row>
    <row r="2100" spans="1:65" s="2" customFormat="1" ht="16.5" customHeight="1">
      <c r="A2100" s="32"/>
      <c r="B2100" s="33"/>
      <c r="C2100" s="171" t="s">
        <v>4125</v>
      </c>
      <c r="D2100" s="171" t="s">
        <v>138</v>
      </c>
      <c r="E2100" s="172" t="s">
        <v>4126</v>
      </c>
      <c r="F2100" s="173" t="s">
        <v>4127</v>
      </c>
      <c r="G2100" s="174" t="s">
        <v>168</v>
      </c>
      <c r="H2100" s="175">
        <v>20</v>
      </c>
      <c r="I2100" s="176"/>
      <c r="J2100" s="177">
        <f>ROUND(I2100*H2100,2)</f>
        <v>0</v>
      </c>
      <c r="K2100" s="173" t="s">
        <v>142</v>
      </c>
      <c r="L2100" s="37"/>
      <c r="M2100" s="178" t="s">
        <v>19</v>
      </c>
      <c r="N2100" s="179" t="s">
        <v>44</v>
      </c>
      <c r="O2100" s="62"/>
      <c r="P2100" s="180">
        <f>O2100*H2100</f>
        <v>0</v>
      </c>
      <c r="Q2100" s="180">
        <v>5.1999999999999995E-4</v>
      </c>
      <c r="R2100" s="180">
        <f>Q2100*H2100</f>
        <v>1.04E-2</v>
      </c>
      <c r="S2100" s="180">
        <v>2.98E-3</v>
      </c>
      <c r="T2100" s="181">
        <f>S2100*H2100</f>
        <v>5.96E-2</v>
      </c>
      <c r="U2100" s="32"/>
      <c r="V2100" s="32"/>
      <c r="W2100" s="32"/>
      <c r="X2100" s="32"/>
      <c r="Y2100" s="32"/>
      <c r="Z2100" s="32"/>
      <c r="AA2100" s="32"/>
      <c r="AB2100" s="32"/>
      <c r="AC2100" s="32"/>
      <c r="AD2100" s="32"/>
      <c r="AE2100" s="32"/>
      <c r="AR2100" s="182" t="s">
        <v>231</v>
      </c>
      <c r="AT2100" s="182" t="s">
        <v>138</v>
      </c>
      <c r="AU2100" s="182" t="s">
        <v>83</v>
      </c>
      <c r="AY2100" s="15" t="s">
        <v>136</v>
      </c>
      <c r="BE2100" s="183">
        <f>IF(N2100="základní",J2100,0)</f>
        <v>0</v>
      </c>
      <c r="BF2100" s="183">
        <f>IF(N2100="snížená",J2100,0)</f>
        <v>0</v>
      </c>
      <c r="BG2100" s="183">
        <f>IF(N2100="zákl. přenesená",J2100,0)</f>
        <v>0</v>
      </c>
      <c r="BH2100" s="183">
        <f>IF(N2100="sníž. přenesená",J2100,0)</f>
        <v>0</v>
      </c>
      <c r="BI2100" s="183">
        <f>IF(N2100="nulová",J2100,0)</f>
        <v>0</v>
      </c>
      <c r="BJ2100" s="15" t="s">
        <v>81</v>
      </c>
      <c r="BK2100" s="183">
        <f>ROUND(I2100*H2100,2)</f>
        <v>0</v>
      </c>
      <c r="BL2100" s="15" t="s">
        <v>231</v>
      </c>
      <c r="BM2100" s="182" t="s">
        <v>4128</v>
      </c>
    </row>
    <row r="2101" spans="1:65" s="2" customFormat="1" ht="11.25">
      <c r="A2101" s="32"/>
      <c r="B2101" s="33"/>
      <c r="C2101" s="34"/>
      <c r="D2101" s="184" t="s">
        <v>145</v>
      </c>
      <c r="E2101" s="34"/>
      <c r="F2101" s="185" t="s">
        <v>4129</v>
      </c>
      <c r="G2101" s="34"/>
      <c r="H2101" s="34"/>
      <c r="I2101" s="186"/>
      <c r="J2101" s="34"/>
      <c r="K2101" s="34"/>
      <c r="L2101" s="37"/>
      <c r="M2101" s="187"/>
      <c r="N2101" s="188"/>
      <c r="O2101" s="62"/>
      <c r="P2101" s="62"/>
      <c r="Q2101" s="62"/>
      <c r="R2101" s="62"/>
      <c r="S2101" s="62"/>
      <c r="T2101" s="63"/>
      <c r="U2101" s="32"/>
      <c r="V2101" s="32"/>
      <c r="W2101" s="32"/>
      <c r="X2101" s="32"/>
      <c r="Y2101" s="32"/>
      <c r="Z2101" s="32"/>
      <c r="AA2101" s="32"/>
      <c r="AB2101" s="32"/>
      <c r="AC2101" s="32"/>
      <c r="AD2101" s="32"/>
      <c r="AE2101" s="32"/>
      <c r="AT2101" s="15" t="s">
        <v>145</v>
      </c>
      <c r="AU2101" s="15" t="s">
        <v>83</v>
      </c>
    </row>
    <row r="2102" spans="1:65" s="2" customFormat="1" ht="11.25">
      <c r="A2102" s="32"/>
      <c r="B2102" s="33"/>
      <c r="C2102" s="34"/>
      <c r="D2102" s="189" t="s">
        <v>147</v>
      </c>
      <c r="E2102" s="34"/>
      <c r="F2102" s="190" t="s">
        <v>4130</v>
      </c>
      <c r="G2102" s="34"/>
      <c r="H2102" s="34"/>
      <c r="I2102" s="186"/>
      <c r="J2102" s="34"/>
      <c r="K2102" s="34"/>
      <c r="L2102" s="37"/>
      <c r="M2102" s="187"/>
      <c r="N2102" s="188"/>
      <c r="O2102" s="62"/>
      <c r="P2102" s="62"/>
      <c r="Q2102" s="62"/>
      <c r="R2102" s="62"/>
      <c r="S2102" s="62"/>
      <c r="T2102" s="63"/>
      <c r="U2102" s="32"/>
      <c r="V2102" s="32"/>
      <c r="W2102" s="32"/>
      <c r="X2102" s="32"/>
      <c r="Y2102" s="32"/>
      <c r="Z2102" s="32"/>
      <c r="AA2102" s="32"/>
      <c r="AB2102" s="32"/>
      <c r="AC2102" s="32"/>
      <c r="AD2102" s="32"/>
      <c r="AE2102" s="32"/>
      <c r="AT2102" s="15" t="s">
        <v>147</v>
      </c>
      <c r="AU2102" s="15" t="s">
        <v>83</v>
      </c>
    </row>
    <row r="2103" spans="1:65" s="2" customFormat="1" ht="16.5" customHeight="1">
      <c r="A2103" s="32"/>
      <c r="B2103" s="33"/>
      <c r="C2103" s="171" t="s">
        <v>4131</v>
      </c>
      <c r="D2103" s="171" t="s">
        <v>138</v>
      </c>
      <c r="E2103" s="172" t="s">
        <v>4132</v>
      </c>
      <c r="F2103" s="173" t="s">
        <v>4133</v>
      </c>
      <c r="G2103" s="174" t="s">
        <v>141</v>
      </c>
      <c r="H2103" s="175">
        <v>10</v>
      </c>
      <c r="I2103" s="176"/>
      <c r="J2103" s="177">
        <f>ROUND(I2103*H2103,2)</f>
        <v>0</v>
      </c>
      <c r="K2103" s="173" t="s">
        <v>142</v>
      </c>
      <c r="L2103" s="37"/>
      <c r="M2103" s="178" t="s">
        <v>19</v>
      </c>
      <c r="N2103" s="179" t="s">
        <v>44</v>
      </c>
      <c r="O2103" s="62"/>
      <c r="P2103" s="180">
        <f>O2103*H2103</f>
        <v>0</v>
      </c>
      <c r="Q2103" s="180">
        <v>7.3000000000000001E-3</v>
      </c>
      <c r="R2103" s="180">
        <f>Q2103*H2103</f>
        <v>7.2999999999999995E-2</v>
      </c>
      <c r="S2103" s="180">
        <v>0</v>
      </c>
      <c r="T2103" s="181">
        <f>S2103*H2103</f>
        <v>0</v>
      </c>
      <c r="U2103" s="32"/>
      <c r="V2103" s="32"/>
      <c r="W2103" s="32"/>
      <c r="X2103" s="32"/>
      <c r="Y2103" s="32"/>
      <c r="Z2103" s="32"/>
      <c r="AA2103" s="32"/>
      <c r="AB2103" s="32"/>
      <c r="AC2103" s="32"/>
      <c r="AD2103" s="32"/>
      <c r="AE2103" s="32"/>
      <c r="AR2103" s="182" t="s">
        <v>231</v>
      </c>
      <c r="AT2103" s="182" t="s">
        <v>138</v>
      </c>
      <c r="AU2103" s="182" t="s">
        <v>83</v>
      </c>
      <c r="AY2103" s="15" t="s">
        <v>136</v>
      </c>
      <c r="BE2103" s="183">
        <f>IF(N2103="základní",J2103,0)</f>
        <v>0</v>
      </c>
      <c r="BF2103" s="183">
        <f>IF(N2103="snížená",J2103,0)</f>
        <v>0</v>
      </c>
      <c r="BG2103" s="183">
        <f>IF(N2103="zákl. přenesená",J2103,0)</f>
        <v>0</v>
      </c>
      <c r="BH2103" s="183">
        <f>IF(N2103="sníž. přenesená",J2103,0)</f>
        <v>0</v>
      </c>
      <c r="BI2103" s="183">
        <f>IF(N2103="nulová",J2103,0)</f>
        <v>0</v>
      </c>
      <c r="BJ2103" s="15" t="s">
        <v>81</v>
      </c>
      <c r="BK2103" s="183">
        <f>ROUND(I2103*H2103,2)</f>
        <v>0</v>
      </c>
      <c r="BL2103" s="15" t="s">
        <v>231</v>
      </c>
      <c r="BM2103" s="182" t="s">
        <v>4134</v>
      </c>
    </row>
    <row r="2104" spans="1:65" s="2" customFormat="1" ht="11.25">
      <c r="A2104" s="32"/>
      <c r="B2104" s="33"/>
      <c r="C2104" s="34"/>
      <c r="D2104" s="184" t="s">
        <v>145</v>
      </c>
      <c r="E2104" s="34"/>
      <c r="F2104" s="185" t="s">
        <v>4135</v>
      </c>
      <c r="G2104" s="34"/>
      <c r="H2104" s="34"/>
      <c r="I2104" s="186"/>
      <c r="J2104" s="34"/>
      <c r="K2104" s="34"/>
      <c r="L2104" s="37"/>
      <c r="M2104" s="187"/>
      <c r="N2104" s="188"/>
      <c r="O2104" s="62"/>
      <c r="P2104" s="62"/>
      <c r="Q2104" s="62"/>
      <c r="R2104" s="62"/>
      <c r="S2104" s="62"/>
      <c r="T2104" s="63"/>
      <c r="U2104" s="32"/>
      <c r="V2104" s="32"/>
      <c r="W2104" s="32"/>
      <c r="X2104" s="32"/>
      <c r="Y2104" s="32"/>
      <c r="Z2104" s="32"/>
      <c r="AA2104" s="32"/>
      <c r="AB2104" s="32"/>
      <c r="AC2104" s="32"/>
      <c r="AD2104" s="32"/>
      <c r="AE2104" s="32"/>
      <c r="AT2104" s="15" t="s">
        <v>145</v>
      </c>
      <c r="AU2104" s="15" t="s">
        <v>83</v>
      </c>
    </row>
    <row r="2105" spans="1:65" s="2" customFormat="1" ht="11.25">
      <c r="A2105" s="32"/>
      <c r="B2105" s="33"/>
      <c r="C2105" s="34"/>
      <c r="D2105" s="189" t="s">
        <v>147</v>
      </c>
      <c r="E2105" s="34"/>
      <c r="F2105" s="190" t="s">
        <v>4136</v>
      </c>
      <c r="G2105" s="34"/>
      <c r="H2105" s="34"/>
      <c r="I2105" s="186"/>
      <c r="J2105" s="34"/>
      <c r="K2105" s="34"/>
      <c r="L2105" s="37"/>
      <c r="M2105" s="187"/>
      <c r="N2105" s="188"/>
      <c r="O2105" s="62"/>
      <c r="P2105" s="62"/>
      <c r="Q2105" s="62"/>
      <c r="R2105" s="62"/>
      <c r="S2105" s="62"/>
      <c r="T2105" s="63"/>
      <c r="U2105" s="32"/>
      <c r="V2105" s="32"/>
      <c r="W2105" s="32"/>
      <c r="X2105" s="32"/>
      <c r="Y2105" s="32"/>
      <c r="Z2105" s="32"/>
      <c r="AA2105" s="32"/>
      <c r="AB2105" s="32"/>
      <c r="AC2105" s="32"/>
      <c r="AD2105" s="32"/>
      <c r="AE2105" s="32"/>
      <c r="AT2105" s="15" t="s">
        <v>147</v>
      </c>
      <c r="AU2105" s="15" t="s">
        <v>83</v>
      </c>
    </row>
    <row r="2106" spans="1:65" s="2" customFormat="1" ht="16.5" customHeight="1">
      <c r="A2106" s="32"/>
      <c r="B2106" s="33"/>
      <c r="C2106" s="171" t="s">
        <v>4137</v>
      </c>
      <c r="D2106" s="171" t="s">
        <v>138</v>
      </c>
      <c r="E2106" s="172" t="s">
        <v>4138</v>
      </c>
      <c r="F2106" s="173" t="s">
        <v>4139</v>
      </c>
      <c r="G2106" s="174" t="s">
        <v>276</v>
      </c>
      <c r="H2106" s="175">
        <v>5</v>
      </c>
      <c r="I2106" s="176"/>
      <c r="J2106" s="177">
        <f>ROUND(I2106*H2106,2)</f>
        <v>0</v>
      </c>
      <c r="K2106" s="173" t="s">
        <v>142</v>
      </c>
      <c r="L2106" s="37"/>
      <c r="M2106" s="178" t="s">
        <v>19</v>
      </c>
      <c r="N2106" s="179" t="s">
        <v>44</v>
      </c>
      <c r="O2106" s="62"/>
      <c r="P2106" s="180">
        <f>O2106*H2106</f>
        <v>0</v>
      </c>
      <c r="Q2106" s="180">
        <v>0</v>
      </c>
      <c r="R2106" s="180">
        <f>Q2106*H2106</f>
        <v>0</v>
      </c>
      <c r="S2106" s="180">
        <v>1.9000000000000001E-4</v>
      </c>
      <c r="T2106" s="181">
        <f>S2106*H2106</f>
        <v>9.5000000000000011E-4</v>
      </c>
      <c r="U2106" s="32"/>
      <c r="V2106" s="32"/>
      <c r="W2106" s="32"/>
      <c r="X2106" s="32"/>
      <c r="Y2106" s="32"/>
      <c r="Z2106" s="32"/>
      <c r="AA2106" s="32"/>
      <c r="AB2106" s="32"/>
      <c r="AC2106" s="32"/>
      <c r="AD2106" s="32"/>
      <c r="AE2106" s="32"/>
      <c r="AR2106" s="182" t="s">
        <v>231</v>
      </c>
      <c r="AT2106" s="182" t="s">
        <v>138</v>
      </c>
      <c r="AU2106" s="182" t="s">
        <v>83</v>
      </c>
      <c r="AY2106" s="15" t="s">
        <v>136</v>
      </c>
      <c r="BE2106" s="183">
        <f>IF(N2106="základní",J2106,0)</f>
        <v>0</v>
      </c>
      <c r="BF2106" s="183">
        <f>IF(N2106="snížená",J2106,0)</f>
        <v>0</v>
      </c>
      <c r="BG2106" s="183">
        <f>IF(N2106="zákl. přenesená",J2106,0)</f>
        <v>0</v>
      </c>
      <c r="BH2106" s="183">
        <f>IF(N2106="sníž. přenesená",J2106,0)</f>
        <v>0</v>
      </c>
      <c r="BI2106" s="183">
        <f>IF(N2106="nulová",J2106,0)</f>
        <v>0</v>
      </c>
      <c r="BJ2106" s="15" t="s">
        <v>81</v>
      </c>
      <c r="BK2106" s="183">
        <f>ROUND(I2106*H2106,2)</f>
        <v>0</v>
      </c>
      <c r="BL2106" s="15" t="s">
        <v>231</v>
      </c>
      <c r="BM2106" s="182" t="s">
        <v>4140</v>
      </c>
    </row>
    <row r="2107" spans="1:65" s="2" customFormat="1" ht="11.25">
      <c r="A2107" s="32"/>
      <c r="B2107" s="33"/>
      <c r="C2107" s="34"/>
      <c r="D2107" s="184" t="s">
        <v>145</v>
      </c>
      <c r="E2107" s="34"/>
      <c r="F2107" s="185" t="s">
        <v>4141</v>
      </c>
      <c r="G2107" s="34"/>
      <c r="H2107" s="34"/>
      <c r="I2107" s="186"/>
      <c r="J2107" s="34"/>
      <c r="K2107" s="34"/>
      <c r="L2107" s="37"/>
      <c r="M2107" s="187"/>
      <c r="N2107" s="188"/>
      <c r="O2107" s="62"/>
      <c r="P2107" s="62"/>
      <c r="Q2107" s="62"/>
      <c r="R2107" s="62"/>
      <c r="S2107" s="62"/>
      <c r="T2107" s="63"/>
      <c r="U2107" s="32"/>
      <c r="V2107" s="32"/>
      <c r="W2107" s="32"/>
      <c r="X2107" s="32"/>
      <c r="Y2107" s="32"/>
      <c r="Z2107" s="32"/>
      <c r="AA2107" s="32"/>
      <c r="AB2107" s="32"/>
      <c r="AC2107" s="32"/>
      <c r="AD2107" s="32"/>
      <c r="AE2107" s="32"/>
      <c r="AT2107" s="15" t="s">
        <v>145</v>
      </c>
      <c r="AU2107" s="15" t="s">
        <v>83</v>
      </c>
    </row>
    <row r="2108" spans="1:65" s="2" customFormat="1" ht="11.25">
      <c r="A2108" s="32"/>
      <c r="B2108" s="33"/>
      <c r="C2108" s="34"/>
      <c r="D2108" s="189" t="s">
        <v>147</v>
      </c>
      <c r="E2108" s="34"/>
      <c r="F2108" s="190" t="s">
        <v>4142</v>
      </c>
      <c r="G2108" s="34"/>
      <c r="H2108" s="34"/>
      <c r="I2108" s="186"/>
      <c r="J2108" s="34"/>
      <c r="K2108" s="34"/>
      <c r="L2108" s="37"/>
      <c r="M2108" s="187"/>
      <c r="N2108" s="188"/>
      <c r="O2108" s="62"/>
      <c r="P2108" s="62"/>
      <c r="Q2108" s="62"/>
      <c r="R2108" s="62"/>
      <c r="S2108" s="62"/>
      <c r="T2108" s="63"/>
      <c r="U2108" s="32"/>
      <c r="V2108" s="32"/>
      <c r="W2108" s="32"/>
      <c r="X2108" s="32"/>
      <c r="Y2108" s="32"/>
      <c r="Z2108" s="32"/>
      <c r="AA2108" s="32"/>
      <c r="AB2108" s="32"/>
      <c r="AC2108" s="32"/>
      <c r="AD2108" s="32"/>
      <c r="AE2108" s="32"/>
      <c r="AT2108" s="15" t="s">
        <v>147</v>
      </c>
      <c r="AU2108" s="15" t="s">
        <v>83</v>
      </c>
    </row>
    <row r="2109" spans="1:65" s="2" customFormat="1" ht="16.5" customHeight="1">
      <c r="A2109" s="32"/>
      <c r="B2109" s="33"/>
      <c r="C2109" s="171" t="s">
        <v>4143</v>
      </c>
      <c r="D2109" s="171" t="s">
        <v>138</v>
      </c>
      <c r="E2109" s="172" t="s">
        <v>4144</v>
      </c>
      <c r="F2109" s="173" t="s">
        <v>4145</v>
      </c>
      <c r="G2109" s="174" t="s">
        <v>276</v>
      </c>
      <c r="H2109" s="175">
        <v>6</v>
      </c>
      <c r="I2109" s="176"/>
      <c r="J2109" s="177">
        <f>ROUND(I2109*H2109,2)</f>
        <v>0</v>
      </c>
      <c r="K2109" s="173" t="s">
        <v>142</v>
      </c>
      <c r="L2109" s="37"/>
      <c r="M2109" s="178" t="s">
        <v>19</v>
      </c>
      <c r="N2109" s="179" t="s">
        <v>44</v>
      </c>
      <c r="O2109" s="62"/>
      <c r="P2109" s="180">
        <f>O2109*H2109</f>
        <v>0</v>
      </c>
      <c r="Q2109" s="180">
        <v>0</v>
      </c>
      <c r="R2109" s="180">
        <f>Q2109*H2109</f>
        <v>0</v>
      </c>
      <c r="S2109" s="180">
        <v>1.9000000000000001E-4</v>
      </c>
      <c r="T2109" s="181">
        <f>S2109*H2109</f>
        <v>1.14E-3</v>
      </c>
      <c r="U2109" s="32"/>
      <c r="V2109" s="32"/>
      <c r="W2109" s="32"/>
      <c r="X2109" s="32"/>
      <c r="Y2109" s="32"/>
      <c r="Z2109" s="32"/>
      <c r="AA2109" s="32"/>
      <c r="AB2109" s="32"/>
      <c r="AC2109" s="32"/>
      <c r="AD2109" s="32"/>
      <c r="AE2109" s="32"/>
      <c r="AR2109" s="182" t="s">
        <v>231</v>
      </c>
      <c r="AT2109" s="182" t="s">
        <v>138</v>
      </c>
      <c r="AU2109" s="182" t="s">
        <v>83</v>
      </c>
      <c r="AY2109" s="15" t="s">
        <v>136</v>
      </c>
      <c r="BE2109" s="183">
        <f>IF(N2109="základní",J2109,0)</f>
        <v>0</v>
      </c>
      <c r="BF2109" s="183">
        <f>IF(N2109="snížená",J2109,0)</f>
        <v>0</v>
      </c>
      <c r="BG2109" s="183">
        <f>IF(N2109="zákl. přenesená",J2109,0)</f>
        <v>0</v>
      </c>
      <c r="BH2109" s="183">
        <f>IF(N2109="sníž. přenesená",J2109,0)</f>
        <v>0</v>
      </c>
      <c r="BI2109" s="183">
        <f>IF(N2109="nulová",J2109,0)</f>
        <v>0</v>
      </c>
      <c r="BJ2109" s="15" t="s">
        <v>81</v>
      </c>
      <c r="BK2109" s="183">
        <f>ROUND(I2109*H2109,2)</f>
        <v>0</v>
      </c>
      <c r="BL2109" s="15" t="s">
        <v>231</v>
      </c>
      <c r="BM2109" s="182" t="s">
        <v>4146</v>
      </c>
    </row>
    <row r="2110" spans="1:65" s="2" customFormat="1" ht="11.25">
      <c r="A2110" s="32"/>
      <c r="B2110" s="33"/>
      <c r="C2110" s="34"/>
      <c r="D2110" s="184" t="s">
        <v>145</v>
      </c>
      <c r="E2110" s="34"/>
      <c r="F2110" s="185" t="s">
        <v>4147</v>
      </c>
      <c r="G2110" s="34"/>
      <c r="H2110" s="34"/>
      <c r="I2110" s="186"/>
      <c r="J2110" s="34"/>
      <c r="K2110" s="34"/>
      <c r="L2110" s="37"/>
      <c r="M2110" s="187"/>
      <c r="N2110" s="188"/>
      <c r="O2110" s="62"/>
      <c r="P2110" s="62"/>
      <c r="Q2110" s="62"/>
      <c r="R2110" s="62"/>
      <c r="S2110" s="62"/>
      <c r="T2110" s="63"/>
      <c r="U2110" s="32"/>
      <c r="V2110" s="32"/>
      <c r="W2110" s="32"/>
      <c r="X2110" s="32"/>
      <c r="Y2110" s="32"/>
      <c r="Z2110" s="32"/>
      <c r="AA2110" s="32"/>
      <c r="AB2110" s="32"/>
      <c r="AC2110" s="32"/>
      <c r="AD2110" s="32"/>
      <c r="AE2110" s="32"/>
      <c r="AT2110" s="15" t="s">
        <v>145</v>
      </c>
      <c r="AU2110" s="15" t="s">
        <v>83</v>
      </c>
    </row>
    <row r="2111" spans="1:65" s="2" customFormat="1" ht="11.25">
      <c r="A2111" s="32"/>
      <c r="B2111" s="33"/>
      <c r="C2111" s="34"/>
      <c r="D2111" s="189" t="s">
        <v>147</v>
      </c>
      <c r="E2111" s="34"/>
      <c r="F2111" s="190" t="s">
        <v>4148</v>
      </c>
      <c r="G2111" s="34"/>
      <c r="H2111" s="34"/>
      <c r="I2111" s="186"/>
      <c r="J2111" s="34"/>
      <c r="K2111" s="34"/>
      <c r="L2111" s="37"/>
      <c r="M2111" s="187"/>
      <c r="N2111" s="188"/>
      <c r="O2111" s="62"/>
      <c r="P2111" s="62"/>
      <c r="Q2111" s="62"/>
      <c r="R2111" s="62"/>
      <c r="S2111" s="62"/>
      <c r="T2111" s="63"/>
      <c r="U2111" s="32"/>
      <c r="V2111" s="32"/>
      <c r="W2111" s="32"/>
      <c r="X2111" s="32"/>
      <c r="Y2111" s="32"/>
      <c r="Z2111" s="32"/>
      <c r="AA2111" s="32"/>
      <c r="AB2111" s="32"/>
      <c r="AC2111" s="32"/>
      <c r="AD2111" s="32"/>
      <c r="AE2111" s="32"/>
      <c r="AT2111" s="15" t="s">
        <v>147</v>
      </c>
      <c r="AU2111" s="15" t="s">
        <v>83</v>
      </c>
    </row>
    <row r="2112" spans="1:65" s="2" customFormat="1" ht="16.5" customHeight="1">
      <c r="A2112" s="32"/>
      <c r="B2112" s="33"/>
      <c r="C2112" s="171" t="s">
        <v>4149</v>
      </c>
      <c r="D2112" s="171" t="s">
        <v>138</v>
      </c>
      <c r="E2112" s="172" t="s">
        <v>4150</v>
      </c>
      <c r="F2112" s="173" t="s">
        <v>4151</v>
      </c>
      <c r="G2112" s="174" t="s">
        <v>276</v>
      </c>
      <c r="H2112" s="175">
        <v>5</v>
      </c>
      <c r="I2112" s="176"/>
      <c r="J2112" s="177">
        <f>ROUND(I2112*H2112,2)</f>
        <v>0</v>
      </c>
      <c r="K2112" s="173" t="s">
        <v>142</v>
      </c>
      <c r="L2112" s="37"/>
      <c r="M2112" s="178" t="s">
        <v>19</v>
      </c>
      <c r="N2112" s="179" t="s">
        <v>44</v>
      </c>
      <c r="O2112" s="62"/>
      <c r="P2112" s="180">
        <f>O2112*H2112</f>
        <v>0</v>
      </c>
      <c r="Q2112" s="180">
        <v>5.5000000000000003E-4</v>
      </c>
      <c r="R2112" s="180">
        <f>Q2112*H2112</f>
        <v>2.7500000000000003E-3</v>
      </c>
      <c r="S2112" s="180">
        <v>0</v>
      </c>
      <c r="T2112" s="181">
        <f>S2112*H2112</f>
        <v>0</v>
      </c>
      <c r="U2112" s="32"/>
      <c r="V2112" s="32"/>
      <c r="W2112" s="32"/>
      <c r="X2112" s="32"/>
      <c r="Y2112" s="32"/>
      <c r="Z2112" s="32"/>
      <c r="AA2112" s="32"/>
      <c r="AB2112" s="32"/>
      <c r="AC2112" s="32"/>
      <c r="AD2112" s="32"/>
      <c r="AE2112" s="32"/>
      <c r="AR2112" s="182" t="s">
        <v>231</v>
      </c>
      <c r="AT2112" s="182" t="s">
        <v>138</v>
      </c>
      <c r="AU2112" s="182" t="s">
        <v>83</v>
      </c>
      <c r="AY2112" s="15" t="s">
        <v>136</v>
      </c>
      <c r="BE2112" s="183">
        <f>IF(N2112="základní",J2112,0)</f>
        <v>0</v>
      </c>
      <c r="BF2112" s="183">
        <f>IF(N2112="snížená",J2112,0)</f>
        <v>0</v>
      </c>
      <c r="BG2112" s="183">
        <f>IF(N2112="zákl. přenesená",J2112,0)</f>
        <v>0</v>
      </c>
      <c r="BH2112" s="183">
        <f>IF(N2112="sníž. přenesená",J2112,0)</f>
        <v>0</v>
      </c>
      <c r="BI2112" s="183">
        <f>IF(N2112="nulová",J2112,0)</f>
        <v>0</v>
      </c>
      <c r="BJ2112" s="15" t="s">
        <v>81</v>
      </c>
      <c r="BK2112" s="183">
        <f>ROUND(I2112*H2112,2)</f>
        <v>0</v>
      </c>
      <c r="BL2112" s="15" t="s">
        <v>231</v>
      </c>
      <c r="BM2112" s="182" t="s">
        <v>4152</v>
      </c>
    </row>
    <row r="2113" spans="1:65" s="2" customFormat="1" ht="11.25">
      <c r="A2113" s="32"/>
      <c r="B2113" s="33"/>
      <c r="C2113" s="34"/>
      <c r="D2113" s="184" t="s">
        <v>145</v>
      </c>
      <c r="E2113" s="34"/>
      <c r="F2113" s="185" t="s">
        <v>4153</v>
      </c>
      <c r="G2113" s="34"/>
      <c r="H2113" s="34"/>
      <c r="I2113" s="186"/>
      <c r="J2113" s="34"/>
      <c r="K2113" s="34"/>
      <c r="L2113" s="37"/>
      <c r="M2113" s="187"/>
      <c r="N2113" s="188"/>
      <c r="O2113" s="62"/>
      <c r="P2113" s="62"/>
      <c r="Q2113" s="62"/>
      <c r="R2113" s="62"/>
      <c r="S2113" s="62"/>
      <c r="T2113" s="63"/>
      <c r="U2113" s="32"/>
      <c r="V2113" s="32"/>
      <c r="W2113" s="32"/>
      <c r="X2113" s="32"/>
      <c r="Y2113" s="32"/>
      <c r="Z2113" s="32"/>
      <c r="AA2113" s="32"/>
      <c r="AB2113" s="32"/>
      <c r="AC2113" s="32"/>
      <c r="AD2113" s="32"/>
      <c r="AE2113" s="32"/>
      <c r="AT2113" s="15" t="s">
        <v>145</v>
      </c>
      <c r="AU2113" s="15" t="s">
        <v>83</v>
      </c>
    </row>
    <row r="2114" spans="1:65" s="2" customFormat="1" ht="11.25">
      <c r="A2114" s="32"/>
      <c r="B2114" s="33"/>
      <c r="C2114" s="34"/>
      <c r="D2114" s="189" t="s">
        <v>147</v>
      </c>
      <c r="E2114" s="34"/>
      <c r="F2114" s="190" t="s">
        <v>4154</v>
      </c>
      <c r="G2114" s="34"/>
      <c r="H2114" s="34"/>
      <c r="I2114" s="186"/>
      <c r="J2114" s="34"/>
      <c r="K2114" s="34"/>
      <c r="L2114" s="37"/>
      <c r="M2114" s="187"/>
      <c r="N2114" s="188"/>
      <c r="O2114" s="62"/>
      <c r="P2114" s="62"/>
      <c r="Q2114" s="62"/>
      <c r="R2114" s="62"/>
      <c r="S2114" s="62"/>
      <c r="T2114" s="63"/>
      <c r="U2114" s="32"/>
      <c r="V2114" s="32"/>
      <c r="W2114" s="32"/>
      <c r="X2114" s="32"/>
      <c r="Y2114" s="32"/>
      <c r="Z2114" s="32"/>
      <c r="AA2114" s="32"/>
      <c r="AB2114" s="32"/>
      <c r="AC2114" s="32"/>
      <c r="AD2114" s="32"/>
      <c r="AE2114" s="32"/>
      <c r="AT2114" s="15" t="s">
        <v>147</v>
      </c>
      <c r="AU2114" s="15" t="s">
        <v>83</v>
      </c>
    </row>
    <row r="2115" spans="1:65" s="2" customFormat="1" ht="16.5" customHeight="1">
      <c r="A2115" s="32"/>
      <c r="B2115" s="33"/>
      <c r="C2115" s="171" t="s">
        <v>4155</v>
      </c>
      <c r="D2115" s="171" t="s">
        <v>138</v>
      </c>
      <c r="E2115" s="172" t="s">
        <v>4156</v>
      </c>
      <c r="F2115" s="173" t="s">
        <v>4157</v>
      </c>
      <c r="G2115" s="174" t="s">
        <v>276</v>
      </c>
      <c r="H2115" s="175">
        <v>6</v>
      </c>
      <c r="I2115" s="176"/>
      <c r="J2115" s="177">
        <f>ROUND(I2115*H2115,2)</f>
        <v>0</v>
      </c>
      <c r="K2115" s="173" t="s">
        <v>142</v>
      </c>
      <c r="L2115" s="37"/>
      <c r="M2115" s="178" t="s">
        <v>19</v>
      </c>
      <c r="N2115" s="179" t="s">
        <v>44</v>
      </c>
      <c r="O2115" s="62"/>
      <c r="P2115" s="180">
        <f>O2115*H2115</f>
        <v>0</v>
      </c>
      <c r="Q2115" s="180">
        <v>5.0000000000000001E-4</v>
      </c>
      <c r="R2115" s="180">
        <f>Q2115*H2115</f>
        <v>3.0000000000000001E-3</v>
      </c>
      <c r="S2115" s="180">
        <v>0</v>
      </c>
      <c r="T2115" s="181">
        <f>S2115*H2115</f>
        <v>0</v>
      </c>
      <c r="U2115" s="32"/>
      <c r="V2115" s="32"/>
      <c r="W2115" s="32"/>
      <c r="X2115" s="32"/>
      <c r="Y2115" s="32"/>
      <c r="Z2115" s="32"/>
      <c r="AA2115" s="32"/>
      <c r="AB2115" s="32"/>
      <c r="AC2115" s="32"/>
      <c r="AD2115" s="32"/>
      <c r="AE2115" s="32"/>
      <c r="AR2115" s="182" t="s">
        <v>231</v>
      </c>
      <c r="AT2115" s="182" t="s">
        <v>138</v>
      </c>
      <c r="AU2115" s="182" t="s">
        <v>83</v>
      </c>
      <c r="AY2115" s="15" t="s">
        <v>136</v>
      </c>
      <c r="BE2115" s="183">
        <f>IF(N2115="základní",J2115,0)</f>
        <v>0</v>
      </c>
      <c r="BF2115" s="183">
        <f>IF(N2115="snížená",J2115,0)</f>
        <v>0</v>
      </c>
      <c r="BG2115" s="183">
        <f>IF(N2115="zákl. přenesená",J2115,0)</f>
        <v>0</v>
      </c>
      <c r="BH2115" s="183">
        <f>IF(N2115="sníž. přenesená",J2115,0)</f>
        <v>0</v>
      </c>
      <c r="BI2115" s="183">
        <f>IF(N2115="nulová",J2115,0)</f>
        <v>0</v>
      </c>
      <c r="BJ2115" s="15" t="s">
        <v>81</v>
      </c>
      <c r="BK2115" s="183">
        <f>ROUND(I2115*H2115,2)</f>
        <v>0</v>
      </c>
      <c r="BL2115" s="15" t="s">
        <v>231</v>
      </c>
      <c r="BM2115" s="182" t="s">
        <v>4158</v>
      </c>
    </row>
    <row r="2116" spans="1:65" s="2" customFormat="1" ht="11.25">
      <c r="A2116" s="32"/>
      <c r="B2116" s="33"/>
      <c r="C2116" s="34"/>
      <c r="D2116" s="184" t="s">
        <v>145</v>
      </c>
      <c r="E2116" s="34"/>
      <c r="F2116" s="185" t="s">
        <v>4159</v>
      </c>
      <c r="G2116" s="34"/>
      <c r="H2116" s="34"/>
      <c r="I2116" s="186"/>
      <c r="J2116" s="34"/>
      <c r="K2116" s="34"/>
      <c r="L2116" s="37"/>
      <c r="M2116" s="187"/>
      <c r="N2116" s="188"/>
      <c r="O2116" s="62"/>
      <c r="P2116" s="62"/>
      <c r="Q2116" s="62"/>
      <c r="R2116" s="62"/>
      <c r="S2116" s="62"/>
      <c r="T2116" s="63"/>
      <c r="U2116" s="32"/>
      <c r="V2116" s="32"/>
      <c r="W2116" s="32"/>
      <c r="X2116" s="32"/>
      <c r="Y2116" s="32"/>
      <c r="Z2116" s="32"/>
      <c r="AA2116" s="32"/>
      <c r="AB2116" s="32"/>
      <c r="AC2116" s="32"/>
      <c r="AD2116" s="32"/>
      <c r="AE2116" s="32"/>
      <c r="AT2116" s="15" t="s">
        <v>145</v>
      </c>
      <c r="AU2116" s="15" t="s">
        <v>83</v>
      </c>
    </row>
    <row r="2117" spans="1:65" s="2" customFormat="1" ht="11.25">
      <c r="A2117" s="32"/>
      <c r="B2117" s="33"/>
      <c r="C2117" s="34"/>
      <c r="D2117" s="189" t="s">
        <v>147</v>
      </c>
      <c r="E2117" s="34"/>
      <c r="F2117" s="190" t="s">
        <v>4160</v>
      </c>
      <c r="G2117" s="34"/>
      <c r="H2117" s="34"/>
      <c r="I2117" s="186"/>
      <c r="J2117" s="34"/>
      <c r="K2117" s="34"/>
      <c r="L2117" s="37"/>
      <c r="M2117" s="187"/>
      <c r="N2117" s="188"/>
      <c r="O2117" s="62"/>
      <c r="P2117" s="62"/>
      <c r="Q2117" s="62"/>
      <c r="R2117" s="62"/>
      <c r="S2117" s="62"/>
      <c r="T2117" s="63"/>
      <c r="U2117" s="32"/>
      <c r="V2117" s="32"/>
      <c r="W2117" s="32"/>
      <c r="X2117" s="32"/>
      <c r="Y2117" s="32"/>
      <c r="Z2117" s="32"/>
      <c r="AA2117" s="32"/>
      <c r="AB2117" s="32"/>
      <c r="AC2117" s="32"/>
      <c r="AD2117" s="32"/>
      <c r="AE2117" s="32"/>
      <c r="AT2117" s="15" t="s">
        <v>147</v>
      </c>
      <c r="AU2117" s="15" t="s">
        <v>83</v>
      </c>
    </row>
    <row r="2118" spans="1:65" s="2" customFormat="1" ht="16.5" customHeight="1">
      <c r="A2118" s="32"/>
      <c r="B2118" s="33"/>
      <c r="C2118" s="171" t="s">
        <v>4161</v>
      </c>
      <c r="D2118" s="171" t="s">
        <v>138</v>
      </c>
      <c r="E2118" s="172" t="s">
        <v>4162</v>
      </c>
      <c r="F2118" s="173" t="s">
        <v>4163</v>
      </c>
      <c r="G2118" s="174" t="s">
        <v>276</v>
      </c>
      <c r="H2118" s="175">
        <v>5</v>
      </c>
      <c r="I2118" s="176"/>
      <c r="J2118" s="177">
        <f>ROUND(I2118*H2118,2)</f>
        <v>0</v>
      </c>
      <c r="K2118" s="173" t="s">
        <v>142</v>
      </c>
      <c r="L2118" s="37"/>
      <c r="M2118" s="178" t="s">
        <v>19</v>
      </c>
      <c r="N2118" s="179" t="s">
        <v>44</v>
      </c>
      <c r="O2118" s="62"/>
      <c r="P2118" s="180">
        <f>O2118*H2118</f>
        <v>0</v>
      </c>
      <c r="Q2118" s="180">
        <v>3.0000000000000001E-5</v>
      </c>
      <c r="R2118" s="180">
        <f>Q2118*H2118</f>
        <v>1.5000000000000001E-4</v>
      </c>
      <c r="S2118" s="180">
        <v>0</v>
      </c>
      <c r="T2118" s="181">
        <f>S2118*H2118</f>
        <v>0</v>
      </c>
      <c r="U2118" s="32"/>
      <c r="V2118" s="32"/>
      <c r="W2118" s="32"/>
      <c r="X2118" s="32"/>
      <c r="Y2118" s="32"/>
      <c r="Z2118" s="32"/>
      <c r="AA2118" s="32"/>
      <c r="AB2118" s="32"/>
      <c r="AC2118" s="32"/>
      <c r="AD2118" s="32"/>
      <c r="AE2118" s="32"/>
      <c r="AR2118" s="182" t="s">
        <v>231</v>
      </c>
      <c r="AT2118" s="182" t="s">
        <v>138</v>
      </c>
      <c r="AU2118" s="182" t="s">
        <v>83</v>
      </c>
      <c r="AY2118" s="15" t="s">
        <v>136</v>
      </c>
      <c r="BE2118" s="183">
        <f>IF(N2118="základní",J2118,0)</f>
        <v>0</v>
      </c>
      <c r="BF2118" s="183">
        <f>IF(N2118="snížená",J2118,0)</f>
        <v>0</v>
      </c>
      <c r="BG2118" s="183">
        <f>IF(N2118="zákl. přenesená",J2118,0)</f>
        <v>0</v>
      </c>
      <c r="BH2118" s="183">
        <f>IF(N2118="sníž. přenesená",J2118,0)</f>
        <v>0</v>
      </c>
      <c r="BI2118" s="183">
        <f>IF(N2118="nulová",J2118,0)</f>
        <v>0</v>
      </c>
      <c r="BJ2118" s="15" t="s">
        <v>81</v>
      </c>
      <c r="BK2118" s="183">
        <f>ROUND(I2118*H2118,2)</f>
        <v>0</v>
      </c>
      <c r="BL2118" s="15" t="s">
        <v>231</v>
      </c>
      <c r="BM2118" s="182" t="s">
        <v>4164</v>
      </c>
    </row>
    <row r="2119" spans="1:65" s="2" customFormat="1" ht="11.25">
      <c r="A2119" s="32"/>
      <c r="B2119" s="33"/>
      <c r="C2119" s="34"/>
      <c r="D2119" s="184" t="s">
        <v>145</v>
      </c>
      <c r="E2119" s="34"/>
      <c r="F2119" s="185" t="s">
        <v>4165</v>
      </c>
      <c r="G2119" s="34"/>
      <c r="H2119" s="34"/>
      <c r="I2119" s="186"/>
      <c r="J2119" s="34"/>
      <c r="K2119" s="34"/>
      <c r="L2119" s="37"/>
      <c r="M2119" s="187"/>
      <c r="N2119" s="188"/>
      <c r="O2119" s="62"/>
      <c r="P2119" s="62"/>
      <c r="Q2119" s="62"/>
      <c r="R2119" s="62"/>
      <c r="S2119" s="62"/>
      <c r="T2119" s="63"/>
      <c r="U2119" s="32"/>
      <c r="V2119" s="32"/>
      <c r="W2119" s="32"/>
      <c r="X2119" s="32"/>
      <c r="Y2119" s="32"/>
      <c r="Z2119" s="32"/>
      <c r="AA2119" s="32"/>
      <c r="AB2119" s="32"/>
      <c r="AC2119" s="32"/>
      <c r="AD2119" s="32"/>
      <c r="AE2119" s="32"/>
      <c r="AT2119" s="15" t="s">
        <v>145</v>
      </c>
      <c r="AU2119" s="15" t="s">
        <v>83</v>
      </c>
    </row>
    <row r="2120" spans="1:65" s="2" customFormat="1" ht="11.25">
      <c r="A2120" s="32"/>
      <c r="B2120" s="33"/>
      <c r="C2120" s="34"/>
      <c r="D2120" s="189" t="s">
        <v>147</v>
      </c>
      <c r="E2120" s="34"/>
      <c r="F2120" s="190" t="s">
        <v>4166</v>
      </c>
      <c r="G2120" s="34"/>
      <c r="H2120" s="34"/>
      <c r="I2120" s="186"/>
      <c r="J2120" s="34"/>
      <c r="K2120" s="34"/>
      <c r="L2120" s="37"/>
      <c r="M2120" s="187"/>
      <c r="N2120" s="188"/>
      <c r="O2120" s="62"/>
      <c r="P2120" s="62"/>
      <c r="Q2120" s="62"/>
      <c r="R2120" s="62"/>
      <c r="S2120" s="62"/>
      <c r="T2120" s="63"/>
      <c r="U2120" s="32"/>
      <c r="V2120" s="32"/>
      <c r="W2120" s="32"/>
      <c r="X2120" s="32"/>
      <c r="Y2120" s="32"/>
      <c r="Z2120" s="32"/>
      <c r="AA2120" s="32"/>
      <c r="AB2120" s="32"/>
      <c r="AC2120" s="32"/>
      <c r="AD2120" s="32"/>
      <c r="AE2120" s="32"/>
      <c r="AT2120" s="15" t="s">
        <v>147</v>
      </c>
      <c r="AU2120" s="15" t="s">
        <v>83</v>
      </c>
    </row>
    <row r="2121" spans="1:65" s="2" customFormat="1" ht="16.5" customHeight="1">
      <c r="A2121" s="32"/>
      <c r="B2121" s="33"/>
      <c r="C2121" s="171" t="s">
        <v>4167</v>
      </c>
      <c r="D2121" s="171" t="s">
        <v>138</v>
      </c>
      <c r="E2121" s="172" t="s">
        <v>4168</v>
      </c>
      <c r="F2121" s="173" t="s">
        <v>4169</v>
      </c>
      <c r="G2121" s="174" t="s">
        <v>276</v>
      </c>
      <c r="H2121" s="175">
        <v>4</v>
      </c>
      <c r="I2121" s="176"/>
      <c r="J2121" s="177">
        <f>ROUND(I2121*H2121,2)</f>
        <v>0</v>
      </c>
      <c r="K2121" s="173" t="s">
        <v>142</v>
      </c>
      <c r="L2121" s="37"/>
      <c r="M2121" s="178" t="s">
        <v>19</v>
      </c>
      <c r="N2121" s="179" t="s">
        <v>44</v>
      </c>
      <c r="O2121" s="62"/>
      <c r="P2121" s="180">
        <f>O2121*H2121</f>
        <v>0</v>
      </c>
      <c r="Q2121" s="180">
        <v>5.0000000000000002E-5</v>
      </c>
      <c r="R2121" s="180">
        <f>Q2121*H2121</f>
        <v>2.0000000000000001E-4</v>
      </c>
      <c r="S2121" s="180">
        <v>0</v>
      </c>
      <c r="T2121" s="181">
        <f>S2121*H2121</f>
        <v>0</v>
      </c>
      <c r="U2121" s="32"/>
      <c r="V2121" s="32"/>
      <c r="W2121" s="32"/>
      <c r="X2121" s="32"/>
      <c r="Y2121" s="32"/>
      <c r="Z2121" s="32"/>
      <c r="AA2121" s="32"/>
      <c r="AB2121" s="32"/>
      <c r="AC2121" s="32"/>
      <c r="AD2121" s="32"/>
      <c r="AE2121" s="32"/>
      <c r="AR2121" s="182" t="s">
        <v>231</v>
      </c>
      <c r="AT2121" s="182" t="s">
        <v>138</v>
      </c>
      <c r="AU2121" s="182" t="s">
        <v>83</v>
      </c>
      <c r="AY2121" s="15" t="s">
        <v>136</v>
      </c>
      <c r="BE2121" s="183">
        <f>IF(N2121="základní",J2121,0)</f>
        <v>0</v>
      </c>
      <c r="BF2121" s="183">
        <f>IF(N2121="snížená",J2121,0)</f>
        <v>0</v>
      </c>
      <c r="BG2121" s="183">
        <f>IF(N2121="zákl. přenesená",J2121,0)</f>
        <v>0</v>
      </c>
      <c r="BH2121" s="183">
        <f>IF(N2121="sníž. přenesená",J2121,0)</f>
        <v>0</v>
      </c>
      <c r="BI2121" s="183">
        <f>IF(N2121="nulová",J2121,0)</f>
        <v>0</v>
      </c>
      <c r="BJ2121" s="15" t="s">
        <v>81</v>
      </c>
      <c r="BK2121" s="183">
        <f>ROUND(I2121*H2121,2)</f>
        <v>0</v>
      </c>
      <c r="BL2121" s="15" t="s">
        <v>231</v>
      </c>
      <c r="BM2121" s="182" t="s">
        <v>4170</v>
      </c>
    </row>
    <row r="2122" spans="1:65" s="2" customFormat="1" ht="11.25">
      <c r="A2122" s="32"/>
      <c r="B2122" s="33"/>
      <c r="C2122" s="34"/>
      <c r="D2122" s="184" t="s">
        <v>145</v>
      </c>
      <c r="E2122" s="34"/>
      <c r="F2122" s="185" t="s">
        <v>4171</v>
      </c>
      <c r="G2122" s="34"/>
      <c r="H2122" s="34"/>
      <c r="I2122" s="186"/>
      <c r="J2122" s="34"/>
      <c r="K2122" s="34"/>
      <c r="L2122" s="37"/>
      <c r="M2122" s="187"/>
      <c r="N2122" s="188"/>
      <c r="O2122" s="62"/>
      <c r="P2122" s="62"/>
      <c r="Q2122" s="62"/>
      <c r="R2122" s="62"/>
      <c r="S2122" s="62"/>
      <c r="T2122" s="63"/>
      <c r="U2122" s="32"/>
      <c r="V2122" s="32"/>
      <c r="W2122" s="32"/>
      <c r="X2122" s="32"/>
      <c r="Y2122" s="32"/>
      <c r="Z2122" s="32"/>
      <c r="AA2122" s="32"/>
      <c r="AB2122" s="32"/>
      <c r="AC2122" s="32"/>
      <c r="AD2122" s="32"/>
      <c r="AE2122" s="32"/>
      <c r="AT2122" s="15" t="s">
        <v>145</v>
      </c>
      <c r="AU2122" s="15" t="s">
        <v>83</v>
      </c>
    </row>
    <row r="2123" spans="1:65" s="2" customFormat="1" ht="11.25">
      <c r="A2123" s="32"/>
      <c r="B2123" s="33"/>
      <c r="C2123" s="34"/>
      <c r="D2123" s="189" t="s">
        <v>147</v>
      </c>
      <c r="E2123" s="34"/>
      <c r="F2123" s="190" t="s">
        <v>4172</v>
      </c>
      <c r="G2123" s="34"/>
      <c r="H2123" s="34"/>
      <c r="I2123" s="186"/>
      <c r="J2123" s="34"/>
      <c r="K2123" s="34"/>
      <c r="L2123" s="37"/>
      <c r="M2123" s="187"/>
      <c r="N2123" s="188"/>
      <c r="O2123" s="62"/>
      <c r="P2123" s="62"/>
      <c r="Q2123" s="62"/>
      <c r="R2123" s="62"/>
      <c r="S2123" s="62"/>
      <c r="T2123" s="63"/>
      <c r="U2123" s="32"/>
      <c r="V2123" s="32"/>
      <c r="W2123" s="32"/>
      <c r="X2123" s="32"/>
      <c r="Y2123" s="32"/>
      <c r="Z2123" s="32"/>
      <c r="AA2123" s="32"/>
      <c r="AB2123" s="32"/>
      <c r="AC2123" s="32"/>
      <c r="AD2123" s="32"/>
      <c r="AE2123" s="32"/>
      <c r="AT2123" s="15" t="s">
        <v>147</v>
      </c>
      <c r="AU2123" s="15" t="s">
        <v>83</v>
      </c>
    </row>
    <row r="2124" spans="1:65" s="2" customFormat="1" ht="21.75" customHeight="1">
      <c r="A2124" s="32"/>
      <c r="B2124" s="33"/>
      <c r="C2124" s="171" t="s">
        <v>4173</v>
      </c>
      <c r="D2124" s="171" t="s">
        <v>138</v>
      </c>
      <c r="E2124" s="172" t="s">
        <v>4174</v>
      </c>
      <c r="F2124" s="173" t="s">
        <v>4175</v>
      </c>
      <c r="G2124" s="174" t="s">
        <v>141</v>
      </c>
      <c r="H2124" s="175">
        <v>30</v>
      </c>
      <c r="I2124" s="176"/>
      <c r="J2124" s="177">
        <f>ROUND(I2124*H2124,2)</f>
        <v>0</v>
      </c>
      <c r="K2124" s="173" t="s">
        <v>142</v>
      </c>
      <c r="L2124" s="37"/>
      <c r="M2124" s="178" t="s">
        <v>19</v>
      </c>
      <c r="N2124" s="179" t="s">
        <v>44</v>
      </c>
      <c r="O2124" s="62"/>
      <c r="P2124" s="180">
        <f>O2124*H2124</f>
        <v>0</v>
      </c>
      <c r="Q2124" s="180">
        <v>7.3000000000000001E-3</v>
      </c>
      <c r="R2124" s="180">
        <f>Q2124*H2124</f>
        <v>0.219</v>
      </c>
      <c r="S2124" s="180">
        <v>0</v>
      </c>
      <c r="T2124" s="181">
        <f>S2124*H2124</f>
        <v>0</v>
      </c>
      <c r="U2124" s="32"/>
      <c r="V2124" s="32"/>
      <c r="W2124" s="32"/>
      <c r="X2124" s="32"/>
      <c r="Y2124" s="32"/>
      <c r="Z2124" s="32"/>
      <c r="AA2124" s="32"/>
      <c r="AB2124" s="32"/>
      <c r="AC2124" s="32"/>
      <c r="AD2124" s="32"/>
      <c r="AE2124" s="32"/>
      <c r="AR2124" s="182" t="s">
        <v>231</v>
      </c>
      <c r="AT2124" s="182" t="s">
        <v>138</v>
      </c>
      <c r="AU2124" s="182" t="s">
        <v>83</v>
      </c>
      <c r="AY2124" s="15" t="s">
        <v>136</v>
      </c>
      <c r="BE2124" s="183">
        <f>IF(N2124="základní",J2124,0)</f>
        <v>0</v>
      </c>
      <c r="BF2124" s="183">
        <f>IF(N2124="snížená",J2124,0)</f>
        <v>0</v>
      </c>
      <c r="BG2124" s="183">
        <f>IF(N2124="zákl. přenesená",J2124,0)</f>
        <v>0</v>
      </c>
      <c r="BH2124" s="183">
        <f>IF(N2124="sníž. přenesená",J2124,0)</f>
        <v>0</v>
      </c>
      <c r="BI2124" s="183">
        <f>IF(N2124="nulová",J2124,0)</f>
        <v>0</v>
      </c>
      <c r="BJ2124" s="15" t="s">
        <v>81</v>
      </c>
      <c r="BK2124" s="183">
        <f>ROUND(I2124*H2124,2)</f>
        <v>0</v>
      </c>
      <c r="BL2124" s="15" t="s">
        <v>231</v>
      </c>
      <c r="BM2124" s="182" t="s">
        <v>4176</v>
      </c>
    </row>
    <row r="2125" spans="1:65" s="2" customFormat="1" ht="11.25">
      <c r="A2125" s="32"/>
      <c r="B2125" s="33"/>
      <c r="C2125" s="34"/>
      <c r="D2125" s="184" t="s">
        <v>145</v>
      </c>
      <c r="E2125" s="34"/>
      <c r="F2125" s="185" t="s">
        <v>4177</v>
      </c>
      <c r="G2125" s="34"/>
      <c r="H2125" s="34"/>
      <c r="I2125" s="186"/>
      <c r="J2125" s="34"/>
      <c r="K2125" s="34"/>
      <c r="L2125" s="37"/>
      <c r="M2125" s="187"/>
      <c r="N2125" s="188"/>
      <c r="O2125" s="62"/>
      <c r="P2125" s="62"/>
      <c r="Q2125" s="62"/>
      <c r="R2125" s="62"/>
      <c r="S2125" s="62"/>
      <c r="T2125" s="63"/>
      <c r="U2125" s="32"/>
      <c r="V2125" s="32"/>
      <c r="W2125" s="32"/>
      <c r="X2125" s="32"/>
      <c r="Y2125" s="32"/>
      <c r="Z2125" s="32"/>
      <c r="AA2125" s="32"/>
      <c r="AB2125" s="32"/>
      <c r="AC2125" s="32"/>
      <c r="AD2125" s="32"/>
      <c r="AE2125" s="32"/>
      <c r="AT2125" s="15" t="s">
        <v>145</v>
      </c>
      <c r="AU2125" s="15" t="s">
        <v>83</v>
      </c>
    </row>
    <row r="2126" spans="1:65" s="2" customFormat="1" ht="11.25">
      <c r="A2126" s="32"/>
      <c r="B2126" s="33"/>
      <c r="C2126" s="34"/>
      <c r="D2126" s="189" t="s">
        <v>147</v>
      </c>
      <c r="E2126" s="34"/>
      <c r="F2126" s="190" t="s">
        <v>4178</v>
      </c>
      <c r="G2126" s="34"/>
      <c r="H2126" s="34"/>
      <c r="I2126" s="186"/>
      <c r="J2126" s="34"/>
      <c r="K2126" s="34"/>
      <c r="L2126" s="37"/>
      <c r="M2126" s="187"/>
      <c r="N2126" s="188"/>
      <c r="O2126" s="62"/>
      <c r="P2126" s="62"/>
      <c r="Q2126" s="62"/>
      <c r="R2126" s="62"/>
      <c r="S2126" s="62"/>
      <c r="T2126" s="63"/>
      <c r="U2126" s="32"/>
      <c r="V2126" s="32"/>
      <c r="W2126" s="32"/>
      <c r="X2126" s="32"/>
      <c r="Y2126" s="32"/>
      <c r="Z2126" s="32"/>
      <c r="AA2126" s="32"/>
      <c r="AB2126" s="32"/>
      <c r="AC2126" s="32"/>
      <c r="AD2126" s="32"/>
      <c r="AE2126" s="32"/>
      <c r="AT2126" s="15" t="s">
        <v>147</v>
      </c>
      <c r="AU2126" s="15" t="s">
        <v>83</v>
      </c>
    </row>
    <row r="2127" spans="1:65" s="2" customFormat="1" ht="21.75" customHeight="1">
      <c r="A2127" s="32"/>
      <c r="B2127" s="33"/>
      <c r="C2127" s="171" t="s">
        <v>4179</v>
      </c>
      <c r="D2127" s="171" t="s">
        <v>138</v>
      </c>
      <c r="E2127" s="172" t="s">
        <v>4180</v>
      </c>
      <c r="F2127" s="173" t="s">
        <v>4181</v>
      </c>
      <c r="G2127" s="174" t="s">
        <v>141</v>
      </c>
      <c r="H2127" s="175">
        <v>20</v>
      </c>
      <c r="I2127" s="176"/>
      <c r="J2127" s="177">
        <f>ROUND(I2127*H2127,2)</f>
        <v>0</v>
      </c>
      <c r="K2127" s="173" t="s">
        <v>142</v>
      </c>
      <c r="L2127" s="37"/>
      <c r="M2127" s="178" t="s">
        <v>19</v>
      </c>
      <c r="N2127" s="179" t="s">
        <v>44</v>
      </c>
      <c r="O2127" s="62"/>
      <c r="P2127" s="180">
        <f>O2127*H2127</f>
        <v>0</v>
      </c>
      <c r="Q2127" s="180">
        <v>6.0000000000000001E-3</v>
      </c>
      <c r="R2127" s="180">
        <f>Q2127*H2127</f>
        <v>0.12</v>
      </c>
      <c r="S2127" s="180">
        <v>0</v>
      </c>
      <c r="T2127" s="181">
        <f>S2127*H2127</f>
        <v>0</v>
      </c>
      <c r="U2127" s="32"/>
      <c r="V2127" s="32"/>
      <c r="W2127" s="32"/>
      <c r="X2127" s="32"/>
      <c r="Y2127" s="32"/>
      <c r="Z2127" s="32"/>
      <c r="AA2127" s="32"/>
      <c r="AB2127" s="32"/>
      <c r="AC2127" s="32"/>
      <c r="AD2127" s="32"/>
      <c r="AE2127" s="32"/>
      <c r="AR2127" s="182" t="s">
        <v>231</v>
      </c>
      <c r="AT2127" s="182" t="s">
        <v>138</v>
      </c>
      <c r="AU2127" s="182" t="s">
        <v>83</v>
      </c>
      <c r="AY2127" s="15" t="s">
        <v>136</v>
      </c>
      <c r="BE2127" s="183">
        <f>IF(N2127="základní",J2127,0)</f>
        <v>0</v>
      </c>
      <c r="BF2127" s="183">
        <f>IF(N2127="snížená",J2127,0)</f>
        <v>0</v>
      </c>
      <c r="BG2127" s="183">
        <f>IF(N2127="zákl. přenesená",J2127,0)</f>
        <v>0</v>
      </c>
      <c r="BH2127" s="183">
        <f>IF(N2127="sníž. přenesená",J2127,0)</f>
        <v>0</v>
      </c>
      <c r="BI2127" s="183">
        <f>IF(N2127="nulová",J2127,0)</f>
        <v>0</v>
      </c>
      <c r="BJ2127" s="15" t="s">
        <v>81</v>
      </c>
      <c r="BK2127" s="183">
        <f>ROUND(I2127*H2127,2)</f>
        <v>0</v>
      </c>
      <c r="BL2127" s="15" t="s">
        <v>231</v>
      </c>
      <c r="BM2127" s="182" t="s">
        <v>4182</v>
      </c>
    </row>
    <row r="2128" spans="1:65" s="2" customFormat="1" ht="11.25">
      <c r="A2128" s="32"/>
      <c r="B2128" s="33"/>
      <c r="C2128" s="34"/>
      <c r="D2128" s="184" t="s">
        <v>145</v>
      </c>
      <c r="E2128" s="34"/>
      <c r="F2128" s="185" t="s">
        <v>4183</v>
      </c>
      <c r="G2128" s="34"/>
      <c r="H2128" s="34"/>
      <c r="I2128" s="186"/>
      <c r="J2128" s="34"/>
      <c r="K2128" s="34"/>
      <c r="L2128" s="37"/>
      <c r="M2128" s="187"/>
      <c r="N2128" s="188"/>
      <c r="O2128" s="62"/>
      <c r="P2128" s="62"/>
      <c r="Q2128" s="62"/>
      <c r="R2128" s="62"/>
      <c r="S2128" s="62"/>
      <c r="T2128" s="63"/>
      <c r="U2128" s="32"/>
      <c r="V2128" s="32"/>
      <c r="W2128" s="32"/>
      <c r="X2128" s="32"/>
      <c r="Y2128" s="32"/>
      <c r="Z2128" s="32"/>
      <c r="AA2128" s="32"/>
      <c r="AB2128" s="32"/>
      <c r="AC2128" s="32"/>
      <c r="AD2128" s="32"/>
      <c r="AE2128" s="32"/>
      <c r="AT2128" s="15" t="s">
        <v>145</v>
      </c>
      <c r="AU2128" s="15" t="s">
        <v>83</v>
      </c>
    </row>
    <row r="2129" spans="1:65" s="2" customFormat="1" ht="11.25">
      <c r="A2129" s="32"/>
      <c r="B2129" s="33"/>
      <c r="C2129" s="34"/>
      <c r="D2129" s="189" t="s">
        <v>147</v>
      </c>
      <c r="E2129" s="34"/>
      <c r="F2129" s="190" t="s">
        <v>4184</v>
      </c>
      <c r="G2129" s="34"/>
      <c r="H2129" s="34"/>
      <c r="I2129" s="186"/>
      <c r="J2129" s="34"/>
      <c r="K2129" s="34"/>
      <c r="L2129" s="37"/>
      <c r="M2129" s="187"/>
      <c r="N2129" s="188"/>
      <c r="O2129" s="62"/>
      <c r="P2129" s="62"/>
      <c r="Q2129" s="62"/>
      <c r="R2129" s="62"/>
      <c r="S2129" s="62"/>
      <c r="T2129" s="63"/>
      <c r="U2129" s="32"/>
      <c r="V2129" s="32"/>
      <c r="W2129" s="32"/>
      <c r="X2129" s="32"/>
      <c r="Y2129" s="32"/>
      <c r="Z2129" s="32"/>
      <c r="AA2129" s="32"/>
      <c r="AB2129" s="32"/>
      <c r="AC2129" s="32"/>
      <c r="AD2129" s="32"/>
      <c r="AE2129" s="32"/>
      <c r="AT2129" s="15" t="s">
        <v>147</v>
      </c>
      <c r="AU2129" s="15" t="s">
        <v>83</v>
      </c>
    </row>
    <row r="2130" spans="1:65" s="2" customFormat="1" ht="16.5" customHeight="1">
      <c r="A2130" s="32"/>
      <c r="B2130" s="33"/>
      <c r="C2130" s="171" t="s">
        <v>4185</v>
      </c>
      <c r="D2130" s="171" t="s">
        <v>138</v>
      </c>
      <c r="E2130" s="172" t="s">
        <v>4186</v>
      </c>
      <c r="F2130" s="173" t="s">
        <v>4187</v>
      </c>
      <c r="G2130" s="174" t="s">
        <v>141</v>
      </c>
      <c r="H2130" s="175">
        <v>20</v>
      </c>
      <c r="I2130" s="176"/>
      <c r="J2130" s="177">
        <f>ROUND(I2130*H2130,2)</f>
        <v>0</v>
      </c>
      <c r="K2130" s="173" t="s">
        <v>142</v>
      </c>
      <c r="L2130" s="37"/>
      <c r="M2130" s="178" t="s">
        <v>19</v>
      </c>
      <c r="N2130" s="179" t="s">
        <v>44</v>
      </c>
      <c r="O2130" s="62"/>
      <c r="P2130" s="180">
        <f>O2130*H2130</f>
        <v>0</v>
      </c>
      <c r="Q2130" s="180">
        <v>0</v>
      </c>
      <c r="R2130" s="180">
        <f>Q2130*H2130</f>
        <v>0</v>
      </c>
      <c r="S2130" s="180">
        <v>0</v>
      </c>
      <c r="T2130" s="181">
        <f>S2130*H2130</f>
        <v>0</v>
      </c>
      <c r="U2130" s="32"/>
      <c r="V2130" s="32"/>
      <c r="W2130" s="32"/>
      <c r="X2130" s="32"/>
      <c r="Y2130" s="32"/>
      <c r="Z2130" s="32"/>
      <c r="AA2130" s="32"/>
      <c r="AB2130" s="32"/>
      <c r="AC2130" s="32"/>
      <c r="AD2130" s="32"/>
      <c r="AE2130" s="32"/>
      <c r="AR2130" s="182" t="s">
        <v>231</v>
      </c>
      <c r="AT2130" s="182" t="s">
        <v>138</v>
      </c>
      <c r="AU2130" s="182" t="s">
        <v>83</v>
      </c>
      <c r="AY2130" s="15" t="s">
        <v>136</v>
      </c>
      <c r="BE2130" s="183">
        <f>IF(N2130="základní",J2130,0)</f>
        <v>0</v>
      </c>
      <c r="BF2130" s="183">
        <f>IF(N2130="snížená",J2130,0)</f>
        <v>0</v>
      </c>
      <c r="BG2130" s="183">
        <f>IF(N2130="zákl. přenesená",J2130,0)</f>
        <v>0</v>
      </c>
      <c r="BH2130" s="183">
        <f>IF(N2130="sníž. přenesená",J2130,0)</f>
        <v>0</v>
      </c>
      <c r="BI2130" s="183">
        <f>IF(N2130="nulová",J2130,0)</f>
        <v>0</v>
      </c>
      <c r="BJ2130" s="15" t="s">
        <v>81</v>
      </c>
      <c r="BK2130" s="183">
        <f>ROUND(I2130*H2130,2)</f>
        <v>0</v>
      </c>
      <c r="BL2130" s="15" t="s">
        <v>231</v>
      </c>
      <c r="BM2130" s="182" t="s">
        <v>4188</v>
      </c>
    </row>
    <row r="2131" spans="1:65" s="2" customFormat="1" ht="11.25">
      <c r="A2131" s="32"/>
      <c r="B2131" s="33"/>
      <c r="C2131" s="34"/>
      <c r="D2131" s="184" t="s">
        <v>145</v>
      </c>
      <c r="E2131" s="34"/>
      <c r="F2131" s="185" t="s">
        <v>4189</v>
      </c>
      <c r="G2131" s="34"/>
      <c r="H2131" s="34"/>
      <c r="I2131" s="186"/>
      <c r="J2131" s="34"/>
      <c r="K2131" s="34"/>
      <c r="L2131" s="37"/>
      <c r="M2131" s="187"/>
      <c r="N2131" s="188"/>
      <c r="O2131" s="62"/>
      <c r="P2131" s="62"/>
      <c r="Q2131" s="62"/>
      <c r="R2131" s="62"/>
      <c r="S2131" s="62"/>
      <c r="T2131" s="63"/>
      <c r="U2131" s="32"/>
      <c r="V2131" s="32"/>
      <c r="W2131" s="32"/>
      <c r="X2131" s="32"/>
      <c r="Y2131" s="32"/>
      <c r="Z2131" s="32"/>
      <c r="AA2131" s="32"/>
      <c r="AB2131" s="32"/>
      <c r="AC2131" s="32"/>
      <c r="AD2131" s="32"/>
      <c r="AE2131" s="32"/>
      <c r="AT2131" s="15" t="s">
        <v>145</v>
      </c>
      <c r="AU2131" s="15" t="s">
        <v>83</v>
      </c>
    </row>
    <row r="2132" spans="1:65" s="2" customFormat="1" ht="11.25">
      <c r="A2132" s="32"/>
      <c r="B2132" s="33"/>
      <c r="C2132" s="34"/>
      <c r="D2132" s="189" t="s">
        <v>147</v>
      </c>
      <c r="E2132" s="34"/>
      <c r="F2132" s="190" t="s">
        <v>4190</v>
      </c>
      <c r="G2132" s="34"/>
      <c r="H2132" s="34"/>
      <c r="I2132" s="186"/>
      <c r="J2132" s="34"/>
      <c r="K2132" s="34"/>
      <c r="L2132" s="37"/>
      <c r="M2132" s="187"/>
      <c r="N2132" s="188"/>
      <c r="O2132" s="62"/>
      <c r="P2132" s="62"/>
      <c r="Q2132" s="62"/>
      <c r="R2132" s="62"/>
      <c r="S2132" s="62"/>
      <c r="T2132" s="63"/>
      <c r="U2132" s="32"/>
      <c r="V2132" s="32"/>
      <c r="W2132" s="32"/>
      <c r="X2132" s="32"/>
      <c r="Y2132" s="32"/>
      <c r="Z2132" s="32"/>
      <c r="AA2132" s="32"/>
      <c r="AB2132" s="32"/>
      <c r="AC2132" s="32"/>
      <c r="AD2132" s="32"/>
      <c r="AE2132" s="32"/>
      <c r="AT2132" s="15" t="s">
        <v>147</v>
      </c>
      <c r="AU2132" s="15" t="s">
        <v>83</v>
      </c>
    </row>
    <row r="2133" spans="1:65" s="2" customFormat="1" ht="16.5" customHeight="1">
      <c r="A2133" s="32"/>
      <c r="B2133" s="33"/>
      <c r="C2133" s="171" t="s">
        <v>4191</v>
      </c>
      <c r="D2133" s="171" t="s">
        <v>138</v>
      </c>
      <c r="E2133" s="172" t="s">
        <v>4192</v>
      </c>
      <c r="F2133" s="173" t="s">
        <v>4193</v>
      </c>
      <c r="G2133" s="174" t="s">
        <v>141</v>
      </c>
      <c r="H2133" s="175">
        <v>40</v>
      </c>
      <c r="I2133" s="176"/>
      <c r="J2133" s="177">
        <f>ROUND(I2133*H2133,2)</f>
        <v>0</v>
      </c>
      <c r="K2133" s="173" t="s">
        <v>142</v>
      </c>
      <c r="L2133" s="37"/>
      <c r="M2133" s="178" t="s">
        <v>19</v>
      </c>
      <c r="N2133" s="179" t="s">
        <v>44</v>
      </c>
      <c r="O2133" s="62"/>
      <c r="P2133" s="180">
        <f>O2133*H2133</f>
        <v>0</v>
      </c>
      <c r="Q2133" s="180">
        <v>9.3000000000000005E-4</v>
      </c>
      <c r="R2133" s="180">
        <f>Q2133*H2133</f>
        <v>3.7200000000000004E-2</v>
      </c>
      <c r="S2133" s="180">
        <v>0</v>
      </c>
      <c r="T2133" s="181">
        <f>S2133*H2133</f>
        <v>0</v>
      </c>
      <c r="U2133" s="32"/>
      <c r="V2133" s="32"/>
      <c r="W2133" s="32"/>
      <c r="X2133" s="32"/>
      <c r="Y2133" s="32"/>
      <c r="Z2133" s="32"/>
      <c r="AA2133" s="32"/>
      <c r="AB2133" s="32"/>
      <c r="AC2133" s="32"/>
      <c r="AD2133" s="32"/>
      <c r="AE2133" s="32"/>
      <c r="AR2133" s="182" t="s">
        <v>231</v>
      </c>
      <c r="AT2133" s="182" t="s">
        <v>138</v>
      </c>
      <c r="AU2133" s="182" t="s">
        <v>83</v>
      </c>
      <c r="AY2133" s="15" t="s">
        <v>136</v>
      </c>
      <c r="BE2133" s="183">
        <f>IF(N2133="základní",J2133,0)</f>
        <v>0</v>
      </c>
      <c r="BF2133" s="183">
        <f>IF(N2133="snížená",J2133,0)</f>
        <v>0</v>
      </c>
      <c r="BG2133" s="183">
        <f>IF(N2133="zákl. přenesená",J2133,0)</f>
        <v>0</v>
      </c>
      <c r="BH2133" s="183">
        <f>IF(N2133="sníž. přenesená",J2133,0)</f>
        <v>0</v>
      </c>
      <c r="BI2133" s="183">
        <f>IF(N2133="nulová",J2133,0)</f>
        <v>0</v>
      </c>
      <c r="BJ2133" s="15" t="s">
        <v>81</v>
      </c>
      <c r="BK2133" s="183">
        <f>ROUND(I2133*H2133,2)</f>
        <v>0</v>
      </c>
      <c r="BL2133" s="15" t="s">
        <v>231</v>
      </c>
      <c r="BM2133" s="182" t="s">
        <v>4194</v>
      </c>
    </row>
    <row r="2134" spans="1:65" s="2" customFormat="1" ht="11.25">
      <c r="A2134" s="32"/>
      <c r="B2134" s="33"/>
      <c r="C2134" s="34"/>
      <c r="D2134" s="184" t="s">
        <v>145</v>
      </c>
      <c r="E2134" s="34"/>
      <c r="F2134" s="185" t="s">
        <v>4195</v>
      </c>
      <c r="G2134" s="34"/>
      <c r="H2134" s="34"/>
      <c r="I2134" s="186"/>
      <c r="J2134" s="34"/>
      <c r="K2134" s="34"/>
      <c r="L2134" s="37"/>
      <c r="M2134" s="187"/>
      <c r="N2134" s="188"/>
      <c r="O2134" s="62"/>
      <c r="P2134" s="62"/>
      <c r="Q2134" s="62"/>
      <c r="R2134" s="62"/>
      <c r="S2134" s="62"/>
      <c r="T2134" s="63"/>
      <c r="U2134" s="32"/>
      <c r="V2134" s="32"/>
      <c r="W2134" s="32"/>
      <c r="X2134" s="32"/>
      <c r="Y2134" s="32"/>
      <c r="Z2134" s="32"/>
      <c r="AA2134" s="32"/>
      <c r="AB2134" s="32"/>
      <c r="AC2134" s="32"/>
      <c r="AD2134" s="32"/>
      <c r="AE2134" s="32"/>
      <c r="AT2134" s="15" t="s">
        <v>145</v>
      </c>
      <c r="AU2134" s="15" t="s">
        <v>83</v>
      </c>
    </row>
    <row r="2135" spans="1:65" s="2" customFormat="1" ht="11.25">
      <c r="A2135" s="32"/>
      <c r="B2135" s="33"/>
      <c r="C2135" s="34"/>
      <c r="D2135" s="189" t="s">
        <v>147</v>
      </c>
      <c r="E2135" s="34"/>
      <c r="F2135" s="190" t="s">
        <v>4196</v>
      </c>
      <c r="G2135" s="34"/>
      <c r="H2135" s="34"/>
      <c r="I2135" s="186"/>
      <c r="J2135" s="34"/>
      <c r="K2135" s="34"/>
      <c r="L2135" s="37"/>
      <c r="M2135" s="187"/>
      <c r="N2135" s="188"/>
      <c r="O2135" s="62"/>
      <c r="P2135" s="62"/>
      <c r="Q2135" s="62"/>
      <c r="R2135" s="62"/>
      <c r="S2135" s="62"/>
      <c r="T2135" s="63"/>
      <c r="U2135" s="32"/>
      <c r="V2135" s="32"/>
      <c r="W2135" s="32"/>
      <c r="X2135" s="32"/>
      <c r="Y2135" s="32"/>
      <c r="Z2135" s="32"/>
      <c r="AA2135" s="32"/>
      <c r="AB2135" s="32"/>
      <c r="AC2135" s="32"/>
      <c r="AD2135" s="32"/>
      <c r="AE2135" s="32"/>
      <c r="AT2135" s="15" t="s">
        <v>147</v>
      </c>
      <c r="AU2135" s="15" t="s">
        <v>83</v>
      </c>
    </row>
    <row r="2136" spans="1:65" s="2" customFormat="1" ht="16.5" customHeight="1">
      <c r="A2136" s="32"/>
      <c r="B2136" s="33"/>
      <c r="C2136" s="171" t="s">
        <v>4197</v>
      </c>
      <c r="D2136" s="171" t="s">
        <v>138</v>
      </c>
      <c r="E2136" s="172" t="s">
        <v>4198</v>
      </c>
      <c r="F2136" s="173" t="s">
        <v>4199</v>
      </c>
      <c r="G2136" s="174" t="s">
        <v>141</v>
      </c>
      <c r="H2136" s="175">
        <v>10</v>
      </c>
      <c r="I2136" s="176"/>
      <c r="J2136" s="177">
        <f>ROUND(I2136*H2136,2)</f>
        <v>0</v>
      </c>
      <c r="K2136" s="173" t="s">
        <v>142</v>
      </c>
      <c r="L2136" s="37"/>
      <c r="M2136" s="178" t="s">
        <v>19</v>
      </c>
      <c r="N2136" s="179" t="s">
        <v>44</v>
      </c>
      <c r="O2136" s="62"/>
      <c r="P2136" s="180">
        <f>O2136*H2136</f>
        <v>0</v>
      </c>
      <c r="Q2136" s="180">
        <v>8.0000000000000002E-3</v>
      </c>
      <c r="R2136" s="180">
        <f>Q2136*H2136</f>
        <v>0.08</v>
      </c>
      <c r="S2136" s="180">
        <v>0</v>
      </c>
      <c r="T2136" s="181">
        <f>S2136*H2136</f>
        <v>0</v>
      </c>
      <c r="U2136" s="32"/>
      <c r="V2136" s="32"/>
      <c r="W2136" s="32"/>
      <c r="X2136" s="32"/>
      <c r="Y2136" s="32"/>
      <c r="Z2136" s="32"/>
      <c r="AA2136" s="32"/>
      <c r="AB2136" s="32"/>
      <c r="AC2136" s="32"/>
      <c r="AD2136" s="32"/>
      <c r="AE2136" s="32"/>
      <c r="AR2136" s="182" t="s">
        <v>231</v>
      </c>
      <c r="AT2136" s="182" t="s">
        <v>138</v>
      </c>
      <c r="AU2136" s="182" t="s">
        <v>83</v>
      </c>
      <c r="AY2136" s="15" t="s">
        <v>136</v>
      </c>
      <c r="BE2136" s="183">
        <f>IF(N2136="základní",J2136,0)</f>
        <v>0</v>
      </c>
      <c r="BF2136" s="183">
        <f>IF(N2136="snížená",J2136,0)</f>
        <v>0</v>
      </c>
      <c r="BG2136" s="183">
        <f>IF(N2136="zákl. přenesená",J2136,0)</f>
        <v>0</v>
      </c>
      <c r="BH2136" s="183">
        <f>IF(N2136="sníž. přenesená",J2136,0)</f>
        <v>0</v>
      </c>
      <c r="BI2136" s="183">
        <f>IF(N2136="nulová",J2136,0)</f>
        <v>0</v>
      </c>
      <c r="BJ2136" s="15" t="s">
        <v>81</v>
      </c>
      <c r="BK2136" s="183">
        <f>ROUND(I2136*H2136,2)</f>
        <v>0</v>
      </c>
      <c r="BL2136" s="15" t="s">
        <v>231</v>
      </c>
      <c r="BM2136" s="182" t="s">
        <v>4200</v>
      </c>
    </row>
    <row r="2137" spans="1:65" s="2" customFormat="1" ht="11.25">
      <c r="A2137" s="32"/>
      <c r="B2137" s="33"/>
      <c r="C2137" s="34"/>
      <c r="D2137" s="184" t="s">
        <v>145</v>
      </c>
      <c r="E2137" s="34"/>
      <c r="F2137" s="185" t="s">
        <v>4201</v>
      </c>
      <c r="G2137" s="34"/>
      <c r="H2137" s="34"/>
      <c r="I2137" s="186"/>
      <c r="J2137" s="34"/>
      <c r="K2137" s="34"/>
      <c r="L2137" s="37"/>
      <c r="M2137" s="187"/>
      <c r="N2137" s="188"/>
      <c r="O2137" s="62"/>
      <c r="P2137" s="62"/>
      <c r="Q2137" s="62"/>
      <c r="R2137" s="62"/>
      <c r="S2137" s="62"/>
      <c r="T2137" s="63"/>
      <c r="U2137" s="32"/>
      <c r="V2137" s="32"/>
      <c r="W2137" s="32"/>
      <c r="X2137" s="32"/>
      <c r="Y2137" s="32"/>
      <c r="Z2137" s="32"/>
      <c r="AA2137" s="32"/>
      <c r="AB2137" s="32"/>
      <c r="AC2137" s="32"/>
      <c r="AD2137" s="32"/>
      <c r="AE2137" s="32"/>
      <c r="AT2137" s="15" t="s">
        <v>145</v>
      </c>
      <c r="AU2137" s="15" t="s">
        <v>83</v>
      </c>
    </row>
    <row r="2138" spans="1:65" s="2" customFormat="1" ht="11.25">
      <c r="A2138" s="32"/>
      <c r="B2138" s="33"/>
      <c r="C2138" s="34"/>
      <c r="D2138" s="189" t="s">
        <v>147</v>
      </c>
      <c r="E2138" s="34"/>
      <c r="F2138" s="190" t="s">
        <v>4202</v>
      </c>
      <c r="G2138" s="34"/>
      <c r="H2138" s="34"/>
      <c r="I2138" s="186"/>
      <c r="J2138" s="34"/>
      <c r="K2138" s="34"/>
      <c r="L2138" s="37"/>
      <c r="M2138" s="187"/>
      <c r="N2138" s="188"/>
      <c r="O2138" s="62"/>
      <c r="P2138" s="62"/>
      <c r="Q2138" s="62"/>
      <c r="R2138" s="62"/>
      <c r="S2138" s="62"/>
      <c r="T2138" s="63"/>
      <c r="U2138" s="32"/>
      <c r="V2138" s="32"/>
      <c r="W2138" s="32"/>
      <c r="X2138" s="32"/>
      <c r="Y2138" s="32"/>
      <c r="Z2138" s="32"/>
      <c r="AA2138" s="32"/>
      <c r="AB2138" s="32"/>
      <c r="AC2138" s="32"/>
      <c r="AD2138" s="32"/>
      <c r="AE2138" s="32"/>
      <c r="AT2138" s="15" t="s">
        <v>147</v>
      </c>
      <c r="AU2138" s="15" t="s">
        <v>83</v>
      </c>
    </row>
    <row r="2139" spans="1:65" s="2" customFormat="1" ht="16.5" customHeight="1">
      <c r="A2139" s="32"/>
      <c r="B2139" s="33"/>
      <c r="C2139" s="171" t="s">
        <v>4203</v>
      </c>
      <c r="D2139" s="171" t="s">
        <v>138</v>
      </c>
      <c r="E2139" s="172" t="s">
        <v>4204</v>
      </c>
      <c r="F2139" s="173" t="s">
        <v>4205</v>
      </c>
      <c r="G2139" s="174" t="s">
        <v>412</v>
      </c>
      <c r="H2139" s="175">
        <v>0.69499999999999995</v>
      </c>
      <c r="I2139" s="176"/>
      <c r="J2139" s="177">
        <f>ROUND(I2139*H2139,2)</f>
        <v>0</v>
      </c>
      <c r="K2139" s="173" t="s">
        <v>142</v>
      </c>
      <c r="L2139" s="37"/>
      <c r="M2139" s="178" t="s">
        <v>19</v>
      </c>
      <c r="N2139" s="179" t="s">
        <v>44</v>
      </c>
      <c r="O2139" s="62"/>
      <c r="P2139" s="180">
        <f>O2139*H2139</f>
        <v>0</v>
      </c>
      <c r="Q2139" s="180">
        <v>0</v>
      </c>
      <c r="R2139" s="180">
        <f>Q2139*H2139</f>
        <v>0</v>
      </c>
      <c r="S2139" s="180">
        <v>0</v>
      </c>
      <c r="T2139" s="181">
        <f>S2139*H2139</f>
        <v>0</v>
      </c>
      <c r="U2139" s="32"/>
      <c r="V2139" s="32"/>
      <c r="W2139" s="32"/>
      <c r="X2139" s="32"/>
      <c r="Y2139" s="32"/>
      <c r="Z2139" s="32"/>
      <c r="AA2139" s="32"/>
      <c r="AB2139" s="32"/>
      <c r="AC2139" s="32"/>
      <c r="AD2139" s="32"/>
      <c r="AE2139" s="32"/>
      <c r="AR2139" s="182" t="s">
        <v>231</v>
      </c>
      <c r="AT2139" s="182" t="s">
        <v>138</v>
      </c>
      <c r="AU2139" s="182" t="s">
        <v>83</v>
      </c>
      <c r="AY2139" s="15" t="s">
        <v>136</v>
      </c>
      <c r="BE2139" s="183">
        <f>IF(N2139="základní",J2139,0)</f>
        <v>0</v>
      </c>
      <c r="BF2139" s="183">
        <f>IF(N2139="snížená",J2139,0)</f>
        <v>0</v>
      </c>
      <c r="BG2139" s="183">
        <f>IF(N2139="zákl. přenesená",J2139,0)</f>
        <v>0</v>
      </c>
      <c r="BH2139" s="183">
        <f>IF(N2139="sníž. přenesená",J2139,0)</f>
        <v>0</v>
      </c>
      <c r="BI2139" s="183">
        <f>IF(N2139="nulová",J2139,0)</f>
        <v>0</v>
      </c>
      <c r="BJ2139" s="15" t="s">
        <v>81</v>
      </c>
      <c r="BK2139" s="183">
        <f>ROUND(I2139*H2139,2)</f>
        <v>0</v>
      </c>
      <c r="BL2139" s="15" t="s">
        <v>231</v>
      </c>
      <c r="BM2139" s="182" t="s">
        <v>4206</v>
      </c>
    </row>
    <row r="2140" spans="1:65" s="2" customFormat="1" ht="19.5">
      <c r="A2140" s="32"/>
      <c r="B2140" s="33"/>
      <c r="C2140" s="34"/>
      <c r="D2140" s="184" t="s">
        <v>145</v>
      </c>
      <c r="E2140" s="34"/>
      <c r="F2140" s="185" t="s">
        <v>4207</v>
      </c>
      <c r="G2140" s="34"/>
      <c r="H2140" s="34"/>
      <c r="I2140" s="186"/>
      <c r="J2140" s="34"/>
      <c r="K2140" s="34"/>
      <c r="L2140" s="37"/>
      <c r="M2140" s="187"/>
      <c r="N2140" s="188"/>
      <c r="O2140" s="62"/>
      <c r="P2140" s="62"/>
      <c r="Q2140" s="62"/>
      <c r="R2140" s="62"/>
      <c r="S2140" s="62"/>
      <c r="T2140" s="63"/>
      <c r="U2140" s="32"/>
      <c r="V2140" s="32"/>
      <c r="W2140" s="32"/>
      <c r="X2140" s="32"/>
      <c r="Y2140" s="32"/>
      <c r="Z2140" s="32"/>
      <c r="AA2140" s="32"/>
      <c r="AB2140" s="32"/>
      <c r="AC2140" s="32"/>
      <c r="AD2140" s="32"/>
      <c r="AE2140" s="32"/>
      <c r="AT2140" s="15" t="s">
        <v>145</v>
      </c>
      <c r="AU2140" s="15" t="s">
        <v>83</v>
      </c>
    </row>
    <row r="2141" spans="1:65" s="2" customFormat="1" ht="11.25">
      <c r="A2141" s="32"/>
      <c r="B2141" s="33"/>
      <c r="C2141" s="34"/>
      <c r="D2141" s="189" t="s">
        <v>147</v>
      </c>
      <c r="E2141" s="34"/>
      <c r="F2141" s="190" t="s">
        <v>4208</v>
      </c>
      <c r="G2141" s="34"/>
      <c r="H2141" s="34"/>
      <c r="I2141" s="186"/>
      <c r="J2141" s="34"/>
      <c r="K2141" s="34"/>
      <c r="L2141" s="37"/>
      <c r="M2141" s="187"/>
      <c r="N2141" s="188"/>
      <c r="O2141" s="62"/>
      <c r="P2141" s="62"/>
      <c r="Q2141" s="62"/>
      <c r="R2141" s="62"/>
      <c r="S2141" s="62"/>
      <c r="T2141" s="63"/>
      <c r="U2141" s="32"/>
      <c r="V2141" s="32"/>
      <c r="W2141" s="32"/>
      <c r="X2141" s="32"/>
      <c r="Y2141" s="32"/>
      <c r="Z2141" s="32"/>
      <c r="AA2141" s="32"/>
      <c r="AB2141" s="32"/>
      <c r="AC2141" s="32"/>
      <c r="AD2141" s="32"/>
      <c r="AE2141" s="32"/>
      <c r="AT2141" s="15" t="s">
        <v>147</v>
      </c>
      <c r="AU2141" s="15" t="s">
        <v>83</v>
      </c>
    </row>
    <row r="2142" spans="1:65" s="2" customFormat="1" ht="16.5" customHeight="1">
      <c r="A2142" s="32"/>
      <c r="B2142" s="33"/>
      <c r="C2142" s="171" t="s">
        <v>4209</v>
      </c>
      <c r="D2142" s="171" t="s">
        <v>138</v>
      </c>
      <c r="E2142" s="172" t="s">
        <v>4210</v>
      </c>
      <c r="F2142" s="173" t="s">
        <v>4211</v>
      </c>
      <c r="G2142" s="174" t="s">
        <v>412</v>
      </c>
      <c r="H2142" s="175">
        <v>0.69499999999999995</v>
      </c>
      <c r="I2142" s="176"/>
      <c r="J2142" s="177">
        <f>ROUND(I2142*H2142,2)</f>
        <v>0</v>
      </c>
      <c r="K2142" s="173" t="s">
        <v>142</v>
      </c>
      <c r="L2142" s="37"/>
      <c r="M2142" s="178" t="s">
        <v>19</v>
      </c>
      <c r="N2142" s="179" t="s">
        <v>44</v>
      </c>
      <c r="O2142" s="62"/>
      <c r="P2142" s="180">
        <f>O2142*H2142</f>
        <v>0</v>
      </c>
      <c r="Q2142" s="180">
        <v>0</v>
      </c>
      <c r="R2142" s="180">
        <f>Q2142*H2142</f>
        <v>0</v>
      </c>
      <c r="S2142" s="180">
        <v>0</v>
      </c>
      <c r="T2142" s="181">
        <f>S2142*H2142</f>
        <v>0</v>
      </c>
      <c r="U2142" s="32"/>
      <c r="V2142" s="32"/>
      <c r="W2142" s="32"/>
      <c r="X2142" s="32"/>
      <c r="Y2142" s="32"/>
      <c r="Z2142" s="32"/>
      <c r="AA2142" s="32"/>
      <c r="AB2142" s="32"/>
      <c r="AC2142" s="32"/>
      <c r="AD2142" s="32"/>
      <c r="AE2142" s="32"/>
      <c r="AR2142" s="182" t="s">
        <v>231</v>
      </c>
      <c r="AT2142" s="182" t="s">
        <v>138</v>
      </c>
      <c r="AU2142" s="182" t="s">
        <v>83</v>
      </c>
      <c r="AY2142" s="15" t="s">
        <v>136</v>
      </c>
      <c r="BE2142" s="183">
        <f>IF(N2142="základní",J2142,0)</f>
        <v>0</v>
      </c>
      <c r="BF2142" s="183">
        <f>IF(N2142="snížená",J2142,0)</f>
        <v>0</v>
      </c>
      <c r="BG2142" s="183">
        <f>IF(N2142="zákl. přenesená",J2142,0)</f>
        <v>0</v>
      </c>
      <c r="BH2142" s="183">
        <f>IF(N2142="sníž. přenesená",J2142,0)</f>
        <v>0</v>
      </c>
      <c r="BI2142" s="183">
        <f>IF(N2142="nulová",J2142,0)</f>
        <v>0</v>
      </c>
      <c r="BJ2142" s="15" t="s">
        <v>81</v>
      </c>
      <c r="BK2142" s="183">
        <f>ROUND(I2142*H2142,2)</f>
        <v>0</v>
      </c>
      <c r="BL2142" s="15" t="s">
        <v>231</v>
      </c>
      <c r="BM2142" s="182" t="s">
        <v>4212</v>
      </c>
    </row>
    <row r="2143" spans="1:65" s="2" customFormat="1" ht="19.5">
      <c r="A2143" s="32"/>
      <c r="B2143" s="33"/>
      <c r="C2143" s="34"/>
      <c r="D2143" s="184" t="s">
        <v>145</v>
      </c>
      <c r="E2143" s="34"/>
      <c r="F2143" s="185" t="s">
        <v>4213</v>
      </c>
      <c r="G2143" s="34"/>
      <c r="H2143" s="34"/>
      <c r="I2143" s="186"/>
      <c r="J2143" s="34"/>
      <c r="K2143" s="34"/>
      <c r="L2143" s="37"/>
      <c r="M2143" s="187"/>
      <c r="N2143" s="188"/>
      <c r="O2143" s="62"/>
      <c r="P2143" s="62"/>
      <c r="Q2143" s="62"/>
      <c r="R2143" s="62"/>
      <c r="S2143" s="62"/>
      <c r="T2143" s="63"/>
      <c r="U2143" s="32"/>
      <c r="V2143" s="32"/>
      <c r="W2143" s="32"/>
      <c r="X2143" s="32"/>
      <c r="Y2143" s="32"/>
      <c r="Z2143" s="32"/>
      <c r="AA2143" s="32"/>
      <c r="AB2143" s="32"/>
      <c r="AC2143" s="32"/>
      <c r="AD2143" s="32"/>
      <c r="AE2143" s="32"/>
      <c r="AT2143" s="15" t="s">
        <v>145</v>
      </c>
      <c r="AU2143" s="15" t="s">
        <v>83</v>
      </c>
    </row>
    <row r="2144" spans="1:65" s="2" customFormat="1" ht="11.25">
      <c r="A2144" s="32"/>
      <c r="B2144" s="33"/>
      <c r="C2144" s="34"/>
      <c r="D2144" s="189" t="s">
        <v>147</v>
      </c>
      <c r="E2144" s="34"/>
      <c r="F2144" s="190" t="s">
        <v>4214</v>
      </c>
      <c r="G2144" s="34"/>
      <c r="H2144" s="34"/>
      <c r="I2144" s="186"/>
      <c r="J2144" s="34"/>
      <c r="K2144" s="34"/>
      <c r="L2144" s="37"/>
      <c r="M2144" s="187"/>
      <c r="N2144" s="188"/>
      <c r="O2144" s="62"/>
      <c r="P2144" s="62"/>
      <c r="Q2144" s="62"/>
      <c r="R2144" s="62"/>
      <c r="S2144" s="62"/>
      <c r="T2144" s="63"/>
      <c r="U2144" s="32"/>
      <c r="V2144" s="32"/>
      <c r="W2144" s="32"/>
      <c r="X2144" s="32"/>
      <c r="Y2144" s="32"/>
      <c r="Z2144" s="32"/>
      <c r="AA2144" s="32"/>
      <c r="AB2144" s="32"/>
      <c r="AC2144" s="32"/>
      <c r="AD2144" s="32"/>
      <c r="AE2144" s="32"/>
      <c r="AT2144" s="15" t="s">
        <v>147</v>
      </c>
      <c r="AU2144" s="15" t="s">
        <v>83</v>
      </c>
    </row>
    <row r="2145" spans="1:65" s="12" customFormat="1" ht="22.9" customHeight="1">
      <c r="B2145" s="155"/>
      <c r="C2145" s="156"/>
      <c r="D2145" s="157" t="s">
        <v>72</v>
      </c>
      <c r="E2145" s="169" t="s">
        <v>4215</v>
      </c>
      <c r="F2145" s="169" t="s">
        <v>4216</v>
      </c>
      <c r="G2145" s="156"/>
      <c r="H2145" s="156"/>
      <c r="I2145" s="159"/>
      <c r="J2145" s="170">
        <f>BK2145</f>
        <v>0</v>
      </c>
      <c r="K2145" s="156"/>
      <c r="L2145" s="161"/>
      <c r="M2145" s="162"/>
      <c r="N2145" s="163"/>
      <c r="O2145" s="163"/>
      <c r="P2145" s="164">
        <f>SUM(P2146:P2187)</f>
        <v>0</v>
      </c>
      <c r="Q2145" s="163"/>
      <c r="R2145" s="164">
        <f>SUM(R2146:R2187)</f>
        <v>0.71495000000000009</v>
      </c>
      <c r="S2145" s="163"/>
      <c r="T2145" s="165">
        <f>SUM(T2146:T2187)</f>
        <v>0</v>
      </c>
      <c r="AR2145" s="166" t="s">
        <v>83</v>
      </c>
      <c r="AT2145" s="167" t="s">
        <v>72</v>
      </c>
      <c r="AU2145" s="167" t="s">
        <v>81</v>
      </c>
      <c r="AY2145" s="166" t="s">
        <v>136</v>
      </c>
      <c r="BK2145" s="168">
        <f>SUM(BK2146:BK2187)</f>
        <v>0</v>
      </c>
    </row>
    <row r="2146" spans="1:65" s="2" customFormat="1" ht="16.5" customHeight="1">
      <c r="A2146" s="32"/>
      <c r="B2146" s="33"/>
      <c r="C2146" s="171" t="s">
        <v>4217</v>
      </c>
      <c r="D2146" s="171" t="s">
        <v>138</v>
      </c>
      <c r="E2146" s="172" t="s">
        <v>4218</v>
      </c>
      <c r="F2146" s="173" t="s">
        <v>4219</v>
      </c>
      <c r="G2146" s="174" t="s">
        <v>141</v>
      </c>
      <c r="H2146" s="175">
        <v>30</v>
      </c>
      <c r="I2146" s="176"/>
      <c r="J2146" s="177">
        <f>ROUND(I2146*H2146,2)</f>
        <v>0</v>
      </c>
      <c r="K2146" s="173" t="s">
        <v>142</v>
      </c>
      <c r="L2146" s="37"/>
      <c r="M2146" s="178" t="s">
        <v>19</v>
      </c>
      <c r="N2146" s="179" t="s">
        <v>44</v>
      </c>
      <c r="O2146" s="62"/>
      <c r="P2146" s="180">
        <f>O2146*H2146</f>
        <v>0</v>
      </c>
      <c r="Q2146" s="180">
        <v>2.1000000000000001E-4</v>
      </c>
      <c r="R2146" s="180">
        <f>Q2146*H2146</f>
        <v>6.3E-3</v>
      </c>
      <c r="S2146" s="180">
        <v>0</v>
      </c>
      <c r="T2146" s="181">
        <f>S2146*H2146</f>
        <v>0</v>
      </c>
      <c r="U2146" s="32"/>
      <c r="V2146" s="32"/>
      <c r="W2146" s="32"/>
      <c r="X2146" s="32"/>
      <c r="Y2146" s="32"/>
      <c r="Z2146" s="32"/>
      <c r="AA2146" s="32"/>
      <c r="AB2146" s="32"/>
      <c r="AC2146" s="32"/>
      <c r="AD2146" s="32"/>
      <c r="AE2146" s="32"/>
      <c r="AR2146" s="182" t="s">
        <v>231</v>
      </c>
      <c r="AT2146" s="182" t="s">
        <v>138</v>
      </c>
      <c r="AU2146" s="182" t="s">
        <v>83</v>
      </c>
      <c r="AY2146" s="15" t="s">
        <v>136</v>
      </c>
      <c r="BE2146" s="183">
        <f>IF(N2146="základní",J2146,0)</f>
        <v>0</v>
      </c>
      <c r="BF2146" s="183">
        <f>IF(N2146="snížená",J2146,0)</f>
        <v>0</v>
      </c>
      <c r="BG2146" s="183">
        <f>IF(N2146="zákl. přenesená",J2146,0)</f>
        <v>0</v>
      </c>
      <c r="BH2146" s="183">
        <f>IF(N2146="sníž. přenesená",J2146,0)</f>
        <v>0</v>
      </c>
      <c r="BI2146" s="183">
        <f>IF(N2146="nulová",J2146,0)</f>
        <v>0</v>
      </c>
      <c r="BJ2146" s="15" t="s">
        <v>81</v>
      </c>
      <c r="BK2146" s="183">
        <f>ROUND(I2146*H2146,2)</f>
        <v>0</v>
      </c>
      <c r="BL2146" s="15" t="s">
        <v>231</v>
      </c>
      <c r="BM2146" s="182" t="s">
        <v>4220</v>
      </c>
    </row>
    <row r="2147" spans="1:65" s="2" customFormat="1" ht="11.25">
      <c r="A2147" s="32"/>
      <c r="B2147" s="33"/>
      <c r="C2147" s="34"/>
      <c r="D2147" s="184" t="s">
        <v>145</v>
      </c>
      <c r="E2147" s="34"/>
      <c r="F2147" s="185" t="s">
        <v>4219</v>
      </c>
      <c r="G2147" s="34"/>
      <c r="H2147" s="34"/>
      <c r="I2147" s="186"/>
      <c r="J2147" s="34"/>
      <c r="K2147" s="34"/>
      <c r="L2147" s="37"/>
      <c r="M2147" s="187"/>
      <c r="N2147" s="188"/>
      <c r="O2147" s="62"/>
      <c r="P2147" s="62"/>
      <c r="Q2147" s="62"/>
      <c r="R2147" s="62"/>
      <c r="S2147" s="62"/>
      <c r="T2147" s="63"/>
      <c r="U2147" s="32"/>
      <c r="V2147" s="32"/>
      <c r="W2147" s="32"/>
      <c r="X2147" s="32"/>
      <c r="Y2147" s="32"/>
      <c r="Z2147" s="32"/>
      <c r="AA2147" s="32"/>
      <c r="AB2147" s="32"/>
      <c r="AC2147" s="32"/>
      <c r="AD2147" s="32"/>
      <c r="AE2147" s="32"/>
      <c r="AT2147" s="15" t="s">
        <v>145</v>
      </c>
      <c r="AU2147" s="15" t="s">
        <v>83</v>
      </c>
    </row>
    <row r="2148" spans="1:65" s="2" customFormat="1" ht="11.25">
      <c r="A2148" s="32"/>
      <c r="B2148" s="33"/>
      <c r="C2148" s="34"/>
      <c r="D2148" s="189" t="s">
        <v>147</v>
      </c>
      <c r="E2148" s="34"/>
      <c r="F2148" s="190" t="s">
        <v>4221</v>
      </c>
      <c r="G2148" s="34"/>
      <c r="H2148" s="34"/>
      <c r="I2148" s="186"/>
      <c r="J2148" s="34"/>
      <c r="K2148" s="34"/>
      <c r="L2148" s="37"/>
      <c r="M2148" s="187"/>
      <c r="N2148" s="188"/>
      <c r="O2148" s="62"/>
      <c r="P2148" s="62"/>
      <c r="Q2148" s="62"/>
      <c r="R2148" s="62"/>
      <c r="S2148" s="62"/>
      <c r="T2148" s="63"/>
      <c r="U2148" s="32"/>
      <c r="V2148" s="32"/>
      <c r="W2148" s="32"/>
      <c r="X2148" s="32"/>
      <c r="Y2148" s="32"/>
      <c r="Z2148" s="32"/>
      <c r="AA2148" s="32"/>
      <c r="AB2148" s="32"/>
      <c r="AC2148" s="32"/>
      <c r="AD2148" s="32"/>
      <c r="AE2148" s="32"/>
      <c r="AT2148" s="15" t="s">
        <v>147</v>
      </c>
      <c r="AU2148" s="15" t="s">
        <v>83</v>
      </c>
    </row>
    <row r="2149" spans="1:65" s="2" customFormat="1" ht="16.5" customHeight="1">
      <c r="A2149" s="32"/>
      <c r="B2149" s="33"/>
      <c r="C2149" s="171" t="s">
        <v>4222</v>
      </c>
      <c r="D2149" s="171" t="s">
        <v>138</v>
      </c>
      <c r="E2149" s="172" t="s">
        <v>4223</v>
      </c>
      <c r="F2149" s="173" t="s">
        <v>4224</v>
      </c>
      <c r="G2149" s="174" t="s">
        <v>276</v>
      </c>
      <c r="H2149" s="175">
        <v>20</v>
      </c>
      <c r="I2149" s="176"/>
      <c r="J2149" s="177">
        <f>ROUND(I2149*H2149,2)</f>
        <v>0</v>
      </c>
      <c r="K2149" s="173" t="s">
        <v>142</v>
      </c>
      <c r="L2149" s="37"/>
      <c r="M2149" s="178" t="s">
        <v>19</v>
      </c>
      <c r="N2149" s="179" t="s">
        <v>44</v>
      </c>
      <c r="O2149" s="62"/>
      <c r="P2149" s="180">
        <f>O2149*H2149</f>
        <v>0</v>
      </c>
      <c r="Q2149" s="180">
        <v>2.1000000000000001E-4</v>
      </c>
      <c r="R2149" s="180">
        <f>Q2149*H2149</f>
        <v>4.2000000000000006E-3</v>
      </c>
      <c r="S2149" s="180">
        <v>0</v>
      </c>
      <c r="T2149" s="181">
        <f>S2149*H2149</f>
        <v>0</v>
      </c>
      <c r="U2149" s="32"/>
      <c r="V2149" s="32"/>
      <c r="W2149" s="32"/>
      <c r="X2149" s="32"/>
      <c r="Y2149" s="32"/>
      <c r="Z2149" s="32"/>
      <c r="AA2149" s="32"/>
      <c r="AB2149" s="32"/>
      <c r="AC2149" s="32"/>
      <c r="AD2149" s="32"/>
      <c r="AE2149" s="32"/>
      <c r="AR2149" s="182" t="s">
        <v>231</v>
      </c>
      <c r="AT2149" s="182" t="s">
        <v>138</v>
      </c>
      <c r="AU2149" s="182" t="s">
        <v>83</v>
      </c>
      <c r="AY2149" s="15" t="s">
        <v>136</v>
      </c>
      <c r="BE2149" s="183">
        <f>IF(N2149="základní",J2149,0)</f>
        <v>0</v>
      </c>
      <c r="BF2149" s="183">
        <f>IF(N2149="snížená",J2149,0)</f>
        <v>0</v>
      </c>
      <c r="BG2149" s="183">
        <f>IF(N2149="zákl. přenesená",J2149,0)</f>
        <v>0</v>
      </c>
      <c r="BH2149" s="183">
        <f>IF(N2149="sníž. přenesená",J2149,0)</f>
        <v>0</v>
      </c>
      <c r="BI2149" s="183">
        <f>IF(N2149="nulová",J2149,0)</f>
        <v>0</v>
      </c>
      <c r="BJ2149" s="15" t="s">
        <v>81</v>
      </c>
      <c r="BK2149" s="183">
        <f>ROUND(I2149*H2149,2)</f>
        <v>0</v>
      </c>
      <c r="BL2149" s="15" t="s">
        <v>231</v>
      </c>
      <c r="BM2149" s="182" t="s">
        <v>4225</v>
      </c>
    </row>
    <row r="2150" spans="1:65" s="2" customFormat="1" ht="11.25">
      <c r="A2150" s="32"/>
      <c r="B2150" s="33"/>
      <c r="C2150" s="34"/>
      <c r="D2150" s="184" t="s">
        <v>145</v>
      </c>
      <c r="E2150" s="34"/>
      <c r="F2150" s="185" t="s">
        <v>4226</v>
      </c>
      <c r="G2150" s="34"/>
      <c r="H2150" s="34"/>
      <c r="I2150" s="186"/>
      <c r="J2150" s="34"/>
      <c r="K2150" s="34"/>
      <c r="L2150" s="37"/>
      <c r="M2150" s="187"/>
      <c r="N2150" s="188"/>
      <c r="O2150" s="62"/>
      <c r="P2150" s="62"/>
      <c r="Q2150" s="62"/>
      <c r="R2150" s="62"/>
      <c r="S2150" s="62"/>
      <c r="T2150" s="63"/>
      <c r="U2150" s="32"/>
      <c r="V2150" s="32"/>
      <c r="W2150" s="32"/>
      <c r="X2150" s="32"/>
      <c r="Y2150" s="32"/>
      <c r="Z2150" s="32"/>
      <c r="AA2150" s="32"/>
      <c r="AB2150" s="32"/>
      <c r="AC2150" s="32"/>
      <c r="AD2150" s="32"/>
      <c r="AE2150" s="32"/>
      <c r="AT2150" s="15" t="s">
        <v>145</v>
      </c>
      <c r="AU2150" s="15" t="s">
        <v>83</v>
      </c>
    </row>
    <row r="2151" spans="1:65" s="2" customFormat="1" ht="11.25">
      <c r="A2151" s="32"/>
      <c r="B2151" s="33"/>
      <c r="C2151" s="34"/>
      <c r="D2151" s="189" t="s">
        <v>147</v>
      </c>
      <c r="E2151" s="34"/>
      <c r="F2151" s="190" t="s">
        <v>4227</v>
      </c>
      <c r="G2151" s="34"/>
      <c r="H2151" s="34"/>
      <c r="I2151" s="186"/>
      <c r="J2151" s="34"/>
      <c r="K2151" s="34"/>
      <c r="L2151" s="37"/>
      <c r="M2151" s="187"/>
      <c r="N2151" s="188"/>
      <c r="O2151" s="62"/>
      <c r="P2151" s="62"/>
      <c r="Q2151" s="62"/>
      <c r="R2151" s="62"/>
      <c r="S2151" s="62"/>
      <c r="T2151" s="63"/>
      <c r="U2151" s="32"/>
      <c r="V2151" s="32"/>
      <c r="W2151" s="32"/>
      <c r="X2151" s="32"/>
      <c r="Y2151" s="32"/>
      <c r="Z2151" s="32"/>
      <c r="AA2151" s="32"/>
      <c r="AB2151" s="32"/>
      <c r="AC2151" s="32"/>
      <c r="AD2151" s="32"/>
      <c r="AE2151" s="32"/>
      <c r="AT2151" s="15" t="s">
        <v>147</v>
      </c>
      <c r="AU2151" s="15" t="s">
        <v>83</v>
      </c>
    </row>
    <row r="2152" spans="1:65" s="2" customFormat="1" ht="16.5" customHeight="1">
      <c r="A2152" s="32"/>
      <c r="B2152" s="33"/>
      <c r="C2152" s="171" t="s">
        <v>4228</v>
      </c>
      <c r="D2152" s="171" t="s">
        <v>138</v>
      </c>
      <c r="E2152" s="172" t="s">
        <v>4229</v>
      </c>
      <c r="F2152" s="173" t="s">
        <v>4230</v>
      </c>
      <c r="G2152" s="174" t="s">
        <v>141</v>
      </c>
      <c r="H2152" s="175">
        <v>20</v>
      </c>
      <c r="I2152" s="176"/>
      <c r="J2152" s="177">
        <f>ROUND(I2152*H2152,2)</f>
        <v>0</v>
      </c>
      <c r="K2152" s="173" t="s">
        <v>142</v>
      </c>
      <c r="L2152" s="37"/>
      <c r="M2152" s="178" t="s">
        <v>19</v>
      </c>
      <c r="N2152" s="179" t="s">
        <v>44</v>
      </c>
      <c r="O2152" s="62"/>
      <c r="P2152" s="180">
        <f>O2152*H2152</f>
        <v>0</v>
      </c>
      <c r="Q2152" s="180">
        <v>4.4000000000000002E-4</v>
      </c>
      <c r="R2152" s="180">
        <f>Q2152*H2152</f>
        <v>8.8000000000000005E-3</v>
      </c>
      <c r="S2152" s="180">
        <v>0</v>
      </c>
      <c r="T2152" s="181">
        <f>S2152*H2152</f>
        <v>0</v>
      </c>
      <c r="U2152" s="32"/>
      <c r="V2152" s="32"/>
      <c r="W2152" s="32"/>
      <c r="X2152" s="32"/>
      <c r="Y2152" s="32"/>
      <c r="Z2152" s="32"/>
      <c r="AA2152" s="32"/>
      <c r="AB2152" s="32"/>
      <c r="AC2152" s="32"/>
      <c r="AD2152" s="32"/>
      <c r="AE2152" s="32"/>
      <c r="AR2152" s="182" t="s">
        <v>231</v>
      </c>
      <c r="AT2152" s="182" t="s">
        <v>138</v>
      </c>
      <c r="AU2152" s="182" t="s">
        <v>83</v>
      </c>
      <c r="AY2152" s="15" t="s">
        <v>136</v>
      </c>
      <c r="BE2152" s="183">
        <f>IF(N2152="základní",J2152,0)</f>
        <v>0</v>
      </c>
      <c r="BF2152" s="183">
        <f>IF(N2152="snížená",J2152,0)</f>
        <v>0</v>
      </c>
      <c r="BG2152" s="183">
        <f>IF(N2152="zákl. přenesená",J2152,0)</f>
        <v>0</v>
      </c>
      <c r="BH2152" s="183">
        <f>IF(N2152="sníž. přenesená",J2152,0)</f>
        <v>0</v>
      </c>
      <c r="BI2152" s="183">
        <f>IF(N2152="nulová",J2152,0)</f>
        <v>0</v>
      </c>
      <c r="BJ2152" s="15" t="s">
        <v>81</v>
      </c>
      <c r="BK2152" s="183">
        <f>ROUND(I2152*H2152,2)</f>
        <v>0</v>
      </c>
      <c r="BL2152" s="15" t="s">
        <v>231</v>
      </c>
      <c r="BM2152" s="182" t="s">
        <v>4231</v>
      </c>
    </row>
    <row r="2153" spans="1:65" s="2" customFormat="1" ht="19.5">
      <c r="A2153" s="32"/>
      <c r="B2153" s="33"/>
      <c r="C2153" s="34"/>
      <c r="D2153" s="184" t="s">
        <v>145</v>
      </c>
      <c r="E2153" s="34"/>
      <c r="F2153" s="185" t="s">
        <v>4232</v>
      </c>
      <c r="G2153" s="34"/>
      <c r="H2153" s="34"/>
      <c r="I2153" s="186"/>
      <c r="J2153" s="34"/>
      <c r="K2153" s="34"/>
      <c r="L2153" s="37"/>
      <c r="M2153" s="187"/>
      <c r="N2153" s="188"/>
      <c r="O2153" s="62"/>
      <c r="P2153" s="62"/>
      <c r="Q2153" s="62"/>
      <c r="R2153" s="62"/>
      <c r="S2153" s="62"/>
      <c r="T2153" s="63"/>
      <c r="U2153" s="32"/>
      <c r="V2153" s="32"/>
      <c r="W2153" s="32"/>
      <c r="X2153" s="32"/>
      <c r="Y2153" s="32"/>
      <c r="Z2153" s="32"/>
      <c r="AA2153" s="32"/>
      <c r="AB2153" s="32"/>
      <c r="AC2153" s="32"/>
      <c r="AD2153" s="32"/>
      <c r="AE2153" s="32"/>
      <c r="AT2153" s="15" t="s">
        <v>145</v>
      </c>
      <c r="AU2153" s="15" t="s">
        <v>83</v>
      </c>
    </row>
    <row r="2154" spans="1:65" s="2" customFormat="1" ht="11.25">
      <c r="A2154" s="32"/>
      <c r="B2154" s="33"/>
      <c r="C2154" s="34"/>
      <c r="D2154" s="189" t="s">
        <v>147</v>
      </c>
      <c r="E2154" s="34"/>
      <c r="F2154" s="190" t="s">
        <v>4233</v>
      </c>
      <c r="G2154" s="34"/>
      <c r="H2154" s="34"/>
      <c r="I2154" s="186"/>
      <c r="J2154" s="34"/>
      <c r="K2154" s="34"/>
      <c r="L2154" s="37"/>
      <c r="M2154" s="187"/>
      <c r="N2154" s="188"/>
      <c r="O2154" s="62"/>
      <c r="P2154" s="62"/>
      <c r="Q2154" s="62"/>
      <c r="R2154" s="62"/>
      <c r="S2154" s="62"/>
      <c r="T2154" s="63"/>
      <c r="U2154" s="32"/>
      <c r="V2154" s="32"/>
      <c r="W2154" s="32"/>
      <c r="X2154" s="32"/>
      <c r="Y2154" s="32"/>
      <c r="Z2154" s="32"/>
      <c r="AA2154" s="32"/>
      <c r="AB2154" s="32"/>
      <c r="AC2154" s="32"/>
      <c r="AD2154" s="32"/>
      <c r="AE2154" s="32"/>
      <c r="AT2154" s="15" t="s">
        <v>147</v>
      </c>
      <c r="AU2154" s="15" t="s">
        <v>83</v>
      </c>
    </row>
    <row r="2155" spans="1:65" s="2" customFormat="1" ht="16.5" customHeight="1">
      <c r="A2155" s="32"/>
      <c r="B2155" s="33"/>
      <c r="C2155" s="171" t="s">
        <v>4234</v>
      </c>
      <c r="D2155" s="171" t="s">
        <v>138</v>
      </c>
      <c r="E2155" s="172" t="s">
        <v>4235</v>
      </c>
      <c r="F2155" s="173" t="s">
        <v>4236</v>
      </c>
      <c r="G2155" s="174" t="s">
        <v>141</v>
      </c>
      <c r="H2155" s="175">
        <v>10</v>
      </c>
      <c r="I2155" s="176"/>
      <c r="J2155" s="177">
        <f>ROUND(I2155*H2155,2)</f>
        <v>0</v>
      </c>
      <c r="K2155" s="173" t="s">
        <v>142</v>
      </c>
      <c r="L2155" s="37"/>
      <c r="M2155" s="178" t="s">
        <v>19</v>
      </c>
      <c r="N2155" s="179" t="s">
        <v>44</v>
      </c>
      <c r="O2155" s="62"/>
      <c r="P2155" s="180">
        <f>O2155*H2155</f>
        <v>0</v>
      </c>
      <c r="Q2155" s="180">
        <v>8.0000000000000007E-5</v>
      </c>
      <c r="R2155" s="180">
        <f>Q2155*H2155</f>
        <v>8.0000000000000004E-4</v>
      </c>
      <c r="S2155" s="180">
        <v>0</v>
      </c>
      <c r="T2155" s="181">
        <f>S2155*H2155</f>
        <v>0</v>
      </c>
      <c r="U2155" s="32"/>
      <c r="V2155" s="32"/>
      <c r="W2155" s="32"/>
      <c r="X2155" s="32"/>
      <c r="Y2155" s="32"/>
      <c r="Z2155" s="32"/>
      <c r="AA2155" s="32"/>
      <c r="AB2155" s="32"/>
      <c r="AC2155" s="32"/>
      <c r="AD2155" s="32"/>
      <c r="AE2155" s="32"/>
      <c r="AR2155" s="182" t="s">
        <v>231</v>
      </c>
      <c r="AT2155" s="182" t="s">
        <v>138</v>
      </c>
      <c r="AU2155" s="182" t="s">
        <v>83</v>
      </c>
      <c r="AY2155" s="15" t="s">
        <v>136</v>
      </c>
      <c r="BE2155" s="183">
        <f>IF(N2155="základní",J2155,0)</f>
        <v>0</v>
      </c>
      <c r="BF2155" s="183">
        <f>IF(N2155="snížená",J2155,0)</f>
        <v>0</v>
      </c>
      <c r="BG2155" s="183">
        <f>IF(N2155="zákl. přenesená",J2155,0)</f>
        <v>0</v>
      </c>
      <c r="BH2155" s="183">
        <f>IF(N2155="sníž. přenesená",J2155,0)</f>
        <v>0</v>
      </c>
      <c r="BI2155" s="183">
        <f>IF(N2155="nulová",J2155,0)</f>
        <v>0</v>
      </c>
      <c r="BJ2155" s="15" t="s">
        <v>81</v>
      </c>
      <c r="BK2155" s="183">
        <f>ROUND(I2155*H2155,2)</f>
        <v>0</v>
      </c>
      <c r="BL2155" s="15" t="s">
        <v>231</v>
      </c>
      <c r="BM2155" s="182" t="s">
        <v>4237</v>
      </c>
    </row>
    <row r="2156" spans="1:65" s="2" customFormat="1" ht="11.25">
      <c r="A2156" s="32"/>
      <c r="B2156" s="33"/>
      <c r="C2156" s="34"/>
      <c r="D2156" s="184" t="s">
        <v>145</v>
      </c>
      <c r="E2156" s="34"/>
      <c r="F2156" s="185" t="s">
        <v>4238</v>
      </c>
      <c r="G2156" s="34"/>
      <c r="H2156" s="34"/>
      <c r="I2156" s="186"/>
      <c r="J2156" s="34"/>
      <c r="K2156" s="34"/>
      <c r="L2156" s="37"/>
      <c r="M2156" s="187"/>
      <c r="N2156" s="188"/>
      <c r="O2156" s="62"/>
      <c r="P2156" s="62"/>
      <c r="Q2156" s="62"/>
      <c r="R2156" s="62"/>
      <c r="S2156" s="62"/>
      <c r="T2156" s="63"/>
      <c r="U2156" s="32"/>
      <c r="V2156" s="32"/>
      <c r="W2156" s="32"/>
      <c r="X2156" s="32"/>
      <c r="Y2156" s="32"/>
      <c r="Z2156" s="32"/>
      <c r="AA2156" s="32"/>
      <c r="AB2156" s="32"/>
      <c r="AC2156" s="32"/>
      <c r="AD2156" s="32"/>
      <c r="AE2156" s="32"/>
      <c r="AT2156" s="15" t="s">
        <v>145</v>
      </c>
      <c r="AU2156" s="15" t="s">
        <v>83</v>
      </c>
    </row>
    <row r="2157" spans="1:65" s="2" customFormat="1" ht="11.25">
      <c r="A2157" s="32"/>
      <c r="B2157" s="33"/>
      <c r="C2157" s="34"/>
      <c r="D2157" s="189" t="s">
        <v>147</v>
      </c>
      <c r="E2157" s="34"/>
      <c r="F2157" s="190" t="s">
        <v>4239</v>
      </c>
      <c r="G2157" s="34"/>
      <c r="H2157" s="34"/>
      <c r="I2157" s="186"/>
      <c r="J2157" s="34"/>
      <c r="K2157" s="34"/>
      <c r="L2157" s="37"/>
      <c r="M2157" s="187"/>
      <c r="N2157" s="188"/>
      <c r="O2157" s="62"/>
      <c r="P2157" s="62"/>
      <c r="Q2157" s="62"/>
      <c r="R2157" s="62"/>
      <c r="S2157" s="62"/>
      <c r="T2157" s="63"/>
      <c r="U2157" s="32"/>
      <c r="V2157" s="32"/>
      <c r="W2157" s="32"/>
      <c r="X2157" s="32"/>
      <c r="Y2157" s="32"/>
      <c r="Z2157" s="32"/>
      <c r="AA2157" s="32"/>
      <c r="AB2157" s="32"/>
      <c r="AC2157" s="32"/>
      <c r="AD2157" s="32"/>
      <c r="AE2157" s="32"/>
      <c r="AT2157" s="15" t="s">
        <v>147</v>
      </c>
      <c r="AU2157" s="15" t="s">
        <v>83</v>
      </c>
    </row>
    <row r="2158" spans="1:65" s="2" customFormat="1" ht="16.5" customHeight="1">
      <c r="A2158" s="32"/>
      <c r="B2158" s="33"/>
      <c r="C2158" s="171" t="s">
        <v>4240</v>
      </c>
      <c r="D2158" s="171" t="s">
        <v>138</v>
      </c>
      <c r="E2158" s="172" t="s">
        <v>4241</v>
      </c>
      <c r="F2158" s="173" t="s">
        <v>4242</v>
      </c>
      <c r="G2158" s="174" t="s">
        <v>141</v>
      </c>
      <c r="H2158" s="175">
        <v>10</v>
      </c>
      <c r="I2158" s="176"/>
      <c r="J2158" s="177">
        <f>ROUND(I2158*H2158,2)</f>
        <v>0</v>
      </c>
      <c r="K2158" s="173" t="s">
        <v>142</v>
      </c>
      <c r="L2158" s="37"/>
      <c r="M2158" s="178" t="s">
        <v>19</v>
      </c>
      <c r="N2158" s="179" t="s">
        <v>44</v>
      </c>
      <c r="O2158" s="62"/>
      <c r="P2158" s="180">
        <f>O2158*H2158</f>
        <v>0</v>
      </c>
      <c r="Q2158" s="180">
        <v>6.9999999999999994E-5</v>
      </c>
      <c r="R2158" s="180">
        <f>Q2158*H2158</f>
        <v>6.9999999999999988E-4</v>
      </c>
      <c r="S2158" s="180">
        <v>0</v>
      </c>
      <c r="T2158" s="181">
        <f>S2158*H2158</f>
        <v>0</v>
      </c>
      <c r="U2158" s="32"/>
      <c r="V2158" s="32"/>
      <c r="W2158" s="32"/>
      <c r="X2158" s="32"/>
      <c r="Y2158" s="32"/>
      <c r="Z2158" s="32"/>
      <c r="AA2158" s="32"/>
      <c r="AB2158" s="32"/>
      <c r="AC2158" s="32"/>
      <c r="AD2158" s="32"/>
      <c r="AE2158" s="32"/>
      <c r="AR2158" s="182" t="s">
        <v>231</v>
      </c>
      <c r="AT2158" s="182" t="s">
        <v>138</v>
      </c>
      <c r="AU2158" s="182" t="s">
        <v>83</v>
      </c>
      <c r="AY2158" s="15" t="s">
        <v>136</v>
      </c>
      <c r="BE2158" s="183">
        <f>IF(N2158="základní",J2158,0)</f>
        <v>0</v>
      </c>
      <c r="BF2158" s="183">
        <f>IF(N2158="snížená",J2158,0)</f>
        <v>0</v>
      </c>
      <c r="BG2158" s="183">
        <f>IF(N2158="zákl. přenesená",J2158,0)</f>
        <v>0</v>
      </c>
      <c r="BH2158" s="183">
        <f>IF(N2158="sníž. přenesená",J2158,0)</f>
        <v>0</v>
      </c>
      <c r="BI2158" s="183">
        <f>IF(N2158="nulová",J2158,0)</f>
        <v>0</v>
      </c>
      <c r="BJ2158" s="15" t="s">
        <v>81</v>
      </c>
      <c r="BK2158" s="183">
        <f>ROUND(I2158*H2158,2)</f>
        <v>0</v>
      </c>
      <c r="BL2158" s="15" t="s">
        <v>231</v>
      </c>
      <c r="BM2158" s="182" t="s">
        <v>4243</v>
      </c>
    </row>
    <row r="2159" spans="1:65" s="2" customFormat="1" ht="11.25">
      <c r="A2159" s="32"/>
      <c r="B2159" s="33"/>
      <c r="C2159" s="34"/>
      <c r="D2159" s="184" t="s">
        <v>145</v>
      </c>
      <c r="E2159" s="34"/>
      <c r="F2159" s="185" t="s">
        <v>4244</v>
      </c>
      <c r="G2159" s="34"/>
      <c r="H2159" s="34"/>
      <c r="I2159" s="186"/>
      <c r="J2159" s="34"/>
      <c r="K2159" s="34"/>
      <c r="L2159" s="37"/>
      <c r="M2159" s="187"/>
      <c r="N2159" s="188"/>
      <c r="O2159" s="62"/>
      <c r="P2159" s="62"/>
      <c r="Q2159" s="62"/>
      <c r="R2159" s="62"/>
      <c r="S2159" s="62"/>
      <c r="T2159" s="63"/>
      <c r="U2159" s="32"/>
      <c r="V2159" s="32"/>
      <c r="W2159" s="32"/>
      <c r="X2159" s="32"/>
      <c r="Y2159" s="32"/>
      <c r="Z2159" s="32"/>
      <c r="AA2159" s="32"/>
      <c r="AB2159" s="32"/>
      <c r="AC2159" s="32"/>
      <c r="AD2159" s="32"/>
      <c r="AE2159" s="32"/>
      <c r="AT2159" s="15" t="s">
        <v>145</v>
      </c>
      <c r="AU2159" s="15" t="s">
        <v>83</v>
      </c>
    </row>
    <row r="2160" spans="1:65" s="2" customFormat="1" ht="11.25">
      <c r="A2160" s="32"/>
      <c r="B2160" s="33"/>
      <c r="C2160" s="34"/>
      <c r="D2160" s="189" t="s">
        <v>147</v>
      </c>
      <c r="E2160" s="34"/>
      <c r="F2160" s="190" t="s">
        <v>4245</v>
      </c>
      <c r="G2160" s="34"/>
      <c r="H2160" s="34"/>
      <c r="I2160" s="186"/>
      <c r="J2160" s="34"/>
      <c r="K2160" s="34"/>
      <c r="L2160" s="37"/>
      <c r="M2160" s="187"/>
      <c r="N2160" s="188"/>
      <c r="O2160" s="62"/>
      <c r="P2160" s="62"/>
      <c r="Q2160" s="62"/>
      <c r="R2160" s="62"/>
      <c r="S2160" s="62"/>
      <c r="T2160" s="63"/>
      <c r="U2160" s="32"/>
      <c r="V2160" s="32"/>
      <c r="W2160" s="32"/>
      <c r="X2160" s="32"/>
      <c r="Y2160" s="32"/>
      <c r="Z2160" s="32"/>
      <c r="AA2160" s="32"/>
      <c r="AB2160" s="32"/>
      <c r="AC2160" s="32"/>
      <c r="AD2160" s="32"/>
      <c r="AE2160" s="32"/>
      <c r="AT2160" s="15" t="s">
        <v>147</v>
      </c>
      <c r="AU2160" s="15" t="s">
        <v>83</v>
      </c>
    </row>
    <row r="2161" spans="1:65" s="2" customFormat="1" ht="16.5" customHeight="1">
      <c r="A2161" s="32"/>
      <c r="B2161" s="33"/>
      <c r="C2161" s="171" t="s">
        <v>3689</v>
      </c>
      <c r="D2161" s="171" t="s">
        <v>138</v>
      </c>
      <c r="E2161" s="172" t="s">
        <v>4246</v>
      </c>
      <c r="F2161" s="173" t="s">
        <v>4247</v>
      </c>
      <c r="G2161" s="174" t="s">
        <v>141</v>
      </c>
      <c r="H2161" s="175">
        <v>10</v>
      </c>
      <c r="I2161" s="176"/>
      <c r="J2161" s="177">
        <f>ROUND(I2161*H2161,2)</f>
        <v>0</v>
      </c>
      <c r="K2161" s="173" t="s">
        <v>142</v>
      </c>
      <c r="L2161" s="37"/>
      <c r="M2161" s="178" t="s">
        <v>19</v>
      </c>
      <c r="N2161" s="179" t="s">
        <v>44</v>
      </c>
      <c r="O2161" s="62"/>
      <c r="P2161" s="180">
        <f>O2161*H2161</f>
        <v>0</v>
      </c>
      <c r="Q2161" s="180">
        <v>2.1160000000000002E-2</v>
      </c>
      <c r="R2161" s="180">
        <f>Q2161*H2161</f>
        <v>0.21160000000000001</v>
      </c>
      <c r="S2161" s="180">
        <v>0</v>
      </c>
      <c r="T2161" s="181">
        <f>S2161*H2161</f>
        <v>0</v>
      </c>
      <c r="U2161" s="32"/>
      <c r="V2161" s="32"/>
      <c r="W2161" s="32"/>
      <c r="X2161" s="32"/>
      <c r="Y2161" s="32"/>
      <c r="Z2161" s="32"/>
      <c r="AA2161" s="32"/>
      <c r="AB2161" s="32"/>
      <c r="AC2161" s="32"/>
      <c r="AD2161" s="32"/>
      <c r="AE2161" s="32"/>
      <c r="AR2161" s="182" t="s">
        <v>231</v>
      </c>
      <c r="AT2161" s="182" t="s">
        <v>138</v>
      </c>
      <c r="AU2161" s="182" t="s">
        <v>83</v>
      </c>
      <c r="AY2161" s="15" t="s">
        <v>136</v>
      </c>
      <c r="BE2161" s="183">
        <f>IF(N2161="základní",J2161,0)</f>
        <v>0</v>
      </c>
      <c r="BF2161" s="183">
        <f>IF(N2161="snížená",J2161,0)</f>
        <v>0</v>
      </c>
      <c r="BG2161" s="183">
        <f>IF(N2161="zákl. přenesená",J2161,0)</f>
        <v>0</v>
      </c>
      <c r="BH2161" s="183">
        <f>IF(N2161="sníž. přenesená",J2161,0)</f>
        <v>0</v>
      </c>
      <c r="BI2161" s="183">
        <f>IF(N2161="nulová",J2161,0)</f>
        <v>0</v>
      </c>
      <c r="BJ2161" s="15" t="s">
        <v>81</v>
      </c>
      <c r="BK2161" s="183">
        <f>ROUND(I2161*H2161,2)</f>
        <v>0</v>
      </c>
      <c r="BL2161" s="15" t="s">
        <v>231</v>
      </c>
      <c r="BM2161" s="182" t="s">
        <v>4248</v>
      </c>
    </row>
    <row r="2162" spans="1:65" s="2" customFormat="1" ht="19.5">
      <c r="A2162" s="32"/>
      <c r="B2162" s="33"/>
      <c r="C2162" s="34"/>
      <c r="D2162" s="184" t="s">
        <v>145</v>
      </c>
      <c r="E2162" s="34"/>
      <c r="F2162" s="185" t="s">
        <v>4249</v>
      </c>
      <c r="G2162" s="34"/>
      <c r="H2162" s="34"/>
      <c r="I2162" s="186"/>
      <c r="J2162" s="34"/>
      <c r="K2162" s="34"/>
      <c r="L2162" s="37"/>
      <c r="M2162" s="187"/>
      <c r="N2162" s="188"/>
      <c r="O2162" s="62"/>
      <c r="P2162" s="62"/>
      <c r="Q2162" s="62"/>
      <c r="R2162" s="62"/>
      <c r="S2162" s="62"/>
      <c r="T2162" s="63"/>
      <c r="U2162" s="32"/>
      <c r="V2162" s="32"/>
      <c r="W2162" s="32"/>
      <c r="X2162" s="32"/>
      <c r="Y2162" s="32"/>
      <c r="Z2162" s="32"/>
      <c r="AA2162" s="32"/>
      <c r="AB2162" s="32"/>
      <c r="AC2162" s="32"/>
      <c r="AD2162" s="32"/>
      <c r="AE2162" s="32"/>
      <c r="AT2162" s="15" t="s">
        <v>145</v>
      </c>
      <c r="AU2162" s="15" t="s">
        <v>83</v>
      </c>
    </row>
    <row r="2163" spans="1:65" s="2" customFormat="1" ht="11.25">
      <c r="A2163" s="32"/>
      <c r="B2163" s="33"/>
      <c r="C2163" s="34"/>
      <c r="D2163" s="189" t="s">
        <v>147</v>
      </c>
      <c r="E2163" s="34"/>
      <c r="F2163" s="190" t="s">
        <v>4250</v>
      </c>
      <c r="G2163" s="34"/>
      <c r="H2163" s="34"/>
      <c r="I2163" s="186"/>
      <c r="J2163" s="34"/>
      <c r="K2163" s="34"/>
      <c r="L2163" s="37"/>
      <c r="M2163" s="187"/>
      <c r="N2163" s="188"/>
      <c r="O2163" s="62"/>
      <c r="P2163" s="62"/>
      <c r="Q2163" s="62"/>
      <c r="R2163" s="62"/>
      <c r="S2163" s="62"/>
      <c r="T2163" s="63"/>
      <c r="U2163" s="32"/>
      <c r="V2163" s="32"/>
      <c r="W2163" s="32"/>
      <c r="X2163" s="32"/>
      <c r="Y2163" s="32"/>
      <c r="Z2163" s="32"/>
      <c r="AA2163" s="32"/>
      <c r="AB2163" s="32"/>
      <c r="AC2163" s="32"/>
      <c r="AD2163" s="32"/>
      <c r="AE2163" s="32"/>
      <c r="AT2163" s="15" t="s">
        <v>147</v>
      </c>
      <c r="AU2163" s="15" t="s">
        <v>83</v>
      </c>
    </row>
    <row r="2164" spans="1:65" s="2" customFormat="1" ht="16.5" customHeight="1">
      <c r="A2164" s="32"/>
      <c r="B2164" s="33"/>
      <c r="C2164" s="171" t="s">
        <v>4251</v>
      </c>
      <c r="D2164" s="171" t="s">
        <v>138</v>
      </c>
      <c r="E2164" s="172" t="s">
        <v>4252</v>
      </c>
      <c r="F2164" s="173" t="s">
        <v>4253</v>
      </c>
      <c r="G2164" s="174" t="s">
        <v>141</v>
      </c>
      <c r="H2164" s="175">
        <v>5</v>
      </c>
      <c r="I2164" s="176"/>
      <c r="J2164" s="177">
        <f>ROUND(I2164*H2164,2)</f>
        <v>0</v>
      </c>
      <c r="K2164" s="173" t="s">
        <v>142</v>
      </c>
      <c r="L2164" s="37"/>
      <c r="M2164" s="178" t="s">
        <v>19</v>
      </c>
      <c r="N2164" s="179" t="s">
        <v>44</v>
      </c>
      <c r="O2164" s="62"/>
      <c r="P2164" s="180">
        <f>O2164*H2164</f>
        <v>0</v>
      </c>
      <c r="Q2164" s="180">
        <v>2.29E-2</v>
      </c>
      <c r="R2164" s="180">
        <f>Q2164*H2164</f>
        <v>0.1145</v>
      </c>
      <c r="S2164" s="180">
        <v>0</v>
      </c>
      <c r="T2164" s="181">
        <f>S2164*H2164</f>
        <v>0</v>
      </c>
      <c r="U2164" s="32"/>
      <c r="V2164" s="32"/>
      <c r="W2164" s="32"/>
      <c r="X2164" s="32"/>
      <c r="Y2164" s="32"/>
      <c r="Z2164" s="32"/>
      <c r="AA2164" s="32"/>
      <c r="AB2164" s="32"/>
      <c r="AC2164" s="32"/>
      <c r="AD2164" s="32"/>
      <c r="AE2164" s="32"/>
      <c r="AR2164" s="182" t="s">
        <v>231</v>
      </c>
      <c r="AT2164" s="182" t="s">
        <v>138</v>
      </c>
      <c r="AU2164" s="182" t="s">
        <v>83</v>
      </c>
      <c r="AY2164" s="15" t="s">
        <v>136</v>
      </c>
      <c r="BE2164" s="183">
        <f>IF(N2164="základní",J2164,0)</f>
        <v>0</v>
      </c>
      <c r="BF2164" s="183">
        <f>IF(N2164="snížená",J2164,0)</f>
        <v>0</v>
      </c>
      <c r="BG2164" s="183">
        <f>IF(N2164="zákl. přenesená",J2164,0)</f>
        <v>0</v>
      </c>
      <c r="BH2164" s="183">
        <f>IF(N2164="sníž. přenesená",J2164,0)</f>
        <v>0</v>
      </c>
      <c r="BI2164" s="183">
        <f>IF(N2164="nulová",J2164,0)</f>
        <v>0</v>
      </c>
      <c r="BJ2164" s="15" t="s">
        <v>81</v>
      </c>
      <c r="BK2164" s="183">
        <f>ROUND(I2164*H2164,2)</f>
        <v>0</v>
      </c>
      <c r="BL2164" s="15" t="s">
        <v>231</v>
      </c>
      <c r="BM2164" s="182" t="s">
        <v>4254</v>
      </c>
    </row>
    <row r="2165" spans="1:65" s="2" customFormat="1" ht="19.5">
      <c r="A2165" s="32"/>
      <c r="B2165" s="33"/>
      <c r="C2165" s="34"/>
      <c r="D2165" s="184" t="s">
        <v>145</v>
      </c>
      <c r="E2165" s="34"/>
      <c r="F2165" s="185" t="s">
        <v>4255</v>
      </c>
      <c r="G2165" s="34"/>
      <c r="H2165" s="34"/>
      <c r="I2165" s="186"/>
      <c r="J2165" s="34"/>
      <c r="K2165" s="34"/>
      <c r="L2165" s="37"/>
      <c r="M2165" s="187"/>
      <c r="N2165" s="188"/>
      <c r="O2165" s="62"/>
      <c r="P2165" s="62"/>
      <c r="Q2165" s="62"/>
      <c r="R2165" s="62"/>
      <c r="S2165" s="62"/>
      <c r="T2165" s="63"/>
      <c r="U2165" s="32"/>
      <c r="V2165" s="32"/>
      <c r="W2165" s="32"/>
      <c r="X2165" s="32"/>
      <c r="Y2165" s="32"/>
      <c r="Z2165" s="32"/>
      <c r="AA2165" s="32"/>
      <c r="AB2165" s="32"/>
      <c r="AC2165" s="32"/>
      <c r="AD2165" s="32"/>
      <c r="AE2165" s="32"/>
      <c r="AT2165" s="15" t="s">
        <v>145</v>
      </c>
      <c r="AU2165" s="15" t="s">
        <v>83</v>
      </c>
    </row>
    <row r="2166" spans="1:65" s="2" customFormat="1" ht="11.25">
      <c r="A2166" s="32"/>
      <c r="B2166" s="33"/>
      <c r="C2166" s="34"/>
      <c r="D2166" s="189" t="s">
        <v>147</v>
      </c>
      <c r="E2166" s="34"/>
      <c r="F2166" s="190" t="s">
        <v>4256</v>
      </c>
      <c r="G2166" s="34"/>
      <c r="H2166" s="34"/>
      <c r="I2166" s="186"/>
      <c r="J2166" s="34"/>
      <c r="K2166" s="34"/>
      <c r="L2166" s="37"/>
      <c r="M2166" s="187"/>
      <c r="N2166" s="188"/>
      <c r="O2166" s="62"/>
      <c r="P2166" s="62"/>
      <c r="Q2166" s="62"/>
      <c r="R2166" s="62"/>
      <c r="S2166" s="62"/>
      <c r="T2166" s="63"/>
      <c r="U2166" s="32"/>
      <c r="V2166" s="32"/>
      <c r="W2166" s="32"/>
      <c r="X2166" s="32"/>
      <c r="Y2166" s="32"/>
      <c r="Z2166" s="32"/>
      <c r="AA2166" s="32"/>
      <c r="AB2166" s="32"/>
      <c r="AC2166" s="32"/>
      <c r="AD2166" s="32"/>
      <c r="AE2166" s="32"/>
      <c r="AT2166" s="15" t="s">
        <v>147</v>
      </c>
      <c r="AU2166" s="15" t="s">
        <v>83</v>
      </c>
    </row>
    <row r="2167" spans="1:65" s="2" customFormat="1" ht="16.5" customHeight="1">
      <c r="A2167" s="32"/>
      <c r="B2167" s="33"/>
      <c r="C2167" s="171" t="s">
        <v>4257</v>
      </c>
      <c r="D2167" s="171" t="s">
        <v>138</v>
      </c>
      <c r="E2167" s="172" t="s">
        <v>4258</v>
      </c>
      <c r="F2167" s="173" t="s">
        <v>4259</v>
      </c>
      <c r="G2167" s="174" t="s">
        <v>141</v>
      </c>
      <c r="H2167" s="175">
        <v>5</v>
      </c>
      <c r="I2167" s="176"/>
      <c r="J2167" s="177">
        <f>ROUND(I2167*H2167,2)</f>
        <v>0</v>
      </c>
      <c r="K2167" s="173" t="s">
        <v>142</v>
      </c>
      <c r="L2167" s="37"/>
      <c r="M2167" s="178" t="s">
        <v>19</v>
      </c>
      <c r="N2167" s="179" t="s">
        <v>44</v>
      </c>
      <c r="O2167" s="62"/>
      <c r="P2167" s="180">
        <f>O2167*H2167</f>
        <v>0</v>
      </c>
      <c r="Q2167" s="180">
        <v>2.1559999999999999E-2</v>
      </c>
      <c r="R2167" s="180">
        <f>Q2167*H2167</f>
        <v>0.10779999999999999</v>
      </c>
      <c r="S2167" s="180">
        <v>0</v>
      </c>
      <c r="T2167" s="181">
        <f>S2167*H2167</f>
        <v>0</v>
      </c>
      <c r="U2167" s="32"/>
      <c r="V2167" s="32"/>
      <c r="W2167" s="32"/>
      <c r="X2167" s="32"/>
      <c r="Y2167" s="32"/>
      <c r="Z2167" s="32"/>
      <c r="AA2167" s="32"/>
      <c r="AB2167" s="32"/>
      <c r="AC2167" s="32"/>
      <c r="AD2167" s="32"/>
      <c r="AE2167" s="32"/>
      <c r="AR2167" s="182" t="s">
        <v>231</v>
      </c>
      <c r="AT2167" s="182" t="s">
        <v>138</v>
      </c>
      <c r="AU2167" s="182" t="s">
        <v>83</v>
      </c>
      <c r="AY2167" s="15" t="s">
        <v>136</v>
      </c>
      <c r="BE2167" s="183">
        <f>IF(N2167="základní",J2167,0)</f>
        <v>0</v>
      </c>
      <c r="BF2167" s="183">
        <f>IF(N2167="snížená",J2167,0)</f>
        <v>0</v>
      </c>
      <c r="BG2167" s="183">
        <f>IF(N2167="zákl. přenesená",J2167,0)</f>
        <v>0</v>
      </c>
      <c r="BH2167" s="183">
        <f>IF(N2167="sníž. přenesená",J2167,0)</f>
        <v>0</v>
      </c>
      <c r="BI2167" s="183">
        <f>IF(N2167="nulová",J2167,0)</f>
        <v>0</v>
      </c>
      <c r="BJ2167" s="15" t="s">
        <v>81</v>
      </c>
      <c r="BK2167" s="183">
        <f>ROUND(I2167*H2167,2)</f>
        <v>0</v>
      </c>
      <c r="BL2167" s="15" t="s">
        <v>231</v>
      </c>
      <c r="BM2167" s="182" t="s">
        <v>4260</v>
      </c>
    </row>
    <row r="2168" spans="1:65" s="2" customFormat="1" ht="19.5">
      <c r="A2168" s="32"/>
      <c r="B2168" s="33"/>
      <c r="C2168" s="34"/>
      <c r="D2168" s="184" t="s">
        <v>145</v>
      </c>
      <c r="E2168" s="34"/>
      <c r="F2168" s="185" t="s">
        <v>4261</v>
      </c>
      <c r="G2168" s="34"/>
      <c r="H2168" s="34"/>
      <c r="I2168" s="186"/>
      <c r="J2168" s="34"/>
      <c r="K2168" s="34"/>
      <c r="L2168" s="37"/>
      <c r="M2168" s="187"/>
      <c r="N2168" s="188"/>
      <c r="O2168" s="62"/>
      <c r="P2168" s="62"/>
      <c r="Q2168" s="62"/>
      <c r="R2168" s="62"/>
      <c r="S2168" s="62"/>
      <c r="T2168" s="63"/>
      <c r="U2168" s="32"/>
      <c r="V2168" s="32"/>
      <c r="W2168" s="32"/>
      <c r="X2168" s="32"/>
      <c r="Y2168" s="32"/>
      <c r="Z2168" s="32"/>
      <c r="AA2168" s="32"/>
      <c r="AB2168" s="32"/>
      <c r="AC2168" s="32"/>
      <c r="AD2168" s="32"/>
      <c r="AE2168" s="32"/>
      <c r="AT2168" s="15" t="s">
        <v>145</v>
      </c>
      <c r="AU2168" s="15" t="s">
        <v>83</v>
      </c>
    </row>
    <row r="2169" spans="1:65" s="2" customFormat="1" ht="11.25">
      <c r="A2169" s="32"/>
      <c r="B2169" s="33"/>
      <c r="C2169" s="34"/>
      <c r="D2169" s="189" t="s">
        <v>147</v>
      </c>
      <c r="E2169" s="34"/>
      <c r="F2169" s="190" t="s">
        <v>4262</v>
      </c>
      <c r="G2169" s="34"/>
      <c r="H2169" s="34"/>
      <c r="I2169" s="186"/>
      <c r="J2169" s="34"/>
      <c r="K2169" s="34"/>
      <c r="L2169" s="37"/>
      <c r="M2169" s="187"/>
      <c r="N2169" s="188"/>
      <c r="O2169" s="62"/>
      <c r="P2169" s="62"/>
      <c r="Q2169" s="62"/>
      <c r="R2169" s="62"/>
      <c r="S2169" s="62"/>
      <c r="T2169" s="63"/>
      <c r="U2169" s="32"/>
      <c r="V2169" s="32"/>
      <c r="W2169" s="32"/>
      <c r="X2169" s="32"/>
      <c r="Y2169" s="32"/>
      <c r="Z2169" s="32"/>
      <c r="AA2169" s="32"/>
      <c r="AB2169" s="32"/>
      <c r="AC2169" s="32"/>
      <c r="AD2169" s="32"/>
      <c r="AE2169" s="32"/>
      <c r="AT2169" s="15" t="s">
        <v>147</v>
      </c>
      <c r="AU2169" s="15" t="s">
        <v>83</v>
      </c>
    </row>
    <row r="2170" spans="1:65" s="2" customFormat="1" ht="16.5" customHeight="1">
      <c r="A2170" s="32"/>
      <c r="B2170" s="33"/>
      <c r="C2170" s="171" t="s">
        <v>4263</v>
      </c>
      <c r="D2170" s="171" t="s">
        <v>138</v>
      </c>
      <c r="E2170" s="172" t="s">
        <v>4264</v>
      </c>
      <c r="F2170" s="173" t="s">
        <v>4265</v>
      </c>
      <c r="G2170" s="174" t="s">
        <v>141</v>
      </c>
      <c r="H2170" s="175">
        <v>10</v>
      </c>
      <c r="I2170" s="176"/>
      <c r="J2170" s="177">
        <f>ROUND(I2170*H2170,2)</f>
        <v>0</v>
      </c>
      <c r="K2170" s="173" t="s">
        <v>142</v>
      </c>
      <c r="L2170" s="37"/>
      <c r="M2170" s="178" t="s">
        <v>19</v>
      </c>
      <c r="N2170" s="179" t="s">
        <v>44</v>
      </c>
      <c r="O2170" s="62"/>
      <c r="P2170" s="180">
        <f>O2170*H2170</f>
        <v>0</v>
      </c>
      <c r="Q2170" s="180">
        <v>2.3439999999999999E-2</v>
      </c>
      <c r="R2170" s="180">
        <f>Q2170*H2170</f>
        <v>0.2344</v>
      </c>
      <c r="S2170" s="180">
        <v>0</v>
      </c>
      <c r="T2170" s="181">
        <f>S2170*H2170</f>
        <v>0</v>
      </c>
      <c r="U2170" s="32"/>
      <c r="V2170" s="32"/>
      <c r="W2170" s="32"/>
      <c r="X2170" s="32"/>
      <c r="Y2170" s="32"/>
      <c r="Z2170" s="32"/>
      <c r="AA2170" s="32"/>
      <c r="AB2170" s="32"/>
      <c r="AC2170" s="32"/>
      <c r="AD2170" s="32"/>
      <c r="AE2170" s="32"/>
      <c r="AR2170" s="182" t="s">
        <v>231</v>
      </c>
      <c r="AT2170" s="182" t="s">
        <v>138</v>
      </c>
      <c r="AU2170" s="182" t="s">
        <v>83</v>
      </c>
      <c r="AY2170" s="15" t="s">
        <v>136</v>
      </c>
      <c r="BE2170" s="183">
        <f>IF(N2170="základní",J2170,0)</f>
        <v>0</v>
      </c>
      <c r="BF2170" s="183">
        <f>IF(N2170="snížená",J2170,0)</f>
        <v>0</v>
      </c>
      <c r="BG2170" s="183">
        <f>IF(N2170="zákl. přenesená",J2170,0)</f>
        <v>0</v>
      </c>
      <c r="BH2170" s="183">
        <f>IF(N2170="sníž. přenesená",J2170,0)</f>
        <v>0</v>
      </c>
      <c r="BI2170" s="183">
        <f>IF(N2170="nulová",J2170,0)</f>
        <v>0</v>
      </c>
      <c r="BJ2170" s="15" t="s">
        <v>81</v>
      </c>
      <c r="BK2170" s="183">
        <f>ROUND(I2170*H2170,2)</f>
        <v>0</v>
      </c>
      <c r="BL2170" s="15" t="s">
        <v>231</v>
      </c>
      <c r="BM2170" s="182" t="s">
        <v>4266</v>
      </c>
    </row>
    <row r="2171" spans="1:65" s="2" customFormat="1" ht="19.5">
      <c r="A2171" s="32"/>
      <c r="B2171" s="33"/>
      <c r="C2171" s="34"/>
      <c r="D2171" s="184" t="s">
        <v>145</v>
      </c>
      <c r="E2171" s="34"/>
      <c r="F2171" s="185" t="s">
        <v>4267</v>
      </c>
      <c r="G2171" s="34"/>
      <c r="H2171" s="34"/>
      <c r="I2171" s="186"/>
      <c r="J2171" s="34"/>
      <c r="K2171" s="34"/>
      <c r="L2171" s="37"/>
      <c r="M2171" s="187"/>
      <c r="N2171" s="188"/>
      <c r="O2171" s="62"/>
      <c r="P2171" s="62"/>
      <c r="Q2171" s="62"/>
      <c r="R2171" s="62"/>
      <c r="S2171" s="62"/>
      <c r="T2171" s="63"/>
      <c r="U2171" s="32"/>
      <c r="V2171" s="32"/>
      <c r="W2171" s="32"/>
      <c r="X2171" s="32"/>
      <c r="Y2171" s="32"/>
      <c r="Z2171" s="32"/>
      <c r="AA2171" s="32"/>
      <c r="AB2171" s="32"/>
      <c r="AC2171" s="32"/>
      <c r="AD2171" s="32"/>
      <c r="AE2171" s="32"/>
      <c r="AT2171" s="15" t="s">
        <v>145</v>
      </c>
      <c r="AU2171" s="15" t="s">
        <v>83</v>
      </c>
    </row>
    <row r="2172" spans="1:65" s="2" customFormat="1" ht="11.25">
      <c r="A2172" s="32"/>
      <c r="B2172" s="33"/>
      <c r="C2172" s="34"/>
      <c r="D2172" s="189" t="s">
        <v>147</v>
      </c>
      <c r="E2172" s="34"/>
      <c r="F2172" s="190" t="s">
        <v>4268</v>
      </c>
      <c r="G2172" s="34"/>
      <c r="H2172" s="34"/>
      <c r="I2172" s="186"/>
      <c r="J2172" s="34"/>
      <c r="K2172" s="34"/>
      <c r="L2172" s="37"/>
      <c r="M2172" s="187"/>
      <c r="N2172" s="188"/>
      <c r="O2172" s="62"/>
      <c r="P2172" s="62"/>
      <c r="Q2172" s="62"/>
      <c r="R2172" s="62"/>
      <c r="S2172" s="62"/>
      <c r="T2172" s="63"/>
      <c r="U2172" s="32"/>
      <c r="V2172" s="32"/>
      <c r="W2172" s="32"/>
      <c r="X2172" s="32"/>
      <c r="Y2172" s="32"/>
      <c r="Z2172" s="32"/>
      <c r="AA2172" s="32"/>
      <c r="AB2172" s="32"/>
      <c r="AC2172" s="32"/>
      <c r="AD2172" s="32"/>
      <c r="AE2172" s="32"/>
      <c r="AT2172" s="15" t="s">
        <v>147</v>
      </c>
      <c r="AU2172" s="15" t="s">
        <v>83</v>
      </c>
    </row>
    <row r="2173" spans="1:65" s="2" customFormat="1" ht="16.5" customHeight="1">
      <c r="A2173" s="32"/>
      <c r="B2173" s="33"/>
      <c r="C2173" s="171" t="s">
        <v>4269</v>
      </c>
      <c r="D2173" s="171" t="s">
        <v>138</v>
      </c>
      <c r="E2173" s="172" t="s">
        <v>4270</v>
      </c>
      <c r="F2173" s="173" t="s">
        <v>4271</v>
      </c>
      <c r="G2173" s="174" t="s">
        <v>141</v>
      </c>
      <c r="H2173" s="175">
        <v>100</v>
      </c>
      <c r="I2173" s="176"/>
      <c r="J2173" s="177">
        <f>ROUND(I2173*H2173,2)</f>
        <v>0</v>
      </c>
      <c r="K2173" s="173" t="s">
        <v>142</v>
      </c>
      <c r="L2173" s="37"/>
      <c r="M2173" s="178" t="s">
        <v>19</v>
      </c>
      <c r="N2173" s="179" t="s">
        <v>44</v>
      </c>
      <c r="O2173" s="62"/>
      <c r="P2173" s="180">
        <f>O2173*H2173</f>
        <v>0</v>
      </c>
      <c r="Q2173" s="180">
        <v>2.0000000000000001E-4</v>
      </c>
      <c r="R2173" s="180">
        <f>Q2173*H2173</f>
        <v>0.02</v>
      </c>
      <c r="S2173" s="180">
        <v>0</v>
      </c>
      <c r="T2173" s="181">
        <f>S2173*H2173</f>
        <v>0</v>
      </c>
      <c r="U2173" s="32"/>
      <c r="V2173" s="32"/>
      <c r="W2173" s="32"/>
      <c r="X2173" s="32"/>
      <c r="Y2173" s="32"/>
      <c r="Z2173" s="32"/>
      <c r="AA2173" s="32"/>
      <c r="AB2173" s="32"/>
      <c r="AC2173" s="32"/>
      <c r="AD2173" s="32"/>
      <c r="AE2173" s="32"/>
      <c r="AR2173" s="182" t="s">
        <v>231</v>
      </c>
      <c r="AT2173" s="182" t="s">
        <v>138</v>
      </c>
      <c r="AU2173" s="182" t="s">
        <v>83</v>
      </c>
      <c r="AY2173" s="15" t="s">
        <v>136</v>
      </c>
      <c r="BE2173" s="183">
        <f>IF(N2173="základní",J2173,0)</f>
        <v>0</v>
      </c>
      <c r="BF2173" s="183">
        <f>IF(N2173="snížená",J2173,0)</f>
        <v>0</v>
      </c>
      <c r="BG2173" s="183">
        <f>IF(N2173="zákl. přenesená",J2173,0)</f>
        <v>0</v>
      </c>
      <c r="BH2173" s="183">
        <f>IF(N2173="sníž. přenesená",J2173,0)</f>
        <v>0</v>
      </c>
      <c r="BI2173" s="183">
        <f>IF(N2173="nulová",J2173,0)</f>
        <v>0</v>
      </c>
      <c r="BJ2173" s="15" t="s">
        <v>81</v>
      </c>
      <c r="BK2173" s="183">
        <f>ROUND(I2173*H2173,2)</f>
        <v>0</v>
      </c>
      <c r="BL2173" s="15" t="s">
        <v>231</v>
      </c>
      <c r="BM2173" s="182" t="s">
        <v>4272</v>
      </c>
    </row>
    <row r="2174" spans="1:65" s="2" customFormat="1" ht="19.5">
      <c r="A2174" s="32"/>
      <c r="B2174" s="33"/>
      <c r="C2174" s="34"/>
      <c r="D2174" s="184" t="s">
        <v>145</v>
      </c>
      <c r="E2174" s="34"/>
      <c r="F2174" s="185" t="s">
        <v>4273</v>
      </c>
      <c r="G2174" s="34"/>
      <c r="H2174" s="34"/>
      <c r="I2174" s="186"/>
      <c r="J2174" s="34"/>
      <c r="K2174" s="34"/>
      <c r="L2174" s="37"/>
      <c r="M2174" s="187"/>
      <c r="N2174" s="188"/>
      <c r="O2174" s="62"/>
      <c r="P2174" s="62"/>
      <c r="Q2174" s="62"/>
      <c r="R2174" s="62"/>
      <c r="S2174" s="62"/>
      <c r="T2174" s="63"/>
      <c r="U2174" s="32"/>
      <c r="V2174" s="32"/>
      <c r="W2174" s="32"/>
      <c r="X2174" s="32"/>
      <c r="Y2174" s="32"/>
      <c r="Z2174" s="32"/>
      <c r="AA2174" s="32"/>
      <c r="AB2174" s="32"/>
      <c r="AC2174" s="32"/>
      <c r="AD2174" s="32"/>
      <c r="AE2174" s="32"/>
      <c r="AT2174" s="15" t="s">
        <v>145</v>
      </c>
      <c r="AU2174" s="15" t="s">
        <v>83</v>
      </c>
    </row>
    <row r="2175" spans="1:65" s="2" customFormat="1" ht="11.25">
      <c r="A2175" s="32"/>
      <c r="B2175" s="33"/>
      <c r="C2175" s="34"/>
      <c r="D2175" s="189" t="s">
        <v>147</v>
      </c>
      <c r="E2175" s="34"/>
      <c r="F2175" s="190" t="s">
        <v>4274</v>
      </c>
      <c r="G2175" s="34"/>
      <c r="H2175" s="34"/>
      <c r="I2175" s="186"/>
      <c r="J2175" s="34"/>
      <c r="K2175" s="34"/>
      <c r="L2175" s="37"/>
      <c r="M2175" s="187"/>
      <c r="N2175" s="188"/>
      <c r="O2175" s="62"/>
      <c r="P2175" s="62"/>
      <c r="Q2175" s="62"/>
      <c r="R2175" s="62"/>
      <c r="S2175" s="62"/>
      <c r="T2175" s="63"/>
      <c r="U2175" s="32"/>
      <c r="V2175" s="32"/>
      <c r="W2175" s="32"/>
      <c r="X2175" s="32"/>
      <c r="Y2175" s="32"/>
      <c r="Z2175" s="32"/>
      <c r="AA2175" s="32"/>
      <c r="AB2175" s="32"/>
      <c r="AC2175" s="32"/>
      <c r="AD2175" s="32"/>
      <c r="AE2175" s="32"/>
      <c r="AT2175" s="15" t="s">
        <v>147</v>
      </c>
      <c r="AU2175" s="15" t="s">
        <v>83</v>
      </c>
    </row>
    <row r="2176" spans="1:65" s="2" customFormat="1" ht="16.5" customHeight="1">
      <c r="A2176" s="32"/>
      <c r="B2176" s="33"/>
      <c r="C2176" s="171" t="s">
        <v>4275</v>
      </c>
      <c r="D2176" s="171" t="s">
        <v>138</v>
      </c>
      <c r="E2176" s="172" t="s">
        <v>4276</v>
      </c>
      <c r="F2176" s="173" t="s">
        <v>4277</v>
      </c>
      <c r="G2176" s="174" t="s">
        <v>141</v>
      </c>
      <c r="H2176" s="175">
        <v>5</v>
      </c>
      <c r="I2176" s="176"/>
      <c r="J2176" s="177">
        <f>ROUND(I2176*H2176,2)</f>
        <v>0</v>
      </c>
      <c r="K2176" s="173" t="s">
        <v>142</v>
      </c>
      <c r="L2176" s="37"/>
      <c r="M2176" s="178" t="s">
        <v>19</v>
      </c>
      <c r="N2176" s="179" t="s">
        <v>44</v>
      </c>
      <c r="O2176" s="62"/>
      <c r="P2176" s="180">
        <f>O2176*H2176</f>
        <v>0</v>
      </c>
      <c r="Q2176" s="180">
        <v>2.7E-4</v>
      </c>
      <c r="R2176" s="180">
        <f>Q2176*H2176</f>
        <v>1.3500000000000001E-3</v>
      </c>
      <c r="S2176" s="180">
        <v>0</v>
      </c>
      <c r="T2176" s="181">
        <f>S2176*H2176</f>
        <v>0</v>
      </c>
      <c r="U2176" s="32"/>
      <c r="V2176" s="32"/>
      <c r="W2176" s="32"/>
      <c r="X2176" s="32"/>
      <c r="Y2176" s="32"/>
      <c r="Z2176" s="32"/>
      <c r="AA2176" s="32"/>
      <c r="AB2176" s="32"/>
      <c r="AC2176" s="32"/>
      <c r="AD2176" s="32"/>
      <c r="AE2176" s="32"/>
      <c r="AR2176" s="182" t="s">
        <v>231</v>
      </c>
      <c r="AT2176" s="182" t="s">
        <v>138</v>
      </c>
      <c r="AU2176" s="182" t="s">
        <v>83</v>
      </c>
      <c r="AY2176" s="15" t="s">
        <v>136</v>
      </c>
      <c r="BE2176" s="183">
        <f>IF(N2176="základní",J2176,0)</f>
        <v>0</v>
      </c>
      <c r="BF2176" s="183">
        <f>IF(N2176="snížená",J2176,0)</f>
        <v>0</v>
      </c>
      <c r="BG2176" s="183">
        <f>IF(N2176="zákl. přenesená",J2176,0)</f>
        <v>0</v>
      </c>
      <c r="BH2176" s="183">
        <f>IF(N2176="sníž. přenesená",J2176,0)</f>
        <v>0</v>
      </c>
      <c r="BI2176" s="183">
        <f>IF(N2176="nulová",J2176,0)</f>
        <v>0</v>
      </c>
      <c r="BJ2176" s="15" t="s">
        <v>81</v>
      </c>
      <c r="BK2176" s="183">
        <f>ROUND(I2176*H2176,2)</f>
        <v>0</v>
      </c>
      <c r="BL2176" s="15" t="s">
        <v>231</v>
      </c>
      <c r="BM2176" s="182" t="s">
        <v>4278</v>
      </c>
    </row>
    <row r="2177" spans="1:65" s="2" customFormat="1" ht="19.5">
      <c r="A2177" s="32"/>
      <c r="B2177" s="33"/>
      <c r="C2177" s="34"/>
      <c r="D2177" s="184" t="s">
        <v>145</v>
      </c>
      <c r="E2177" s="34"/>
      <c r="F2177" s="185" t="s">
        <v>4279</v>
      </c>
      <c r="G2177" s="34"/>
      <c r="H2177" s="34"/>
      <c r="I2177" s="186"/>
      <c r="J2177" s="34"/>
      <c r="K2177" s="34"/>
      <c r="L2177" s="37"/>
      <c r="M2177" s="187"/>
      <c r="N2177" s="188"/>
      <c r="O2177" s="62"/>
      <c r="P2177" s="62"/>
      <c r="Q2177" s="62"/>
      <c r="R2177" s="62"/>
      <c r="S2177" s="62"/>
      <c r="T2177" s="63"/>
      <c r="U2177" s="32"/>
      <c r="V2177" s="32"/>
      <c r="W2177" s="32"/>
      <c r="X2177" s="32"/>
      <c r="Y2177" s="32"/>
      <c r="Z2177" s="32"/>
      <c r="AA2177" s="32"/>
      <c r="AB2177" s="32"/>
      <c r="AC2177" s="32"/>
      <c r="AD2177" s="32"/>
      <c r="AE2177" s="32"/>
      <c r="AT2177" s="15" t="s">
        <v>145</v>
      </c>
      <c r="AU2177" s="15" t="s">
        <v>83</v>
      </c>
    </row>
    <row r="2178" spans="1:65" s="2" customFormat="1" ht="11.25">
      <c r="A2178" s="32"/>
      <c r="B2178" s="33"/>
      <c r="C2178" s="34"/>
      <c r="D2178" s="189" t="s">
        <v>147</v>
      </c>
      <c r="E2178" s="34"/>
      <c r="F2178" s="190" t="s">
        <v>4280</v>
      </c>
      <c r="G2178" s="34"/>
      <c r="H2178" s="34"/>
      <c r="I2178" s="186"/>
      <c r="J2178" s="34"/>
      <c r="K2178" s="34"/>
      <c r="L2178" s="37"/>
      <c r="M2178" s="187"/>
      <c r="N2178" s="188"/>
      <c r="O2178" s="62"/>
      <c r="P2178" s="62"/>
      <c r="Q2178" s="62"/>
      <c r="R2178" s="62"/>
      <c r="S2178" s="62"/>
      <c r="T2178" s="63"/>
      <c r="U2178" s="32"/>
      <c r="V2178" s="32"/>
      <c r="W2178" s="32"/>
      <c r="X2178" s="32"/>
      <c r="Y2178" s="32"/>
      <c r="Z2178" s="32"/>
      <c r="AA2178" s="32"/>
      <c r="AB2178" s="32"/>
      <c r="AC2178" s="32"/>
      <c r="AD2178" s="32"/>
      <c r="AE2178" s="32"/>
      <c r="AT2178" s="15" t="s">
        <v>147</v>
      </c>
      <c r="AU2178" s="15" t="s">
        <v>83</v>
      </c>
    </row>
    <row r="2179" spans="1:65" s="2" customFormat="1" ht="16.5" customHeight="1">
      <c r="A2179" s="32"/>
      <c r="B2179" s="33"/>
      <c r="C2179" s="171" t="s">
        <v>4281</v>
      </c>
      <c r="D2179" s="171" t="s">
        <v>138</v>
      </c>
      <c r="E2179" s="172" t="s">
        <v>4282</v>
      </c>
      <c r="F2179" s="173" t="s">
        <v>4283</v>
      </c>
      <c r="G2179" s="174" t="s">
        <v>141</v>
      </c>
      <c r="H2179" s="175">
        <v>5</v>
      </c>
      <c r="I2179" s="176"/>
      <c r="J2179" s="177">
        <f>ROUND(I2179*H2179,2)</f>
        <v>0</v>
      </c>
      <c r="K2179" s="173" t="s">
        <v>142</v>
      </c>
      <c r="L2179" s="37"/>
      <c r="M2179" s="178" t="s">
        <v>19</v>
      </c>
      <c r="N2179" s="179" t="s">
        <v>44</v>
      </c>
      <c r="O2179" s="62"/>
      <c r="P2179" s="180">
        <f>O2179*H2179</f>
        <v>0</v>
      </c>
      <c r="Q2179" s="180">
        <v>3.6000000000000002E-4</v>
      </c>
      <c r="R2179" s="180">
        <f>Q2179*H2179</f>
        <v>1.8000000000000002E-3</v>
      </c>
      <c r="S2179" s="180">
        <v>0</v>
      </c>
      <c r="T2179" s="181">
        <f>S2179*H2179</f>
        <v>0</v>
      </c>
      <c r="U2179" s="32"/>
      <c r="V2179" s="32"/>
      <c r="W2179" s="32"/>
      <c r="X2179" s="32"/>
      <c r="Y2179" s="32"/>
      <c r="Z2179" s="32"/>
      <c r="AA2179" s="32"/>
      <c r="AB2179" s="32"/>
      <c r="AC2179" s="32"/>
      <c r="AD2179" s="32"/>
      <c r="AE2179" s="32"/>
      <c r="AR2179" s="182" t="s">
        <v>231</v>
      </c>
      <c r="AT2179" s="182" t="s">
        <v>138</v>
      </c>
      <c r="AU2179" s="182" t="s">
        <v>83</v>
      </c>
      <c r="AY2179" s="15" t="s">
        <v>136</v>
      </c>
      <c r="BE2179" s="183">
        <f>IF(N2179="základní",J2179,0)</f>
        <v>0</v>
      </c>
      <c r="BF2179" s="183">
        <f>IF(N2179="snížená",J2179,0)</f>
        <v>0</v>
      </c>
      <c r="BG2179" s="183">
        <f>IF(N2179="zákl. přenesená",J2179,0)</f>
        <v>0</v>
      </c>
      <c r="BH2179" s="183">
        <f>IF(N2179="sníž. přenesená",J2179,0)</f>
        <v>0</v>
      </c>
      <c r="BI2179" s="183">
        <f>IF(N2179="nulová",J2179,0)</f>
        <v>0</v>
      </c>
      <c r="BJ2179" s="15" t="s">
        <v>81</v>
      </c>
      <c r="BK2179" s="183">
        <f>ROUND(I2179*H2179,2)</f>
        <v>0</v>
      </c>
      <c r="BL2179" s="15" t="s">
        <v>231</v>
      </c>
      <c r="BM2179" s="182" t="s">
        <v>4284</v>
      </c>
    </row>
    <row r="2180" spans="1:65" s="2" customFormat="1" ht="19.5">
      <c r="A2180" s="32"/>
      <c r="B2180" s="33"/>
      <c r="C2180" s="34"/>
      <c r="D2180" s="184" t="s">
        <v>145</v>
      </c>
      <c r="E2180" s="34"/>
      <c r="F2180" s="185" t="s">
        <v>4285</v>
      </c>
      <c r="G2180" s="34"/>
      <c r="H2180" s="34"/>
      <c r="I2180" s="186"/>
      <c r="J2180" s="34"/>
      <c r="K2180" s="34"/>
      <c r="L2180" s="37"/>
      <c r="M2180" s="187"/>
      <c r="N2180" s="188"/>
      <c r="O2180" s="62"/>
      <c r="P2180" s="62"/>
      <c r="Q2180" s="62"/>
      <c r="R2180" s="62"/>
      <c r="S2180" s="62"/>
      <c r="T2180" s="63"/>
      <c r="U2180" s="32"/>
      <c r="V2180" s="32"/>
      <c r="W2180" s="32"/>
      <c r="X2180" s="32"/>
      <c r="Y2180" s="32"/>
      <c r="Z2180" s="32"/>
      <c r="AA2180" s="32"/>
      <c r="AB2180" s="32"/>
      <c r="AC2180" s="32"/>
      <c r="AD2180" s="32"/>
      <c r="AE2180" s="32"/>
      <c r="AT2180" s="15" t="s">
        <v>145</v>
      </c>
      <c r="AU2180" s="15" t="s">
        <v>83</v>
      </c>
    </row>
    <row r="2181" spans="1:65" s="2" customFormat="1" ht="11.25">
      <c r="A2181" s="32"/>
      <c r="B2181" s="33"/>
      <c r="C2181" s="34"/>
      <c r="D2181" s="189" t="s">
        <v>147</v>
      </c>
      <c r="E2181" s="34"/>
      <c r="F2181" s="190" t="s">
        <v>4286</v>
      </c>
      <c r="G2181" s="34"/>
      <c r="H2181" s="34"/>
      <c r="I2181" s="186"/>
      <c r="J2181" s="34"/>
      <c r="K2181" s="34"/>
      <c r="L2181" s="37"/>
      <c r="M2181" s="187"/>
      <c r="N2181" s="188"/>
      <c r="O2181" s="62"/>
      <c r="P2181" s="62"/>
      <c r="Q2181" s="62"/>
      <c r="R2181" s="62"/>
      <c r="S2181" s="62"/>
      <c r="T2181" s="63"/>
      <c r="U2181" s="32"/>
      <c r="V2181" s="32"/>
      <c r="W2181" s="32"/>
      <c r="X2181" s="32"/>
      <c r="Y2181" s="32"/>
      <c r="Z2181" s="32"/>
      <c r="AA2181" s="32"/>
      <c r="AB2181" s="32"/>
      <c r="AC2181" s="32"/>
      <c r="AD2181" s="32"/>
      <c r="AE2181" s="32"/>
      <c r="AT2181" s="15" t="s">
        <v>147</v>
      </c>
      <c r="AU2181" s="15" t="s">
        <v>83</v>
      </c>
    </row>
    <row r="2182" spans="1:65" s="2" customFormat="1" ht="16.5" customHeight="1">
      <c r="A2182" s="32"/>
      <c r="B2182" s="33"/>
      <c r="C2182" s="171" t="s">
        <v>4287</v>
      </c>
      <c r="D2182" s="171" t="s">
        <v>138</v>
      </c>
      <c r="E2182" s="172" t="s">
        <v>4288</v>
      </c>
      <c r="F2182" s="173" t="s">
        <v>4289</v>
      </c>
      <c r="G2182" s="174" t="s">
        <v>141</v>
      </c>
      <c r="H2182" s="175">
        <v>5</v>
      </c>
      <c r="I2182" s="176"/>
      <c r="J2182" s="177">
        <f>ROUND(I2182*H2182,2)</f>
        <v>0</v>
      </c>
      <c r="K2182" s="173" t="s">
        <v>142</v>
      </c>
      <c r="L2182" s="37"/>
      <c r="M2182" s="178" t="s">
        <v>19</v>
      </c>
      <c r="N2182" s="179" t="s">
        <v>44</v>
      </c>
      <c r="O2182" s="62"/>
      <c r="P2182" s="180">
        <f>O2182*H2182</f>
        <v>0</v>
      </c>
      <c r="Q2182" s="180">
        <v>2.1000000000000001E-4</v>
      </c>
      <c r="R2182" s="180">
        <f>Q2182*H2182</f>
        <v>1.0500000000000002E-3</v>
      </c>
      <c r="S2182" s="180">
        <v>0</v>
      </c>
      <c r="T2182" s="181">
        <f>S2182*H2182</f>
        <v>0</v>
      </c>
      <c r="U2182" s="32"/>
      <c r="V2182" s="32"/>
      <c r="W2182" s="32"/>
      <c r="X2182" s="32"/>
      <c r="Y2182" s="32"/>
      <c r="Z2182" s="32"/>
      <c r="AA2182" s="32"/>
      <c r="AB2182" s="32"/>
      <c r="AC2182" s="32"/>
      <c r="AD2182" s="32"/>
      <c r="AE2182" s="32"/>
      <c r="AR2182" s="182" t="s">
        <v>231</v>
      </c>
      <c r="AT2182" s="182" t="s">
        <v>138</v>
      </c>
      <c r="AU2182" s="182" t="s">
        <v>83</v>
      </c>
      <c r="AY2182" s="15" t="s">
        <v>136</v>
      </c>
      <c r="BE2182" s="183">
        <f>IF(N2182="základní",J2182,0)</f>
        <v>0</v>
      </c>
      <c r="BF2182" s="183">
        <f>IF(N2182="snížená",J2182,0)</f>
        <v>0</v>
      </c>
      <c r="BG2182" s="183">
        <f>IF(N2182="zákl. přenesená",J2182,0)</f>
        <v>0</v>
      </c>
      <c r="BH2182" s="183">
        <f>IF(N2182="sníž. přenesená",J2182,0)</f>
        <v>0</v>
      </c>
      <c r="BI2182" s="183">
        <f>IF(N2182="nulová",J2182,0)</f>
        <v>0</v>
      </c>
      <c r="BJ2182" s="15" t="s">
        <v>81</v>
      </c>
      <c r="BK2182" s="183">
        <f>ROUND(I2182*H2182,2)</f>
        <v>0</v>
      </c>
      <c r="BL2182" s="15" t="s">
        <v>231</v>
      </c>
      <c r="BM2182" s="182" t="s">
        <v>4290</v>
      </c>
    </row>
    <row r="2183" spans="1:65" s="2" customFormat="1" ht="11.25">
      <c r="A2183" s="32"/>
      <c r="B2183" s="33"/>
      <c r="C2183" s="34"/>
      <c r="D2183" s="184" t="s">
        <v>145</v>
      </c>
      <c r="E2183" s="34"/>
      <c r="F2183" s="185" t="s">
        <v>4291</v>
      </c>
      <c r="G2183" s="34"/>
      <c r="H2183" s="34"/>
      <c r="I2183" s="186"/>
      <c r="J2183" s="34"/>
      <c r="K2183" s="34"/>
      <c r="L2183" s="37"/>
      <c r="M2183" s="187"/>
      <c r="N2183" s="188"/>
      <c r="O2183" s="62"/>
      <c r="P2183" s="62"/>
      <c r="Q2183" s="62"/>
      <c r="R2183" s="62"/>
      <c r="S2183" s="62"/>
      <c r="T2183" s="63"/>
      <c r="U2183" s="32"/>
      <c r="V2183" s="32"/>
      <c r="W2183" s="32"/>
      <c r="X2183" s="32"/>
      <c r="Y2183" s="32"/>
      <c r="Z2183" s="32"/>
      <c r="AA2183" s="32"/>
      <c r="AB2183" s="32"/>
      <c r="AC2183" s="32"/>
      <c r="AD2183" s="32"/>
      <c r="AE2183" s="32"/>
      <c r="AT2183" s="15" t="s">
        <v>145</v>
      </c>
      <c r="AU2183" s="15" t="s">
        <v>83</v>
      </c>
    </row>
    <row r="2184" spans="1:65" s="2" customFormat="1" ht="11.25">
      <c r="A2184" s="32"/>
      <c r="B2184" s="33"/>
      <c r="C2184" s="34"/>
      <c r="D2184" s="189" t="s">
        <v>147</v>
      </c>
      <c r="E2184" s="34"/>
      <c r="F2184" s="190" t="s">
        <v>4292</v>
      </c>
      <c r="G2184" s="34"/>
      <c r="H2184" s="34"/>
      <c r="I2184" s="186"/>
      <c r="J2184" s="34"/>
      <c r="K2184" s="34"/>
      <c r="L2184" s="37"/>
      <c r="M2184" s="187"/>
      <c r="N2184" s="188"/>
      <c r="O2184" s="62"/>
      <c r="P2184" s="62"/>
      <c r="Q2184" s="62"/>
      <c r="R2184" s="62"/>
      <c r="S2184" s="62"/>
      <c r="T2184" s="63"/>
      <c r="U2184" s="32"/>
      <c r="V2184" s="32"/>
      <c r="W2184" s="32"/>
      <c r="X2184" s="32"/>
      <c r="Y2184" s="32"/>
      <c r="Z2184" s="32"/>
      <c r="AA2184" s="32"/>
      <c r="AB2184" s="32"/>
      <c r="AC2184" s="32"/>
      <c r="AD2184" s="32"/>
      <c r="AE2184" s="32"/>
      <c r="AT2184" s="15" t="s">
        <v>147</v>
      </c>
      <c r="AU2184" s="15" t="s">
        <v>83</v>
      </c>
    </row>
    <row r="2185" spans="1:65" s="2" customFormat="1" ht="16.5" customHeight="1">
      <c r="A2185" s="32"/>
      <c r="B2185" s="33"/>
      <c r="C2185" s="171" t="s">
        <v>4293</v>
      </c>
      <c r="D2185" s="171" t="s">
        <v>138</v>
      </c>
      <c r="E2185" s="172" t="s">
        <v>4294</v>
      </c>
      <c r="F2185" s="173" t="s">
        <v>4295</v>
      </c>
      <c r="G2185" s="174" t="s">
        <v>141</v>
      </c>
      <c r="H2185" s="175">
        <v>5</v>
      </c>
      <c r="I2185" s="176"/>
      <c r="J2185" s="177">
        <f>ROUND(I2185*H2185,2)</f>
        <v>0</v>
      </c>
      <c r="K2185" s="173" t="s">
        <v>142</v>
      </c>
      <c r="L2185" s="37"/>
      <c r="M2185" s="178" t="s">
        <v>19</v>
      </c>
      <c r="N2185" s="179" t="s">
        <v>44</v>
      </c>
      <c r="O2185" s="62"/>
      <c r="P2185" s="180">
        <f>O2185*H2185</f>
        <v>0</v>
      </c>
      <c r="Q2185" s="180">
        <v>3.3E-4</v>
      </c>
      <c r="R2185" s="180">
        <f>Q2185*H2185</f>
        <v>1.65E-3</v>
      </c>
      <c r="S2185" s="180">
        <v>0</v>
      </c>
      <c r="T2185" s="181">
        <f>S2185*H2185</f>
        <v>0</v>
      </c>
      <c r="U2185" s="32"/>
      <c r="V2185" s="32"/>
      <c r="W2185" s="32"/>
      <c r="X2185" s="32"/>
      <c r="Y2185" s="32"/>
      <c r="Z2185" s="32"/>
      <c r="AA2185" s="32"/>
      <c r="AB2185" s="32"/>
      <c r="AC2185" s="32"/>
      <c r="AD2185" s="32"/>
      <c r="AE2185" s="32"/>
      <c r="AR2185" s="182" t="s">
        <v>231</v>
      </c>
      <c r="AT2185" s="182" t="s">
        <v>138</v>
      </c>
      <c r="AU2185" s="182" t="s">
        <v>83</v>
      </c>
      <c r="AY2185" s="15" t="s">
        <v>136</v>
      </c>
      <c r="BE2185" s="183">
        <f>IF(N2185="základní",J2185,0)</f>
        <v>0</v>
      </c>
      <c r="BF2185" s="183">
        <f>IF(N2185="snížená",J2185,0)</f>
        <v>0</v>
      </c>
      <c r="BG2185" s="183">
        <f>IF(N2185="zákl. přenesená",J2185,0)</f>
        <v>0</v>
      </c>
      <c r="BH2185" s="183">
        <f>IF(N2185="sníž. přenesená",J2185,0)</f>
        <v>0</v>
      </c>
      <c r="BI2185" s="183">
        <f>IF(N2185="nulová",J2185,0)</f>
        <v>0</v>
      </c>
      <c r="BJ2185" s="15" t="s">
        <v>81</v>
      </c>
      <c r="BK2185" s="183">
        <f>ROUND(I2185*H2185,2)</f>
        <v>0</v>
      </c>
      <c r="BL2185" s="15" t="s">
        <v>231</v>
      </c>
      <c r="BM2185" s="182" t="s">
        <v>4296</v>
      </c>
    </row>
    <row r="2186" spans="1:65" s="2" customFormat="1" ht="19.5">
      <c r="A2186" s="32"/>
      <c r="B2186" s="33"/>
      <c r="C2186" s="34"/>
      <c r="D2186" s="184" t="s">
        <v>145</v>
      </c>
      <c r="E2186" s="34"/>
      <c r="F2186" s="185" t="s">
        <v>4297</v>
      </c>
      <c r="G2186" s="34"/>
      <c r="H2186" s="34"/>
      <c r="I2186" s="186"/>
      <c r="J2186" s="34"/>
      <c r="K2186" s="34"/>
      <c r="L2186" s="37"/>
      <c r="M2186" s="187"/>
      <c r="N2186" s="188"/>
      <c r="O2186" s="62"/>
      <c r="P2186" s="62"/>
      <c r="Q2186" s="62"/>
      <c r="R2186" s="62"/>
      <c r="S2186" s="62"/>
      <c r="T2186" s="63"/>
      <c r="U2186" s="32"/>
      <c r="V2186" s="32"/>
      <c r="W2186" s="32"/>
      <c r="X2186" s="32"/>
      <c r="Y2186" s="32"/>
      <c r="Z2186" s="32"/>
      <c r="AA2186" s="32"/>
      <c r="AB2186" s="32"/>
      <c r="AC2186" s="32"/>
      <c r="AD2186" s="32"/>
      <c r="AE2186" s="32"/>
      <c r="AT2186" s="15" t="s">
        <v>145</v>
      </c>
      <c r="AU2186" s="15" t="s">
        <v>83</v>
      </c>
    </row>
    <row r="2187" spans="1:65" s="2" customFormat="1" ht="11.25">
      <c r="A2187" s="32"/>
      <c r="B2187" s="33"/>
      <c r="C2187" s="34"/>
      <c r="D2187" s="189" t="s">
        <v>147</v>
      </c>
      <c r="E2187" s="34"/>
      <c r="F2187" s="190" t="s">
        <v>4298</v>
      </c>
      <c r="G2187" s="34"/>
      <c r="H2187" s="34"/>
      <c r="I2187" s="186"/>
      <c r="J2187" s="34"/>
      <c r="K2187" s="34"/>
      <c r="L2187" s="37"/>
      <c r="M2187" s="187"/>
      <c r="N2187" s="188"/>
      <c r="O2187" s="62"/>
      <c r="P2187" s="62"/>
      <c r="Q2187" s="62"/>
      <c r="R2187" s="62"/>
      <c r="S2187" s="62"/>
      <c r="T2187" s="63"/>
      <c r="U2187" s="32"/>
      <c r="V2187" s="32"/>
      <c r="W2187" s="32"/>
      <c r="X2187" s="32"/>
      <c r="Y2187" s="32"/>
      <c r="Z2187" s="32"/>
      <c r="AA2187" s="32"/>
      <c r="AB2187" s="32"/>
      <c r="AC2187" s="32"/>
      <c r="AD2187" s="32"/>
      <c r="AE2187" s="32"/>
      <c r="AT2187" s="15" t="s">
        <v>147</v>
      </c>
      <c r="AU2187" s="15" t="s">
        <v>83</v>
      </c>
    </row>
    <row r="2188" spans="1:65" s="12" customFormat="1" ht="22.9" customHeight="1">
      <c r="B2188" s="155"/>
      <c r="C2188" s="156"/>
      <c r="D2188" s="157" t="s">
        <v>72</v>
      </c>
      <c r="E2188" s="169" t="s">
        <v>4299</v>
      </c>
      <c r="F2188" s="169" t="s">
        <v>4300</v>
      </c>
      <c r="G2188" s="156"/>
      <c r="H2188" s="156"/>
      <c r="I2188" s="159"/>
      <c r="J2188" s="170">
        <f>BK2188</f>
        <v>0</v>
      </c>
      <c r="K2188" s="156"/>
      <c r="L2188" s="161"/>
      <c r="M2188" s="162"/>
      <c r="N2188" s="163"/>
      <c r="O2188" s="163"/>
      <c r="P2188" s="164">
        <f>SUM(P2189:P2224)</f>
        <v>0</v>
      </c>
      <c r="Q2188" s="163"/>
      <c r="R2188" s="164">
        <f>SUM(R2189:R2224)</f>
        <v>0.22100000000000003</v>
      </c>
      <c r="S2188" s="163"/>
      <c r="T2188" s="165">
        <f>SUM(T2189:T2224)</f>
        <v>5.2499999999999998E-2</v>
      </c>
      <c r="AR2188" s="166" t="s">
        <v>83</v>
      </c>
      <c r="AT2188" s="167" t="s">
        <v>72</v>
      </c>
      <c r="AU2188" s="167" t="s">
        <v>81</v>
      </c>
      <c r="AY2188" s="166" t="s">
        <v>136</v>
      </c>
      <c r="BK2188" s="168">
        <f>SUM(BK2189:BK2224)</f>
        <v>0</v>
      </c>
    </row>
    <row r="2189" spans="1:65" s="2" customFormat="1" ht="16.5" customHeight="1">
      <c r="A2189" s="32"/>
      <c r="B2189" s="33"/>
      <c r="C2189" s="171" t="s">
        <v>4301</v>
      </c>
      <c r="D2189" s="171" t="s">
        <v>138</v>
      </c>
      <c r="E2189" s="172" t="s">
        <v>4302</v>
      </c>
      <c r="F2189" s="173" t="s">
        <v>4303</v>
      </c>
      <c r="G2189" s="174" t="s">
        <v>141</v>
      </c>
      <c r="H2189" s="175">
        <v>200</v>
      </c>
      <c r="I2189" s="176"/>
      <c r="J2189" s="177">
        <f>ROUND(I2189*H2189,2)</f>
        <v>0</v>
      </c>
      <c r="K2189" s="173" t="s">
        <v>142</v>
      </c>
      <c r="L2189" s="37"/>
      <c r="M2189" s="178" t="s">
        <v>19</v>
      </c>
      <c r="N2189" s="179" t="s">
        <v>44</v>
      </c>
      <c r="O2189" s="62"/>
      <c r="P2189" s="180">
        <f>O2189*H2189</f>
        <v>0</v>
      </c>
      <c r="Q2189" s="180">
        <v>0</v>
      </c>
      <c r="R2189" s="180">
        <f>Q2189*H2189</f>
        <v>0</v>
      </c>
      <c r="S2189" s="180">
        <v>0</v>
      </c>
      <c r="T2189" s="181">
        <f>S2189*H2189</f>
        <v>0</v>
      </c>
      <c r="U2189" s="32"/>
      <c r="V2189" s="32"/>
      <c r="W2189" s="32"/>
      <c r="X2189" s="32"/>
      <c r="Y2189" s="32"/>
      <c r="Z2189" s="32"/>
      <c r="AA2189" s="32"/>
      <c r="AB2189" s="32"/>
      <c r="AC2189" s="32"/>
      <c r="AD2189" s="32"/>
      <c r="AE2189" s="32"/>
      <c r="AR2189" s="182" t="s">
        <v>231</v>
      </c>
      <c r="AT2189" s="182" t="s">
        <v>138</v>
      </c>
      <c r="AU2189" s="182" t="s">
        <v>83</v>
      </c>
      <c r="AY2189" s="15" t="s">
        <v>136</v>
      </c>
      <c r="BE2189" s="183">
        <f>IF(N2189="základní",J2189,0)</f>
        <v>0</v>
      </c>
      <c r="BF2189" s="183">
        <f>IF(N2189="snížená",J2189,0)</f>
        <v>0</v>
      </c>
      <c r="BG2189" s="183">
        <f>IF(N2189="zákl. přenesená",J2189,0)</f>
        <v>0</v>
      </c>
      <c r="BH2189" s="183">
        <f>IF(N2189="sníž. přenesená",J2189,0)</f>
        <v>0</v>
      </c>
      <c r="BI2189" s="183">
        <f>IF(N2189="nulová",J2189,0)</f>
        <v>0</v>
      </c>
      <c r="BJ2189" s="15" t="s">
        <v>81</v>
      </c>
      <c r="BK2189" s="183">
        <f>ROUND(I2189*H2189,2)</f>
        <v>0</v>
      </c>
      <c r="BL2189" s="15" t="s">
        <v>231</v>
      </c>
      <c r="BM2189" s="182" t="s">
        <v>4304</v>
      </c>
    </row>
    <row r="2190" spans="1:65" s="2" customFormat="1" ht="11.25">
      <c r="A2190" s="32"/>
      <c r="B2190" s="33"/>
      <c r="C2190" s="34"/>
      <c r="D2190" s="184" t="s">
        <v>145</v>
      </c>
      <c r="E2190" s="34"/>
      <c r="F2190" s="185" t="s">
        <v>4305</v>
      </c>
      <c r="G2190" s="34"/>
      <c r="H2190" s="34"/>
      <c r="I2190" s="186"/>
      <c r="J2190" s="34"/>
      <c r="K2190" s="34"/>
      <c r="L2190" s="37"/>
      <c r="M2190" s="187"/>
      <c r="N2190" s="188"/>
      <c r="O2190" s="62"/>
      <c r="P2190" s="62"/>
      <c r="Q2190" s="62"/>
      <c r="R2190" s="62"/>
      <c r="S2190" s="62"/>
      <c r="T2190" s="63"/>
      <c r="U2190" s="32"/>
      <c r="V2190" s="32"/>
      <c r="W2190" s="32"/>
      <c r="X2190" s="32"/>
      <c r="Y2190" s="32"/>
      <c r="Z2190" s="32"/>
      <c r="AA2190" s="32"/>
      <c r="AB2190" s="32"/>
      <c r="AC2190" s="32"/>
      <c r="AD2190" s="32"/>
      <c r="AE2190" s="32"/>
      <c r="AT2190" s="15" t="s">
        <v>145</v>
      </c>
      <c r="AU2190" s="15" t="s">
        <v>83</v>
      </c>
    </row>
    <row r="2191" spans="1:65" s="2" customFormat="1" ht="11.25">
      <c r="A2191" s="32"/>
      <c r="B2191" s="33"/>
      <c r="C2191" s="34"/>
      <c r="D2191" s="189" t="s">
        <v>147</v>
      </c>
      <c r="E2191" s="34"/>
      <c r="F2191" s="190" t="s">
        <v>4306</v>
      </c>
      <c r="G2191" s="34"/>
      <c r="H2191" s="34"/>
      <c r="I2191" s="186"/>
      <c r="J2191" s="34"/>
      <c r="K2191" s="34"/>
      <c r="L2191" s="37"/>
      <c r="M2191" s="187"/>
      <c r="N2191" s="188"/>
      <c r="O2191" s="62"/>
      <c r="P2191" s="62"/>
      <c r="Q2191" s="62"/>
      <c r="R2191" s="62"/>
      <c r="S2191" s="62"/>
      <c r="T2191" s="63"/>
      <c r="U2191" s="32"/>
      <c r="V2191" s="32"/>
      <c r="W2191" s="32"/>
      <c r="X2191" s="32"/>
      <c r="Y2191" s="32"/>
      <c r="Z2191" s="32"/>
      <c r="AA2191" s="32"/>
      <c r="AB2191" s="32"/>
      <c r="AC2191" s="32"/>
      <c r="AD2191" s="32"/>
      <c r="AE2191" s="32"/>
      <c r="AT2191" s="15" t="s">
        <v>147</v>
      </c>
      <c r="AU2191" s="15" t="s">
        <v>83</v>
      </c>
    </row>
    <row r="2192" spans="1:65" s="2" customFormat="1" ht="16.5" customHeight="1">
      <c r="A2192" s="32"/>
      <c r="B2192" s="33"/>
      <c r="C2192" s="171" t="s">
        <v>4307</v>
      </c>
      <c r="D2192" s="171" t="s">
        <v>138</v>
      </c>
      <c r="E2192" s="172" t="s">
        <v>4308</v>
      </c>
      <c r="F2192" s="173" t="s">
        <v>4309</v>
      </c>
      <c r="G2192" s="174" t="s">
        <v>141</v>
      </c>
      <c r="H2192" s="175">
        <v>100</v>
      </c>
      <c r="I2192" s="176"/>
      <c r="J2192" s="177">
        <f>ROUND(I2192*H2192,2)</f>
        <v>0</v>
      </c>
      <c r="K2192" s="173" t="s">
        <v>142</v>
      </c>
      <c r="L2192" s="37"/>
      <c r="M2192" s="178" t="s">
        <v>19</v>
      </c>
      <c r="N2192" s="179" t="s">
        <v>44</v>
      </c>
      <c r="O2192" s="62"/>
      <c r="P2192" s="180">
        <f>O2192*H2192</f>
        <v>0</v>
      </c>
      <c r="Q2192" s="180">
        <v>0</v>
      </c>
      <c r="R2192" s="180">
        <f>Q2192*H2192</f>
        <v>0</v>
      </c>
      <c r="S2192" s="180">
        <v>0</v>
      </c>
      <c r="T2192" s="181">
        <f>S2192*H2192</f>
        <v>0</v>
      </c>
      <c r="U2192" s="32"/>
      <c r="V2192" s="32"/>
      <c r="W2192" s="32"/>
      <c r="X2192" s="32"/>
      <c r="Y2192" s="32"/>
      <c r="Z2192" s="32"/>
      <c r="AA2192" s="32"/>
      <c r="AB2192" s="32"/>
      <c r="AC2192" s="32"/>
      <c r="AD2192" s="32"/>
      <c r="AE2192" s="32"/>
      <c r="AR2192" s="182" t="s">
        <v>231</v>
      </c>
      <c r="AT2192" s="182" t="s">
        <v>138</v>
      </c>
      <c r="AU2192" s="182" t="s">
        <v>83</v>
      </c>
      <c r="AY2192" s="15" t="s">
        <v>136</v>
      </c>
      <c r="BE2192" s="183">
        <f>IF(N2192="základní",J2192,0)</f>
        <v>0</v>
      </c>
      <c r="BF2192" s="183">
        <f>IF(N2192="snížená",J2192,0)</f>
        <v>0</v>
      </c>
      <c r="BG2192" s="183">
        <f>IF(N2192="zákl. přenesená",J2192,0)</f>
        <v>0</v>
      </c>
      <c r="BH2192" s="183">
        <f>IF(N2192="sníž. přenesená",J2192,0)</f>
        <v>0</v>
      </c>
      <c r="BI2192" s="183">
        <f>IF(N2192="nulová",J2192,0)</f>
        <v>0</v>
      </c>
      <c r="BJ2192" s="15" t="s">
        <v>81</v>
      </c>
      <c r="BK2192" s="183">
        <f>ROUND(I2192*H2192,2)</f>
        <v>0</v>
      </c>
      <c r="BL2192" s="15" t="s">
        <v>231</v>
      </c>
      <c r="BM2192" s="182" t="s">
        <v>4310</v>
      </c>
    </row>
    <row r="2193" spans="1:65" s="2" customFormat="1" ht="11.25">
      <c r="A2193" s="32"/>
      <c r="B2193" s="33"/>
      <c r="C2193" s="34"/>
      <c r="D2193" s="184" t="s">
        <v>145</v>
      </c>
      <c r="E2193" s="34"/>
      <c r="F2193" s="185" t="s">
        <v>4311</v>
      </c>
      <c r="G2193" s="34"/>
      <c r="H2193" s="34"/>
      <c r="I2193" s="186"/>
      <c r="J2193" s="34"/>
      <c r="K2193" s="34"/>
      <c r="L2193" s="37"/>
      <c r="M2193" s="187"/>
      <c r="N2193" s="188"/>
      <c r="O2193" s="62"/>
      <c r="P2193" s="62"/>
      <c r="Q2193" s="62"/>
      <c r="R2193" s="62"/>
      <c r="S2193" s="62"/>
      <c r="T2193" s="63"/>
      <c r="U2193" s="32"/>
      <c r="V2193" s="32"/>
      <c r="W2193" s="32"/>
      <c r="X2193" s="32"/>
      <c r="Y2193" s="32"/>
      <c r="Z2193" s="32"/>
      <c r="AA2193" s="32"/>
      <c r="AB2193" s="32"/>
      <c r="AC2193" s="32"/>
      <c r="AD2193" s="32"/>
      <c r="AE2193" s="32"/>
      <c r="AT2193" s="15" t="s">
        <v>145</v>
      </c>
      <c r="AU2193" s="15" t="s">
        <v>83</v>
      </c>
    </row>
    <row r="2194" spans="1:65" s="2" customFormat="1" ht="11.25">
      <c r="A2194" s="32"/>
      <c r="B2194" s="33"/>
      <c r="C2194" s="34"/>
      <c r="D2194" s="189" t="s">
        <v>147</v>
      </c>
      <c r="E2194" s="34"/>
      <c r="F2194" s="190" t="s">
        <v>4312</v>
      </c>
      <c r="G2194" s="34"/>
      <c r="H2194" s="34"/>
      <c r="I2194" s="186"/>
      <c r="J2194" s="34"/>
      <c r="K2194" s="34"/>
      <c r="L2194" s="37"/>
      <c r="M2194" s="187"/>
      <c r="N2194" s="188"/>
      <c r="O2194" s="62"/>
      <c r="P2194" s="62"/>
      <c r="Q2194" s="62"/>
      <c r="R2194" s="62"/>
      <c r="S2194" s="62"/>
      <c r="T2194" s="63"/>
      <c r="U2194" s="32"/>
      <c r="V2194" s="32"/>
      <c r="W2194" s="32"/>
      <c r="X2194" s="32"/>
      <c r="Y2194" s="32"/>
      <c r="Z2194" s="32"/>
      <c r="AA2194" s="32"/>
      <c r="AB2194" s="32"/>
      <c r="AC2194" s="32"/>
      <c r="AD2194" s="32"/>
      <c r="AE2194" s="32"/>
      <c r="AT2194" s="15" t="s">
        <v>147</v>
      </c>
      <c r="AU2194" s="15" t="s">
        <v>83</v>
      </c>
    </row>
    <row r="2195" spans="1:65" s="2" customFormat="1" ht="16.5" customHeight="1">
      <c r="A2195" s="32"/>
      <c r="B2195" s="33"/>
      <c r="C2195" s="171" t="s">
        <v>4313</v>
      </c>
      <c r="D2195" s="171" t="s">
        <v>138</v>
      </c>
      <c r="E2195" s="172" t="s">
        <v>4314</v>
      </c>
      <c r="F2195" s="173" t="s">
        <v>4315</v>
      </c>
      <c r="G2195" s="174" t="s">
        <v>141</v>
      </c>
      <c r="H2195" s="175">
        <v>20</v>
      </c>
      <c r="I2195" s="176"/>
      <c r="J2195" s="177">
        <f>ROUND(I2195*H2195,2)</f>
        <v>0</v>
      </c>
      <c r="K2195" s="173" t="s">
        <v>142</v>
      </c>
      <c r="L2195" s="37"/>
      <c r="M2195" s="178" t="s">
        <v>19</v>
      </c>
      <c r="N2195" s="179" t="s">
        <v>44</v>
      </c>
      <c r="O2195" s="62"/>
      <c r="P2195" s="180">
        <f>O2195*H2195</f>
        <v>0</v>
      </c>
      <c r="Q2195" s="180">
        <v>0</v>
      </c>
      <c r="R2195" s="180">
        <f>Q2195*H2195</f>
        <v>0</v>
      </c>
      <c r="S2195" s="180">
        <v>1.4999999999999999E-4</v>
      </c>
      <c r="T2195" s="181">
        <f>S2195*H2195</f>
        <v>2.9999999999999996E-3</v>
      </c>
      <c r="U2195" s="32"/>
      <c r="V2195" s="32"/>
      <c r="W2195" s="32"/>
      <c r="X2195" s="32"/>
      <c r="Y2195" s="32"/>
      <c r="Z2195" s="32"/>
      <c r="AA2195" s="32"/>
      <c r="AB2195" s="32"/>
      <c r="AC2195" s="32"/>
      <c r="AD2195" s="32"/>
      <c r="AE2195" s="32"/>
      <c r="AR2195" s="182" t="s">
        <v>231</v>
      </c>
      <c r="AT2195" s="182" t="s">
        <v>138</v>
      </c>
      <c r="AU2195" s="182" t="s">
        <v>83</v>
      </c>
      <c r="AY2195" s="15" t="s">
        <v>136</v>
      </c>
      <c r="BE2195" s="183">
        <f>IF(N2195="základní",J2195,0)</f>
        <v>0</v>
      </c>
      <c r="BF2195" s="183">
        <f>IF(N2195="snížená",J2195,0)</f>
        <v>0</v>
      </c>
      <c r="BG2195" s="183">
        <f>IF(N2195="zákl. přenesená",J2195,0)</f>
        <v>0</v>
      </c>
      <c r="BH2195" s="183">
        <f>IF(N2195="sníž. přenesená",J2195,0)</f>
        <v>0</v>
      </c>
      <c r="BI2195" s="183">
        <f>IF(N2195="nulová",J2195,0)</f>
        <v>0</v>
      </c>
      <c r="BJ2195" s="15" t="s">
        <v>81</v>
      </c>
      <c r="BK2195" s="183">
        <f>ROUND(I2195*H2195,2)</f>
        <v>0</v>
      </c>
      <c r="BL2195" s="15" t="s">
        <v>231</v>
      </c>
      <c r="BM2195" s="182" t="s">
        <v>4316</v>
      </c>
    </row>
    <row r="2196" spans="1:65" s="2" customFormat="1" ht="11.25">
      <c r="A2196" s="32"/>
      <c r="B2196" s="33"/>
      <c r="C2196" s="34"/>
      <c r="D2196" s="184" t="s">
        <v>145</v>
      </c>
      <c r="E2196" s="34"/>
      <c r="F2196" s="185" t="s">
        <v>4317</v>
      </c>
      <c r="G2196" s="34"/>
      <c r="H2196" s="34"/>
      <c r="I2196" s="186"/>
      <c r="J2196" s="34"/>
      <c r="K2196" s="34"/>
      <c r="L2196" s="37"/>
      <c r="M2196" s="187"/>
      <c r="N2196" s="188"/>
      <c r="O2196" s="62"/>
      <c r="P2196" s="62"/>
      <c r="Q2196" s="62"/>
      <c r="R2196" s="62"/>
      <c r="S2196" s="62"/>
      <c r="T2196" s="63"/>
      <c r="U2196" s="32"/>
      <c r="V2196" s="32"/>
      <c r="W2196" s="32"/>
      <c r="X2196" s="32"/>
      <c r="Y2196" s="32"/>
      <c r="Z2196" s="32"/>
      <c r="AA2196" s="32"/>
      <c r="AB2196" s="32"/>
      <c r="AC2196" s="32"/>
      <c r="AD2196" s="32"/>
      <c r="AE2196" s="32"/>
      <c r="AT2196" s="15" t="s">
        <v>145</v>
      </c>
      <c r="AU2196" s="15" t="s">
        <v>83</v>
      </c>
    </row>
    <row r="2197" spans="1:65" s="2" customFormat="1" ht="11.25">
      <c r="A2197" s="32"/>
      <c r="B2197" s="33"/>
      <c r="C2197" s="34"/>
      <c r="D2197" s="189" t="s">
        <v>147</v>
      </c>
      <c r="E2197" s="34"/>
      <c r="F2197" s="190" t="s">
        <v>4318</v>
      </c>
      <c r="G2197" s="34"/>
      <c r="H2197" s="34"/>
      <c r="I2197" s="186"/>
      <c r="J2197" s="34"/>
      <c r="K2197" s="34"/>
      <c r="L2197" s="37"/>
      <c r="M2197" s="187"/>
      <c r="N2197" s="188"/>
      <c r="O2197" s="62"/>
      <c r="P2197" s="62"/>
      <c r="Q2197" s="62"/>
      <c r="R2197" s="62"/>
      <c r="S2197" s="62"/>
      <c r="T2197" s="63"/>
      <c r="U2197" s="32"/>
      <c r="V2197" s="32"/>
      <c r="W2197" s="32"/>
      <c r="X2197" s="32"/>
      <c r="Y2197" s="32"/>
      <c r="Z2197" s="32"/>
      <c r="AA2197" s="32"/>
      <c r="AB2197" s="32"/>
      <c r="AC2197" s="32"/>
      <c r="AD2197" s="32"/>
      <c r="AE2197" s="32"/>
      <c r="AT2197" s="15" t="s">
        <v>147</v>
      </c>
      <c r="AU2197" s="15" t="s">
        <v>83</v>
      </c>
    </row>
    <row r="2198" spans="1:65" s="2" customFormat="1" ht="16.5" customHeight="1">
      <c r="A2198" s="32"/>
      <c r="B2198" s="33"/>
      <c r="C2198" s="171" t="s">
        <v>4319</v>
      </c>
      <c r="D2198" s="171" t="s">
        <v>138</v>
      </c>
      <c r="E2198" s="172" t="s">
        <v>4320</v>
      </c>
      <c r="F2198" s="173" t="s">
        <v>4321</v>
      </c>
      <c r="G2198" s="174" t="s">
        <v>141</v>
      </c>
      <c r="H2198" s="175">
        <v>20</v>
      </c>
      <c r="I2198" s="176"/>
      <c r="J2198" s="177">
        <f>ROUND(I2198*H2198,2)</f>
        <v>0</v>
      </c>
      <c r="K2198" s="173" t="s">
        <v>142</v>
      </c>
      <c r="L2198" s="37"/>
      <c r="M2198" s="178" t="s">
        <v>19</v>
      </c>
      <c r="N2198" s="179" t="s">
        <v>44</v>
      </c>
      <c r="O2198" s="62"/>
      <c r="P2198" s="180">
        <f>O2198*H2198</f>
        <v>0</v>
      </c>
      <c r="Q2198" s="180">
        <v>0</v>
      </c>
      <c r="R2198" s="180">
        <f>Q2198*H2198</f>
        <v>0</v>
      </c>
      <c r="S2198" s="180">
        <v>1.4999999999999999E-4</v>
      </c>
      <c r="T2198" s="181">
        <f>S2198*H2198</f>
        <v>2.9999999999999996E-3</v>
      </c>
      <c r="U2198" s="32"/>
      <c r="V2198" s="32"/>
      <c r="W2198" s="32"/>
      <c r="X2198" s="32"/>
      <c r="Y2198" s="32"/>
      <c r="Z2198" s="32"/>
      <c r="AA2198" s="32"/>
      <c r="AB2198" s="32"/>
      <c r="AC2198" s="32"/>
      <c r="AD2198" s="32"/>
      <c r="AE2198" s="32"/>
      <c r="AR2198" s="182" t="s">
        <v>231</v>
      </c>
      <c r="AT2198" s="182" t="s">
        <v>138</v>
      </c>
      <c r="AU2198" s="182" t="s">
        <v>83</v>
      </c>
      <c r="AY2198" s="15" t="s">
        <v>136</v>
      </c>
      <c r="BE2198" s="183">
        <f>IF(N2198="základní",J2198,0)</f>
        <v>0</v>
      </c>
      <c r="BF2198" s="183">
        <f>IF(N2198="snížená",J2198,0)</f>
        <v>0</v>
      </c>
      <c r="BG2198" s="183">
        <f>IF(N2198="zákl. přenesená",J2198,0)</f>
        <v>0</v>
      </c>
      <c r="BH2198" s="183">
        <f>IF(N2198="sníž. přenesená",J2198,0)</f>
        <v>0</v>
      </c>
      <c r="BI2198" s="183">
        <f>IF(N2198="nulová",J2198,0)</f>
        <v>0</v>
      </c>
      <c r="BJ2198" s="15" t="s">
        <v>81</v>
      </c>
      <c r="BK2198" s="183">
        <f>ROUND(I2198*H2198,2)</f>
        <v>0</v>
      </c>
      <c r="BL2198" s="15" t="s">
        <v>231</v>
      </c>
      <c r="BM2198" s="182" t="s">
        <v>4322</v>
      </c>
    </row>
    <row r="2199" spans="1:65" s="2" customFormat="1" ht="11.25">
      <c r="A2199" s="32"/>
      <c r="B2199" s="33"/>
      <c r="C2199" s="34"/>
      <c r="D2199" s="184" t="s">
        <v>145</v>
      </c>
      <c r="E2199" s="34"/>
      <c r="F2199" s="185" t="s">
        <v>4323</v>
      </c>
      <c r="G2199" s="34"/>
      <c r="H2199" s="34"/>
      <c r="I2199" s="186"/>
      <c r="J2199" s="34"/>
      <c r="K2199" s="34"/>
      <c r="L2199" s="37"/>
      <c r="M2199" s="187"/>
      <c r="N2199" s="188"/>
      <c r="O2199" s="62"/>
      <c r="P2199" s="62"/>
      <c r="Q2199" s="62"/>
      <c r="R2199" s="62"/>
      <c r="S2199" s="62"/>
      <c r="T2199" s="63"/>
      <c r="U2199" s="32"/>
      <c r="V2199" s="32"/>
      <c r="W2199" s="32"/>
      <c r="X2199" s="32"/>
      <c r="Y2199" s="32"/>
      <c r="Z2199" s="32"/>
      <c r="AA2199" s="32"/>
      <c r="AB2199" s="32"/>
      <c r="AC2199" s="32"/>
      <c r="AD2199" s="32"/>
      <c r="AE2199" s="32"/>
      <c r="AT2199" s="15" t="s">
        <v>145</v>
      </c>
      <c r="AU2199" s="15" t="s">
        <v>83</v>
      </c>
    </row>
    <row r="2200" spans="1:65" s="2" customFormat="1" ht="11.25">
      <c r="A2200" s="32"/>
      <c r="B2200" s="33"/>
      <c r="C2200" s="34"/>
      <c r="D2200" s="189" t="s">
        <v>147</v>
      </c>
      <c r="E2200" s="34"/>
      <c r="F2200" s="190" t="s">
        <v>4324</v>
      </c>
      <c r="G2200" s="34"/>
      <c r="H2200" s="34"/>
      <c r="I2200" s="186"/>
      <c r="J2200" s="34"/>
      <c r="K2200" s="34"/>
      <c r="L2200" s="37"/>
      <c r="M2200" s="187"/>
      <c r="N2200" s="188"/>
      <c r="O2200" s="62"/>
      <c r="P2200" s="62"/>
      <c r="Q2200" s="62"/>
      <c r="R2200" s="62"/>
      <c r="S2200" s="62"/>
      <c r="T2200" s="63"/>
      <c r="U2200" s="32"/>
      <c r="V2200" s="32"/>
      <c r="W2200" s="32"/>
      <c r="X2200" s="32"/>
      <c r="Y2200" s="32"/>
      <c r="Z2200" s="32"/>
      <c r="AA2200" s="32"/>
      <c r="AB2200" s="32"/>
      <c r="AC2200" s="32"/>
      <c r="AD2200" s="32"/>
      <c r="AE2200" s="32"/>
      <c r="AT2200" s="15" t="s">
        <v>147</v>
      </c>
      <c r="AU2200" s="15" t="s">
        <v>83</v>
      </c>
    </row>
    <row r="2201" spans="1:65" s="2" customFormat="1" ht="16.5" customHeight="1">
      <c r="A2201" s="32"/>
      <c r="B2201" s="33"/>
      <c r="C2201" s="171" t="s">
        <v>4325</v>
      </c>
      <c r="D2201" s="171" t="s">
        <v>138</v>
      </c>
      <c r="E2201" s="172" t="s">
        <v>4326</v>
      </c>
      <c r="F2201" s="173" t="s">
        <v>4327</v>
      </c>
      <c r="G2201" s="174" t="s">
        <v>141</v>
      </c>
      <c r="H2201" s="175">
        <v>100</v>
      </c>
      <c r="I2201" s="176"/>
      <c r="J2201" s="177">
        <f>ROUND(I2201*H2201,2)</f>
        <v>0</v>
      </c>
      <c r="K2201" s="173" t="s">
        <v>142</v>
      </c>
      <c r="L2201" s="37"/>
      <c r="M2201" s="178" t="s">
        <v>19</v>
      </c>
      <c r="N2201" s="179" t="s">
        <v>44</v>
      </c>
      <c r="O2201" s="62"/>
      <c r="P2201" s="180">
        <f>O2201*H2201</f>
        <v>0</v>
      </c>
      <c r="Q2201" s="180">
        <v>0</v>
      </c>
      <c r="R2201" s="180">
        <f>Q2201*H2201</f>
        <v>0</v>
      </c>
      <c r="S2201" s="180">
        <v>0</v>
      </c>
      <c r="T2201" s="181">
        <f>S2201*H2201</f>
        <v>0</v>
      </c>
      <c r="U2201" s="32"/>
      <c r="V2201" s="32"/>
      <c r="W2201" s="32"/>
      <c r="X2201" s="32"/>
      <c r="Y2201" s="32"/>
      <c r="Z2201" s="32"/>
      <c r="AA2201" s="32"/>
      <c r="AB2201" s="32"/>
      <c r="AC2201" s="32"/>
      <c r="AD2201" s="32"/>
      <c r="AE2201" s="32"/>
      <c r="AR2201" s="182" t="s">
        <v>231</v>
      </c>
      <c r="AT2201" s="182" t="s">
        <v>138</v>
      </c>
      <c r="AU2201" s="182" t="s">
        <v>83</v>
      </c>
      <c r="AY2201" s="15" t="s">
        <v>136</v>
      </c>
      <c r="BE2201" s="183">
        <f>IF(N2201="základní",J2201,0)</f>
        <v>0</v>
      </c>
      <c r="BF2201" s="183">
        <f>IF(N2201="snížená",J2201,0)</f>
        <v>0</v>
      </c>
      <c r="BG2201" s="183">
        <f>IF(N2201="zákl. přenesená",J2201,0)</f>
        <v>0</v>
      </c>
      <c r="BH2201" s="183">
        <f>IF(N2201="sníž. přenesená",J2201,0)</f>
        <v>0</v>
      </c>
      <c r="BI2201" s="183">
        <f>IF(N2201="nulová",J2201,0)</f>
        <v>0</v>
      </c>
      <c r="BJ2201" s="15" t="s">
        <v>81</v>
      </c>
      <c r="BK2201" s="183">
        <f>ROUND(I2201*H2201,2)</f>
        <v>0</v>
      </c>
      <c r="BL2201" s="15" t="s">
        <v>231</v>
      </c>
      <c r="BM2201" s="182" t="s">
        <v>4328</v>
      </c>
    </row>
    <row r="2202" spans="1:65" s="2" customFormat="1" ht="11.25">
      <c r="A2202" s="32"/>
      <c r="B2202" s="33"/>
      <c r="C2202" s="34"/>
      <c r="D2202" s="184" t="s">
        <v>145</v>
      </c>
      <c r="E2202" s="34"/>
      <c r="F2202" s="185" t="s">
        <v>4329</v>
      </c>
      <c r="G2202" s="34"/>
      <c r="H2202" s="34"/>
      <c r="I2202" s="186"/>
      <c r="J2202" s="34"/>
      <c r="K2202" s="34"/>
      <c r="L2202" s="37"/>
      <c r="M2202" s="187"/>
      <c r="N2202" s="188"/>
      <c r="O2202" s="62"/>
      <c r="P2202" s="62"/>
      <c r="Q2202" s="62"/>
      <c r="R2202" s="62"/>
      <c r="S2202" s="62"/>
      <c r="T2202" s="63"/>
      <c r="U2202" s="32"/>
      <c r="V2202" s="32"/>
      <c r="W2202" s="32"/>
      <c r="X2202" s="32"/>
      <c r="Y2202" s="32"/>
      <c r="Z2202" s="32"/>
      <c r="AA2202" s="32"/>
      <c r="AB2202" s="32"/>
      <c r="AC2202" s="32"/>
      <c r="AD2202" s="32"/>
      <c r="AE2202" s="32"/>
      <c r="AT2202" s="15" t="s">
        <v>145</v>
      </c>
      <c r="AU2202" s="15" t="s">
        <v>83</v>
      </c>
    </row>
    <row r="2203" spans="1:65" s="2" customFormat="1" ht="11.25">
      <c r="A2203" s="32"/>
      <c r="B2203" s="33"/>
      <c r="C2203" s="34"/>
      <c r="D2203" s="189" t="s">
        <v>147</v>
      </c>
      <c r="E2203" s="34"/>
      <c r="F2203" s="190" t="s">
        <v>4330</v>
      </c>
      <c r="G2203" s="34"/>
      <c r="H2203" s="34"/>
      <c r="I2203" s="186"/>
      <c r="J2203" s="34"/>
      <c r="K2203" s="34"/>
      <c r="L2203" s="37"/>
      <c r="M2203" s="187"/>
      <c r="N2203" s="188"/>
      <c r="O2203" s="62"/>
      <c r="P2203" s="62"/>
      <c r="Q2203" s="62"/>
      <c r="R2203" s="62"/>
      <c r="S2203" s="62"/>
      <c r="T2203" s="63"/>
      <c r="U2203" s="32"/>
      <c r="V2203" s="32"/>
      <c r="W2203" s="32"/>
      <c r="X2203" s="32"/>
      <c r="Y2203" s="32"/>
      <c r="Z2203" s="32"/>
      <c r="AA2203" s="32"/>
      <c r="AB2203" s="32"/>
      <c r="AC2203" s="32"/>
      <c r="AD2203" s="32"/>
      <c r="AE2203" s="32"/>
      <c r="AT2203" s="15" t="s">
        <v>147</v>
      </c>
      <c r="AU2203" s="15" t="s">
        <v>83</v>
      </c>
    </row>
    <row r="2204" spans="1:65" s="2" customFormat="1" ht="16.5" customHeight="1">
      <c r="A2204" s="32"/>
      <c r="B2204" s="33"/>
      <c r="C2204" s="171" t="s">
        <v>4331</v>
      </c>
      <c r="D2204" s="171" t="s">
        <v>138</v>
      </c>
      <c r="E2204" s="172" t="s">
        <v>4332</v>
      </c>
      <c r="F2204" s="173" t="s">
        <v>4333</v>
      </c>
      <c r="G2204" s="174" t="s">
        <v>141</v>
      </c>
      <c r="H2204" s="175">
        <v>100</v>
      </c>
      <c r="I2204" s="176"/>
      <c r="J2204" s="177">
        <f>ROUND(I2204*H2204,2)</f>
        <v>0</v>
      </c>
      <c r="K2204" s="173" t="s">
        <v>142</v>
      </c>
      <c r="L2204" s="37"/>
      <c r="M2204" s="178" t="s">
        <v>19</v>
      </c>
      <c r="N2204" s="179" t="s">
        <v>44</v>
      </c>
      <c r="O2204" s="62"/>
      <c r="P2204" s="180">
        <f>O2204*H2204</f>
        <v>0</v>
      </c>
      <c r="Q2204" s="180">
        <v>0</v>
      </c>
      <c r="R2204" s="180">
        <f>Q2204*H2204</f>
        <v>0</v>
      </c>
      <c r="S2204" s="180">
        <v>0</v>
      </c>
      <c r="T2204" s="181">
        <f>S2204*H2204</f>
        <v>0</v>
      </c>
      <c r="U2204" s="32"/>
      <c r="V2204" s="32"/>
      <c r="W2204" s="32"/>
      <c r="X2204" s="32"/>
      <c r="Y2204" s="32"/>
      <c r="Z2204" s="32"/>
      <c r="AA2204" s="32"/>
      <c r="AB2204" s="32"/>
      <c r="AC2204" s="32"/>
      <c r="AD2204" s="32"/>
      <c r="AE2204" s="32"/>
      <c r="AR2204" s="182" t="s">
        <v>231</v>
      </c>
      <c r="AT2204" s="182" t="s">
        <v>138</v>
      </c>
      <c r="AU2204" s="182" t="s">
        <v>83</v>
      </c>
      <c r="AY2204" s="15" t="s">
        <v>136</v>
      </c>
      <c r="BE2204" s="183">
        <f>IF(N2204="základní",J2204,0)</f>
        <v>0</v>
      </c>
      <c r="BF2204" s="183">
        <f>IF(N2204="snížená",J2204,0)</f>
        <v>0</v>
      </c>
      <c r="BG2204" s="183">
        <f>IF(N2204="zákl. přenesená",J2204,0)</f>
        <v>0</v>
      </c>
      <c r="BH2204" s="183">
        <f>IF(N2204="sníž. přenesená",J2204,0)</f>
        <v>0</v>
      </c>
      <c r="BI2204" s="183">
        <f>IF(N2204="nulová",J2204,0)</f>
        <v>0</v>
      </c>
      <c r="BJ2204" s="15" t="s">
        <v>81</v>
      </c>
      <c r="BK2204" s="183">
        <f>ROUND(I2204*H2204,2)</f>
        <v>0</v>
      </c>
      <c r="BL2204" s="15" t="s">
        <v>231</v>
      </c>
      <c r="BM2204" s="182" t="s">
        <v>4334</v>
      </c>
    </row>
    <row r="2205" spans="1:65" s="2" customFormat="1" ht="11.25">
      <c r="A2205" s="32"/>
      <c r="B2205" s="33"/>
      <c r="C2205" s="34"/>
      <c r="D2205" s="184" t="s">
        <v>145</v>
      </c>
      <c r="E2205" s="34"/>
      <c r="F2205" s="185" t="s">
        <v>4335</v>
      </c>
      <c r="G2205" s="34"/>
      <c r="H2205" s="34"/>
      <c r="I2205" s="186"/>
      <c r="J2205" s="34"/>
      <c r="K2205" s="34"/>
      <c r="L2205" s="37"/>
      <c r="M2205" s="187"/>
      <c r="N2205" s="188"/>
      <c r="O2205" s="62"/>
      <c r="P2205" s="62"/>
      <c r="Q2205" s="62"/>
      <c r="R2205" s="62"/>
      <c r="S2205" s="62"/>
      <c r="T2205" s="63"/>
      <c r="U2205" s="32"/>
      <c r="V2205" s="32"/>
      <c r="W2205" s="32"/>
      <c r="X2205" s="32"/>
      <c r="Y2205" s="32"/>
      <c r="Z2205" s="32"/>
      <c r="AA2205" s="32"/>
      <c r="AB2205" s="32"/>
      <c r="AC2205" s="32"/>
      <c r="AD2205" s="32"/>
      <c r="AE2205" s="32"/>
      <c r="AT2205" s="15" t="s">
        <v>145</v>
      </c>
      <c r="AU2205" s="15" t="s">
        <v>83</v>
      </c>
    </row>
    <row r="2206" spans="1:65" s="2" customFormat="1" ht="11.25">
      <c r="A2206" s="32"/>
      <c r="B2206" s="33"/>
      <c r="C2206" s="34"/>
      <c r="D2206" s="189" t="s">
        <v>147</v>
      </c>
      <c r="E2206" s="34"/>
      <c r="F2206" s="190" t="s">
        <v>4336</v>
      </c>
      <c r="G2206" s="34"/>
      <c r="H2206" s="34"/>
      <c r="I2206" s="186"/>
      <c r="J2206" s="34"/>
      <c r="K2206" s="34"/>
      <c r="L2206" s="37"/>
      <c r="M2206" s="187"/>
      <c r="N2206" s="188"/>
      <c r="O2206" s="62"/>
      <c r="P2206" s="62"/>
      <c r="Q2206" s="62"/>
      <c r="R2206" s="62"/>
      <c r="S2206" s="62"/>
      <c r="T2206" s="63"/>
      <c r="U2206" s="32"/>
      <c r="V2206" s="32"/>
      <c r="W2206" s="32"/>
      <c r="X2206" s="32"/>
      <c r="Y2206" s="32"/>
      <c r="Z2206" s="32"/>
      <c r="AA2206" s="32"/>
      <c r="AB2206" s="32"/>
      <c r="AC2206" s="32"/>
      <c r="AD2206" s="32"/>
      <c r="AE2206" s="32"/>
      <c r="AT2206" s="15" t="s">
        <v>147</v>
      </c>
      <c r="AU2206" s="15" t="s">
        <v>83</v>
      </c>
    </row>
    <row r="2207" spans="1:65" s="2" customFormat="1" ht="16.5" customHeight="1">
      <c r="A2207" s="32"/>
      <c r="B2207" s="33"/>
      <c r="C2207" s="171" t="s">
        <v>4337</v>
      </c>
      <c r="D2207" s="171" t="s">
        <v>138</v>
      </c>
      <c r="E2207" s="172" t="s">
        <v>4338</v>
      </c>
      <c r="F2207" s="173" t="s">
        <v>4339</v>
      </c>
      <c r="G2207" s="174" t="s">
        <v>141</v>
      </c>
      <c r="H2207" s="175">
        <v>100</v>
      </c>
      <c r="I2207" s="176"/>
      <c r="J2207" s="177">
        <f>ROUND(I2207*H2207,2)</f>
        <v>0</v>
      </c>
      <c r="K2207" s="173" t="s">
        <v>142</v>
      </c>
      <c r="L2207" s="37"/>
      <c r="M2207" s="178" t="s">
        <v>19</v>
      </c>
      <c r="N2207" s="179" t="s">
        <v>44</v>
      </c>
      <c r="O2207" s="62"/>
      <c r="P2207" s="180">
        <f>O2207*H2207</f>
        <v>0</v>
      </c>
      <c r="Q2207" s="180">
        <v>1E-3</v>
      </c>
      <c r="R2207" s="180">
        <f>Q2207*H2207</f>
        <v>0.1</v>
      </c>
      <c r="S2207" s="180">
        <v>3.1E-4</v>
      </c>
      <c r="T2207" s="181">
        <f>S2207*H2207</f>
        <v>3.1E-2</v>
      </c>
      <c r="U2207" s="32"/>
      <c r="V2207" s="32"/>
      <c r="W2207" s="32"/>
      <c r="X2207" s="32"/>
      <c r="Y2207" s="32"/>
      <c r="Z2207" s="32"/>
      <c r="AA2207" s="32"/>
      <c r="AB2207" s="32"/>
      <c r="AC2207" s="32"/>
      <c r="AD2207" s="32"/>
      <c r="AE2207" s="32"/>
      <c r="AR2207" s="182" t="s">
        <v>231</v>
      </c>
      <c r="AT2207" s="182" t="s">
        <v>138</v>
      </c>
      <c r="AU2207" s="182" t="s">
        <v>83</v>
      </c>
      <c r="AY2207" s="15" t="s">
        <v>136</v>
      </c>
      <c r="BE2207" s="183">
        <f>IF(N2207="základní",J2207,0)</f>
        <v>0</v>
      </c>
      <c r="BF2207" s="183">
        <f>IF(N2207="snížená",J2207,0)</f>
        <v>0</v>
      </c>
      <c r="BG2207" s="183">
        <f>IF(N2207="zákl. přenesená",J2207,0)</f>
        <v>0</v>
      </c>
      <c r="BH2207" s="183">
        <f>IF(N2207="sníž. přenesená",J2207,0)</f>
        <v>0</v>
      </c>
      <c r="BI2207" s="183">
        <f>IF(N2207="nulová",J2207,0)</f>
        <v>0</v>
      </c>
      <c r="BJ2207" s="15" t="s">
        <v>81</v>
      </c>
      <c r="BK2207" s="183">
        <f>ROUND(I2207*H2207,2)</f>
        <v>0</v>
      </c>
      <c r="BL2207" s="15" t="s">
        <v>231</v>
      </c>
      <c r="BM2207" s="182" t="s">
        <v>4340</v>
      </c>
    </row>
    <row r="2208" spans="1:65" s="2" customFormat="1" ht="11.25">
      <c r="A2208" s="32"/>
      <c r="B2208" s="33"/>
      <c r="C2208" s="34"/>
      <c r="D2208" s="184" t="s">
        <v>145</v>
      </c>
      <c r="E2208" s="34"/>
      <c r="F2208" s="185" t="s">
        <v>4341</v>
      </c>
      <c r="G2208" s="34"/>
      <c r="H2208" s="34"/>
      <c r="I2208" s="186"/>
      <c r="J2208" s="34"/>
      <c r="K2208" s="34"/>
      <c r="L2208" s="37"/>
      <c r="M2208" s="187"/>
      <c r="N2208" s="188"/>
      <c r="O2208" s="62"/>
      <c r="P2208" s="62"/>
      <c r="Q2208" s="62"/>
      <c r="R2208" s="62"/>
      <c r="S2208" s="62"/>
      <c r="T2208" s="63"/>
      <c r="U2208" s="32"/>
      <c r="V2208" s="32"/>
      <c r="W2208" s="32"/>
      <c r="X2208" s="32"/>
      <c r="Y2208" s="32"/>
      <c r="Z2208" s="32"/>
      <c r="AA2208" s="32"/>
      <c r="AB2208" s="32"/>
      <c r="AC2208" s="32"/>
      <c r="AD2208" s="32"/>
      <c r="AE2208" s="32"/>
      <c r="AT2208" s="15" t="s">
        <v>145</v>
      </c>
      <c r="AU2208" s="15" t="s">
        <v>83</v>
      </c>
    </row>
    <row r="2209" spans="1:65" s="2" customFormat="1" ht="11.25">
      <c r="A2209" s="32"/>
      <c r="B2209" s="33"/>
      <c r="C2209" s="34"/>
      <c r="D2209" s="189" t="s">
        <v>147</v>
      </c>
      <c r="E2209" s="34"/>
      <c r="F2209" s="190" t="s">
        <v>4342</v>
      </c>
      <c r="G2209" s="34"/>
      <c r="H2209" s="34"/>
      <c r="I2209" s="186"/>
      <c r="J2209" s="34"/>
      <c r="K2209" s="34"/>
      <c r="L2209" s="37"/>
      <c r="M2209" s="187"/>
      <c r="N2209" s="188"/>
      <c r="O2209" s="62"/>
      <c r="P2209" s="62"/>
      <c r="Q2209" s="62"/>
      <c r="R2209" s="62"/>
      <c r="S2209" s="62"/>
      <c r="T2209" s="63"/>
      <c r="U2209" s="32"/>
      <c r="V2209" s="32"/>
      <c r="W2209" s="32"/>
      <c r="X2209" s="32"/>
      <c r="Y2209" s="32"/>
      <c r="Z2209" s="32"/>
      <c r="AA2209" s="32"/>
      <c r="AB2209" s="32"/>
      <c r="AC2209" s="32"/>
      <c r="AD2209" s="32"/>
      <c r="AE2209" s="32"/>
      <c r="AT2209" s="15" t="s">
        <v>147</v>
      </c>
      <c r="AU2209" s="15" t="s">
        <v>83</v>
      </c>
    </row>
    <row r="2210" spans="1:65" s="2" customFormat="1" ht="16.5" customHeight="1">
      <c r="A2210" s="32"/>
      <c r="B2210" s="33"/>
      <c r="C2210" s="171" t="s">
        <v>4343</v>
      </c>
      <c r="D2210" s="171" t="s">
        <v>138</v>
      </c>
      <c r="E2210" s="172" t="s">
        <v>4344</v>
      </c>
      <c r="F2210" s="173" t="s">
        <v>4345</v>
      </c>
      <c r="G2210" s="174" t="s">
        <v>141</v>
      </c>
      <c r="H2210" s="175">
        <v>50</v>
      </c>
      <c r="I2210" s="176"/>
      <c r="J2210" s="177">
        <f>ROUND(I2210*H2210,2)</f>
        <v>0</v>
      </c>
      <c r="K2210" s="173" t="s">
        <v>142</v>
      </c>
      <c r="L2210" s="37"/>
      <c r="M2210" s="178" t="s">
        <v>19</v>
      </c>
      <c r="N2210" s="179" t="s">
        <v>44</v>
      </c>
      <c r="O2210" s="62"/>
      <c r="P2210" s="180">
        <f>O2210*H2210</f>
        <v>0</v>
      </c>
      <c r="Q2210" s="180">
        <v>1E-3</v>
      </c>
      <c r="R2210" s="180">
        <f>Q2210*H2210</f>
        <v>0.05</v>
      </c>
      <c r="S2210" s="180">
        <v>3.1E-4</v>
      </c>
      <c r="T2210" s="181">
        <f>S2210*H2210</f>
        <v>1.55E-2</v>
      </c>
      <c r="U2210" s="32"/>
      <c r="V2210" s="32"/>
      <c r="W2210" s="32"/>
      <c r="X2210" s="32"/>
      <c r="Y2210" s="32"/>
      <c r="Z2210" s="32"/>
      <c r="AA2210" s="32"/>
      <c r="AB2210" s="32"/>
      <c r="AC2210" s="32"/>
      <c r="AD2210" s="32"/>
      <c r="AE2210" s="32"/>
      <c r="AR2210" s="182" t="s">
        <v>231</v>
      </c>
      <c r="AT2210" s="182" t="s">
        <v>138</v>
      </c>
      <c r="AU2210" s="182" t="s">
        <v>83</v>
      </c>
      <c r="AY2210" s="15" t="s">
        <v>136</v>
      </c>
      <c r="BE2210" s="183">
        <f>IF(N2210="základní",J2210,0)</f>
        <v>0</v>
      </c>
      <c r="BF2210" s="183">
        <f>IF(N2210="snížená",J2210,0)</f>
        <v>0</v>
      </c>
      <c r="BG2210" s="183">
        <f>IF(N2210="zákl. přenesená",J2210,0)</f>
        <v>0</v>
      </c>
      <c r="BH2210" s="183">
        <f>IF(N2210="sníž. přenesená",J2210,0)</f>
        <v>0</v>
      </c>
      <c r="BI2210" s="183">
        <f>IF(N2210="nulová",J2210,0)</f>
        <v>0</v>
      </c>
      <c r="BJ2210" s="15" t="s">
        <v>81</v>
      </c>
      <c r="BK2210" s="183">
        <f>ROUND(I2210*H2210,2)</f>
        <v>0</v>
      </c>
      <c r="BL2210" s="15" t="s">
        <v>231</v>
      </c>
      <c r="BM2210" s="182" t="s">
        <v>4346</v>
      </c>
    </row>
    <row r="2211" spans="1:65" s="2" customFormat="1" ht="11.25">
      <c r="A2211" s="32"/>
      <c r="B2211" s="33"/>
      <c r="C2211" s="34"/>
      <c r="D2211" s="184" t="s">
        <v>145</v>
      </c>
      <c r="E2211" s="34"/>
      <c r="F2211" s="185" t="s">
        <v>4347</v>
      </c>
      <c r="G2211" s="34"/>
      <c r="H2211" s="34"/>
      <c r="I2211" s="186"/>
      <c r="J2211" s="34"/>
      <c r="K2211" s="34"/>
      <c r="L2211" s="37"/>
      <c r="M2211" s="187"/>
      <c r="N2211" s="188"/>
      <c r="O2211" s="62"/>
      <c r="P2211" s="62"/>
      <c r="Q2211" s="62"/>
      <c r="R2211" s="62"/>
      <c r="S2211" s="62"/>
      <c r="T2211" s="63"/>
      <c r="U2211" s="32"/>
      <c r="V2211" s="32"/>
      <c r="W2211" s="32"/>
      <c r="X2211" s="32"/>
      <c r="Y2211" s="32"/>
      <c r="Z2211" s="32"/>
      <c r="AA2211" s="32"/>
      <c r="AB2211" s="32"/>
      <c r="AC2211" s="32"/>
      <c r="AD2211" s="32"/>
      <c r="AE2211" s="32"/>
      <c r="AT2211" s="15" t="s">
        <v>145</v>
      </c>
      <c r="AU2211" s="15" t="s">
        <v>83</v>
      </c>
    </row>
    <row r="2212" spans="1:65" s="2" customFormat="1" ht="11.25">
      <c r="A2212" s="32"/>
      <c r="B2212" s="33"/>
      <c r="C2212" s="34"/>
      <c r="D2212" s="189" t="s">
        <v>147</v>
      </c>
      <c r="E2212" s="34"/>
      <c r="F2212" s="190" t="s">
        <v>4348</v>
      </c>
      <c r="G2212" s="34"/>
      <c r="H2212" s="34"/>
      <c r="I2212" s="186"/>
      <c r="J2212" s="34"/>
      <c r="K2212" s="34"/>
      <c r="L2212" s="37"/>
      <c r="M2212" s="187"/>
      <c r="N2212" s="188"/>
      <c r="O2212" s="62"/>
      <c r="P2212" s="62"/>
      <c r="Q2212" s="62"/>
      <c r="R2212" s="62"/>
      <c r="S2212" s="62"/>
      <c r="T2212" s="63"/>
      <c r="U2212" s="32"/>
      <c r="V2212" s="32"/>
      <c r="W2212" s="32"/>
      <c r="X2212" s="32"/>
      <c r="Y2212" s="32"/>
      <c r="Z2212" s="32"/>
      <c r="AA2212" s="32"/>
      <c r="AB2212" s="32"/>
      <c r="AC2212" s="32"/>
      <c r="AD2212" s="32"/>
      <c r="AE2212" s="32"/>
      <c r="AT2212" s="15" t="s">
        <v>147</v>
      </c>
      <c r="AU2212" s="15" t="s">
        <v>83</v>
      </c>
    </row>
    <row r="2213" spans="1:65" s="2" customFormat="1" ht="16.5" customHeight="1">
      <c r="A2213" s="32"/>
      <c r="B2213" s="33"/>
      <c r="C2213" s="171" t="s">
        <v>4349</v>
      </c>
      <c r="D2213" s="171" t="s">
        <v>138</v>
      </c>
      <c r="E2213" s="172" t="s">
        <v>4350</v>
      </c>
      <c r="F2213" s="173" t="s">
        <v>4351</v>
      </c>
      <c r="G2213" s="174" t="s">
        <v>141</v>
      </c>
      <c r="H2213" s="175">
        <v>100</v>
      </c>
      <c r="I2213" s="176"/>
      <c r="J2213" s="177">
        <f>ROUND(I2213*H2213,2)</f>
        <v>0</v>
      </c>
      <c r="K2213" s="173" t="s">
        <v>142</v>
      </c>
      <c r="L2213" s="37"/>
      <c r="M2213" s="178" t="s">
        <v>19</v>
      </c>
      <c r="N2213" s="179" t="s">
        <v>44</v>
      </c>
      <c r="O2213" s="62"/>
      <c r="P2213" s="180">
        <f>O2213*H2213</f>
        <v>0</v>
      </c>
      <c r="Q2213" s="180">
        <v>1.0000000000000001E-5</v>
      </c>
      <c r="R2213" s="180">
        <f>Q2213*H2213</f>
        <v>1E-3</v>
      </c>
      <c r="S2213" s="180">
        <v>0</v>
      </c>
      <c r="T2213" s="181">
        <f>S2213*H2213</f>
        <v>0</v>
      </c>
      <c r="U2213" s="32"/>
      <c r="V2213" s="32"/>
      <c r="W2213" s="32"/>
      <c r="X2213" s="32"/>
      <c r="Y2213" s="32"/>
      <c r="Z2213" s="32"/>
      <c r="AA2213" s="32"/>
      <c r="AB2213" s="32"/>
      <c r="AC2213" s="32"/>
      <c r="AD2213" s="32"/>
      <c r="AE2213" s="32"/>
      <c r="AR2213" s="182" t="s">
        <v>231</v>
      </c>
      <c r="AT2213" s="182" t="s">
        <v>138</v>
      </c>
      <c r="AU2213" s="182" t="s">
        <v>83</v>
      </c>
      <c r="AY2213" s="15" t="s">
        <v>136</v>
      </c>
      <c r="BE2213" s="183">
        <f>IF(N2213="základní",J2213,0)</f>
        <v>0</v>
      </c>
      <c r="BF2213" s="183">
        <f>IF(N2213="snížená",J2213,0)</f>
        <v>0</v>
      </c>
      <c r="BG2213" s="183">
        <f>IF(N2213="zákl. přenesená",J2213,0)</f>
        <v>0</v>
      </c>
      <c r="BH2213" s="183">
        <f>IF(N2213="sníž. přenesená",J2213,0)</f>
        <v>0</v>
      </c>
      <c r="BI2213" s="183">
        <f>IF(N2213="nulová",J2213,0)</f>
        <v>0</v>
      </c>
      <c r="BJ2213" s="15" t="s">
        <v>81</v>
      </c>
      <c r="BK2213" s="183">
        <f>ROUND(I2213*H2213,2)</f>
        <v>0</v>
      </c>
      <c r="BL2213" s="15" t="s">
        <v>231</v>
      </c>
      <c r="BM2213" s="182" t="s">
        <v>4352</v>
      </c>
    </row>
    <row r="2214" spans="1:65" s="2" customFormat="1" ht="11.25">
      <c r="A2214" s="32"/>
      <c r="B2214" s="33"/>
      <c r="C2214" s="34"/>
      <c r="D2214" s="184" t="s">
        <v>145</v>
      </c>
      <c r="E2214" s="34"/>
      <c r="F2214" s="185" t="s">
        <v>4353</v>
      </c>
      <c r="G2214" s="34"/>
      <c r="H2214" s="34"/>
      <c r="I2214" s="186"/>
      <c r="J2214" s="34"/>
      <c r="K2214" s="34"/>
      <c r="L2214" s="37"/>
      <c r="M2214" s="187"/>
      <c r="N2214" s="188"/>
      <c r="O2214" s="62"/>
      <c r="P2214" s="62"/>
      <c r="Q2214" s="62"/>
      <c r="R2214" s="62"/>
      <c r="S2214" s="62"/>
      <c r="T2214" s="63"/>
      <c r="U2214" s="32"/>
      <c r="V2214" s="32"/>
      <c r="W2214" s="32"/>
      <c r="X2214" s="32"/>
      <c r="Y2214" s="32"/>
      <c r="Z2214" s="32"/>
      <c r="AA2214" s="32"/>
      <c r="AB2214" s="32"/>
      <c r="AC2214" s="32"/>
      <c r="AD2214" s="32"/>
      <c r="AE2214" s="32"/>
      <c r="AT2214" s="15" t="s">
        <v>145</v>
      </c>
      <c r="AU2214" s="15" t="s">
        <v>83</v>
      </c>
    </row>
    <row r="2215" spans="1:65" s="2" customFormat="1" ht="11.25">
      <c r="A2215" s="32"/>
      <c r="B2215" s="33"/>
      <c r="C2215" s="34"/>
      <c r="D2215" s="189" t="s">
        <v>147</v>
      </c>
      <c r="E2215" s="34"/>
      <c r="F2215" s="190" t="s">
        <v>4354</v>
      </c>
      <c r="G2215" s="34"/>
      <c r="H2215" s="34"/>
      <c r="I2215" s="186"/>
      <c r="J2215" s="34"/>
      <c r="K2215" s="34"/>
      <c r="L2215" s="37"/>
      <c r="M2215" s="187"/>
      <c r="N2215" s="188"/>
      <c r="O2215" s="62"/>
      <c r="P2215" s="62"/>
      <c r="Q2215" s="62"/>
      <c r="R2215" s="62"/>
      <c r="S2215" s="62"/>
      <c r="T2215" s="63"/>
      <c r="U2215" s="32"/>
      <c r="V2215" s="32"/>
      <c r="W2215" s="32"/>
      <c r="X2215" s="32"/>
      <c r="Y2215" s="32"/>
      <c r="Z2215" s="32"/>
      <c r="AA2215" s="32"/>
      <c r="AB2215" s="32"/>
      <c r="AC2215" s="32"/>
      <c r="AD2215" s="32"/>
      <c r="AE2215" s="32"/>
      <c r="AT2215" s="15" t="s">
        <v>147</v>
      </c>
      <c r="AU2215" s="15" t="s">
        <v>83</v>
      </c>
    </row>
    <row r="2216" spans="1:65" s="2" customFormat="1" ht="16.5" customHeight="1">
      <c r="A2216" s="32"/>
      <c r="B2216" s="33"/>
      <c r="C2216" s="171" t="s">
        <v>4355</v>
      </c>
      <c r="D2216" s="171" t="s">
        <v>138</v>
      </c>
      <c r="E2216" s="172" t="s">
        <v>4356</v>
      </c>
      <c r="F2216" s="173" t="s">
        <v>4357</v>
      </c>
      <c r="G2216" s="174" t="s">
        <v>141</v>
      </c>
      <c r="H2216" s="175">
        <v>100</v>
      </c>
      <c r="I2216" s="176"/>
      <c r="J2216" s="177">
        <f>ROUND(I2216*H2216,2)</f>
        <v>0</v>
      </c>
      <c r="K2216" s="173" t="s">
        <v>142</v>
      </c>
      <c r="L2216" s="37"/>
      <c r="M2216" s="178" t="s">
        <v>19</v>
      </c>
      <c r="N2216" s="179" t="s">
        <v>44</v>
      </c>
      <c r="O2216" s="62"/>
      <c r="P2216" s="180">
        <f>O2216*H2216</f>
        <v>0</v>
      </c>
      <c r="Q2216" s="180">
        <v>3.3E-4</v>
      </c>
      <c r="R2216" s="180">
        <f>Q2216*H2216</f>
        <v>3.3000000000000002E-2</v>
      </c>
      <c r="S2216" s="180">
        <v>0</v>
      </c>
      <c r="T2216" s="181">
        <f>S2216*H2216</f>
        <v>0</v>
      </c>
      <c r="U2216" s="32"/>
      <c r="V2216" s="32"/>
      <c r="W2216" s="32"/>
      <c r="X2216" s="32"/>
      <c r="Y2216" s="32"/>
      <c r="Z2216" s="32"/>
      <c r="AA2216" s="32"/>
      <c r="AB2216" s="32"/>
      <c r="AC2216" s="32"/>
      <c r="AD2216" s="32"/>
      <c r="AE2216" s="32"/>
      <c r="AR2216" s="182" t="s">
        <v>231</v>
      </c>
      <c r="AT2216" s="182" t="s">
        <v>138</v>
      </c>
      <c r="AU2216" s="182" t="s">
        <v>83</v>
      </c>
      <c r="AY2216" s="15" t="s">
        <v>136</v>
      </c>
      <c r="BE2216" s="183">
        <f>IF(N2216="základní",J2216,0)</f>
        <v>0</v>
      </c>
      <c r="BF2216" s="183">
        <f>IF(N2216="snížená",J2216,0)</f>
        <v>0</v>
      </c>
      <c r="BG2216" s="183">
        <f>IF(N2216="zákl. přenesená",J2216,0)</f>
        <v>0</v>
      </c>
      <c r="BH2216" s="183">
        <f>IF(N2216="sníž. přenesená",J2216,0)</f>
        <v>0</v>
      </c>
      <c r="BI2216" s="183">
        <f>IF(N2216="nulová",J2216,0)</f>
        <v>0</v>
      </c>
      <c r="BJ2216" s="15" t="s">
        <v>81</v>
      </c>
      <c r="BK2216" s="183">
        <f>ROUND(I2216*H2216,2)</f>
        <v>0</v>
      </c>
      <c r="BL2216" s="15" t="s">
        <v>231</v>
      </c>
      <c r="BM2216" s="182" t="s">
        <v>4358</v>
      </c>
    </row>
    <row r="2217" spans="1:65" s="2" customFormat="1" ht="11.25">
      <c r="A2217" s="32"/>
      <c r="B2217" s="33"/>
      <c r="C2217" s="34"/>
      <c r="D2217" s="184" t="s">
        <v>145</v>
      </c>
      <c r="E2217" s="34"/>
      <c r="F2217" s="185" t="s">
        <v>4359</v>
      </c>
      <c r="G2217" s="34"/>
      <c r="H2217" s="34"/>
      <c r="I2217" s="186"/>
      <c r="J2217" s="34"/>
      <c r="K2217" s="34"/>
      <c r="L2217" s="37"/>
      <c r="M2217" s="187"/>
      <c r="N2217" s="188"/>
      <c r="O2217" s="62"/>
      <c r="P2217" s="62"/>
      <c r="Q2217" s="62"/>
      <c r="R2217" s="62"/>
      <c r="S2217" s="62"/>
      <c r="T2217" s="63"/>
      <c r="U2217" s="32"/>
      <c r="V2217" s="32"/>
      <c r="W2217" s="32"/>
      <c r="X2217" s="32"/>
      <c r="Y2217" s="32"/>
      <c r="Z2217" s="32"/>
      <c r="AA2217" s="32"/>
      <c r="AB2217" s="32"/>
      <c r="AC2217" s="32"/>
      <c r="AD2217" s="32"/>
      <c r="AE2217" s="32"/>
      <c r="AT2217" s="15" t="s">
        <v>145</v>
      </c>
      <c r="AU2217" s="15" t="s">
        <v>83</v>
      </c>
    </row>
    <row r="2218" spans="1:65" s="2" customFormat="1" ht="11.25">
      <c r="A2218" s="32"/>
      <c r="B2218" s="33"/>
      <c r="C2218" s="34"/>
      <c r="D2218" s="189" t="s">
        <v>147</v>
      </c>
      <c r="E2218" s="34"/>
      <c r="F2218" s="190" t="s">
        <v>4360</v>
      </c>
      <c r="G2218" s="34"/>
      <c r="H2218" s="34"/>
      <c r="I2218" s="186"/>
      <c r="J2218" s="34"/>
      <c r="K2218" s="34"/>
      <c r="L2218" s="37"/>
      <c r="M2218" s="187"/>
      <c r="N2218" s="188"/>
      <c r="O2218" s="62"/>
      <c r="P2218" s="62"/>
      <c r="Q2218" s="62"/>
      <c r="R2218" s="62"/>
      <c r="S2218" s="62"/>
      <c r="T2218" s="63"/>
      <c r="U2218" s="32"/>
      <c r="V2218" s="32"/>
      <c r="W2218" s="32"/>
      <c r="X2218" s="32"/>
      <c r="Y2218" s="32"/>
      <c r="Z2218" s="32"/>
      <c r="AA2218" s="32"/>
      <c r="AB2218" s="32"/>
      <c r="AC2218" s="32"/>
      <c r="AD2218" s="32"/>
      <c r="AE2218" s="32"/>
      <c r="AT2218" s="15" t="s">
        <v>147</v>
      </c>
      <c r="AU2218" s="15" t="s">
        <v>83</v>
      </c>
    </row>
    <row r="2219" spans="1:65" s="2" customFormat="1" ht="16.5" customHeight="1">
      <c r="A2219" s="32"/>
      <c r="B2219" s="33"/>
      <c r="C2219" s="171" t="s">
        <v>4361</v>
      </c>
      <c r="D2219" s="171" t="s">
        <v>138</v>
      </c>
      <c r="E2219" s="172" t="s">
        <v>4362</v>
      </c>
      <c r="F2219" s="173" t="s">
        <v>4363</v>
      </c>
      <c r="G2219" s="174" t="s">
        <v>141</v>
      </c>
      <c r="H2219" s="175">
        <v>100</v>
      </c>
      <c r="I2219" s="176"/>
      <c r="J2219" s="177">
        <f>ROUND(I2219*H2219,2)</f>
        <v>0</v>
      </c>
      <c r="K2219" s="173" t="s">
        <v>142</v>
      </c>
      <c r="L2219" s="37"/>
      <c r="M2219" s="178" t="s">
        <v>19</v>
      </c>
      <c r="N2219" s="179" t="s">
        <v>44</v>
      </c>
      <c r="O2219" s="62"/>
      <c r="P2219" s="180">
        <f>O2219*H2219</f>
        <v>0</v>
      </c>
      <c r="Q2219" s="180">
        <v>3.3E-4</v>
      </c>
      <c r="R2219" s="180">
        <f>Q2219*H2219</f>
        <v>3.3000000000000002E-2</v>
      </c>
      <c r="S2219" s="180">
        <v>0</v>
      </c>
      <c r="T2219" s="181">
        <f>S2219*H2219</f>
        <v>0</v>
      </c>
      <c r="U2219" s="32"/>
      <c r="V2219" s="32"/>
      <c r="W2219" s="32"/>
      <c r="X2219" s="32"/>
      <c r="Y2219" s="32"/>
      <c r="Z2219" s="32"/>
      <c r="AA2219" s="32"/>
      <c r="AB2219" s="32"/>
      <c r="AC2219" s="32"/>
      <c r="AD2219" s="32"/>
      <c r="AE2219" s="32"/>
      <c r="AR2219" s="182" t="s">
        <v>231</v>
      </c>
      <c r="AT2219" s="182" t="s">
        <v>138</v>
      </c>
      <c r="AU2219" s="182" t="s">
        <v>83</v>
      </c>
      <c r="AY2219" s="15" t="s">
        <v>136</v>
      </c>
      <c r="BE2219" s="183">
        <f>IF(N2219="základní",J2219,0)</f>
        <v>0</v>
      </c>
      <c r="BF2219" s="183">
        <f>IF(N2219="snížená",J2219,0)</f>
        <v>0</v>
      </c>
      <c r="BG2219" s="183">
        <f>IF(N2219="zákl. přenesená",J2219,0)</f>
        <v>0</v>
      </c>
      <c r="BH2219" s="183">
        <f>IF(N2219="sníž. přenesená",J2219,0)</f>
        <v>0</v>
      </c>
      <c r="BI2219" s="183">
        <f>IF(N2219="nulová",J2219,0)</f>
        <v>0</v>
      </c>
      <c r="BJ2219" s="15" t="s">
        <v>81</v>
      </c>
      <c r="BK2219" s="183">
        <f>ROUND(I2219*H2219,2)</f>
        <v>0</v>
      </c>
      <c r="BL2219" s="15" t="s">
        <v>231</v>
      </c>
      <c r="BM2219" s="182" t="s">
        <v>4364</v>
      </c>
    </row>
    <row r="2220" spans="1:65" s="2" customFormat="1" ht="11.25">
      <c r="A2220" s="32"/>
      <c r="B2220" s="33"/>
      <c r="C2220" s="34"/>
      <c r="D2220" s="184" t="s">
        <v>145</v>
      </c>
      <c r="E2220" s="34"/>
      <c r="F2220" s="185" t="s">
        <v>4365</v>
      </c>
      <c r="G2220" s="34"/>
      <c r="H2220" s="34"/>
      <c r="I2220" s="186"/>
      <c r="J2220" s="34"/>
      <c r="K2220" s="34"/>
      <c r="L2220" s="37"/>
      <c r="M2220" s="187"/>
      <c r="N2220" s="188"/>
      <c r="O2220" s="62"/>
      <c r="P2220" s="62"/>
      <c r="Q2220" s="62"/>
      <c r="R2220" s="62"/>
      <c r="S2220" s="62"/>
      <c r="T2220" s="63"/>
      <c r="U2220" s="32"/>
      <c r="V2220" s="32"/>
      <c r="W2220" s="32"/>
      <c r="X2220" s="32"/>
      <c r="Y2220" s="32"/>
      <c r="Z2220" s="32"/>
      <c r="AA2220" s="32"/>
      <c r="AB2220" s="32"/>
      <c r="AC2220" s="32"/>
      <c r="AD2220" s="32"/>
      <c r="AE2220" s="32"/>
      <c r="AT2220" s="15" t="s">
        <v>145</v>
      </c>
      <c r="AU2220" s="15" t="s">
        <v>83</v>
      </c>
    </row>
    <row r="2221" spans="1:65" s="2" customFormat="1" ht="11.25">
      <c r="A2221" s="32"/>
      <c r="B2221" s="33"/>
      <c r="C2221" s="34"/>
      <c r="D2221" s="189" t="s">
        <v>147</v>
      </c>
      <c r="E2221" s="34"/>
      <c r="F2221" s="190" t="s">
        <v>4366</v>
      </c>
      <c r="G2221" s="34"/>
      <c r="H2221" s="34"/>
      <c r="I2221" s="186"/>
      <c r="J2221" s="34"/>
      <c r="K2221" s="34"/>
      <c r="L2221" s="37"/>
      <c r="M2221" s="187"/>
      <c r="N2221" s="188"/>
      <c r="O2221" s="62"/>
      <c r="P2221" s="62"/>
      <c r="Q2221" s="62"/>
      <c r="R2221" s="62"/>
      <c r="S2221" s="62"/>
      <c r="T2221" s="63"/>
      <c r="U2221" s="32"/>
      <c r="V2221" s="32"/>
      <c r="W2221" s="32"/>
      <c r="X2221" s="32"/>
      <c r="Y2221" s="32"/>
      <c r="Z2221" s="32"/>
      <c r="AA2221" s="32"/>
      <c r="AB2221" s="32"/>
      <c r="AC2221" s="32"/>
      <c r="AD2221" s="32"/>
      <c r="AE2221" s="32"/>
      <c r="AT2221" s="15" t="s">
        <v>147</v>
      </c>
      <c r="AU2221" s="15" t="s">
        <v>83</v>
      </c>
    </row>
    <row r="2222" spans="1:65" s="2" customFormat="1" ht="16.5" customHeight="1">
      <c r="A2222" s="32"/>
      <c r="B2222" s="33"/>
      <c r="C2222" s="171" t="s">
        <v>4367</v>
      </c>
      <c r="D2222" s="171" t="s">
        <v>138</v>
      </c>
      <c r="E2222" s="172" t="s">
        <v>4368</v>
      </c>
      <c r="F2222" s="173" t="s">
        <v>4369</v>
      </c>
      <c r="G2222" s="174" t="s">
        <v>141</v>
      </c>
      <c r="H2222" s="175">
        <v>100</v>
      </c>
      <c r="I2222" s="176"/>
      <c r="J2222" s="177">
        <f>ROUND(I2222*H2222,2)</f>
        <v>0</v>
      </c>
      <c r="K2222" s="173" t="s">
        <v>142</v>
      </c>
      <c r="L2222" s="37"/>
      <c r="M2222" s="178" t="s">
        <v>19</v>
      </c>
      <c r="N2222" s="179" t="s">
        <v>44</v>
      </c>
      <c r="O2222" s="62"/>
      <c r="P2222" s="180">
        <f>O2222*H2222</f>
        <v>0</v>
      </c>
      <c r="Q2222" s="180">
        <v>4.0000000000000003E-5</v>
      </c>
      <c r="R2222" s="180">
        <f>Q2222*H2222</f>
        <v>4.0000000000000001E-3</v>
      </c>
      <c r="S2222" s="180">
        <v>0</v>
      </c>
      <c r="T2222" s="181">
        <f>S2222*H2222</f>
        <v>0</v>
      </c>
      <c r="U2222" s="32"/>
      <c r="V2222" s="32"/>
      <c r="W2222" s="32"/>
      <c r="X2222" s="32"/>
      <c r="Y2222" s="32"/>
      <c r="Z2222" s="32"/>
      <c r="AA2222" s="32"/>
      <c r="AB2222" s="32"/>
      <c r="AC2222" s="32"/>
      <c r="AD2222" s="32"/>
      <c r="AE2222" s="32"/>
      <c r="AR2222" s="182" t="s">
        <v>231</v>
      </c>
      <c r="AT2222" s="182" t="s">
        <v>138</v>
      </c>
      <c r="AU2222" s="182" t="s">
        <v>83</v>
      </c>
      <c r="AY2222" s="15" t="s">
        <v>136</v>
      </c>
      <c r="BE2222" s="183">
        <f>IF(N2222="základní",J2222,0)</f>
        <v>0</v>
      </c>
      <c r="BF2222" s="183">
        <f>IF(N2222="snížená",J2222,0)</f>
        <v>0</v>
      </c>
      <c r="BG2222" s="183">
        <f>IF(N2222="zákl. přenesená",J2222,0)</f>
        <v>0</v>
      </c>
      <c r="BH2222" s="183">
        <f>IF(N2222="sníž. přenesená",J2222,0)</f>
        <v>0</v>
      </c>
      <c r="BI2222" s="183">
        <f>IF(N2222="nulová",J2222,0)</f>
        <v>0</v>
      </c>
      <c r="BJ2222" s="15" t="s">
        <v>81</v>
      </c>
      <c r="BK2222" s="183">
        <f>ROUND(I2222*H2222,2)</f>
        <v>0</v>
      </c>
      <c r="BL2222" s="15" t="s">
        <v>231</v>
      </c>
      <c r="BM2222" s="182" t="s">
        <v>4370</v>
      </c>
    </row>
    <row r="2223" spans="1:65" s="2" customFormat="1" ht="19.5">
      <c r="A2223" s="32"/>
      <c r="B2223" s="33"/>
      <c r="C2223" s="34"/>
      <c r="D2223" s="184" t="s">
        <v>145</v>
      </c>
      <c r="E2223" s="34"/>
      <c r="F2223" s="185" t="s">
        <v>4371</v>
      </c>
      <c r="G2223" s="34"/>
      <c r="H2223" s="34"/>
      <c r="I2223" s="186"/>
      <c r="J2223" s="34"/>
      <c r="K2223" s="34"/>
      <c r="L2223" s="37"/>
      <c r="M2223" s="187"/>
      <c r="N2223" s="188"/>
      <c r="O2223" s="62"/>
      <c r="P2223" s="62"/>
      <c r="Q2223" s="62"/>
      <c r="R2223" s="62"/>
      <c r="S2223" s="62"/>
      <c r="T2223" s="63"/>
      <c r="U2223" s="32"/>
      <c r="V2223" s="32"/>
      <c r="W2223" s="32"/>
      <c r="X2223" s="32"/>
      <c r="Y2223" s="32"/>
      <c r="Z2223" s="32"/>
      <c r="AA2223" s="32"/>
      <c r="AB2223" s="32"/>
      <c r="AC2223" s="32"/>
      <c r="AD2223" s="32"/>
      <c r="AE2223" s="32"/>
      <c r="AT2223" s="15" t="s">
        <v>145</v>
      </c>
      <c r="AU2223" s="15" t="s">
        <v>83</v>
      </c>
    </row>
    <row r="2224" spans="1:65" s="2" customFormat="1" ht="11.25">
      <c r="A2224" s="32"/>
      <c r="B2224" s="33"/>
      <c r="C2224" s="34"/>
      <c r="D2224" s="189" t="s">
        <v>147</v>
      </c>
      <c r="E2224" s="34"/>
      <c r="F2224" s="190" t="s">
        <v>4372</v>
      </c>
      <c r="G2224" s="34"/>
      <c r="H2224" s="34"/>
      <c r="I2224" s="186"/>
      <c r="J2224" s="34"/>
      <c r="K2224" s="34"/>
      <c r="L2224" s="37"/>
      <c r="M2224" s="187"/>
      <c r="N2224" s="188"/>
      <c r="O2224" s="62"/>
      <c r="P2224" s="62"/>
      <c r="Q2224" s="62"/>
      <c r="R2224" s="62"/>
      <c r="S2224" s="62"/>
      <c r="T2224" s="63"/>
      <c r="U2224" s="32"/>
      <c r="V2224" s="32"/>
      <c r="W2224" s="32"/>
      <c r="X2224" s="32"/>
      <c r="Y2224" s="32"/>
      <c r="Z2224" s="32"/>
      <c r="AA2224" s="32"/>
      <c r="AB2224" s="32"/>
      <c r="AC2224" s="32"/>
      <c r="AD2224" s="32"/>
      <c r="AE2224" s="32"/>
      <c r="AT2224" s="15" t="s">
        <v>147</v>
      </c>
      <c r="AU2224" s="15" t="s">
        <v>83</v>
      </c>
    </row>
    <row r="2225" spans="1:65" s="12" customFormat="1" ht="22.9" customHeight="1">
      <c r="B2225" s="155"/>
      <c r="C2225" s="156"/>
      <c r="D2225" s="157" t="s">
        <v>72</v>
      </c>
      <c r="E2225" s="169" t="s">
        <v>4373</v>
      </c>
      <c r="F2225" s="169" t="s">
        <v>4374</v>
      </c>
      <c r="G2225" s="156"/>
      <c r="H2225" s="156"/>
      <c r="I2225" s="159"/>
      <c r="J2225" s="170">
        <f>BK2225</f>
        <v>0</v>
      </c>
      <c r="K2225" s="156"/>
      <c r="L2225" s="161"/>
      <c r="M2225" s="162"/>
      <c r="N2225" s="163"/>
      <c r="O2225" s="163"/>
      <c r="P2225" s="164">
        <f>SUM(P2226:P2262)</f>
        <v>0</v>
      </c>
      <c r="Q2225" s="163"/>
      <c r="R2225" s="164">
        <f>SUM(R2226:R2262)</f>
        <v>0</v>
      </c>
      <c r="S2225" s="163"/>
      <c r="T2225" s="165">
        <f>SUM(T2226:T2262)</f>
        <v>0.1</v>
      </c>
      <c r="AR2225" s="166" t="s">
        <v>83</v>
      </c>
      <c r="AT2225" s="167" t="s">
        <v>72</v>
      </c>
      <c r="AU2225" s="167" t="s">
        <v>81</v>
      </c>
      <c r="AY2225" s="166" t="s">
        <v>136</v>
      </c>
      <c r="BK2225" s="168">
        <f>SUM(BK2226:BK2262)</f>
        <v>0</v>
      </c>
    </row>
    <row r="2226" spans="1:65" s="2" customFormat="1" ht="16.5" customHeight="1">
      <c r="A2226" s="32"/>
      <c r="B2226" s="33"/>
      <c r="C2226" s="171" t="s">
        <v>4375</v>
      </c>
      <c r="D2226" s="171" t="s">
        <v>138</v>
      </c>
      <c r="E2226" s="172" t="s">
        <v>4376</v>
      </c>
      <c r="F2226" s="173" t="s">
        <v>4377</v>
      </c>
      <c r="G2226" s="174" t="s">
        <v>141</v>
      </c>
      <c r="H2226" s="175">
        <v>10</v>
      </c>
      <c r="I2226" s="176"/>
      <c r="J2226" s="177">
        <f>ROUND(I2226*H2226,2)</f>
        <v>0</v>
      </c>
      <c r="K2226" s="173" t="s">
        <v>142</v>
      </c>
      <c r="L2226" s="37"/>
      <c r="M2226" s="178" t="s">
        <v>19</v>
      </c>
      <c r="N2226" s="179" t="s">
        <v>44</v>
      </c>
      <c r="O2226" s="62"/>
      <c r="P2226" s="180">
        <f>O2226*H2226</f>
        <v>0</v>
      </c>
      <c r="Q2226" s="180">
        <v>0</v>
      </c>
      <c r="R2226" s="180">
        <f>Q2226*H2226</f>
        <v>0</v>
      </c>
      <c r="S2226" s="180">
        <v>0.01</v>
      </c>
      <c r="T2226" s="181">
        <f>S2226*H2226</f>
        <v>0.1</v>
      </c>
      <c r="U2226" s="32"/>
      <c r="V2226" s="32"/>
      <c r="W2226" s="32"/>
      <c r="X2226" s="32"/>
      <c r="Y2226" s="32"/>
      <c r="Z2226" s="32"/>
      <c r="AA2226" s="32"/>
      <c r="AB2226" s="32"/>
      <c r="AC2226" s="32"/>
      <c r="AD2226" s="32"/>
      <c r="AE2226" s="32"/>
      <c r="AR2226" s="182" t="s">
        <v>231</v>
      </c>
      <c r="AT2226" s="182" t="s">
        <v>138</v>
      </c>
      <c r="AU2226" s="182" t="s">
        <v>83</v>
      </c>
      <c r="AY2226" s="15" t="s">
        <v>136</v>
      </c>
      <c r="BE2226" s="183">
        <f>IF(N2226="základní",J2226,0)</f>
        <v>0</v>
      </c>
      <c r="BF2226" s="183">
        <f>IF(N2226="snížená",J2226,0)</f>
        <v>0</v>
      </c>
      <c r="BG2226" s="183">
        <f>IF(N2226="zákl. přenesená",J2226,0)</f>
        <v>0</v>
      </c>
      <c r="BH2226" s="183">
        <f>IF(N2226="sníž. přenesená",J2226,0)</f>
        <v>0</v>
      </c>
      <c r="BI2226" s="183">
        <f>IF(N2226="nulová",J2226,0)</f>
        <v>0</v>
      </c>
      <c r="BJ2226" s="15" t="s">
        <v>81</v>
      </c>
      <c r="BK2226" s="183">
        <f>ROUND(I2226*H2226,2)</f>
        <v>0</v>
      </c>
      <c r="BL2226" s="15" t="s">
        <v>231</v>
      </c>
      <c r="BM2226" s="182" t="s">
        <v>4378</v>
      </c>
    </row>
    <row r="2227" spans="1:65" s="2" customFormat="1" ht="11.25">
      <c r="A2227" s="32"/>
      <c r="B2227" s="33"/>
      <c r="C2227" s="34"/>
      <c r="D2227" s="184" t="s">
        <v>145</v>
      </c>
      <c r="E2227" s="34"/>
      <c r="F2227" s="185" t="s">
        <v>4379</v>
      </c>
      <c r="G2227" s="34"/>
      <c r="H2227" s="34"/>
      <c r="I2227" s="186"/>
      <c r="J2227" s="34"/>
      <c r="K2227" s="34"/>
      <c r="L2227" s="37"/>
      <c r="M2227" s="187"/>
      <c r="N2227" s="188"/>
      <c r="O2227" s="62"/>
      <c r="P2227" s="62"/>
      <c r="Q2227" s="62"/>
      <c r="R2227" s="62"/>
      <c r="S2227" s="62"/>
      <c r="T2227" s="63"/>
      <c r="U2227" s="32"/>
      <c r="V2227" s="32"/>
      <c r="W2227" s="32"/>
      <c r="X2227" s="32"/>
      <c r="Y2227" s="32"/>
      <c r="Z2227" s="32"/>
      <c r="AA2227" s="32"/>
      <c r="AB2227" s="32"/>
      <c r="AC2227" s="32"/>
      <c r="AD2227" s="32"/>
      <c r="AE2227" s="32"/>
      <c r="AT2227" s="15" t="s">
        <v>145</v>
      </c>
      <c r="AU2227" s="15" t="s">
        <v>83</v>
      </c>
    </row>
    <row r="2228" spans="1:65" s="2" customFormat="1" ht="11.25">
      <c r="A2228" s="32"/>
      <c r="B2228" s="33"/>
      <c r="C2228" s="34"/>
      <c r="D2228" s="189" t="s">
        <v>147</v>
      </c>
      <c r="E2228" s="34"/>
      <c r="F2228" s="190" t="s">
        <v>4380</v>
      </c>
      <c r="G2228" s="34"/>
      <c r="H2228" s="34"/>
      <c r="I2228" s="186"/>
      <c r="J2228" s="34"/>
      <c r="K2228" s="34"/>
      <c r="L2228" s="37"/>
      <c r="M2228" s="187"/>
      <c r="N2228" s="188"/>
      <c r="O2228" s="62"/>
      <c r="P2228" s="62"/>
      <c r="Q2228" s="62"/>
      <c r="R2228" s="62"/>
      <c r="S2228" s="62"/>
      <c r="T2228" s="63"/>
      <c r="U2228" s="32"/>
      <c r="V2228" s="32"/>
      <c r="W2228" s="32"/>
      <c r="X2228" s="32"/>
      <c r="Y2228" s="32"/>
      <c r="Z2228" s="32"/>
      <c r="AA2228" s="32"/>
      <c r="AB2228" s="32"/>
      <c r="AC2228" s="32"/>
      <c r="AD2228" s="32"/>
      <c r="AE2228" s="32"/>
      <c r="AT2228" s="15" t="s">
        <v>147</v>
      </c>
      <c r="AU2228" s="15" t="s">
        <v>83</v>
      </c>
    </row>
    <row r="2229" spans="1:65" s="2" customFormat="1" ht="16.5" customHeight="1">
      <c r="A2229" s="32"/>
      <c r="B2229" s="33"/>
      <c r="C2229" s="171" t="s">
        <v>4381</v>
      </c>
      <c r="D2229" s="171" t="s">
        <v>138</v>
      </c>
      <c r="E2229" s="172" t="s">
        <v>4382</v>
      </c>
      <c r="F2229" s="173" t="s">
        <v>4383</v>
      </c>
      <c r="G2229" s="174" t="s">
        <v>141</v>
      </c>
      <c r="H2229" s="175">
        <v>5</v>
      </c>
      <c r="I2229" s="176"/>
      <c r="J2229" s="177">
        <f>ROUND(I2229*H2229,2)</f>
        <v>0</v>
      </c>
      <c r="K2229" s="173" t="s">
        <v>3431</v>
      </c>
      <c r="L2229" s="37"/>
      <c r="M2229" s="178" t="s">
        <v>19</v>
      </c>
      <c r="N2229" s="179" t="s">
        <v>44</v>
      </c>
      <c r="O2229" s="62"/>
      <c r="P2229" s="180">
        <f>O2229*H2229</f>
        <v>0</v>
      </c>
      <c r="Q2229" s="180">
        <v>0</v>
      </c>
      <c r="R2229" s="180">
        <f>Q2229*H2229</f>
        <v>0</v>
      </c>
      <c r="S2229" s="180">
        <v>0</v>
      </c>
      <c r="T2229" s="181">
        <f>S2229*H2229</f>
        <v>0</v>
      </c>
      <c r="U2229" s="32"/>
      <c r="V2229" s="32"/>
      <c r="W2229" s="32"/>
      <c r="X2229" s="32"/>
      <c r="Y2229" s="32"/>
      <c r="Z2229" s="32"/>
      <c r="AA2229" s="32"/>
      <c r="AB2229" s="32"/>
      <c r="AC2229" s="32"/>
      <c r="AD2229" s="32"/>
      <c r="AE2229" s="32"/>
      <c r="AR2229" s="182" t="s">
        <v>231</v>
      </c>
      <c r="AT2229" s="182" t="s">
        <v>138</v>
      </c>
      <c r="AU2229" s="182" t="s">
        <v>83</v>
      </c>
      <c r="AY2229" s="15" t="s">
        <v>136</v>
      </c>
      <c r="BE2229" s="183">
        <f>IF(N2229="základní",J2229,0)</f>
        <v>0</v>
      </c>
      <c r="BF2229" s="183">
        <f>IF(N2229="snížená",J2229,0)</f>
        <v>0</v>
      </c>
      <c r="BG2229" s="183">
        <f>IF(N2229="zákl. přenesená",J2229,0)</f>
        <v>0</v>
      </c>
      <c r="BH2229" s="183">
        <f>IF(N2229="sníž. přenesená",J2229,0)</f>
        <v>0</v>
      </c>
      <c r="BI2229" s="183">
        <f>IF(N2229="nulová",J2229,0)</f>
        <v>0</v>
      </c>
      <c r="BJ2229" s="15" t="s">
        <v>81</v>
      </c>
      <c r="BK2229" s="183">
        <f>ROUND(I2229*H2229,2)</f>
        <v>0</v>
      </c>
      <c r="BL2229" s="15" t="s">
        <v>231</v>
      </c>
      <c r="BM2229" s="182" t="s">
        <v>4384</v>
      </c>
    </row>
    <row r="2230" spans="1:65" s="2" customFormat="1" ht="11.25">
      <c r="A2230" s="32"/>
      <c r="B2230" s="33"/>
      <c r="C2230" s="34"/>
      <c r="D2230" s="184" t="s">
        <v>145</v>
      </c>
      <c r="E2230" s="34"/>
      <c r="F2230" s="185" t="s">
        <v>4383</v>
      </c>
      <c r="G2230" s="34"/>
      <c r="H2230" s="34"/>
      <c r="I2230" s="186"/>
      <c r="J2230" s="34"/>
      <c r="K2230" s="34"/>
      <c r="L2230" s="37"/>
      <c r="M2230" s="187"/>
      <c r="N2230" s="188"/>
      <c r="O2230" s="62"/>
      <c r="P2230" s="62"/>
      <c r="Q2230" s="62"/>
      <c r="R2230" s="62"/>
      <c r="S2230" s="62"/>
      <c r="T2230" s="63"/>
      <c r="U2230" s="32"/>
      <c r="V2230" s="32"/>
      <c r="W2230" s="32"/>
      <c r="X2230" s="32"/>
      <c r="Y2230" s="32"/>
      <c r="Z2230" s="32"/>
      <c r="AA2230" s="32"/>
      <c r="AB2230" s="32"/>
      <c r="AC2230" s="32"/>
      <c r="AD2230" s="32"/>
      <c r="AE2230" s="32"/>
      <c r="AT2230" s="15" t="s">
        <v>145</v>
      </c>
      <c r="AU2230" s="15" t="s">
        <v>83</v>
      </c>
    </row>
    <row r="2231" spans="1:65" s="2" customFormat="1" ht="58.5">
      <c r="A2231" s="32"/>
      <c r="B2231" s="33"/>
      <c r="C2231" s="34"/>
      <c r="D2231" s="184" t="s">
        <v>4385</v>
      </c>
      <c r="E2231" s="34"/>
      <c r="F2231" s="201" t="s">
        <v>4386</v>
      </c>
      <c r="G2231" s="34"/>
      <c r="H2231" s="34"/>
      <c r="I2231" s="186"/>
      <c r="J2231" s="34"/>
      <c r="K2231" s="34"/>
      <c r="L2231" s="37"/>
      <c r="M2231" s="187"/>
      <c r="N2231" s="188"/>
      <c r="O2231" s="62"/>
      <c r="P2231" s="62"/>
      <c r="Q2231" s="62"/>
      <c r="R2231" s="62"/>
      <c r="S2231" s="62"/>
      <c r="T2231" s="63"/>
      <c r="U2231" s="32"/>
      <c r="V2231" s="32"/>
      <c r="W2231" s="32"/>
      <c r="X2231" s="32"/>
      <c r="Y2231" s="32"/>
      <c r="Z2231" s="32"/>
      <c r="AA2231" s="32"/>
      <c r="AB2231" s="32"/>
      <c r="AC2231" s="32"/>
      <c r="AD2231" s="32"/>
      <c r="AE2231" s="32"/>
      <c r="AT2231" s="15" t="s">
        <v>4385</v>
      </c>
      <c r="AU2231" s="15" t="s">
        <v>83</v>
      </c>
    </row>
    <row r="2232" spans="1:65" s="2" customFormat="1" ht="16.5" customHeight="1">
      <c r="A2232" s="32"/>
      <c r="B2232" s="33"/>
      <c r="C2232" s="171" t="s">
        <v>4387</v>
      </c>
      <c r="D2232" s="171" t="s">
        <v>138</v>
      </c>
      <c r="E2232" s="172" t="s">
        <v>4388</v>
      </c>
      <c r="F2232" s="173" t="s">
        <v>4389</v>
      </c>
      <c r="G2232" s="174" t="s">
        <v>141</v>
      </c>
      <c r="H2232" s="175">
        <v>6</v>
      </c>
      <c r="I2232" s="176"/>
      <c r="J2232" s="177">
        <f>ROUND(I2232*H2232,2)</f>
        <v>0</v>
      </c>
      <c r="K2232" s="173" t="s">
        <v>3431</v>
      </c>
      <c r="L2232" s="37"/>
      <c r="M2232" s="178" t="s">
        <v>19</v>
      </c>
      <c r="N2232" s="179" t="s">
        <v>44</v>
      </c>
      <c r="O2232" s="62"/>
      <c r="P2232" s="180">
        <f>O2232*H2232</f>
        <v>0</v>
      </c>
      <c r="Q2232" s="180">
        <v>0</v>
      </c>
      <c r="R2232" s="180">
        <f>Q2232*H2232</f>
        <v>0</v>
      </c>
      <c r="S2232" s="180">
        <v>0</v>
      </c>
      <c r="T2232" s="181">
        <f>S2232*H2232</f>
        <v>0</v>
      </c>
      <c r="U2232" s="32"/>
      <c r="V2232" s="32"/>
      <c r="W2232" s="32"/>
      <c r="X2232" s="32"/>
      <c r="Y2232" s="32"/>
      <c r="Z2232" s="32"/>
      <c r="AA2232" s="32"/>
      <c r="AB2232" s="32"/>
      <c r="AC2232" s="32"/>
      <c r="AD2232" s="32"/>
      <c r="AE2232" s="32"/>
      <c r="AR2232" s="182" t="s">
        <v>231</v>
      </c>
      <c r="AT2232" s="182" t="s">
        <v>138</v>
      </c>
      <c r="AU2232" s="182" t="s">
        <v>83</v>
      </c>
      <c r="AY2232" s="15" t="s">
        <v>136</v>
      </c>
      <c r="BE2232" s="183">
        <f>IF(N2232="základní",J2232,0)</f>
        <v>0</v>
      </c>
      <c r="BF2232" s="183">
        <f>IF(N2232="snížená",J2232,0)</f>
        <v>0</v>
      </c>
      <c r="BG2232" s="183">
        <f>IF(N2232="zákl. přenesená",J2232,0)</f>
        <v>0</v>
      </c>
      <c r="BH2232" s="183">
        <f>IF(N2232="sníž. přenesená",J2232,0)</f>
        <v>0</v>
      </c>
      <c r="BI2232" s="183">
        <f>IF(N2232="nulová",J2232,0)</f>
        <v>0</v>
      </c>
      <c r="BJ2232" s="15" t="s">
        <v>81</v>
      </c>
      <c r="BK2232" s="183">
        <f>ROUND(I2232*H2232,2)</f>
        <v>0</v>
      </c>
      <c r="BL2232" s="15" t="s">
        <v>231</v>
      </c>
      <c r="BM2232" s="182" t="s">
        <v>4390</v>
      </c>
    </row>
    <row r="2233" spans="1:65" s="2" customFormat="1" ht="11.25">
      <c r="A2233" s="32"/>
      <c r="B2233" s="33"/>
      <c r="C2233" s="34"/>
      <c r="D2233" s="184" t="s">
        <v>145</v>
      </c>
      <c r="E2233" s="34"/>
      <c r="F2233" s="185" t="s">
        <v>4389</v>
      </c>
      <c r="G2233" s="34"/>
      <c r="H2233" s="34"/>
      <c r="I2233" s="186"/>
      <c r="J2233" s="34"/>
      <c r="K2233" s="34"/>
      <c r="L2233" s="37"/>
      <c r="M2233" s="187"/>
      <c r="N2233" s="188"/>
      <c r="O2233" s="62"/>
      <c r="P2233" s="62"/>
      <c r="Q2233" s="62"/>
      <c r="R2233" s="62"/>
      <c r="S2233" s="62"/>
      <c r="T2233" s="63"/>
      <c r="U2233" s="32"/>
      <c r="V2233" s="32"/>
      <c r="W2233" s="32"/>
      <c r="X2233" s="32"/>
      <c r="Y2233" s="32"/>
      <c r="Z2233" s="32"/>
      <c r="AA2233" s="32"/>
      <c r="AB2233" s="32"/>
      <c r="AC2233" s="32"/>
      <c r="AD2233" s="32"/>
      <c r="AE2233" s="32"/>
      <c r="AT2233" s="15" t="s">
        <v>145</v>
      </c>
      <c r="AU2233" s="15" t="s">
        <v>83</v>
      </c>
    </row>
    <row r="2234" spans="1:65" s="2" customFormat="1" ht="39">
      <c r="A2234" s="32"/>
      <c r="B2234" s="33"/>
      <c r="C2234" s="34"/>
      <c r="D2234" s="184" t="s">
        <v>4385</v>
      </c>
      <c r="E2234" s="34"/>
      <c r="F2234" s="201" t="s">
        <v>4391</v>
      </c>
      <c r="G2234" s="34"/>
      <c r="H2234" s="34"/>
      <c r="I2234" s="186"/>
      <c r="J2234" s="34"/>
      <c r="K2234" s="34"/>
      <c r="L2234" s="37"/>
      <c r="M2234" s="187"/>
      <c r="N2234" s="188"/>
      <c r="O2234" s="62"/>
      <c r="P2234" s="62"/>
      <c r="Q2234" s="62"/>
      <c r="R2234" s="62"/>
      <c r="S2234" s="62"/>
      <c r="T2234" s="63"/>
      <c r="U2234" s="32"/>
      <c r="V2234" s="32"/>
      <c r="W2234" s="32"/>
      <c r="X2234" s="32"/>
      <c r="Y2234" s="32"/>
      <c r="Z2234" s="32"/>
      <c r="AA2234" s="32"/>
      <c r="AB2234" s="32"/>
      <c r="AC2234" s="32"/>
      <c r="AD2234" s="32"/>
      <c r="AE2234" s="32"/>
      <c r="AT2234" s="15" t="s">
        <v>4385</v>
      </c>
      <c r="AU2234" s="15" t="s">
        <v>83</v>
      </c>
    </row>
    <row r="2235" spans="1:65" s="2" customFormat="1" ht="16.5" customHeight="1">
      <c r="A2235" s="32"/>
      <c r="B2235" s="33"/>
      <c r="C2235" s="171" t="s">
        <v>4392</v>
      </c>
      <c r="D2235" s="171" t="s">
        <v>138</v>
      </c>
      <c r="E2235" s="172" t="s">
        <v>4393</v>
      </c>
      <c r="F2235" s="173" t="s">
        <v>4394</v>
      </c>
      <c r="G2235" s="174" t="s">
        <v>141</v>
      </c>
      <c r="H2235" s="175">
        <v>3</v>
      </c>
      <c r="I2235" s="176"/>
      <c r="J2235" s="177">
        <f>ROUND(I2235*H2235,2)</f>
        <v>0</v>
      </c>
      <c r="K2235" s="173" t="s">
        <v>3431</v>
      </c>
      <c r="L2235" s="37"/>
      <c r="M2235" s="178" t="s">
        <v>19</v>
      </c>
      <c r="N2235" s="179" t="s">
        <v>44</v>
      </c>
      <c r="O2235" s="62"/>
      <c r="P2235" s="180">
        <f>O2235*H2235</f>
        <v>0</v>
      </c>
      <c r="Q2235" s="180">
        <v>0</v>
      </c>
      <c r="R2235" s="180">
        <f>Q2235*H2235</f>
        <v>0</v>
      </c>
      <c r="S2235" s="180">
        <v>0</v>
      </c>
      <c r="T2235" s="181">
        <f>S2235*H2235</f>
        <v>0</v>
      </c>
      <c r="U2235" s="32"/>
      <c r="V2235" s="32"/>
      <c r="W2235" s="32"/>
      <c r="X2235" s="32"/>
      <c r="Y2235" s="32"/>
      <c r="Z2235" s="32"/>
      <c r="AA2235" s="32"/>
      <c r="AB2235" s="32"/>
      <c r="AC2235" s="32"/>
      <c r="AD2235" s="32"/>
      <c r="AE2235" s="32"/>
      <c r="AR2235" s="182" t="s">
        <v>231</v>
      </c>
      <c r="AT2235" s="182" t="s">
        <v>138</v>
      </c>
      <c r="AU2235" s="182" t="s">
        <v>83</v>
      </c>
      <c r="AY2235" s="15" t="s">
        <v>136</v>
      </c>
      <c r="BE2235" s="183">
        <f>IF(N2235="základní",J2235,0)</f>
        <v>0</v>
      </c>
      <c r="BF2235" s="183">
        <f>IF(N2235="snížená",J2235,0)</f>
        <v>0</v>
      </c>
      <c r="BG2235" s="183">
        <f>IF(N2235="zákl. přenesená",J2235,0)</f>
        <v>0</v>
      </c>
      <c r="BH2235" s="183">
        <f>IF(N2235="sníž. přenesená",J2235,0)</f>
        <v>0</v>
      </c>
      <c r="BI2235" s="183">
        <f>IF(N2235="nulová",J2235,0)</f>
        <v>0</v>
      </c>
      <c r="BJ2235" s="15" t="s">
        <v>81</v>
      </c>
      <c r="BK2235" s="183">
        <f>ROUND(I2235*H2235,2)</f>
        <v>0</v>
      </c>
      <c r="BL2235" s="15" t="s">
        <v>231</v>
      </c>
      <c r="BM2235" s="182" t="s">
        <v>4395</v>
      </c>
    </row>
    <row r="2236" spans="1:65" s="2" customFormat="1" ht="11.25">
      <c r="A2236" s="32"/>
      <c r="B2236" s="33"/>
      <c r="C2236" s="34"/>
      <c r="D2236" s="184" t="s">
        <v>145</v>
      </c>
      <c r="E2236" s="34"/>
      <c r="F2236" s="185" t="s">
        <v>4394</v>
      </c>
      <c r="G2236" s="34"/>
      <c r="H2236" s="34"/>
      <c r="I2236" s="186"/>
      <c r="J2236" s="34"/>
      <c r="K2236" s="34"/>
      <c r="L2236" s="37"/>
      <c r="M2236" s="187"/>
      <c r="N2236" s="188"/>
      <c r="O2236" s="62"/>
      <c r="P2236" s="62"/>
      <c r="Q2236" s="62"/>
      <c r="R2236" s="62"/>
      <c r="S2236" s="62"/>
      <c r="T2236" s="63"/>
      <c r="U2236" s="32"/>
      <c r="V2236" s="32"/>
      <c r="W2236" s="32"/>
      <c r="X2236" s="32"/>
      <c r="Y2236" s="32"/>
      <c r="Z2236" s="32"/>
      <c r="AA2236" s="32"/>
      <c r="AB2236" s="32"/>
      <c r="AC2236" s="32"/>
      <c r="AD2236" s="32"/>
      <c r="AE2236" s="32"/>
      <c r="AT2236" s="15" t="s">
        <v>145</v>
      </c>
      <c r="AU2236" s="15" t="s">
        <v>83</v>
      </c>
    </row>
    <row r="2237" spans="1:65" s="2" customFormat="1" ht="29.25">
      <c r="A2237" s="32"/>
      <c r="B2237" s="33"/>
      <c r="C2237" s="34"/>
      <c r="D2237" s="184" t="s">
        <v>4385</v>
      </c>
      <c r="E2237" s="34"/>
      <c r="F2237" s="201" t="s">
        <v>4396</v>
      </c>
      <c r="G2237" s="34"/>
      <c r="H2237" s="34"/>
      <c r="I2237" s="186"/>
      <c r="J2237" s="34"/>
      <c r="K2237" s="34"/>
      <c r="L2237" s="37"/>
      <c r="M2237" s="187"/>
      <c r="N2237" s="188"/>
      <c r="O2237" s="62"/>
      <c r="P2237" s="62"/>
      <c r="Q2237" s="62"/>
      <c r="R2237" s="62"/>
      <c r="S2237" s="62"/>
      <c r="T2237" s="63"/>
      <c r="U2237" s="32"/>
      <c r="V2237" s="32"/>
      <c r="W2237" s="32"/>
      <c r="X2237" s="32"/>
      <c r="Y2237" s="32"/>
      <c r="Z2237" s="32"/>
      <c r="AA2237" s="32"/>
      <c r="AB2237" s="32"/>
      <c r="AC2237" s="32"/>
      <c r="AD2237" s="32"/>
      <c r="AE2237" s="32"/>
      <c r="AT2237" s="15" t="s">
        <v>4385</v>
      </c>
      <c r="AU2237" s="15" t="s">
        <v>83</v>
      </c>
    </row>
    <row r="2238" spans="1:65" s="2" customFormat="1" ht="16.5" customHeight="1">
      <c r="A2238" s="32"/>
      <c r="B2238" s="33"/>
      <c r="C2238" s="171" t="s">
        <v>4397</v>
      </c>
      <c r="D2238" s="171" t="s">
        <v>138</v>
      </c>
      <c r="E2238" s="172" t="s">
        <v>4398</v>
      </c>
      <c r="F2238" s="173" t="s">
        <v>4399</v>
      </c>
      <c r="G2238" s="174" t="s">
        <v>141</v>
      </c>
      <c r="H2238" s="175">
        <v>4</v>
      </c>
      <c r="I2238" s="176"/>
      <c r="J2238" s="177">
        <f>ROUND(I2238*H2238,2)</f>
        <v>0</v>
      </c>
      <c r="K2238" s="173" t="s">
        <v>3431</v>
      </c>
      <c r="L2238" s="37"/>
      <c r="M2238" s="178" t="s">
        <v>19</v>
      </c>
      <c r="N2238" s="179" t="s">
        <v>44</v>
      </c>
      <c r="O2238" s="62"/>
      <c r="P2238" s="180">
        <f>O2238*H2238</f>
        <v>0</v>
      </c>
      <c r="Q2238" s="180">
        <v>0</v>
      </c>
      <c r="R2238" s="180">
        <f>Q2238*H2238</f>
        <v>0</v>
      </c>
      <c r="S2238" s="180">
        <v>0</v>
      </c>
      <c r="T2238" s="181">
        <f>S2238*H2238</f>
        <v>0</v>
      </c>
      <c r="U2238" s="32"/>
      <c r="V2238" s="32"/>
      <c r="W2238" s="32"/>
      <c r="X2238" s="32"/>
      <c r="Y2238" s="32"/>
      <c r="Z2238" s="32"/>
      <c r="AA2238" s="32"/>
      <c r="AB2238" s="32"/>
      <c r="AC2238" s="32"/>
      <c r="AD2238" s="32"/>
      <c r="AE2238" s="32"/>
      <c r="AR2238" s="182" t="s">
        <v>231</v>
      </c>
      <c r="AT2238" s="182" t="s">
        <v>138</v>
      </c>
      <c r="AU2238" s="182" t="s">
        <v>83</v>
      </c>
      <c r="AY2238" s="15" t="s">
        <v>136</v>
      </c>
      <c r="BE2238" s="183">
        <f>IF(N2238="základní",J2238,0)</f>
        <v>0</v>
      </c>
      <c r="BF2238" s="183">
        <f>IF(N2238="snížená",J2238,0)</f>
        <v>0</v>
      </c>
      <c r="BG2238" s="183">
        <f>IF(N2238="zákl. přenesená",J2238,0)</f>
        <v>0</v>
      </c>
      <c r="BH2238" s="183">
        <f>IF(N2238="sníž. přenesená",J2238,0)</f>
        <v>0</v>
      </c>
      <c r="BI2238" s="183">
        <f>IF(N2238="nulová",J2238,0)</f>
        <v>0</v>
      </c>
      <c r="BJ2238" s="15" t="s">
        <v>81</v>
      </c>
      <c r="BK2238" s="183">
        <f>ROUND(I2238*H2238,2)</f>
        <v>0</v>
      </c>
      <c r="BL2238" s="15" t="s">
        <v>231</v>
      </c>
      <c r="BM2238" s="182" t="s">
        <v>4400</v>
      </c>
    </row>
    <row r="2239" spans="1:65" s="2" customFormat="1" ht="11.25">
      <c r="A2239" s="32"/>
      <c r="B2239" s="33"/>
      <c r="C2239" s="34"/>
      <c r="D2239" s="184" t="s">
        <v>145</v>
      </c>
      <c r="E2239" s="34"/>
      <c r="F2239" s="185" t="s">
        <v>4399</v>
      </c>
      <c r="G2239" s="34"/>
      <c r="H2239" s="34"/>
      <c r="I2239" s="186"/>
      <c r="J2239" s="34"/>
      <c r="K2239" s="34"/>
      <c r="L2239" s="37"/>
      <c r="M2239" s="187"/>
      <c r="N2239" s="188"/>
      <c r="O2239" s="62"/>
      <c r="P2239" s="62"/>
      <c r="Q2239" s="62"/>
      <c r="R2239" s="62"/>
      <c r="S2239" s="62"/>
      <c r="T2239" s="63"/>
      <c r="U2239" s="32"/>
      <c r="V2239" s="32"/>
      <c r="W2239" s="32"/>
      <c r="X2239" s="32"/>
      <c r="Y2239" s="32"/>
      <c r="Z2239" s="32"/>
      <c r="AA2239" s="32"/>
      <c r="AB2239" s="32"/>
      <c r="AC2239" s="32"/>
      <c r="AD2239" s="32"/>
      <c r="AE2239" s="32"/>
      <c r="AT2239" s="15" t="s">
        <v>145</v>
      </c>
      <c r="AU2239" s="15" t="s">
        <v>83</v>
      </c>
    </row>
    <row r="2240" spans="1:65" s="2" customFormat="1" ht="68.25">
      <c r="A2240" s="32"/>
      <c r="B2240" s="33"/>
      <c r="C2240" s="34"/>
      <c r="D2240" s="184" t="s">
        <v>4385</v>
      </c>
      <c r="E2240" s="34"/>
      <c r="F2240" s="201" t="s">
        <v>4401</v>
      </c>
      <c r="G2240" s="34"/>
      <c r="H2240" s="34"/>
      <c r="I2240" s="186"/>
      <c r="J2240" s="34"/>
      <c r="K2240" s="34"/>
      <c r="L2240" s="37"/>
      <c r="M2240" s="187"/>
      <c r="N2240" s="188"/>
      <c r="O2240" s="62"/>
      <c r="P2240" s="62"/>
      <c r="Q2240" s="62"/>
      <c r="R2240" s="62"/>
      <c r="S2240" s="62"/>
      <c r="T2240" s="63"/>
      <c r="U2240" s="32"/>
      <c r="V2240" s="32"/>
      <c r="W2240" s="32"/>
      <c r="X2240" s="32"/>
      <c r="Y2240" s="32"/>
      <c r="Z2240" s="32"/>
      <c r="AA2240" s="32"/>
      <c r="AB2240" s="32"/>
      <c r="AC2240" s="32"/>
      <c r="AD2240" s="32"/>
      <c r="AE2240" s="32"/>
      <c r="AT2240" s="15" t="s">
        <v>4385</v>
      </c>
      <c r="AU2240" s="15" t="s">
        <v>83</v>
      </c>
    </row>
    <row r="2241" spans="1:65" s="2" customFormat="1" ht="24.2" customHeight="1">
      <c r="A2241" s="32"/>
      <c r="B2241" s="33"/>
      <c r="C2241" s="191" t="s">
        <v>4402</v>
      </c>
      <c r="D2241" s="191" t="s">
        <v>409</v>
      </c>
      <c r="E2241" s="192" t="s">
        <v>4403</v>
      </c>
      <c r="F2241" s="193" t="s">
        <v>4404</v>
      </c>
      <c r="G2241" s="194" t="s">
        <v>141</v>
      </c>
      <c r="H2241" s="195">
        <v>5</v>
      </c>
      <c r="I2241" s="196"/>
      <c r="J2241" s="197">
        <f>ROUND(I2241*H2241,2)</f>
        <v>0</v>
      </c>
      <c r="K2241" s="193" t="s">
        <v>3431</v>
      </c>
      <c r="L2241" s="198"/>
      <c r="M2241" s="199" t="s">
        <v>19</v>
      </c>
      <c r="N2241" s="200" t="s">
        <v>44</v>
      </c>
      <c r="O2241" s="62"/>
      <c r="P2241" s="180">
        <f>O2241*H2241</f>
        <v>0</v>
      </c>
      <c r="Q2241" s="180">
        <v>0</v>
      </c>
      <c r="R2241" s="180">
        <f>Q2241*H2241</f>
        <v>0</v>
      </c>
      <c r="S2241" s="180">
        <v>0</v>
      </c>
      <c r="T2241" s="181">
        <f>S2241*H2241</f>
        <v>0</v>
      </c>
      <c r="U2241" s="32"/>
      <c r="V2241" s="32"/>
      <c r="W2241" s="32"/>
      <c r="X2241" s="32"/>
      <c r="Y2241" s="32"/>
      <c r="Z2241" s="32"/>
      <c r="AA2241" s="32"/>
      <c r="AB2241" s="32"/>
      <c r="AC2241" s="32"/>
      <c r="AD2241" s="32"/>
      <c r="AE2241" s="32"/>
      <c r="AR2241" s="182" t="s">
        <v>330</v>
      </c>
      <c r="AT2241" s="182" t="s">
        <v>409</v>
      </c>
      <c r="AU2241" s="182" t="s">
        <v>83</v>
      </c>
      <c r="AY2241" s="15" t="s">
        <v>136</v>
      </c>
      <c r="BE2241" s="183">
        <f>IF(N2241="základní",J2241,0)</f>
        <v>0</v>
      </c>
      <c r="BF2241" s="183">
        <f>IF(N2241="snížená",J2241,0)</f>
        <v>0</v>
      </c>
      <c r="BG2241" s="183">
        <f>IF(N2241="zákl. přenesená",J2241,0)</f>
        <v>0</v>
      </c>
      <c r="BH2241" s="183">
        <f>IF(N2241="sníž. přenesená",J2241,0)</f>
        <v>0</v>
      </c>
      <c r="BI2241" s="183">
        <f>IF(N2241="nulová",J2241,0)</f>
        <v>0</v>
      </c>
      <c r="BJ2241" s="15" t="s">
        <v>81</v>
      </c>
      <c r="BK2241" s="183">
        <f>ROUND(I2241*H2241,2)</f>
        <v>0</v>
      </c>
      <c r="BL2241" s="15" t="s">
        <v>231</v>
      </c>
      <c r="BM2241" s="182" t="s">
        <v>4405</v>
      </c>
    </row>
    <row r="2242" spans="1:65" s="2" customFormat="1" ht="11.25">
      <c r="A2242" s="32"/>
      <c r="B2242" s="33"/>
      <c r="C2242" s="34"/>
      <c r="D2242" s="184" t="s">
        <v>145</v>
      </c>
      <c r="E2242" s="34"/>
      <c r="F2242" s="185" t="s">
        <v>4404</v>
      </c>
      <c r="G2242" s="34"/>
      <c r="H2242" s="34"/>
      <c r="I2242" s="186"/>
      <c r="J2242" s="34"/>
      <c r="K2242" s="34"/>
      <c r="L2242" s="37"/>
      <c r="M2242" s="187"/>
      <c r="N2242" s="188"/>
      <c r="O2242" s="62"/>
      <c r="P2242" s="62"/>
      <c r="Q2242" s="62"/>
      <c r="R2242" s="62"/>
      <c r="S2242" s="62"/>
      <c r="T2242" s="63"/>
      <c r="U2242" s="32"/>
      <c r="V2242" s="32"/>
      <c r="W2242" s="32"/>
      <c r="X2242" s="32"/>
      <c r="Y2242" s="32"/>
      <c r="Z2242" s="32"/>
      <c r="AA2242" s="32"/>
      <c r="AB2242" s="32"/>
      <c r="AC2242" s="32"/>
      <c r="AD2242" s="32"/>
      <c r="AE2242" s="32"/>
      <c r="AT2242" s="15" t="s">
        <v>145</v>
      </c>
      <c r="AU2242" s="15" t="s">
        <v>83</v>
      </c>
    </row>
    <row r="2243" spans="1:65" s="2" customFormat="1" ht="58.5">
      <c r="A2243" s="32"/>
      <c r="B2243" s="33"/>
      <c r="C2243" s="34"/>
      <c r="D2243" s="184" t="s">
        <v>4385</v>
      </c>
      <c r="E2243" s="34"/>
      <c r="F2243" s="201" t="s">
        <v>4406</v>
      </c>
      <c r="G2243" s="34"/>
      <c r="H2243" s="34"/>
      <c r="I2243" s="186"/>
      <c r="J2243" s="34"/>
      <c r="K2243" s="34"/>
      <c r="L2243" s="37"/>
      <c r="M2243" s="187"/>
      <c r="N2243" s="188"/>
      <c r="O2243" s="62"/>
      <c r="P2243" s="62"/>
      <c r="Q2243" s="62"/>
      <c r="R2243" s="62"/>
      <c r="S2243" s="62"/>
      <c r="T2243" s="63"/>
      <c r="U2243" s="32"/>
      <c r="V2243" s="32"/>
      <c r="W2243" s="32"/>
      <c r="X2243" s="32"/>
      <c r="Y2243" s="32"/>
      <c r="Z2243" s="32"/>
      <c r="AA2243" s="32"/>
      <c r="AB2243" s="32"/>
      <c r="AC2243" s="32"/>
      <c r="AD2243" s="32"/>
      <c r="AE2243" s="32"/>
      <c r="AT2243" s="15" t="s">
        <v>4385</v>
      </c>
      <c r="AU2243" s="15" t="s">
        <v>83</v>
      </c>
    </row>
    <row r="2244" spans="1:65" s="2" customFormat="1" ht="24.2" customHeight="1">
      <c r="A2244" s="32"/>
      <c r="B2244" s="33"/>
      <c r="C2244" s="191" t="s">
        <v>4407</v>
      </c>
      <c r="D2244" s="191" t="s">
        <v>409</v>
      </c>
      <c r="E2244" s="192" t="s">
        <v>4408</v>
      </c>
      <c r="F2244" s="193" t="s">
        <v>4409</v>
      </c>
      <c r="G2244" s="194" t="s">
        <v>141</v>
      </c>
      <c r="H2244" s="195">
        <v>4</v>
      </c>
      <c r="I2244" s="196"/>
      <c r="J2244" s="197">
        <f>ROUND(I2244*H2244,2)</f>
        <v>0</v>
      </c>
      <c r="K2244" s="193" t="s">
        <v>3431</v>
      </c>
      <c r="L2244" s="198"/>
      <c r="M2244" s="199" t="s">
        <v>19</v>
      </c>
      <c r="N2244" s="200" t="s">
        <v>44</v>
      </c>
      <c r="O2244" s="62"/>
      <c r="P2244" s="180">
        <f>O2244*H2244</f>
        <v>0</v>
      </c>
      <c r="Q2244" s="180">
        <v>0</v>
      </c>
      <c r="R2244" s="180">
        <f>Q2244*H2244</f>
        <v>0</v>
      </c>
      <c r="S2244" s="180">
        <v>0</v>
      </c>
      <c r="T2244" s="181">
        <f>S2244*H2244</f>
        <v>0</v>
      </c>
      <c r="U2244" s="32"/>
      <c r="V2244" s="32"/>
      <c r="W2244" s="32"/>
      <c r="X2244" s="32"/>
      <c r="Y2244" s="32"/>
      <c r="Z2244" s="32"/>
      <c r="AA2244" s="32"/>
      <c r="AB2244" s="32"/>
      <c r="AC2244" s="32"/>
      <c r="AD2244" s="32"/>
      <c r="AE2244" s="32"/>
      <c r="AR2244" s="182" t="s">
        <v>330</v>
      </c>
      <c r="AT2244" s="182" t="s">
        <v>409</v>
      </c>
      <c r="AU2244" s="182" t="s">
        <v>83</v>
      </c>
      <c r="AY2244" s="15" t="s">
        <v>136</v>
      </c>
      <c r="BE2244" s="183">
        <f>IF(N2244="základní",J2244,0)</f>
        <v>0</v>
      </c>
      <c r="BF2244" s="183">
        <f>IF(N2244="snížená",J2244,0)</f>
        <v>0</v>
      </c>
      <c r="BG2244" s="183">
        <f>IF(N2244="zákl. přenesená",J2244,0)</f>
        <v>0</v>
      </c>
      <c r="BH2244" s="183">
        <f>IF(N2244="sníž. přenesená",J2244,0)</f>
        <v>0</v>
      </c>
      <c r="BI2244" s="183">
        <f>IF(N2244="nulová",J2244,0)</f>
        <v>0</v>
      </c>
      <c r="BJ2244" s="15" t="s">
        <v>81</v>
      </c>
      <c r="BK2244" s="183">
        <f>ROUND(I2244*H2244,2)</f>
        <v>0</v>
      </c>
      <c r="BL2244" s="15" t="s">
        <v>231</v>
      </c>
      <c r="BM2244" s="182" t="s">
        <v>4410</v>
      </c>
    </row>
    <row r="2245" spans="1:65" s="2" customFormat="1" ht="11.25">
      <c r="A2245" s="32"/>
      <c r="B2245" s="33"/>
      <c r="C2245" s="34"/>
      <c r="D2245" s="184" t="s">
        <v>145</v>
      </c>
      <c r="E2245" s="34"/>
      <c r="F2245" s="185" t="s">
        <v>4409</v>
      </c>
      <c r="G2245" s="34"/>
      <c r="H2245" s="34"/>
      <c r="I2245" s="186"/>
      <c r="J2245" s="34"/>
      <c r="K2245" s="34"/>
      <c r="L2245" s="37"/>
      <c r="M2245" s="187"/>
      <c r="N2245" s="188"/>
      <c r="O2245" s="62"/>
      <c r="P2245" s="62"/>
      <c r="Q2245" s="62"/>
      <c r="R2245" s="62"/>
      <c r="S2245" s="62"/>
      <c r="T2245" s="63"/>
      <c r="U2245" s="32"/>
      <c r="V2245" s="32"/>
      <c r="W2245" s="32"/>
      <c r="X2245" s="32"/>
      <c r="Y2245" s="32"/>
      <c r="Z2245" s="32"/>
      <c r="AA2245" s="32"/>
      <c r="AB2245" s="32"/>
      <c r="AC2245" s="32"/>
      <c r="AD2245" s="32"/>
      <c r="AE2245" s="32"/>
      <c r="AT2245" s="15" t="s">
        <v>145</v>
      </c>
      <c r="AU2245" s="15" t="s">
        <v>83</v>
      </c>
    </row>
    <row r="2246" spans="1:65" s="2" customFormat="1" ht="39">
      <c r="A2246" s="32"/>
      <c r="B2246" s="33"/>
      <c r="C2246" s="34"/>
      <c r="D2246" s="184" t="s">
        <v>4385</v>
      </c>
      <c r="E2246" s="34"/>
      <c r="F2246" s="201" t="s">
        <v>4411</v>
      </c>
      <c r="G2246" s="34"/>
      <c r="H2246" s="34"/>
      <c r="I2246" s="186"/>
      <c r="J2246" s="34"/>
      <c r="K2246" s="34"/>
      <c r="L2246" s="37"/>
      <c r="M2246" s="187"/>
      <c r="N2246" s="188"/>
      <c r="O2246" s="62"/>
      <c r="P2246" s="62"/>
      <c r="Q2246" s="62"/>
      <c r="R2246" s="62"/>
      <c r="S2246" s="62"/>
      <c r="T2246" s="63"/>
      <c r="U2246" s="32"/>
      <c r="V2246" s="32"/>
      <c r="W2246" s="32"/>
      <c r="X2246" s="32"/>
      <c r="Y2246" s="32"/>
      <c r="Z2246" s="32"/>
      <c r="AA2246" s="32"/>
      <c r="AB2246" s="32"/>
      <c r="AC2246" s="32"/>
      <c r="AD2246" s="32"/>
      <c r="AE2246" s="32"/>
      <c r="AT2246" s="15" t="s">
        <v>4385</v>
      </c>
      <c r="AU2246" s="15" t="s">
        <v>83</v>
      </c>
    </row>
    <row r="2247" spans="1:65" s="2" customFormat="1" ht="24.2" customHeight="1">
      <c r="A2247" s="32"/>
      <c r="B2247" s="33"/>
      <c r="C2247" s="191" t="s">
        <v>4412</v>
      </c>
      <c r="D2247" s="191" t="s">
        <v>409</v>
      </c>
      <c r="E2247" s="192" t="s">
        <v>4413</v>
      </c>
      <c r="F2247" s="193" t="s">
        <v>4414</v>
      </c>
      <c r="G2247" s="194" t="s">
        <v>141</v>
      </c>
      <c r="H2247" s="195">
        <v>4</v>
      </c>
      <c r="I2247" s="196"/>
      <c r="J2247" s="197">
        <f>ROUND(I2247*H2247,2)</f>
        <v>0</v>
      </c>
      <c r="K2247" s="193" t="s">
        <v>3431</v>
      </c>
      <c r="L2247" s="198"/>
      <c r="M2247" s="199" t="s">
        <v>19</v>
      </c>
      <c r="N2247" s="200" t="s">
        <v>44</v>
      </c>
      <c r="O2247" s="62"/>
      <c r="P2247" s="180">
        <f>O2247*H2247</f>
        <v>0</v>
      </c>
      <c r="Q2247" s="180">
        <v>0</v>
      </c>
      <c r="R2247" s="180">
        <f>Q2247*H2247</f>
        <v>0</v>
      </c>
      <c r="S2247" s="180">
        <v>0</v>
      </c>
      <c r="T2247" s="181">
        <f>S2247*H2247</f>
        <v>0</v>
      </c>
      <c r="U2247" s="32"/>
      <c r="V2247" s="32"/>
      <c r="W2247" s="32"/>
      <c r="X2247" s="32"/>
      <c r="Y2247" s="32"/>
      <c r="Z2247" s="32"/>
      <c r="AA2247" s="32"/>
      <c r="AB2247" s="32"/>
      <c r="AC2247" s="32"/>
      <c r="AD2247" s="32"/>
      <c r="AE2247" s="32"/>
      <c r="AR2247" s="182" t="s">
        <v>330</v>
      </c>
      <c r="AT2247" s="182" t="s">
        <v>409</v>
      </c>
      <c r="AU2247" s="182" t="s">
        <v>83</v>
      </c>
      <c r="AY2247" s="15" t="s">
        <v>136</v>
      </c>
      <c r="BE2247" s="183">
        <f>IF(N2247="základní",J2247,0)</f>
        <v>0</v>
      </c>
      <c r="BF2247" s="183">
        <f>IF(N2247="snížená",J2247,0)</f>
        <v>0</v>
      </c>
      <c r="BG2247" s="183">
        <f>IF(N2247="zákl. přenesená",J2247,0)</f>
        <v>0</v>
      </c>
      <c r="BH2247" s="183">
        <f>IF(N2247="sníž. přenesená",J2247,0)</f>
        <v>0</v>
      </c>
      <c r="BI2247" s="183">
        <f>IF(N2247="nulová",J2247,0)</f>
        <v>0</v>
      </c>
      <c r="BJ2247" s="15" t="s">
        <v>81</v>
      </c>
      <c r="BK2247" s="183">
        <f>ROUND(I2247*H2247,2)</f>
        <v>0</v>
      </c>
      <c r="BL2247" s="15" t="s">
        <v>231</v>
      </c>
      <c r="BM2247" s="182" t="s">
        <v>4415</v>
      </c>
    </row>
    <row r="2248" spans="1:65" s="2" customFormat="1" ht="11.25">
      <c r="A2248" s="32"/>
      <c r="B2248" s="33"/>
      <c r="C2248" s="34"/>
      <c r="D2248" s="184" t="s">
        <v>145</v>
      </c>
      <c r="E2248" s="34"/>
      <c r="F2248" s="185" t="s">
        <v>4414</v>
      </c>
      <c r="G2248" s="34"/>
      <c r="H2248" s="34"/>
      <c r="I2248" s="186"/>
      <c r="J2248" s="34"/>
      <c r="K2248" s="34"/>
      <c r="L2248" s="37"/>
      <c r="M2248" s="187"/>
      <c r="N2248" s="188"/>
      <c r="O2248" s="62"/>
      <c r="P2248" s="62"/>
      <c r="Q2248" s="62"/>
      <c r="R2248" s="62"/>
      <c r="S2248" s="62"/>
      <c r="T2248" s="63"/>
      <c r="U2248" s="32"/>
      <c r="V2248" s="32"/>
      <c r="W2248" s="32"/>
      <c r="X2248" s="32"/>
      <c r="Y2248" s="32"/>
      <c r="Z2248" s="32"/>
      <c r="AA2248" s="32"/>
      <c r="AB2248" s="32"/>
      <c r="AC2248" s="32"/>
      <c r="AD2248" s="32"/>
      <c r="AE2248" s="32"/>
      <c r="AT2248" s="15" t="s">
        <v>145</v>
      </c>
      <c r="AU2248" s="15" t="s">
        <v>83</v>
      </c>
    </row>
    <row r="2249" spans="1:65" s="2" customFormat="1" ht="29.25">
      <c r="A2249" s="32"/>
      <c r="B2249" s="33"/>
      <c r="C2249" s="34"/>
      <c r="D2249" s="184" t="s">
        <v>4385</v>
      </c>
      <c r="E2249" s="34"/>
      <c r="F2249" s="201" t="s">
        <v>4416</v>
      </c>
      <c r="G2249" s="34"/>
      <c r="H2249" s="34"/>
      <c r="I2249" s="186"/>
      <c r="J2249" s="34"/>
      <c r="K2249" s="34"/>
      <c r="L2249" s="37"/>
      <c r="M2249" s="187"/>
      <c r="N2249" s="188"/>
      <c r="O2249" s="62"/>
      <c r="P2249" s="62"/>
      <c r="Q2249" s="62"/>
      <c r="R2249" s="62"/>
      <c r="S2249" s="62"/>
      <c r="T2249" s="63"/>
      <c r="U2249" s="32"/>
      <c r="V2249" s="32"/>
      <c r="W2249" s="32"/>
      <c r="X2249" s="32"/>
      <c r="Y2249" s="32"/>
      <c r="Z2249" s="32"/>
      <c r="AA2249" s="32"/>
      <c r="AB2249" s="32"/>
      <c r="AC2249" s="32"/>
      <c r="AD2249" s="32"/>
      <c r="AE2249" s="32"/>
      <c r="AT2249" s="15" t="s">
        <v>4385</v>
      </c>
      <c r="AU2249" s="15" t="s">
        <v>83</v>
      </c>
    </row>
    <row r="2250" spans="1:65" s="2" customFormat="1" ht="24.2" customHeight="1">
      <c r="A2250" s="32"/>
      <c r="B2250" s="33"/>
      <c r="C2250" s="191" t="s">
        <v>4417</v>
      </c>
      <c r="D2250" s="191" t="s">
        <v>409</v>
      </c>
      <c r="E2250" s="192" t="s">
        <v>4418</v>
      </c>
      <c r="F2250" s="193" t="s">
        <v>4419</v>
      </c>
      <c r="G2250" s="194" t="s">
        <v>141</v>
      </c>
      <c r="H2250" s="195">
        <v>4</v>
      </c>
      <c r="I2250" s="196"/>
      <c r="J2250" s="197">
        <f>ROUND(I2250*H2250,2)</f>
        <v>0</v>
      </c>
      <c r="K2250" s="193" t="s">
        <v>3431</v>
      </c>
      <c r="L2250" s="198"/>
      <c r="M2250" s="199" t="s">
        <v>19</v>
      </c>
      <c r="N2250" s="200" t="s">
        <v>44</v>
      </c>
      <c r="O2250" s="62"/>
      <c r="P2250" s="180">
        <f>O2250*H2250</f>
        <v>0</v>
      </c>
      <c r="Q2250" s="180">
        <v>0</v>
      </c>
      <c r="R2250" s="180">
        <f>Q2250*H2250</f>
        <v>0</v>
      </c>
      <c r="S2250" s="180">
        <v>0</v>
      </c>
      <c r="T2250" s="181">
        <f>S2250*H2250</f>
        <v>0</v>
      </c>
      <c r="U2250" s="32"/>
      <c r="V2250" s="32"/>
      <c r="W2250" s="32"/>
      <c r="X2250" s="32"/>
      <c r="Y2250" s="32"/>
      <c r="Z2250" s="32"/>
      <c r="AA2250" s="32"/>
      <c r="AB2250" s="32"/>
      <c r="AC2250" s="32"/>
      <c r="AD2250" s="32"/>
      <c r="AE2250" s="32"/>
      <c r="AR2250" s="182" t="s">
        <v>330</v>
      </c>
      <c r="AT2250" s="182" t="s">
        <v>409</v>
      </c>
      <c r="AU2250" s="182" t="s">
        <v>83</v>
      </c>
      <c r="AY2250" s="15" t="s">
        <v>136</v>
      </c>
      <c r="BE2250" s="183">
        <f>IF(N2250="základní",J2250,0)</f>
        <v>0</v>
      </c>
      <c r="BF2250" s="183">
        <f>IF(N2250="snížená",J2250,0)</f>
        <v>0</v>
      </c>
      <c r="BG2250" s="183">
        <f>IF(N2250="zákl. přenesená",J2250,0)</f>
        <v>0</v>
      </c>
      <c r="BH2250" s="183">
        <f>IF(N2250="sníž. přenesená",J2250,0)</f>
        <v>0</v>
      </c>
      <c r="BI2250" s="183">
        <f>IF(N2250="nulová",J2250,0)</f>
        <v>0</v>
      </c>
      <c r="BJ2250" s="15" t="s">
        <v>81</v>
      </c>
      <c r="BK2250" s="183">
        <f>ROUND(I2250*H2250,2)</f>
        <v>0</v>
      </c>
      <c r="BL2250" s="15" t="s">
        <v>231</v>
      </c>
      <c r="BM2250" s="182" t="s">
        <v>4420</v>
      </c>
    </row>
    <row r="2251" spans="1:65" s="2" customFormat="1" ht="11.25">
      <c r="A2251" s="32"/>
      <c r="B2251" s="33"/>
      <c r="C2251" s="34"/>
      <c r="D2251" s="184" t="s">
        <v>145</v>
      </c>
      <c r="E2251" s="34"/>
      <c r="F2251" s="185" t="s">
        <v>4419</v>
      </c>
      <c r="G2251" s="34"/>
      <c r="H2251" s="34"/>
      <c r="I2251" s="186"/>
      <c r="J2251" s="34"/>
      <c r="K2251" s="34"/>
      <c r="L2251" s="37"/>
      <c r="M2251" s="187"/>
      <c r="N2251" s="188"/>
      <c r="O2251" s="62"/>
      <c r="P2251" s="62"/>
      <c r="Q2251" s="62"/>
      <c r="R2251" s="62"/>
      <c r="S2251" s="62"/>
      <c r="T2251" s="63"/>
      <c r="U2251" s="32"/>
      <c r="V2251" s="32"/>
      <c r="W2251" s="32"/>
      <c r="X2251" s="32"/>
      <c r="Y2251" s="32"/>
      <c r="Z2251" s="32"/>
      <c r="AA2251" s="32"/>
      <c r="AB2251" s="32"/>
      <c r="AC2251" s="32"/>
      <c r="AD2251" s="32"/>
      <c r="AE2251" s="32"/>
      <c r="AT2251" s="15" t="s">
        <v>145</v>
      </c>
      <c r="AU2251" s="15" t="s">
        <v>83</v>
      </c>
    </row>
    <row r="2252" spans="1:65" s="2" customFormat="1" ht="29.25">
      <c r="A2252" s="32"/>
      <c r="B2252" s="33"/>
      <c r="C2252" s="34"/>
      <c r="D2252" s="184" t="s">
        <v>4385</v>
      </c>
      <c r="E2252" s="34"/>
      <c r="F2252" s="201" t="s">
        <v>4416</v>
      </c>
      <c r="G2252" s="34"/>
      <c r="H2252" s="34"/>
      <c r="I2252" s="186"/>
      <c r="J2252" s="34"/>
      <c r="K2252" s="34"/>
      <c r="L2252" s="37"/>
      <c r="M2252" s="187"/>
      <c r="N2252" s="188"/>
      <c r="O2252" s="62"/>
      <c r="P2252" s="62"/>
      <c r="Q2252" s="62"/>
      <c r="R2252" s="62"/>
      <c r="S2252" s="62"/>
      <c r="T2252" s="63"/>
      <c r="U2252" s="32"/>
      <c r="V2252" s="32"/>
      <c r="W2252" s="32"/>
      <c r="X2252" s="32"/>
      <c r="Y2252" s="32"/>
      <c r="Z2252" s="32"/>
      <c r="AA2252" s="32"/>
      <c r="AB2252" s="32"/>
      <c r="AC2252" s="32"/>
      <c r="AD2252" s="32"/>
      <c r="AE2252" s="32"/>
      <c r="AT2252" s="15" t="s">
        <v>4385</v>
      </c>
      <c r="AU2252" s="15" t="s">
        <v>83</v>
      </c>
    </row>
    <row r="2253" spans="1:65" s="2" customFormat="1" ht="24.2" customHeight="1">
      <c r="A2253" s="32"/>
      <c r="B2253" s="33"/>
      <c r="C2253" s="191" t="s">
        <v>4421</v>
      </c>
      <c r="D2253" s="191" t="s">
        <v>409</v>
      </c>
      <c r="E2253" s="192" t="s">
        <v>4422</v>
      </c>
      <c r="F2253" s="193" t="s">
        <v>4423</v>
      </c>
      <c r="G2253" s="194" t="s">
        <v>141</v>
      </c>
      <c r="H2253" s="195">
        <v>4</v>
      </c>
      <c r="I2253" s="196"/>
      <c r="J2253" s="197">
        <f>ROUND(I2253*H2253,2)</f>
        <v>0</v>
      </c>
      <c r="K2253" s="193" t="s">
        <v>3431</v>
      </c>
      <c r="L2253" s="198"/>
      <c r="M2253" s="199" t="s">
        <v>19</v>
      </c>
      <c r="N2253" s="200" t="s">
        <v>44</v>
      </c>
      <c r="O2253" s="62"/>
      <c r="P2253" s="180">
        <f>O2253*H2253</f>
        <v>0</v>
      </c>
      <c r="Q2253" s="180">
        <v>0</v>
      </c>
      <c r="R2253" s="180">
        <f>Q2253*H2253</f>
        <v>0</v>
      </c>
      <c r="S2253" s="180">
        <v>0</v>
      </c>
      <c r="T2253" s="181">
        <f>S2253*H2253</f>
        <v>0</v>
      </c>
      <c r="U2253" s="32"/>
      <c r="V2253" s="32"/>
      <c r="W2253" s="32"/>
      <c r="X2253" s="32"/>
      <c r="Y2253" s="32"/>
      <c r="Z2253" s="32"/>
      <c r="AA2253" s="32"/>
      <c r="AB2253" s="32"/>
      <c r="AC2253" s="32"/>
      <c r="AD2253" s="32"/>
      <c r="AE2253" s="32"/>
      <c r="AR2253" s="182" t="s">
        <v>330</v>
      </c>
      <c r="AT2253" s="182" t="s">
        <v>409</v>
      </c>
      <c r="AU2253" s="182" t="s">
        <v>83</v>
      </c>
      <c r="AY2253" s="15" t="s">
        <v>136</v>
      </c>
      <c r="BE2253" s="183">
        <f>IF(N2253="základní",J2253,0)</f>
        <v>0</v>
      </c>
      <c r="BF2253" s="183">
        <f>IF(N2253="snížená",J2253,0)</f>
        <v>0</v>
      </c>
      <c r="BG2253" s="183">
        <f>IF(N2253="zákl. přenesená",J2253,0)</f>
        <v>0</v>
      </c>
      <c r="BH2253" s="183">
        <f>IF(N2253="sníž. přenesená",J2253,0)</f>
        <v>0</v>
      </c>
      <c r="BI2253" s="183">
        <f>IF(N2253="nulová",J2253,0)</f>
        <v>0</v>
      </c>
      <c r="BJ2253" s="15" t="s">
        <v>81</v>
      </c>
      <c r="BK2253" s="183">
        <f>ROUND(I2253*H2253,2)</f>
        <v>0</v>
      </c>
      <c r="BL2253" s="15" t="s">
        <v>231</v>
      </c>
      <c r="BM2253" s="182" t="s">
        <v>4424</v>
      </c>
    </row>
    <row r="2254" spans="1:65" s="2" customFormat="1" ht="11.25">
      <c r="A2254" s="32"/>
      <c r="B2254" s="33"/>
      <c r="C2254" s="34"/>
      <c r="D2254" s="184" t="s">
        <v>145</v>
      </c>
      <c r="E2254" s="34"/>
      <c r="F2254" s="185" t="s">
        <v>4423</v>
      </c>
      <c r="G2254" s="34"/>
      <c r="H2254" s="34"/>
      <c r="I2254" s="186"/>
      <c r="J2254" s="34"/>
      <c r="K2254" s="34"/>
      <c r="L2254" s="37"/>
      <c r="M2254" s="187"/>
      <c r="N2254" s="188"/>
      <c r="O2254" s="62"/>
      <c r="P2254" s="62"/>
      <c r="Q2254" s="62"/>
      <c r="R2254" s="62"/>
      <c r="S2254" s="62"/>
      <c r="T2254" s="63"/>
      <c r="U2254" s="32"/>
      <c r="V2254" s="32"/>
      <c r="W2254" s="32"/>
      <c r="X2254" s="32"/>
      <c r="Y2254" s="32"/>
      <c r="Z2254" s="32"/>
      <c r="AA2254" s="32"/>
      <c r="AB2254" s="32"/>
      <c r="AC2254" s="32"/>
      <c r="AD2254" s="32"/>
      <c r="AE2254" s="32"/>
      <c r="AT2254" s="15" t="s">
        <v>145</v>
      </c>
      <c r="AU2254" s="15" t="s">
        <v>83</v>
      </c>
    </row>
    <row r="2255" spans="1:65" s="2" customFormat="1" ht="29.25">
      <c r="A2255" s="32"/>
      <c r="B2255" s="33"/>
      <c r="C2255" s="34"/>
      <c r="D2255" s="184" t="s">
        <v>4385</v>
      </c>
      <c r="E2255" s="34"/>
      <c r="F2255" s="201" t="s">
        <v>4425</v>
      </c>
      <c r="G2255" s="34"/>
      <c r="H2255" s="34"/>
      <c r="I2255" s="186"/>
      <c r="J2255" s="34"/>
      <c r="K2255" s="34"/>
      <c r="L2255" s="37"/>
      <c r="M2255" s="187"/>
      <c r="N2255" s="188"/>
      <c r="O2255" s="62"/>
      <c r="P2255" s="62"/>
      <c r="Q2255" s="62"/>
      <c r="R2255" s="62"/>
      <c r="S2255" s="62"/>
      <c r="T2255" s="63"/>
      <c r="U2255" s="32"/>
      <c r="V2255" s="32"/>
      <c r="W2255" s="32"/>
      <c r="X2255" s="32"/>
      <c r="Y2255" s="32"/>
      <c r="Z2255" s="32"/>
      <c r="AA2255" s="32"/>
      <c r="AB2255" s="32"/>
      <c r="AC2255" s="32"/>
      <c r="AD2255" s="32"/>
      <c r="AE2255" s="32"/>
      <c r="AT2255" s="15" t="s">
        <v>4385</v>
      </c>
      <c r="AU2255" s="15" t="s">
        <v>83</v>
      </c>
    </row>
    <row r="2256" spans="1:65" s="2" customFormat="1" ht="16.5" customHeight="1">
      <c r="A2256" s="32"/>
      <c r="B2256" s="33"/>
      <c r="C2256" s="191" t="s">
        <v>4426</v>
      </c>
      <c r="D2256" s="191" t="s">
        <v>409</v>
      </c>
      <c r="E2256" s="192" t="s">
        <v>4427</v>
      </c>
      <c r="F2256" s="193" t="s">
        <v>4428</v>
      </c>
      <c r="G2256" s="194" t="s">
        <v>141</v>
      </c>
      <c r="H2256" s="195">
        <v>4</v>
      </c>
      <c r="I2256" s="196"/>
      <c r="J2256" s="197">
        <f>ROUND(I2256*H2256,2)</f>
        <v>0</v>
      </c>
      <c r="K2256" s="193" t="s">
        <v>3431</v>
      </c>
      <c r="L2256" s="198"/>
      <c r="M2256" s="199" t="s">
        <v>19</v>
      </c>
      <c r="N2256" s="200" t="s">
        <v>44</v>
      </c>
      <c r="O2256" s="62"/>
      <c r="P2256" s="180">
        <f>O2256*H2256</f>
        <v>0</v>
      </c>
      <c r="Q2256" s="180">
        <v>0</v>
      </c>
      <c r="R2256" s="180">
        <f>Q2256*H2256</f>
        <v>0</v>
      </c>
      <c r="S2256" s="180">
        <v>0</v>
      </c>
      <c r="T2256" s="181">
        <f>S2256*H2256</f>
        <v>0</v>
      </c>
      <c r="U2256" s="32"/>
      <c r="V2256" s="32"/>
      <c r="W2256" s="32"/>
      <c r="X2256" s="32"/>
      <c r="Y2256" s="32"/>
      <c r="Z2256" s="32"/>
      <c r="AA2256" s="32"/>
      <c r="AB2256" s="32"/>
      <c r="AC2256" s="32"/>
      <c r="AD2256" s="32"/>
      <c r="AE2256" s="32"/>
      <c r="AR2256" s="182" t="s">
        <v>330</v>
      </c>
      <c r="AT2256" s="182" t="s">
        <v>409</v>
      </c>
      <c r="AU2256" s="182" t="s">
        <v>83</v>
      </c>
      <c r="AY2256" s="15" t="s">
        <v>136</v>
      </c>
      <c r="BE2256" s="183">
        <f>IF(N2256="základní",J2256,0)</f>
        <v>0</v>
      </c>
      <c r="BF2256" s="183">
        <f>IF(N2256="snížená",J2256,0)</f>
        <v>0</v>
      </c>
      <c r="BG2256" s="183">
        <f>IF(N2256="zákl. přenesená",J2256,0)</f>
        <v>0</v>
      </c>
      <c r="BH2256" s="183">
        <f>IF(N2256="sníž. přenesená",J2256,0)</f>
        <v>0</v>
      </c>
      <c r="BI2256" s="183">
        <f>IF(N2256="nulová",J2256,0)</f>
        <v>0</v>
      </c>
      <c r="BJ2256" s="15" t="s">
        <v>81</v>
      </c>
      <c r="BK2256" s="183">
        <f>ROUND(I2256*H2256,2)</f>
        <v>0</v>
      </c>
      <c r="BL2256" s="15" t="s">
        <v>231</v>
      </c>
      <c r="BM2256" s="182" t="s">
        <v>4429</v>
      </c>
    </row>
    <row r="2257" spans="1:65" s="2" customFormat="1" ht="11.25">
      <c r="A2257" s="32"/>
      <c r="B2257" s="33"/>
      <c r="C2257" s="34"/>
      <c r="D2257" s="184" t="s">
        <v>145</v>
      </c>
      <c r="E2257" s="34"/>
      <c r="F2257" s="185" t="s">
        <v>4428</v>
      </c>
      <c r="G2257" s="34"/>
      <c r="H2257" s="34"/>
      <c r="I2257" s="186"/>
      <c r="J2257" s="34"/>
      <c r="K2257" s="34"/>
      <c r="L2257" s="37"/>
      <c r="M2257" s="187"/>
      <c r="N2257" s="188"/>
      <c r="O2257" s="62"/>
      <c r="P2257" s="62"/>
      <c r="Q2257" s="62"/>
      <c r="R2257" s="62"/>
      <c r="S2257" s="62"/>
      <c r="T2257" s="63"/>
      <c r="U2257" s="32"/>
      <c r="V2257" s="32"/>
      <c r="W2257" s="32"/>
      <c r="X2257" s="32"/>
      <c r="Y2257" s="32"/>
      <c r="Z2257" s="32"/>
      <c r="AA2257" s="32"/>
      <c r="AB2257" s="32"/>
      <c r="AC2257" s="32"/>
      <c r="AD2257" s="32"/>
      <c r="AE2257" s="32"/>
      <c r="AT2257" s="15" t="s">
        <v>145</v>
      </c>
      <c r="AU2257" s="15" t="s">
        <v>83</v>
      </c>
    </row>
    <row r="2258" spans="1:65" s="2" customFormat="1" ht="16.5" customHeight="1">
      <c r="A2258" s="32"/>
      <c r="B2258" s="33"/>
      <c r="C2258" s="191" t="s">
        <v>4430</v>
      </c>
      <c r="D2258" s="191" t="s">
        <v>409</v>
      </c>
      <c r="E2258" s="192" t="s">
        <v>4431</v>
      </c>
      <c r="F2258" s="193" t="s">
        <v>4432</v>
      </c>
      <c r="G2258" s="194" t="s">
        <v>141</v>
      </c>
      <c r="H2258" s="195">
        <v>4</v>
      </c>
      <c r="I2258" s="196"/>
      <c r="J2258" s="197">
        <f>ROUND(I2258*H2258,2)</f>
        <v>0</v>
      </c>
      <c r="K2258" s="193" t="s">
        <v>3431</v>
      </c>
      <c r="L2258" s="198"/>
      <c r="M2258" s="199" t="s">
        <v>19</v>
      </c>
      <c r="N2258" s="200" t="s">
        <v>44</v>
      </c>
      <c r="O2258" s="62"/>
      <c r="P2258" s="180">
        <f>O2258*H2258</f>
        <v>0</v>
      </c>
      <c r="Q2258" s="180">
        <v>0</v>
      </c>
      <c r="R2258" s="180">
        <f>Q2258*H2258</f>
        <v>0</v>
      </c>
      <c r="S2258" s="180">
        <v>0</v>
      </c>
      <c r="T2258" s="181">
        <f>S2258*H2258</f>
        <v>0</v>
      </c>
      <c r="U2258" s="32"/>
      <c r="V2258" s="32"/>
      <c r="W2258" s="32"/>
      <c r="X2258" s="32"/>
      <c r="Y2258" s="32"/>
      <c r="Z2258" s="32"/>
      <c r="AA2258" s="32"/>
      <c r="AB2258" s="32"/>
      <c r="AC2258" s="32"/>
      <c r="AD2258" s="32"/>
      <c r="AE2258" s="32"/>
      <c r="AR2258" s="182" t="s">
        <v>330</v>
      </c>
      <c r="AT2258" s="182" t="s">
        <v>409</v>
      </c>
      <c r="AU2258" s="182" t="s">
        <v>83</v>
      </c>
      <c r="AY2258" s="15" t="s">
        <v>136</v>
      </c>
      <c r="BE2258" s="183">
        <f>IF(N2258="základní",J2258,0)</f>
        <v>0</v>
      </c>
      <c r="BF2258" s="183">
        <f>IF(N2258="snížená",J2258,0)</f>
        <v>0</v>
      </c>
      <c r="BG2258" s="183">
        <f>IF(N2258="zákl. přenesená",J2258,0)</f>
        <v>0</v>
      </c>
      <c r="BH2258" s="183">
        <f>IF(N2258="sníž. přenesená",J2258,0)</f>
        <v>0</v>
      </c>
      <c r="BI2258" s="183">
        <f>IF(N2258="nulová",J2258,0)</f>
        <v>0</v>
      </c>
      <c r="BJ2258" s="15" t="s">
        <v>81</v>
      </c>
      <c r="BK2258" s="183">
        <f>ROUND(I2258*H2258,2)</f>
        <v>0</v>
      </c>
      <c r="BL2258" s="15" t="s">
        <v>231</v>
      </c>
      <c r="BM2258" s="182" t="s">
        <v>4433</v>
      </c>
    </row>
    <row r="2259" spans="1:65" s="2" customFormat="1" ht="11.25">
      <c r="A2259" s="32"/>
      <c r="B2259" s="33"/>
      <c r="C2259" s="34"/>
      <c r="D2259" s="184" t="s">
        <v>145</v>
      </c>
      <c r="E2259" s="34"/>
      <c r="F2259" s="185" t="s">
        <v>4432</v>
      </c>
      <c r="G2259" s="34"/>
      <c r="H2259" s="34"/>
      <c r="I2259" s="186"/>
      <c r="J2259" s="34"/>
      <c r="K2259" s="34"/>
      <c r="L2259" s="37"/>
      <c r="M2259" s="187"/>
      <c r="N2259" s="188"/>
      <c r="O2259" s="62"/>
      <c r="P2259" s="62"/>
      <c r="Q2259" s="62"/>
      <c r="R2259" s="62"/>
      <c r="S2259" s="62"/>
      <c r="T2259" s="63"/>
      <c r="U2259" s="32"/>
      <c r="V2259" s="32"/>
      <c r="W2259" s="32"/>
      <c r="X2259" s="32"/>
      <c r="Y2259" s="32"/>
      <c r="Z2259" s="32"/>
      <c r="AA2259" s="32"/>
      <c r="AB2259" s="32"/>
      <c r="AC2259" s="32"/>
      <c r="AD2259" s="32"/>
      <c r="AE2259" s="32"/>
      <c r="AT2259" s="15" t="s">
        <v>145</v>
      </c>
      <c r="AU2259" s="15" t="s">
        <v>83</v>
      </c>
    </row>
    <row r="2260" spans="1:65" s="2" customFormat="1" ht="16.5" customHeight="1">
      <c r="A2260" s="32"/>
      <c r="B2260" s="33"/>
      <c r="C2260" s="171" t="s">
        <v>4434</v>
      </c>
      <c r="D2260" s="171" t="s">
        <v>138</v>
      </c>
      <c r="E2260" s="172" t="s">
        <v>4435</v>
      </c>
      <c r="F2260" s="173" t="s">
        <v>4436</v>
      </c>
      <c r="G2260" s="174" t="s">
        <v>412</v>
      </c>
      <c r="H2260" s="175">
        <v>0.9</v>
      </c>
      <c r="I2260" s="176"/>
      <c r="J2260" s="177">
        <f>ROUND(I2260*H2260,2)</f>
        <v>0</v>
      </c>
      <c r="K2260" s="173" t="s">
        <v>142</v>
      </c>
      <c r="L2260" s="37"/>
      <c r="M2260" s="178" t="s">
        <v>19</v>
      </c>
      <c r="N2260" s="179" t="s">
        <v>44</v>
      </c>
      <c r="O2260" s="62"/>
      <c r="P2260" s="180">
        <f>O2260*H2260</f>
        <v>0</v>
      </c>
      <c r="Q2260" s="180">
        <v>0</v>
      </c>
      <c r="R2260" s="180">
        <f>Q2260*H2260</f>
        <v>0</v>
      </c>
      <c r="S2260" s="180">
        <v>0</v>
      </c>
      <c r="T2260" s="181">
        <f>S2260*H2260</f>
        <v>0</v>
      </c>
      <c r="U2260" s="32"/>
      <c r="V2260" s="32"/>
      <c r="W2260" s="32"/>
      <c r="X2260" s="32"/>
      <c r="Y2260" s="32"/>
      <c r="Z2260" s="32"/>
      <c r="AA2260" s="32"/>
      <c r="AB2260" s="32"/>
      <c r="AC2260" s="32"/>
      <c r="AD2260" s="32"/>
      <c r="AE2260" s="32"/>
      <c r="AR2260" s="182" t="s">
        <v>231</v>
      </c>
      <c r="AT2260" s="182" t="s">
        <v>138</v>
      </c>
      <c r="AU2260" s="182" t="s">
        <v>83</v>
      </c>
      <c r="AY2260" s="15" t="s">
        <v>136</v>
      </c>
      <c r="BE2260" s="183">
        <f>IF(N2260="základní",J2260,0)</f>
        <v>0</v>
      </c>
      <c r="BF2260" s="183">
        <f>IF(N2260="snížená",J2260,0)</f>
        <v>0</v>
      </c>
      <c r="BG2260" s="183">
        <f>IF(N2260="zákl. přenesená",J2260,0)</f>
        <v>0</v>
      </c>
      <c r="BH2260" s="183">
        <f>IF(N2260="sníž. přenesená",J2260,0)</f>
        <v>0</v>
      </c>
      <c r="BI2260" s="183">
        <f>IF(N2260="nulová",J2260,0)</f>
        <v>0</v>
      </c>
      <c r="BJ2260" s="15" t="s">
        <v>81</v>
      </c>
      <c r="BK2260" s="183">
        <f>ROUND(I2260*H2260,2)</f>
        <v>0</v>
      </c>
      <c r="BL2260" s="15" t="s">
        <v>231</v>
      </c>
      <c r="BM2260" s="182" t="s">
        <v>4437</v>
      </c>
    </row>
    <row r="2261" spans="1:65" s="2" customFormat="1" ht="19.5">
      <c r="A2261" s="32"/>
      <c r="B2261" s="33"/>
      <c r="C2261" s="34"/>
      <c r="D2261" s="184" t="s">
        <v>145</v>
      </c>
      <c r="E2261" s="34"/>
      <c r="F2261" s="185" t="s">
        <v>4438</v>
      </c>
      <c r="G2261" s="34"/>
      <c r="H2261" s="34"/>
      <c r="I2261" s="186"/>
      <c r="J2261" s="34"/>
      <c r="K2261" s="34"/>
      <c r="L2261" s="37"/>
      <c r="M2261" s="187"/>
      <c r="N2261" s="188"/>
      <c r="O2261" s="62"/>
      <c r="P2261" s="62"/>
      <c r="Q2261" s="62"/>
      <c r="R2261" s="62"/>
      <c r="S2261" s="62"/>
      <c r="T2261" s="63"/>
      <c r="U2261" s="32"/>
      <c r="V2261" s="32"/>
      <c r="W2261" s="32"/>
      <c r="X2261" s="32"/>
      <c r="Y2261" s="32"/>
      <c r="Z2261" s="32"/>
      <c r="AA2261" s="32"/>
      <c r="AB2261" s="32"/>
      <c r="AC2261" s="32"/>
      <c r="AD2261" s="32"/>
      <c r="AE2261" s="32"/>
      <c r="AT2261" s="15" t="s">
        <v>145</v>
      </c>
      <c r="AU2261" s="15" t="s">
        <v>83</v>
      </c>
    </row>
    <row r="2262" spans="1:65" s="2" customFormat="1" ht="11.25">
      <c r="A2262" s="32"/>
      <c r="B2262" s="33"/>
      <c r="C2262" s="34"/>
      <c r="D2262" s="189" t="s">
        <v>147</v>
      </c>
      <c r="E2262" s="34"/>
      <c r="F2262" s="190" t="s">
        <v>4439</v>
      </c>
      <c r="G2262" s="34"/>
      <c r="H2262" s="34"/>
      <c r="I2262" s="186"/>
      <c r="J2262" s="34"/>
      <c r="K2262" s="34"/>
      <c r="L2262" s="37"/>
      <c r="M2262" s="187"/>
      <c r="N2262" s="188"/>
      <c r="O2262" s="62"/>
      <c r="P2262" s="62"/>
      <c r="Q2262" s="62"/>
      <c r="R2262" s="62"/>
      <c r="S2262" s="62"/>
      <c r="T2262" s="63"/>
      <c r="U2262" s="32"/>
      <c r="V2262" s="32"/>
      <c r="W2262" s="32"/>
      <c r="X2262" s="32"/>
      <c r="Y2262" s="32"/>
      <c r="Z2262" s="32"/>
      <c r="AA2262" s="32"/>
      <c r="AB2262" s="32"/>
      <c r="AC2262" s="32"/>
      <c r="AD2262" s="32"/>
      <c r="AE2262" s="32"/>
      <c r="AT2262" s="15" t="s">
        <v>147</v>
      </c>
      <c r="AU2262" s="15" t="s">
        <v>83</v>
      </c>
    </row>
    <row r="2263" spans="1:65" s="12" customFormat="1" ht="22.9" customHeight="1">
      <c r="B2263" s="155"/>
      <c r="C2263" s="156"/>
      <c r="D2263" s="157" t="s">
        <v>72</v>
      </c>
      <c r="E2263" s="169" t="s">
        <v>4440</v>
      </c>
      <c r="F2263" s="169" t="s">
        <v>4441</v>
      </c>
      <c r="G2263" s="156"/>
      <c r="H2263" s="156"/>
      <c r="I2263" s="159"/>
      <c r="J2263" s="170">
        <f>BK2263</f>
        <v>0</v>
      </c>
      <c r="K2263" s="156"/>
      <c r="L2263" s="161"/>
      <c r="M2263" s="162"/>
      <c r="N2263" s="163"/>
      <c r="O2263" s="163"/>
      <c r="P2263" s="164">
        <f>SUM(P2264:P2295)</f>
        <v>0</v>
      </c>
      <c r="Q2263" s="163"/>
      <c r="R2263" s="164">
        <f>SUM(R2264:R2295)</f>
        <v>0.05</v>
      </c>
      <c r="S2263" s="163"/>
      <c r="T2263" s="165">
        <f>SUM(T2264:T2295)</f>
        <v>0</v>
      </c>
      <c r="AR2263" s="166" t="s">
        <v>83</v>
      </c>
      <c r="AT2263" s="167" t="s">
        <v>72</v>
      </c>
      <c r="AU2263" s="167" t="s">
        <v>81</v>
      </c>
      <c r="AY2263" s="166" t="s">
        <v>136</v>
      </c>
      <c r="BK2263" s="168">
        <f>SUM(BK2264:BK2295)</f>
        <v>0</v>
      </c>
    </row>
    <row r="2264" spans="1:65" s="2" customFormat="1" ht="16.5" customHeight="1">
      <c r="A2264" s="32"/>
      <c r="B2264" s="33"/>
      <c r="C2264" s="171" t="s">
        <v>4442</v>
      </c>
      <c r="D2264" s="171" t="s">
        <v>138</v>
      </c>
      <c r="E2264" s="172" t="s">
        <v>4443</v>
      </c>
      <c r="F2264" s="173" t="s">
        <v>4444</v>
      </c>
      <c r="G2264" s="174" t="s">
        <v>141</v>
      </c>
      <c r="H2264" s="175">
        <v>100</v>
      </c>
      <c r="I2264" s="176"/>
      <c r="J2264" s="177">
        <f>ROUND(I2264*H2264,2)</f>
        <v>0</v>
      </c>
      <c r="K2264" s="173" t="s">
        <v>142</v>
      </c>
      <c r="L2264" s="37"/>
      <c r="M2264" s="178" t="s">
        <v>19</v>
      </c>
      <c r="N2264" s="179" t="s">
        <v>44</v>
      </c>
      <c r="O2264" s="62"/>
      <c r="P2264" s="180">
        <f>O2264*H2264</f>
        <v>0</v>
      </c>
      <c r="Q2264" s="180">
        <v>0</v>
      </c>
      <c r="R2264" s="180">
        <f>Q2264*H2264</f>
        <v>0</v>
      </c>
      <c r="S2264" s="180">
        <v>0</v>
      </c>
      <c r="T2264" s="181">
        <f>S2264*H2264</f>
        <v>0</v>
      </c>
      <c r="U2264" s="32"/>
      <c r="V2264" s="32"/>
      <c r="W2264" s="32"/>
      <c r="X2264" s="32"/>
      <c r="Y2264" s="32"/>
      <c r="Z2264" s="32"/>
      <c r="AA2264" s="32"/>
      <c r="AB2264" s="32"/>
      <c r="AC2264" s="32"/>
      <c r="AD2264" s="32"/>
      <c r="AE2264" s="32"/>
      <c r="AR2264" s="182" t="s">
        <v>231</v>
      </c>
      <c r="AT2264" s="182" t="s">
        <v>138</v>
      </c>
      <c r="AU2264" s="182" t="s">
        <v>83</v>
      </c>
      <c r="AY2264" s="15" t="s">
        <v>136</v>
      </c>
      <c r="BE2264" s="183">
        <f>IF(N2264="základní",J2264,0)</f>
        <v>0</v>
      </c>
      <c r="BF2264" s="183">
        <f>IF(N2264="snížená",J2264,0)</f>
        <v>0</v>
      </c>
      <c r="BG2264" s="183">
        <f>IF(N2264="zákl. přenesená",J2264,0)</f>
        <v>0</v>
      </c>
      <c r="BH2264" s="183">
        <f>IF(N2264="sníž. přenesená",J2264,0)</f>
        <v>0</v>
      </c>
      <c r="BI2264" s="183">
        <f>IF(N2264="nulová",J2264,0)</f>
        <v>0</v>
      </c>
      <c r="BJ2264" s="15" t="s">
        <v>81</v>
      </c>
      <c r="BK2264" s="183">
        <f>ROUND(I2264*H2264,2)</f>
        <v>0</v>
      </c>
      <c r="BL2264" s="15" t="s">
        <v>231</v>
      </c>
      <c r="BM2264" s="182" t="s">
        <v>4445</v>
      </c>
    </row>
    <row r="2265" spans="1:65" s="2" customFormat="1" ht="19.5">
      <c r="A2265" s="32"/>
      <c r="B2265" s="33"/>
      <c r="C2265" s="34"/>
      <c r="D2265" s="184" t="s">
        <v>145</v>
      </c>
      <c r="E2265" s="34"/>
      <c r="F2265" s="185" t="s">
        <v>4446</v>
      </c>
      <c r="G2265" s="34"/>
      <c r="H2265" s="34"/>
      <c r="I2265" s="186"/>
      <c r="J2265" s="34"/>
      <c r="K2265" s="34"/>
      <c r="L2265" s="37"/>
      <c r="M2265" s="187"/>
      <c r="N2265" s="188"/>
      <c r="O2265" s="62"/>
      <c r="P2265" s="62"/>
      <c r="Q2265" s="62"/>
      <c r="R2265" s="62"/>
      <c r="S2265" s="62"/>
      <c r="T2265" s="63"/>
      <c r="U2265" s="32"/>
      <c r="V2265" s="32"/>
      <c r="W2265" s="32"/>
      <c r="X2265" s="32"/>
      <c r="Y2265" s="32"/>
      <c r="Z2265" s="32"/>
      <c r="AA2265" s="32"/>
      <c r="AB2265" s="32"/>
      <c r="AC2265" s="32"/>
      <c r="AD2265" s="32"/>
      <c r="AE2265" s="32"/>
      <c r="AT2265" s="15" t="s">
        <v>145</v>
      </c>
      <c r="AU2265" s="15" t="s">
        <v>83</v>
      </c>
    </row>
    <row r="2266" spans="1:65" s="2" customFormat="1" ht="11.25">
      <c r="A2266" s="32"/>
      <c r="B2266" s="33"/>
      <c r="C2266" s="34"/>
      <c r="D2266" s="189" t="s">
        <v>147</v>
      </c>
      <c r="E2266" s="34"/>
      <c r="F2266" s="190" t="s">
        <v>4447</v>
      </c>
      <c r="G2266" s="34"/>
      <c r="H2266" s="34"/>
      <c r="I2266" s="186"/>
      <c r="J2266" s="34"/>
      <c r="K2266" s="34"/>
      <c r="L2266" s="37"/>
      <c r="M2266" s="187"/>
      <c r="N2266" s="188"/>
      <c r="O2266" s="62"/>
      <c r="P2266" s="62"/>
      <c r="Q2266" s="62"/>
      <c r="R2266" s="62"/>
      <c r="S2266" s="62"/>
      <c r="T2266" s="63"/>
      <c r="U2266" s="32"/>
      <c r="V2266" s="32"/>
      <c r="W2266" s="32"/>
      <c r="X2266" s="32"/>
      <c r="Y2266" s="32"/>
      <c r="Z2266" s="32"/>
      <c r="AA2266" s="32"/>
      <c r="AB2266" s="32"/>
      <c r="AC2266" s="32"/>
      <c r="AD2266" s="32"/>
      <c r="AE2266" s="32"/>
      <c r="AT2266" s="15" t="s">
        <v>147</v>
      </c>
      <c r="AU2266" s="15" t="s">
        <v>83</v>
      </c>
    </row>
    <row r="2267" spans="1:65" s="2" customFormat="1" ht="16.5" customHeight="1">
      <c r="A2267" s="32"/>
      <c r="B2267" s="33"/>
      <c r="C2267" s="171" t="s">
        <v>4448</v>
      </c>
      <c r="D2267" s="171" t="s">
        <v>138</v>
      </c>
      <c r="E2267" s="172" t="s">
        <v>4449</v>
      </c>
      <c r="F2267" s="173" t="s">
        <v>4450</v>
      </c>
      <c r="G2267" s="174" t="s">
        <v>141</v>
      </c>
      <c r="H2267" s="175">
        <v>50</v>
      </c>
      <c r="I2267" s="176"/>
      <c r="J2267" s="177">
        <f>ROUND(I2267*H2267,2)</f>
        <v>0</v>
      </c>
      <c r="K2267" s="173" t="s">
        <v>142</v>
      </c>
      <c r="L2267" s="37"/>
      <c r="M2267" s="178" t="s">
        <v>19</v>
      </c>
      <c r="N2267" s="179" t="s">
        <v>44</v>
      </c>
      <c r="O2267" s="62"/>
      <c r="P2267" s="180">
        <f>O2267*H2267</f>
        <v>0</v>
      </c>
      <c r="Q2267" s="180">
        <v>0</v>
      </c>
      <c r="R2267" s="180">
        <f>Q2267*H2267</f>
        <v>0</v>
      </c>
      <c r="S2267" s="180">
        <v>0</v>
      </c>
      <c r="T2267" s="181">
        <f>S2267*H2267</f>
        <v>0</v>
      </c>
      <c r="U2267" s="32"/>
      <c r="V2267" s="32"/>
      <c r="W2267" s="32"/>
      <c r="X2267" s="32"/>
      <c r="Y2267" s="32"/>
      <c r="Z2267" s="32"/>
      <c r="AA2267" s="32"/>
      <c r="AB2267" s="32"/>
      <c r="AC2267" s="32"/>
      <c r="AD2267" s="32"/>
      <c r="AE2267" s="32"/>
      <c r="AR2267" s="182" t="s">
        <v>231</v>
      </c>
      <c r="AT2267" s="182" t="s">
        <v>138</v>
      </c>
      <c r="AU2267" s="182" t="s">
        <v>83</v>
      </c>
      <c r="AY2267" s="15" t="s">
        <v>136</v>
      </c>
      <c r="BE2267" s="183">
        <f>IF(N2267="základní",J2267,0)</f>
        <v>0</v>
      </c>
      <c r="BF2267" s="183">
        <f>IF(N2267="snížená",J2267,0)</f>
        <v>0</v>
      </c>
      <c r="BG2267" s="183">
        <f>IF(N2267="zákl. přenesená",J2267,0)</f>
        <v>0</v>
      </c>
      <c r="BH2267" s="183">
        <f>IF(N2267="sníž. přenesená",J2267,0)</f>
        <v>0</v>
      </c>
      <c r="BI2267" s="183">
        <f>IF(N2267="nulová",J2267,0)</f>
        <v>0</v>
      </c>
      <c r="BJ2267" s="15" t="s">
        <v>81</v>
      </c>
      <c r="BK2267" s="183">
        <f>ROUND(I2267*H2267,2)</f>
        <v>0</v>
      </c>
      <c r="BL2267" s="15" t="s">
        <v>231</v>
      </c>
      <c r="BM2267" s="182" t="s">
        <v>4451</v>
      </c>
    </row>
    <row r="2268" spans="1:65" s="2" customFormat="1" ht="19.5">
      <c r="A2268" s="32"/>
      <c r="B2268" s="33"/>
      <c r="C2268" s="34"/>
      <c r="D2268" s="184" t="s">
        <v>145</v>
      </c>
      <c r="E2268" s="34"/>
      <c r="F2268" s="185" t="s">
        <v>4452</v>
      </c>
      <c r="G2268" s="34"/>
      <c r="H2268" s="34"/>
      <c r="I2268" s="186"/>
      <c r="J2268" s="34"/>
      <c r="K2268" s="34"/>
      <c r="L2268" s="37"/>
      <c r="M2268" s="187"/>
      <c r="N2268" s="188"/>
      <c r="O2268" s="62"/>
      <c r="P2268" s="62"/>
      <c r="Q2268" s="62"/>
      <c r="R2268" s="62"/>
      <c r="S2268" s="62"/>
      <c r="T2268" s="63"/>
      <c r="U2268" s="32"/>
      <c r="V2268" s="32"/>
      <c r="W2268" s="32"/>
      <c r="X2268" s="32"/>
      <c r="Y2268" s="32"/>
      <c r="Z2268" s="32"/>
      <c r="AA2268" s="32"/>
      <c r="AB2268" s="32"/>
      <c r="AC2268" s="32"/>
      <c r="AD2268" s="32"/>
      <c r="AE2268" s="32"/>
      <c r="AT2268" s="15" t="s">
        <v>145</v>
      </c>
      <c r="AU2268" s="15" t="s">
        <v>83</v>
      </c>
    </row>
    <row r="2269" spans="1:65" s="2" customFormat="1" ht="11.25">
      <c r="A2269" s="32"/>
      <c r="B2269" s="33"/>
      <c r="C2269" s="34"/>
      <c r="D2269" s="189" t="s">
        <v>147</v>
      </c>
      <c r="E2269" s="34"/>
      <c r="F2269" s="190" t="s">
        <v>4453</v>
      </c>
      <c r="G2269" s="34"/>
      <c r="H2269" s="34"/>
      <c r="I2269" s="186"/>
      <c r="J2269" s="34"/>
      <c r="K2269" s="34"/>
      <c r="L2269" s="37"/>
      <c r="M2269" s="187"/>
      <c r="N2269" s="188"/>
      <c r="O2269" s="62"/>
      <c r="P2269" s="62"/>
      <c r="Q2269" s="62"/>
      <c r="R2269" s="62"/>
      <c r="S2269" s="62"/>
      <c r="T2269" s="63"/>
      <c r="U2269" s="32"/>
      <c r="V2269" s="32"/>
      <c r="W2269" s="32"/>
      <c r="X2269" s="32"/>
      <c r="Y2269" s="32"/>
      <c r="Z2269" s="32"/>
      <c r="AA2269" s="32"/>
      <c r="AB2269" s="32"/>
      <c r="AC2269" s="32"/>
      <c r="AD2269" s="32"/>
      <c r="AE2269" s="32"/>
      <c r="AT2269" s="15" t="s">
        <v>147</v>
      </c>
      <c r="AU2269" s="15" t="s">
        <v>83</v>
      </c>
    </row>
    <row r="2270" spans="1:65" s="2" customFormat="1" ht="16.5" customHeight="1">
      <c r="A2270" s="32"/>
      <c r="B2270" s="33"/>
      <c r="C2270" s="171" t="s">
        <v>4454</v>
      </c>
      <c r="D2270" s="171" t="s">
        <v>138</v>
      </c>
      <c r="E2270" s="172" t="s">
        <v>4455</v>
      </c>
      <c r="F2270" s="173" t="s">
        <v>4456</v>
      </c>
      <c r="G2270" s="174" t="s">
        <v>141</v>
      </c>
      <c r="H2270" s="175">
        <v>100</v>
      </c>
      <c r="I2270" s="176"/>
      <c r="J2270" s="177">
        <f>ROUND(I2270*H2270,2)</f>
        <v>0</v>
      </c>
      <c r="K2270" s="173" t="s">
        <v>142</v>
      </c>
      <c r="L2270" s="37"/>
      <c r="M2270" s="178" t="s">
        <v>19</v>
      </c>
      <c r="N2270" s="179" t="s">
        <v>44</v>
      </c>
      <c r="O2270" s="62"/>
      <c r="P2270" s="180">
        <f>O2270*H2270</f>
        <v>0</v>
      </c>
      <c r="Q2270" s="180">
        <v>0</v>
      </c>
      <c r="R2270" s="180">
        <f>Q2270*H2270</f>
        <v>0</v>
      </c>
      <c r="S2270" s="180">
        <v>0</v>
      </c>
      <c r="T2270" s="181">
        <f>S2270*H2270</f>
        <v>0</v>
      </c>
      <c r="U2270" s="32"/>
      <c r="V2270" s="32"/>
      <c r="W2270" s="32"/>
      <c r="X2270" s="32"/>
      <c r="Y2270" s="32"/>
      <c r="Z2270" s="32"/>
      <c r="AA2270" s="32"/>
      <c r="AB2270" s="32"/>
      <c r="AC2270" s="32"/>
      <c r="AD2270" s="32"/>
      <c r="AE2270" s="32"/>
      <c r="AR2270" s="182" t="s">
        <v>231</v>
      </c>
      <c r="AT2270" s="182" t="s">
        <v>138</v>
      </c>
      <c r="AU2270" s="182" t="s">
        <v>83</v>
      </c>
      <c r="AY2270" s="15" t="s">
        <v>136</v>
      </c>
      <c r="BE2270" s="183">
        <f>IF(N2270="základní",J2270,0)</f>
        <v>0</v>
      </c>
      <c r="BF2270" s="183">
        <f>IF(N2270="snížená",J2270,0)</f>
        <v>0</v>
      </c>
      <c r="BG2270" s="183">
        <f>IF(N2270="zákl. přenesená",J2270,0)</f>
        <v>0</v>
      </c>
      <c r="BH2270" s="183">
        <f>IF(N2270="sníž. přenesená",J2270,0)</f>
        <v>0</v>
      </c>
      <c r="BI2270" s="183">
        <f>IF(N2270="nulová",J2270,0)</f>
        <v>0</v>
      </c>
      <c r="BJ2270" s="15" t="s">
        <v>81</v>
      </c>
      <c r="BK2270" s="183">
        <f>ROUND(I2270*H2270,2)</f>
        <v>0</v>
      </c>
      <c r="BL2270" s="15" t="s">
        <v>231</v>
      </c>
      <c r="BM2270" s="182" t="s">
        <v>4457</v>
      </c>
    </row>
    <row r="2271" spans="1:65" s="2" customFormat="1" ht="11.25">
      <c r="A2271" s="32"/>
      <c r="B2271" s="33"/>
      <c r="C2271" s="34"/>
      <c r="D2271" s="184" t="s">
        <v>145</v>
      </c>
      <c r="E2271" s="34"/>
      <c r="F2271" s="185" t="s">
        <v>4458</v>
      </c>
      <c r="G2271" s="34"/>
      <c r="H2271" s="34"/>
      <c r="I2271" s="186"/>
      <c r="J2271" s="34"/>
      <c r="K2271" s="34"/>
      <c r="L2271" s="37"/>
      <c r="M2271" s="187"/>
      <c r="N2271" s="188"/>
      <c r="O2271" s="62"/>
      <c r="P2271" s="62"/>
      <c r="Q2271" s="62"/>
      <c r="R2271" s="62"/>
      <c r="S2271" s="62"/>
      <c r="T2271" s="63"/>
      <c r="U2271" s="32"/>
      <c r="V2271" s="32"/>
      <c r="W2271" s="32"/>
      <c r="X2271" s="32"/>
      <c r="Y2271" s="32"/>
      <c r="Z2271" s="32"/>
      <c r="AA2271" s="32"/>
      <c r="AB2271" s="32"/>
      <c r="AC2271" s="32"/>
      <c r="AD2271" s="32"/>
      <c r="AE2271" s="32"/>
      <c r="AT2271" s="15" t="s">
        <v>145</v>
      </c>
      <c r="AU2271" s="15" t="s">
        <v>83</v>
      </c>
    </row>
    <row r="2272" spans="1:65" s="2" customFormat="1" ht="11.25">
      <c r="A2272" s="32"/>
      <c r="B2272" s="33"/>
      <c r="C2272" s="34"/>
      <c r="D2272" s="189" t="s">
        <v>147</v>
      </c>
      <c r="E2272" s="34"/>
      <c r="F2272" s="190" t="s">
        <v>4459</v>
      </c>
      <c r="G2272" s="34"/>
      <c r="H2272" s="34"/>
      <c r="I2272" s="186"/>
      <c r="J2272" s="34"/>
      <c r="K2272" s="34"/>
      <c r="L2272" s="37"/>
      <c r="M2272" s="187"/>
      <c r="N2272" s="188"/>
      <c r="O2272" s="62"/>
      <c r="P2272" s="62"/>
      <c r="Q2272" s="62"/>
      <c r="R2272" s="62"/>
      <c r="S2272" s="62"/>
      <c r="T2272" s="63"/>
      <c r="U2272" s="32"/>
      <c r="V2272" s="32"/>
      <c r="W2272" s="32"/>
      <c r="X2272" s="32"/>
      <c r="Y2272" s="32"/>
      <c r="Z2272" s="32"/>
      <c r="AA2272" s="32"/>
      <c r="AB2272" s="32"/>
      <c r="AC2272" s="32"/>
      <c r="AD2272" s="32"/>
      <c r="AE2272" s="32"/>
      <c r="AT2272" s="15" t="s">
        <v>147</v>
      </c>
      <c r="AU2272" s="15" t="s">
        <v>83</v>
      </c>
    </row>
    <row r="2273" spans="1:65" s="2" customFormat="1" ht="16.5" customHeight="1">
      <c r="A2273" s="32"/>
      <c r="B2273" s="33"/>
      <c r="C2273" s="191" t="s">
        <v>4460</v>
      </c>
      <c r="D2273" s="191" t="s">
        <v>409</v>
      </c>
      <c r="E2273" s="192" t="s">
        <v>4461</v>
      </c>
      <c r="F2273" s="193" t="s">
        <v>4462</v>
      </c>
      <c r="G2273" s="194" t="s">
        <v>412</v>
      </c>
      <c r="H2273" s="195">
        <v>10</v>
      </c>
      <c r="I2273" s="196"/>
      <c r="J2273" s="197">
        <f>ROUND(I2273*H2273,2)</f>
        <v>0</v>
      </c>
      <c r="K2273" s="193" t="s">
        <v>1004</v>
      </c>
      <c r="L2273" s="198"/>
      <c r="M2273" s="199" t="s">
        <v>19</v>
      </c>
      <c r="N2273" s="200" t="s">
        <v>44</v>
      </c>
      <c r="O2273" s="62"/>
      <c r="P2273" s="180">
        <f>O2273*H2273</f>
        <v>0</v>
      </c>
      <c r="Q2273" s="180">
        <v>0</v>
      </c>
      <c r="R2273" s="180">
        <f>Q2273*H2273</f>
        <v>0</v>
      </c>
      <c r="S2273" s="180">
        <v>0</v>
      </c>
      <c r="T2273" s="181">
        <f>S2273*H2273</f>
        <v>0</v>
      </c>
      <c r="U2273" s="32"/>
      <c r="V2273" s="32"/>
      <c r="W2273" s="32"/>
      <c r="X2273" s="32"/>
      <c r="Y2273" s="32"/>
      <c r="Z2273" s="32"/>
      <c r="AA2273" s="32"/>
      <c r="AB2273" s="32"/>
      <c r="AC2273" s="32"/>
      <c r="AD2273" s="32"/>
      <c r="AE2273" s="32"/>
      <c r="AR2273" s="182" t="s">
        <v>330</v>
      </c>
      <c r="AT2273" s="182" t="s">
        <v>409</v>
      </c>
      <c r="AU2273" s="182" t="s">
        <v>83</v>
      </c>
      <c r="AY2273" s="15" t="s">
        <v>136</v>
      </c>
      <c r="BE2273" s="183">
        <f>IF(N2273="základní",J2273,0)</f>
        <v>0</v>
      </c>
      <c r="BF2273" s="183">
        <f>IF(N2273="snížená",J2273,0)</f>
        <v>0</v>
      </c>
      <c r="BG2273" s="183">
        <f>IF(N2273="zákl. přenesená",J2273,0)</f>
        <v>0</v>
      </c>
      <c r="BH2273" s="183">
        <f>IF(N2273="sníž. přenesená",J2273,0)</f>
        <v>0</v>
      </c>
      <c r="BI2273" s="183">
        <f>IF(N2273="nulová",J2273,0)</f>
        <v>0</v>
      </c>
      <c r="BJ2273" s="15" t="s">
        <v>81</v>
      </c>
      <c r="BK2273" s="183">
        <f>ROUND(I2273*H2273,2)</f>
        <v>0</v>
      </c>
      <c r="BL2273" s="15" t="s">
        <v>231</v>
      </c>
      <c r="BM2273" s="182" t="s">
        <v>4463</v>
      </c>
    </row>
    <row r="2274" spans="1:65" s="2" customFormat="1" ht="11.25">
      <c r="A2274" s="32"/>
      <c r="B2274" s="33"/>
      <c r="C2274" s="34"/>
      <c r="D2274" s="184" t="s">
        <v>145</v>
      </c>
      <c r="E2274" s="34"/>
      <c r="F2274" s="185" t="s">
        <v>4464</v>
      </c>
      <c r="G2274" s="34"/>
      <c r="H2274" s="34"/>
      <c r="I2274" s="186"/>
      <c r="J2274" s="34"/>
      <c r="K2274" s="34"/>
      <c r="L2274" s="37"/>
      <c r="M2274" s="187"/>
      <c r="N2274" s="188"/>
      <c r="O2274" s="62"/>
      <c r="P2274" s="62"/>
      <c r="Q2274" s="62"/>
      <c r="R2274" s="62"/>
      <c r="S2274" s="62"/>
      <c r="T2274" s="63"/>
      <c r="U2274" s="32"/>
      <c r="V2274" s="32"/>
      <c r="W2274" s="32"/>
      <c r="X2274" s="32"/>
      <c r="Y2274" s="32"/>
      <c r="Z2274" s="32"/>
      <c r="AA2274" s="32"/>
      <c r="AB2274" s="32"/>
      <c r="AC2274" s="32"/>
      <c r="AD2274" s="32"/>
      <c r="AE2274" s="32"/>
      <c r="AT2274" s="15" t="s">
        <v>145</v>
      </c>
      <c r="AU2274" s="15" t="s">
        <v>83</v>
      </c>
    </row>
    <row r="2275" spans="1:65" s="2" customFormat="1" ht="16.5" customHeight="1">
      <c r="A2275" s="32"/>
      <c r="B2275" s="33"/>
      <c r="C2275" s="171" t="s">
        <v>4465</v>
      </c>
      <c r="D2275" s="171" t="s">
        <v>138</v>
      </c>
      <c r="E2275" s="172" t="s">
        <v>4466</v>
      </c>
      <c r="F2275" s="173" t="s">
        <v>4467</v>
      </c>
      <c r="G2275" s="174" t="s">
        <v>141</v>
      </c>
      <c r="H2275" s="175">
        <v>50</v>
      </c>
      <c r="I2275" s="176"/>
      <c r="J2275" s="177">
        <f>ROUND(I2275*H2275,2)</f>
        <v>0</v>
      </c>
      <c r="K2275" s="173" t="s">
        <v>142</v>
      </c>
      <c r="L2275" s="37"/>
      <c r="M2275" s="178" t="s">
        <v>19</v>
      </c>
      <c r="N2275" s="179" t="s">
        <v>44</v>
      </c>
      <c r="O2275" s="62"/>
      <c r="P2275" s="180">
        <f>O2275*H2275</f>
        <v>0</v>
      </c>
      <c r="Q2275" s="180">
        <v>0</v>
      </c>
      <c r="R2275" s="180">
        <f>Q2275*H2275</f>
        <v>0</v>
      </c>
      <c r="S2275" s="180">
        <v>0</v>
      </c>
      <c r="T2275" s="181">
        <f>S2275*H2275</f>
        <v>0</v>
      </c>
      <c r="U2275" s="32"/>
      <c r="V2275" s="32"/>
      <c r="W2275" s="32"/>
      <c r="X2275" s="32"/>
      <c r="Y2275" s="32"/>
      <c r="Z2275" s="32"/>
      <c r="AA2275" s="32"/>
      <c r="AB2275" s="32"/>
      <c r="AC2275" s="32"/>
      <c r="AD2275" s="32"/>
      <c r="AE2275" s="32"/>
      <c r="AR2275" s="182" t="s">
        <v>231</v>
      </c>
      <c r="AT2275" s="182" t="s">
        <v>138</v>
      </c>
      <c r="AU2275" s="182" t="s">
        <v>83</v>
      </c>
      <c r="AY2275" s="15" t="s">
        <v>136</v>
      </c>
      <c r="BE2275" s="183">
        <f>IF(N2275="základní",J2275,0)</f>
        <v>0</v>
      </c>
      <c r="BF2275" s="183">
        <f>IF(N2275="snížená",J2275,0)</f>
        <v>0</v>
      </c>
      <c r="BG2275" s="183">
        <f>IF(N2275="zákl. přenesená",J2275,0)</f>
        <v>0</v>
      </c>
      <c r="BH2275" s="183">
        <f>IF(N2275="sníž. přenesená",J2275,0)</f>
        <v>0</v>
      </c>
      <c r="BI2275" s="183">
        <f>IF(N2275="nulová",J2275,0)</f>
        <v>0</v>
      </c>
      <c r="BJ2275" s="15" t="s">
        <v>81</v>
      </c>
      <c r="BK2275" s="183">
        <f>ROUND(I2275*H2275,2)</f>
        <v>0</v>
      </c>
      <c r="BL2275" s="15" t="s">
        <v>231</v>
      </c>
      <c r="BM2275" s="182" t="s">
        <v>4468</v>
      </c>
    </row>
    <row r="2276" spans="1:65" s="2" customFormat="1" ht="11.25">
      <c r="A2276" s="32"/>
      <c r="B2276" s="33"/>
      <c r="C2276" s="34"/>
      <c r="D2276" s="184" t="s">
        <v>145</v>
      </c>
      <c r="E2276" s="34"/>
      <c r="F2276" s="185" t="s">
        <v>4469</v>
      </c>
      <c r="G2276" s="34"/>
      <c r="H2276" s="34"/>
      <c r="I2276" s="186"/>
      <c r="J2276" s="34"/>
      <c r="K2276" s="34"/>
      <c r="L2276" s="37"/>
      <c r="M2276" s="187"/>
      <c r="N2276" s="188"/>
      <c r="O2276" s="62"/>
      <c r="P2276" s="62"/>
      <c r="Q2276" s="62"/>
      <c r="R2276" s="62"/>
      <c r="S2276" s="62"/>
      <c r="T2276" s="63"/>
      <c r="U2276" s="32"/>
      <c r="V2276" s="32"/>
      <c r="W2276" s="32"/>
      <c r="X2276" s="32"/>
      <c r="Y2276" s="32"/>
      <c r="Z2276" s="32"/>
      <c r="AA2276" s="32"/>
      <c r="AB2276" s="32"/>
      <c r="AC2276" s="32"/>
      <c r="AD2276" s="32"/>
      <c r="AE2276" s="32"/>
      <c r="AT2276" s="15" t="s">
        <v>145</v>
      </c>
      <c r="AU2276" s="15" t="s">
        <v>83</v>
      </c>
    </row>
    <row r="2277" spans="1:65" s="2" customFormat="1" ht="11.25">
      <c r="A2277" s="32"/>
      <c r="B2277" s="33"/>
      <c r="C2277" s="34"/>
      <c r="D2277" s="189" t="s">
        <v>147</v>
      </c>
      <c r="E2277" s="34"/>
      <c r="F2277" s="190" t="s">
        <v>4470</v>
      </c>
      <c r="G2277" s="34"/>
      <c r="H2277" s="34"/>
      <c r="I2277" s="186"/>
      <c r="J2277" s="34"/>
      <c r="K2277" s="34"/>
      <c r="L2277" s="37"/>
      <c r="M2277" s="187"/>
      <c r="N2277" s="188"/>
      <c r="O2277" s="62"/>
      <c r="P2277" s="62"/>
      <c r="Q2277" s="62"/>
      <c r="R2277" s="62"/>
      <c r="S2277" s="62"/>
      <c r="T2277" s="63"/>
      <c r="U2277" s="32"/>
      <c r="V2277" s="32"/>
      <c r="W2277" s="32"/>
      <c r="X2277" s="32"/>
      <c r="Y2277" s="32"/>
      <c r="Z2277" s="32"/>
      <c r="AA2277" s="32"/>
      <c r="AB2277" s="32"/>
      <c r="AC2277" s="32"/>
      <c r="AD2277" s="32"/>
      <c r="AE2277" s="32"/>
      <c r="AT2277" s="15" t="s">
        <v>147</v>
      </c>
      <c r="AU2277" s="15" t="s">
        <v>83</v>
      </c>
    </row>
    <row r="2278" spans="1:65" s="2" customFormat="1" ht="16.5" customHeight="1">
      <c r="A2278" s="32"/>
      <c r="B2278" s="33"/>
      <c r="C2278" s="171" t="s">
        <v>4471</v>
      </c>
      <c r="D2278" s="171" t="s">
        <v>138</v>
      </c>
      <c r="E2278" s="172" t="s">
        <v>4472</v>
      </c>
      <c r="F2278" s="173" t="s">
        <v>4473</v>
      </c>
      <c r="G2278" s="174" t="s">
        <v>141</v>
      </c>
      <c r="H2278" s="175">
        <v>100</v>
      </c>
      <c r="I2278" s="176"/>
      <c r="J2278" s="177">
        <f>ROUND(I2278*H2278,2)</f>
        <v>0</v>
      </c>
      <c r="K2278" s="173" t="s">
        <v>142</v>
      </c>
      <c r="L2278" s="37"/>
      <c r="M2278" s="178" t="s">
        <v>19</v>
      </c>
      <c r="N2278" s="179" t="s">
        <v>44</v>
      </c>
      <c r="O2278" s="62"/>
      <c r="P2278" s="180">
        <f>O2278*H2278</f>
        <v>0</v>
      </c>
      <c r="Q2278" s="180">
        <v>0</v>
      </c>
      <c r="R2278" s="180">
        <f>Q2278*H2278</f>
        <v>0</v>
      </c>
      <c r="S2278" s="180">
        <v>0</v>
      </c>
      <c r="T2278" s="181">
        <f>S2278*H2278</f>
        <v>0</v>
      </c>
      <c r="U2278" s="32"/>
      <c r="V2278" s="32"/>
      <c r="W2278" s="32"/>
      <c r="X2278" s="32"/>
      <c r="Y2278" s="32"/>
      <c r="Z2278" s="32"/>
      <c r="AA2278" s="32"/>
      <c r="AB2278" s="32"/>
      <c r="AC2278" s="32"/>
      <c r="AD2278" s="32"/>
      <c r="AE2278" s="32"/>
      <c r="AR2278" s="182" t="s">
        <v>231</v>
      </c>
      <c r="AT2278" s="182" t="s">
        <v>138</v>
      </c>
      <c r="AU2278" s="182" t="s">
        <v>83</v>
      </c>
      <c r="AY2278" s="15" t="s">
        <v>136</v>
      </c>
      <c r="BE2278" s="183">
        <f>IF(N2278="základní",J2278,0)</f>
        <v>0</v>
      </c>
      <c r="BF2278" s="183">
        <f>IF(N2278="snížená",J2278,0)</f>
        <v>0</v>
      </c>
      <c r="BG2278" s="183">
        <f>IF(N2278="zákl. přenesená",J2278,0)</f>
        <v>0</v>
      </c>
      <c r="BH2278" s="183">
        <f>IF(N2278="sníž. přenesená",J2278,0)</f>
        <v>0</v>
      </c>
      <c r="BI2278" s="183">
        <f>IF(N2278="nulová",J2278,0)</f>
        <v>0</v>
      </c>
      <c r="BJ2278" s="15" t="s">
        <v>81</v>
      </c>
      <c r="BK2278" s="183">
        <f>ROUND(I2278*H2278,2)</f>
        <v>0</v>
      </c>
      <c r="BL2278" s="15" t="s">
        <v>231</v>
      </c>
      <c r="BM2278" s="182" t="s">
        <v>4474</v>
      </c>
    </row>
    <row r="2279" spans="1:65" s="2" customFormat="1" ht="11.25">
      <c r="A2279" s="32"/>
      <c r="B2279" s="33"/>
      <c r="C2279" s="34"/>
      <c r="D2279" s="184" t="s">
        <v>145</v>
      </c>
      <c r="E2279" s="34"/>
      <c r="F2279" s="185" t="s">
        <v>4475</v>
      </c>
      <c r="G2279" s="34"/>
      <c r="H2279" s="34"/>
      <c r="I2279" s="186"/>
      <c r="J2279" s="34"/>
      <c r="K2279" s="34"/>
      <c r="L2279" s="37"/>
      <c r="M2279" s="187"/>
      <c r="N2279" s="188"/>
      <c r="O2279" s="62"/>
      <c r="P2279" s="62"/>
      <c r="Q2279" s="62"/>
      <c r="R2279" s="62"/>
      <c r="S2279" s="62"/>
      <c r="T2279" s="63"/>
      <c r="U2279" s="32"/>
      <c r="V2279" s="32"/>
      <c r="W2279" s="32"/>
      <c r="X2279" s="32"/>
      <c r="Y2279" s="32"/>
      <c r="Z2279" s="32"/>
      <c r="AA2279" s="32"/>
      <c r="AB2279" s="32"/>
      <c r="AC2279" s="32"/>
      <c r="AD2279" s="32"/>
      <c r="AE2279" s="32"/>
      <c r="AT2279" s="15" t="s">
        <v>145</v>
      </c>
      <c r="AU2279" s="15" t="s">
        <v>83</v>
      </c>
    </row>
    <row r="2280" spans="1:65" s="2" customFormat="1" ht="11.25">
      <c r="A2280" s="32"/>
      <c r="B2280" s="33"/>
      <c r="C2280" s="34"/>
      <c r="D2280" s="189" t="s">
        <v>147</v>
      </c>
      <c r="E2280" s="34"/>
      <c r="F2280" s="190" t="s">
        <v>4476</v>
      </c>
      <c r="G2280" s="34"/>
      <c r="H2280" s="34"/>
      <c r="I2280" s="186"/>
      <c r="J2280" s="34"/>
      <c r="K2280" s="34"/>
      <c r="L2280" s="37"/>
      <c r="M2280" s="187"/>
      <c r="N2280" s="188"/>
      <c r="O2280" s="62"/>
      <c r="P2280" s="62"/>
      <c r="Q2280" s="62"/>
      <c r="R2280" s="62"/>
      <c r="S2280" s="62"/>
      <c r="T2280" s="63"/>
      <c r="U2280" s="32"/>
      <c r="V2280" s="32"/>
      <c r="W2280" s="32"/>
      <c r="X2280" s="32"/>
      <c r="Y2280" s="32"/>
      <c r="Z2280" s="32"/>
      <c r="AA2280" s="32"/>
      <c r="AB2280" s="32"/>
      <c r="AC2280" s="32"/>
      <c r="AD2280" s="32"/>
      <c r="AE2280" s="32"/>
      <c r="AT2280" s="15" t="s">
        <v>147</v>
      </c>
      <c r="AU2280" s="15" t="s">
        <v>83</v>
      </c>
    </row>
    <row r="2281" spans="1:65" s="2" customFormat="1" ht="16.5" customHeight="1">
      <c r="A2281" s="32"/>
      <c r="B2281" s="33"/>
      <c r="C2281" s="191" t="s">
        <v>4477</v>
      </c>
      <c r="D2281" s="191" t="s">
        <v>409</v>
      </c>
      <c r="E2281" s="192" t="s">
        <v>4478</v>
      </c>
      <c r="F2281" s="193" t="s">
        <v>4479</v>
      </c>
      <c r="G2281" s="194" t="s">
        <v>781</v>
      </c>
      <c r="H2281" s="195">
        <v>200</v>
      </c>
      <c r="I2281" s="196"/>
      <c r="J2281" s="197">
        <f>ROUND(I2281*H2281,2)</f>
        <v>0</v>
      </c>
      <c r="K2281" s="193" t="s">
        <v>1004</v>
      </c>
      <c r="L2281" s="198"/>
      <c r="M2281" s="199" t="s">
        <v>19</v>
      </c>
      <c r="N2281" s="200" t="s">
        <v>44</v>
      </c>
      <c r="O2281" s="62"/>
      <c r="P2281" s="180">
        <f>O2281*H2281</f>
        <v>0</v>
      </c>
      <c r="Q2281" s="180">
        <v>0</v>
      </c>
      <c r="R2281" s="180">
        <f>Q2281*H2281</f>
        <v>0</v>
      </c>
      <c r="S2281" s="180">
        <v>0</v>
      </c>
      <c r="T2281" s="181">
        <f>S2281*H2281</f>
        <v>0</v>
      </c>
      <c r="U2281" s="32"/>
      <c r="V2281" s="32"/>
      <c r="W2281" s="32"/>
      <c r="X2281" s="32"/>
      <c r="Y2281" s="32"/>
      <c r="Z2281" s="32"/>
      <c r="AA2281" s="32"/>
      <c r="AB2281" s="32"/>
      <c r="AC2281" s="32"/>
      <c r="AD2281" s="32"/>
      <c r="AE2281" s="32"/>
      <c r="AR2281" s="182" t="s">
        <v>330</v>
      </c>
      <c r="AT2281" s="182" t="s">
        <v>409</v>
      </c>
      <c r="AU2281" s="182" t="s">
        <v>83</v>
      </c>
      <c r="AY2281" s="15" t="s">
        <v>136</v>
      </c>
      <c r="BE2281" s="183">
        <f>IF(N2281="základní",J2281,0)</f>
        <v>0</v>
      </c>
      <c r="BF2281" s="183">
        <f>IF(N2281="snížená",J2281,0)</f>
        <v>0</v>
      </c>
      <c r="BG2281" s="183">
        <f>IF(N2281="zákl. přenesená",J2281,0)</f>
        <v>0</v>
      </c>
      <c r="BH2281" s="183">
        <f>IF(N2281="sníž. přenesená",J2281,0)</f>
        <v>0</v>
      </c>
      <c r="BI2281" s="183">
        <f>IF(N2281="nulová",J2281,0)</f>
        <v>0</v>
      </c>
      <c r="BJ2281" s="15" t="s">
        <v>81</v>
      </c>
      <c r="BK2281" s="183">
        <f>ROUND(I2281*H2281,2)</f>
        <v>0</v>
      </c>
      <c r="BL2281" s="15" t="s">
        <v>231</v>
      </c>
      <c r="BM2281" s="182" t="s">
        <v>4480</v>
      </c>
    </row>
    <row r="2282" spans="1:65" s="2" customFormat="1" ht="11.25">
      <c r="A2282" s="32"/>
      <c r="B2282" s="33"/>
      <c r="C2282" s="34"/>
      <c r="D2282" s="184" t="s">
        <v>145</v>
      </c>
      <c r="E2282" s="34"/>
      <c r="F2282" s="185" t="s">
        <v>4479</v>
      </c>
      <c r="G2282" s="34"/>
      <c r="H2282" s="34"/>
      <c r="I2282" s="186"/>
      <c r="J2282" s="34"/>
      <c r="K2282" s="34"/>
      <c r="L2282" s="37"/>
      <c r="M2282" s="187"/>
      <c r="N2282" s="188"/>
      <c r="O2282" s="62"/>
      <c r="P2282" s="62"/>
      <c r="Q2282" s="62"/>
      <c r="R2282" s="62"/>
      <c r="S2282" s="62"/>
      <c r="T2282" s="63"/>
      <c r="U2282" s="32"/>
      <c r="V2282" s="32"/>
      <c r="W2282" s="32"/>
      <c r="X2282" s="32"/>
      <c r="Y2282" s="32"/>
      <c r="Z2282" s="32"/>
      <c r="AA2282" s="32"/>
      <c r="AB2282" s="32"/>
      <c r="AC2282" s="32"/>
      <c r="AD2282" s="32"/>
      <c r="AE2282" s="32"/>
      <c r="AT2282" s="15" t="s">
        <v>145</v>
      </c>
      <c r="AU2282" s="15" t="s">
        <v>83</v>
      </c>
    </row>
    <row r="2283" spans="1:65" s="2" customFormat="1" ht="16.5" customHeight="1">
      <c r="A2283" s="32"/>
      <c r="B2283" s="33"/>
      <c r="C2283" s="191" t="s">
        <v>4481</v>
      </c>
      <c r="D2283" s="191" t="s">
        <v>409</v>
      </c>
      <c r="E2283" s="192" t="s">
        <v>4482</v>
      </c>
      <c r="F2283" s="193" t="s">
        <v>4483</v>
      </c>
      <c r="G2283" s="194" t="s">
        <v>781</v>
      </c>
      <c r="H2283" s="195">
        <v>50</v>
      </c>
      <c r="I2283" s="196"/>
      <c r="J2283" s="197">
        <f>ROUND(I2283*H2283,2)</f>
        <v>0</v>
      </c>
      <c r="K2283" s="193" t="s">
        <v>142</v>
      </c>
      <c r="L2283" s="198"/>
      <c r="M2283" s="199" t="s">
        <v>19</v>
      </c>
      <c r="N2283" s="200" t="s">
        <v>44</v>
      </c>
      <c r="O2283" s="62"/>
      <c r="P2283" s="180">
        <f>O2283*H2283</f>
        <v>0</v>
      </c>
      <c r="Q2283" s="180">
        <v>1E-3</v>
      </c>
      <c r="R2283" s="180">
        <f>Q2283*H2283</f>
        <v>0.05</v>
      </c>
      <c r="S2283" s="180">
        <v>0</v>
      </c>
      <c r="T2283" s="181">
        <f>S2283*H2283</f>
        <v>0</v>
      </c>
      <c r="U2283" s="32"/>
      <c r="V2283" s="32"/>
      <c r="W2283" s="32"/>
      <c r="X2283" s="32"/>
      <c r="Y2283" s="32"/>
      <c r="Z2283" s="32"/>
      <c r="AA2283" s="32"/>
      <c r="AB2283" s="32"/>
      <c r="AC2283" s="32"/>
      <c r="AD2283" s="32"/>
      <c r="AE2283" s="32"/>
      <c r="AR2283" s="182" t="s">
        <v>330</v>
      </c>
      <c r="AT2283" s="182" t="s">
        <v>409</v>
      </c>
      <c r="AU2283" s="182" t="s">
        <v>83</v>
      </c>
      <c r="AY2283" s="15" t="s">
        <v>136</v>
      </c>
      <c r="BE2283" s="183">
        <f>IF(N2283="základní",J2283,0)</f>
        <v>0</v>
      </c>
      <c r="BF2283" s="183">
        <f>IF(N2283="snížená",J2283,0)</f>
        <v>0</v>
      </c>
      <c r="BG2283" s="183">
        <f>IF(N2283="zákl. přenesená",J2283,0)</f>
        <v>0</v>
      </c>
      <c r="BH2283" s="183">
        <f>IF(N2283="sníž. přenesená",J2283,0)</f>
        <v>0</v>
      </c>
      <c r="BI2283" s="183">
        <f>IF(N2283="nulová",J2283,0)</f>
        <v>0</v>
      </c>
      <c r="BJ2283" s="15" t="s">
        <v>81</v>
      </c>
      <c r="BK2283" s="183">
        <f>ROUND(I2283*H2283,2)</f>
        <v>0</v>
      </c>
      <c r="BL2283" s="15" t="s">
        <v>231</v>
      </c>
      <c r="BM2283" s="182" t="s">
        <v>4484</v>
      </c>
    </row>
    <row r="2284" spans="1:65" s="2" customFormat="1" ht="11.25">
      <c r="A2284" s="32"/>
      <c r="B2284" s="33"/>
      <c r="C2284" s="34"/>
      <c r="D2284" s="184" t="s">
        <v>145</v>
      </c>
      <c r="E2284" s="34"/>
      <c r="F2284" s="185" t="s">
        <v>4483</v>
      </c>
      <c r="G2284" s="34"/>
      <c r="H2284" s="34"/>
      <c r="I2284" s="186"/>
      <c r="J2284" s="34"/>
      <c r="K2284" s="34"/>
      <c r="L2284" s="37"/>
      <c r="M2284" s="187"/>
      <c r="N2284" s="188"/>
      <c r="O2284" s="62"/>
      <c r="P2284" s="62"/>
      <c r="Q2284" s="62"/>
      <c r="R2284" s="62"/>
      <c r="S2284" s="62"/>
      <c r="T2284" s="63"/>
      <c r="U2284" s="32"/>
      <c r="V2284" s="32"/>
      <c r="W2284" s="32"/>
      <c r="X2284" s="32"/>
      <c r="Y2284" s="32"/>
      <c r="Z2284" s="32"/>
      <c r="AA2284" s="32"/>
      <c r="AB2284" s="32"/>
      <c r="AC2284" s="32"/>
      <c r="AD2284" s="32"/>
      <c r="AE2284" s="32"/>
      <c r="AT2284" s="15" t="s">
        <v>145</v>
      </c>
      <c r="AU2284" s="15" t="s">
        <v>83</v>
      </c>
    </row>
    <row r="2285" spans="1:65" s="2" customFormat="1" ht="16.5" customHeight="1">
      <c r="A2285" s="32"/>
      <c r="B2285" s="33"/>
      <c r="C2285" s="171" t="s">
        <v>4485</v>
      </c>
      <c r="D2285" s="171" t="s">
        <v>138</v>
      </c>
      <c r="E2285" s="172" t="s">
        <v>4486</v>
      </c>
      <c r="F2285" s="173" t="s">
        <v>4487</v>
      </c>
      <c r="G2285" s="174" t="s">
        <v>141</v>
      </c>
      <c r="H2285" s="175">
        <v>200</v>
      </c>
      <c r="I2285" s="176"/>
      <c r="J2285" s="177">
        <f>ROUND(I2285*H2285,2)</f>
        <v>0</v>
      </c>
      <c r="K2285" s="173" t="s">
        <v>142</v>
      </c>
      <c r="L2285" s="37"/>
      <c r="M2285" s="178" t="s">
        <v>19</v>
      </c>
      <c r="N2285" s="179" t="s">
        <v>44</v>
      </c>
      <c r="O2285" s="62"/>
      <c r="P2285" s="180">
        <f>O2285*H2285</f>
        <v>0</v>
      </c>
      <c r="Q2285" s="180">
        <v>0</v>
      </c>
      <c r="R2285" s="180">
        <f>Q2285*H2285</f>
        <v>0</v>
      </c>
      <c r="S2285" s="180">
        <v>0</v>
      </c>
      <c r="T2285" s="181">
        <f>S2285*H2285</f>
        <v>0</v>
      </c>
      <c r="U2285" s="32"/>
      <c r="V2285" s="32"/>
      <c r="W2285" s="32"/>
      <c r="X2285" s="32"/>
      <c r="Y2285" s="32"/>
      <c r="Z2285" s="32"/>
      <c r="AA2285" s="32"/>
      <c r="AB2285" s="32"/>
      <c r="AC2285" s="32"/>
      <c r="AD2285" s="32"/>
      <c r="AE2285" s="32"/>
      <c r="AR2285" s="182" t="s">
        <v>231</v>
      </c>
      <c r="AT2285" s="182" t="s">
        <v>138</v>
      </c>
      <c r="AU2285" s="182" t="s">
        <v>83</v>
      </c>
      <c r="AY2285" s="15" t="s">
        <v>136</v>
      </c>
      <c r="BE2285" s="183">
        <f>IF(N2285="základní",J2285,0)</f>
        <v>0</v>
      </c>
      <c r="BF2285" s="183">
        <f>IF(N2285="snížená",J2285,0)</f>
        <v>0</v>
      </c>
      <c r="BG2285" s="183">
        <f>IF(N2285="zákl. přenesená",J2285,0)</f>
        <v>0</v>
      </c>
      <c r="BH2285" s="183">
        <f>IF(N2285="sníž. přenesená",J2285,0)</f>
        <v>0</v>
      </c>
      <c r="BI2285" s="183">
        <f>IF(N2285="nulová",J2285,0)</f>
        <v>0</v>
      </c>
      <c r="BJ2285" s="15" t="s">
        <v>81</v>
      </c>
      <c r="BK2285" s="183">
        <f>ROUND(I2285*H2285,2)</f>
        <v>0</v>
      </c>
      <c r="BL2285" s="15" t="s">
        <v>231</v>
      </c>
      <c r="BM2285" s="182" t="s">
        <v>4488</v>
      </c>
    </row>
    <row r="2286" spans="1:65" s="2" customFormat="1" ht="11.25">
      <c r="A2286" s="32"/>
      <c r="B2286" s="33"/>
      <c r="C2286" s="34"/>
      <c r="D2286" s="184" t="s">
        <v>145</v>
      </c>
      <c r="E2286" s="34"/>
      <c r="F2286" s="185" t="s">
        <v>4489</v>
      </c>
      <c r="G2286" s="34"/>
      <c r="H2286" s="34"/>
      <c r="I2286" s="186"/>
      <c r="J2286" s="34"/>
      <c r="K2286" s="34"/>
      <c r="L2286" s="37"/>
      <c r="M2286" s="187"/>
      <c r="N2286" s="188"/>
      <c r="O2286" s="62"/>
      <c r="P2286" s="62"/>
      <c r="Q2286" s="62"/>
      <c r="R2286" s="62"/>
      <c r="S2286" s="62"/>
      <c r="T2286" s="63"/>
      <c r="U2286" s="32"/>
      <c r="V2286" s="32"/>
      <c r="W2286" s="32"/>
      <c r="X2286" s="32"/>
      <c r="Y2286" s="32"/>
      <c r="Z2286" s="32"/>
      <c r="AA2286" s="32"/>
      <c r="AB2286" s="32"/>
      <c r="AC2286" s="32"/>
      <c r="AD2286" s="32"/>
      <c r="AE2286" s="32"/>
      <c r="AT2286" s="15" t="s">
        <v>145</v>
      </c>
      <c r="AU2286" s="15" t="s">
        <v>83</v>
      </c>
    </row>
    <row r="2287" spans="1:65" s="2" customFormat="1" ht="11.25">
      <c r="A2287" s="32"/>
      <c r="B2287" s="33"/>
      <c r="C2287" s="34"/>
      <c r="D2287" s="189" t="s">
        <v>147</v>
      </c>
      <c r="E2287" s="34"/>
      <c r="F2287" s="190" t="s">
        <v>4490</v>
      </c>
      <c r="G2287" s="34"/>
      <c r="H2287" s="34"/>
      <c r="I2287" s="186"/>
      <c r="J2287" s="34"/>
      <c r="K2287" s="34"/>
      <c r="L2287" s="37"/>
      <c r="M2287" s="187"/>
      <c r="N2287" s="188"/>
      <c r="O2287" s="62"/>
      <c r="P2287" s="62"/>
      <c r="Q2287" s="62"/>
      <c r="R2287" s="62"/>
      <c r="S2287" s="62"/>
      <c r="T2287" s="63"/>
      <c r="U2287" s="32"/>
      <c r="V2287" s="32"/>
      <c r="W2287" s="32"/>
      <c r="X2287" s="32"/>
      <c r="Y2287" s="32"/>
      <c r="Z2287" s="32"/>
      <c r="AA2287" s="32"/>
      <c r="AB2287" s="32"/>
      <c r="AC2287" s="32"/>
      <c r="AD2287" s="32"/>
      <c r="AE2287" s="32"/>
      <c r="AT2287" s="15" t="s">
        <v>147</v>
      </c>
      <c r="AU2287" s="15" t="s">
        <v>83</v>
      </c>
    </row>
    <row r="2288" spans="1:65" s="2" customFormat="1" ht="16.5" customHeight="1">
      <c r="A2288" s="32"/>
      <c r="B2288" s="33"/>
      <c r="C2288" s="171" t="s">
        <v>4491</v>
      </c>
      <c r="D2288" s="171" t="s">
        <v>138</v>
      </c>
      <c r="E2288" s="172" t="s">
        <v>4492</v>
      </c>
      <c r="F2288" s="173" t="s">
        <v>4493</v>
      </c>
      <c r="G2288" s="174" t="s">
        <v>141</v>
      </c>
      <c r="H2288" s="175">
        <v>100</v>
      </c>
      <c r="I2288" s="176"/>
      <c r="J2288" s="177">
        <f>ROUND(I2288*H2288,2)</f>
        <v>0</v>
      </c>
      <c r="K2288" s="173" t="s">
        <v>142</v>
      </c>
      <c r="L2288" s="37"/>
      <c r="M2288" s="178" t="s">
        <v>19</v>
      </c>
      <c r="N2288" s="179" t="s">
        <v>44</v>
      </c>
      <c r="O2288" s="62"/>
      <c r="P2288" s="180">
        <f>O2288*H2288</f>
        <v>0</v>
      </c>
      <c r="Q2288" s="180">
        <v>0</v>
      </c>
      <c r="R2288" s="180">
        <f>Q2288*H2288</f>
        <v>0</v>
      </c>
      <c r="S2288" s="180">
        <v>0</v>
      </c>
      <c r="T2288" s="181">
        <f>S2288*H2288</f>
        <v>0</v>
      </c>
      <c r="U2288" s="32"/>
      <c r="V2288" s="32"/>
      <c r="W2288" s="32"/>
      <c r="X2288" s="32"/>
      <c r="Y2288" s="32"/>
      <c r="Z2288" s="32"/>
      <c r="AA2288" s="32"/>
      <c r="AB2288" s="32"/>
      <c r="AC2288" s="32"/>
      <c r="AD2288" s="32"/>
      <c r="AE2288" s="32"/>
      <c r="AR2288" s="182" t="s">
        <v>231</v>
      </c>
      <c r="AT2288" s="182" t="s">
        <v>138</v>
      </c>
      <c r="AU2288" s="182" t="s">
        <v>83</v>
      </c>
      <c r="AY2288" s="15" t="s">
        <v>136</v>
      </c>
      <c r="BE2288" s="183">
        <f>IF(N2288="základní",J2288,0)</f>
        <v>0</v>
      </c>
      <c r="BF2288" s="183">
        <f>IF(N2288="snížená",J2288,0)</f>
        <v>0</v>
      </c>
      <c r="BG2288" s="183">
        <f>IF(N2288="zákl. přenesená",J2288,0)</f>
        <v>0</v>
      </c>
      <c r="BH2288" s="183">
        <f>IF(N2288="sníž. přenesená",J2288,0)</f>
        <v>0</v>
      </c>
      <c r="BI2288" s="183">
        <f>IF(N2288="nulová",J2288,0)</f>
        <v>0</v>
      </c>
      <c r="BJ2288" s="15" t="s">
        <v>81</v>
      </c>
      <c r="BK2288" s="183">
        <f>ROUND(I2288*H2288,2)</f>
        <v>0</v>
      </c>
      <c r="BL2288" s="15" t="s">
        <v>231</v>
      </c>
      <c r="BM2288" s="182" t="s">
        <v>4494</v>
      </c>
    </row>
    <row r="2289" spans="1:65" s="2" customFormat="1" ht="11.25">
      <c r="A2289" s="32"/>
      <c r="B2289" s="33"/>
      <c r="C2289" s="34"/>
      <c r="D2289" s="184" t="s">
        <v>145</v>
      </c>
      <c r="E2289" s="34"/>
      <c r="F2289" s="185" t="s">
        <v>4495</v>
      </c>
      <c r="G2289" s="34"/>
      <c r="H2289" s="34"/>
      <c r="I2289" s="186"/>
      <c r="J2289" s="34"/>
      <c r="K2289" s="34"/>
      <c r="L2289" s="37"/>
      <c r="M2289" s="187"/>
      <c r="N2289" s="188"/>
      <c r="O2289" s="62"/>
      <c r="P2289" s="62"/>
      <c r="Q2289" s="62"/>
      <c r="R2289" s="62"/>
      <c r="S2289" s="62"/>
      <c r="T2289" s="63"/>
      <c r="U2289" s="32"/>
      <c r="V2289" s="32"/>
      <c r="W2289" s="32"/>
      <c r="X2289" s="32"/>
      <c r="Y2289" s="32"/>
      <c r="Z2289" s="32"/>
      <c r="AA2289" s="32"/>
      <c r="AB2289" s="32"/>
      <c r="AC2289" s="32"/>
      <c r="AD2289" s="32"/>
      <c r="AE2289" s="32"/>
      <c r="AT2289" s="15" t="s">
        <v>145</v>
      </c>
      <c r="AU2289" s="15" t="s">
        <v>83</v>
      </c>
    </row>
    <row r="2290" spans="1:65" s="2" customFormat="1" ht="11.25">
      <c r="A2290" s="32"/>
      <c r="B2290" s="33"/>
      <c r="C2290" s="34"/>
      <c r="D2290" s="189" t="s">
        <v>147</v>
      </c>
      <c r="E2290" s="34"/>
      <c r="F2290" s="190" t="s">
        <v>4496</v>
      </c>
      <c r="G2290" s="34"/>
      <c r="H2290" s="34"/>
      <c r="I2290" s="186"/>
      <c r="J2290" s="34"/>
      <c r="K2290" s="34"/>
      <c r="L2290" s="37"/>
      <c r="M2290" s="187"/>
      <c r="N2290" s="188"/>
      <c r="O2290" s="62"/>
      <c r="P2290" s="62"/>
      <c r="Q2290" s="62"/>
      <c r="R2290" s="62"/>
      <c r="S2290" s="62"/>
      <c r="T2290" s="63"/>
      <c r="U2290" s="32"/>
      <c r="V2290" s="32"/>
      <c r="W2290" s="32"/>
      <c r="X2290" s="32"/>
      <c r="Y2290" s="32"/>
      <c r="Z2290" s="32"/>
      <c r="AA2290" s="32"/>
      <c r="AB2290" s="32"/>
      <c r="AC2290" s="32"/>
      <c r="AD2290" s="32"/>
      <c r="AE2290" s="32"/>
      <c r="AT2290" s="15" t="s">
        <v>147</v>
      </c>
      <c r="AU2290" s="15" t="s">
        <v>83</v>
      </c>
    </row>
    <row r="2291" spans="1:65" s="2" customFormat="1" ht="16.5" customHeight="1">
      <c r="A2291" s="32"/>
      <c r="B2291" s="33"/>
      <c r="C2291" s="191" t="s">
        <v>4497</v>
      </c>
      <c r="D2291" s="191" t="s">
        <v>409</v>
      </c>
      <c r="E2291" s="192" t="s">
        <v>4498</v>
      </c>
      <c r="F2291" s="193" t="s">
        <v>4499</v>
      </c>
      <c r="G2291" s="194" t="s">
        <v>781</v>
      </c>
      <c r="H2291" s="195">
        <v>200</v>
      </c>
      <c r="I2291" s="196"/>
      <c r="J2291" s="197">
        <f>ROUND(I2291*H2291,2)</f>
        <v>0</v>
      </c>
      <c r="K2291" s="193" t="s">
        <v>1004</v>
      </c>
      <c r="L2291" s="198"/>
      <c r="M2291" s="199" t="s">
        <v>19</v>
      </c>
      <c r="N2291" s="200" t="s">
        <v>44</v>
      </c>
      <c r="O2291" s="62"/>
      <c r="P2291" s="180">
        <f>O2291*H2291</f>
        <v>0</v>
      </c>
      <c r="Q2291" s="180">
        <v>0</v>
      </c>
      <c r="R2291" s="180">
        <f>Q2291*H2291</f>
        <v>0</v>
      </c>
      <c r="S2291" s="180">
        <v>0</v>
      </c>
      <c r="T2291" s="181">
        <f>S2291*H2291</f>
        <v>0</v>
      </c>
      <c r="U2291" s="32"/>
      <c r="V2291" s="32"/>
      <c r="W2291" s="32"/>
      <c r="X2291" s="32"/>
      <c r="Y2291" s="32"/>
      <c r="Z2291" s="32"/>
      <c r="AA2291" s="32"/>
      <c r="AB2291" s="32"/>
      <c r="AC2291" s="32"/>
      <c r="AD2291" s="32"/>
      <c r="AE2291" s="32"/>
      <c r="AR2291" s="182" t="s">
        <v>330</v>
      </c>
      <c r="AT2291" s="182" t="s">
        <v>409</v>
      </c>
      <c r="AU2291" s="182" t="s">
        <v>83</v>
      </c>
      <c r="AY2291" s="15" t="s">
        <v>136</v>
      </c>
      <c r="BE2291" s="183">
        <f>IF(N2291="základní",J2291,0)</f>
        <v>0</v>
      </c>
      <c r="BF2291" s="183">
        <f>IF(N2291="snížená",J2291,0)</f>
        <v>0</v>
      </c>
      <c r="BG2291" s="183">
        <f>IF(N2291="zákl. přenesená",J2291,0)</f>
        <v>0</v>
      </c>
      <c r="BH2291" s="183">
        <f>IF(N2291="sníž. přenesená",J2291,0)</f>
        <v>0</v>
      </c>
      <c r="BI2291" s="183">
        <f>IF(N2291="nulová",J2291,0)</f>
        <v>0</v>
      </c>
      <c r="BJ2291" s="15" t="s">
        <v>81</v>
      </c>
      <c r="BK2291" s="183">
        <f>ROUND(I2291*H2291,2)</f>
        <v>0</v>
      </c>
      <c r="BL2291" s="15" t="s">
        <v>231</v>
      </c>
      <c r="BM2291" s="182" t="s">
        <v>4500</v>
      </c>
    </row>
    <row r="2292" spans="1:65" s="2" customFormat="1" ht="11.25">
      <c r="A2292" s="32"/>
      <c r="B2292" s="33"/>
      <c r="C2292" s="34"/>
      <c r="D2292" s="184" t="s">
        <v>145</v>
      </c>
      <c r="E2292" s="34"/>
      <c r="F2292" s="185" t="s">
        <v>4499</v>
      </c>
      <c r="G2292" s="34"/>
      <c r="H2292" s="34"/>
      <c r="I2292" s="186"/>
      <c r="J2292" s="34"/>
      <c r="K2292" s="34"/>
      <c r="L2292" s="37"/>
      <c r="M2292" s="187"/>
      <c r="N2292" s="188"/>
      <c r="O2292" s="62"/>
      <c r="P2292" s="62"/>
      <c r="Q2292" s="62"/>
      <c r="R2292" s="62"/>
      <c r="S2292" s="62"/>
      <c r="T2292" s="63"/>
      <c r="U2292" s="32"/>
      <c r="V2292" s="32"/>
      <c r="W2292" s="32"/>
      <c r="X2292" s="32"/>
      <c r="Y2292" s="32"/>
      <c r="Z2292" s="32"/>
      <c r="AA2292" s="32"/>
      <c r="AB2292" s="32"/>
      <c r="AC2292" s="32"/>
      <c r="AD2292" s="32"/>
      <c r="AE2292" s="32"/>
      <c r="AT2292" s="15" t="s">
        <v>145</v>
      </c>
      <c r="AU2292" s="15" t="s">
        <v>83</v>
      </c>
    </row>
    <row r="2293" spans="1:65" s="2" customFormat="1" ht="16.5" customHeight="1">
      <c r="A2293" s="32"/>
      <c r="B2293" s="33"/>
      <c r="C2293" s="171" t="s">
        <v>4501</v>
      </c>
      <c r="D2293" s="171" t="s">
        <v>138</v>
      </c>
      <c r="E2293" s="172" t="s">
        <v>4502</v>
      </c>
      <c r="F2293" s="173" t="s">
        <v>4503</v>
      </c>
      <c r="G2293" s="174" t="s">
        <v>141</v>
      </c>
      <c r="H2293" s="175">
        <v>20</v>
      </c>
      <c r="I2293" s="176"/>
      <c r="J2293" s="177">
        <f>ROUND(I2293*H2293,2)</f>
        <v>0</v>
      </c>
      <c r="K2293" s="173" t="s">
        <v>142</v>
      </c>
      <c r="L2293" s="37"/>
      <c r="M2293" s="178" t="s">
        <v>19</v>
      </c>
      <c r="N2293" s="179" t="s">
        <v>44</v>
      </c>
      <c r="O2293" s="62"/>
      <c r="P2293" s="180">
        <f>O2293*H2293</f>
        <v>0</v>
      </c>
      <c r="Q2293" s="180">
        <v>0</v>
      </c>
      <c r="R2293" s="180">
        <f>Q2293*H2293</f>
        <v>0</v>
      </c>
      <c r="S2293" s="180">
        <v>0</v>
      </c>
      <c r="T2293" s="181">
        <f>S2293*H2293</f>
        <v>0</v>
      </c>
      <c r="U2293" s="32"/>
      <c r="V2293" s="32"/>
      <c r="W2293" s="32"/>
      <c r="X2293" s="32"/>
      <c r="Y2293" s="32"/>
      <c r="Z2293" s="32"/>
      <c r="AA2293" s="32"/>
      <c r="AB2293" s="32"/>
      <c r="AC2293" s="32"/>
      <c r="AD2293" s="32"/>
      <c r="AE2293" s="32"/>
      <c r="AR2293" s="182" t="s">
        <v>231</v>
      </c>
      <c r="AT2293" s="182" t="s">
        <v>138</v>
      </c>
      <c r="AU2293" s="182" t="s">
        <v>83</v>
      </c>
      <c r="AY2293" s="15" t="s">
        <v>136</v>
      </c>
      <c r="BE2293" s="183">
        <f>IF(N2293="základní",J2293,0)</f>
        <v>0</v>
      </c>
      <c r="BF2293" s="183">
        <f>IF(N2293="snížená",J2293,0)</f>
        <v>0</v>
      </c>
      <c r="BG2293" s="183">
        <f>IF(N2293="zákl. přenesená",J2293,0)</f>
        <v>0</v>
      </c>
      <c r="BH2293" s="183">
        <f>IF(N2293="sníž. přenesená",J2293,0)</f>
        <v>0</v>
      </c>
      <c r="BI2293" s="183">
        <f>IF(N2293="nulová",J2293,0)</f>
        <v>0</v>
      </c>
      <c r="BJ2293" s="15" t="s">
        <v>81</v>
      </c>
      <c r="BK2293" s="183">
        <f>ROUND(I2293*H2293,2)</f>
        <v>0</v>
      </c>
      <c r="BL2293" s="15" t="s">
        <v>231</v>
      </c>
      <c r="BM2293" s="182" t="s">
        <v>4504</v>
      </c>
    </row>
    <row r="2294" spans="1:65" s="2" customFormat="1" ht="19.5">
      <c r="A2294" s="32"/>
      <c r="B2294" s="33"/>
      <c r="C2294" s="34"/>
      <c r="D2294" s="184" t="s">
        <v>145</v>
      </c>
      <c r="E2294" s="34"/>
      <c r="F2294" s="185" t="s">
        <v>4505</v>
      </c>
      <c r="G2294" s="34"/>
      <c r="H2294" s="34"/>
      <c r="I2294" s="186"/>
      <c r="J2294" s="34"/>
      <c r="K2294" s="34"/>
      <c r="L2294" s="37"/>
      <c r="M2294" s="187"/>
      <c r="N2294" s="188"/>
      <c r="O2294" s="62"/>
      <c r="P2294" s="62"/>
      <c r="Q2294" s="62"/>
      <c r="R2294" s="62"/>
      <c r="S2294" s="62"/>
      <c r="T2294" s="63"/>
      <c r="U2294" s="32"/>
      <c r="V2294" s="32"/>
      <c r="W2294" s="32"/>
      <c r="X2294" s="32"/>
      <c r="Y2294" s="32"/>
      <c r="Z2294" s="32"/>
      <c r="AA2294" s="32"/>
      <c r="AB2294" s="32"/>
      <c r="AC2294" s="32"/>
      <c r="AD2294" s="32"/>
      <c r="AE2294" s="32"/>
      <c r="AT2294" s="15" t="s">
        <v>145</v>
      </c>
      <c r="AU2294" s="15" t="s">
        <v>83</v>
      </c>
    </row>
    <row r="2295" spans="1:65" s="2" customFormat="1" ht="11.25">
      <c r="A2295" s="32"/>
      <c r="B2295" s="33"/>
      <c r="C2295" s="34"/>
      <c r="D2295" s="189" t="s">
        <v>147</v>
      </c>
      <c r="E2295" s="34"/>
      <c r="F2295" s="190" t="s">
        <v>4506</v>
      </c>
      <c r="G2295" s="34"/>
      <c r="H2295" s="34"/>
      <c r="I2295" s="186"/>
      <c r="J2295" s="34"/>
      <c r="K2295" s="34"/>
      <c r="L2295" s="37"/>
      <c r="M2295" s="187"/>
      <c r="N2295" s="188"/>
      <c r="O2295" s="62"/>
      <c r="P2295" s="62"/>
      <c r="Q2295" s="62"/>
      <c r="R2295" s="62"/>
      <c r="S2295" s="62"/>
      <c r="T2295" s="63"/>
      <c r="U2295" s="32"/>
      <c r="V2295" s="32"/>
      <c r="W2295" s="32"/>
      <c r="X2295" s="32"/>
      <c r="Y2295" s="32"/>
      <c r="Z2295" s="32"/>
      <c r="AA2295" s="32"/>
      <c r="AB2295" s="32"/>
      <c r="AC2295" s="32"/>
      <c r="AD2295" s="32"/>
      <c r="AE2295" s="32"/>
      <c r="AT2295" s="15" t="s">
        <v>147</v>
      </c>
      <c r="AU2295" s="15" t="s">
        <v>83</v>
      </c>
    </row>
    <row r="2296" spans="1:65" s="12" customFormat="1" ht="25.9" customHeight="1">
      <c r="B2296" s="155"/>
      <c r="C2296" s="156"/>
      <c r="D2296" s="157" t="s">
        <v>72</v>
      </c>
      <c r="E2296" s="158" t="s">
        <v>4507</v>
      </c>
      <c r="F2296" s="158" t="s">
        <v>4508</v>
      </c>
      <c r="G2296" s="156"/>
      <c r="H2296" s="156"/>
      <c r="I2296" s="159"/>
      <c r="J2296" s="160">
        <f>BK2296</f>
        <v>0</v>
      </c>
      <c r="K2296" s="156"/>
      <c r="L2296" s="161"/>
      <c r="M2296" s="162"/>
      <c r="N2296" s="163"/>
      <c r="O2296" s="163"/>
      <c r="P2296" s="164">
        <f>SUM(P2297:P2305)</f>
        <v>0</v>
      </c>
      <c r="Q2296" s="163"/>
      <c r="R2296" s="164">
        <f>SUM(R2297:R2305)</f>
        <v>0</v>
      </c>
      <c r="S2296" s="163"/>
      <c r="T2296" s="165">
        <f>SUM(T2297:T2305)</f>
        <v>0</v>
      </c>
      <c r="AR2296" s="166" t="s">
        <v>143</v>
      </c>
      <c r="AT2296" s="167" t="s">
        <v>72</v>
      </c>
      <c r="AU2296" s="167" t="s">
        <v>73</v>
      </c>
      <c r="AY2296" s="166" t="s">
        <v>136</v>
      </c>
      <c r="BK2296" s="168">
        <f>SUM(BK2297:BK2305)</f>
        <v>0</v>
      </c>
    </row>
    <row r="2297" spans="1:65" s="2" customFormat="1" ht="16.5" customHeight="1">
      <c r="A2297" s="32"/>
      <c r="B2297" s="33"/>
      <c r="C2297" s="171" t="s">
        <v>4509</v>
      </c>
      <c r="D2297" s="171" t="s">
        <v>138</v>
      </c>
      <c r="E2297" s="172" t="s">
        <v>4510</v>
      </c>
      <c r="F2297" s="173" t="s">
        <v>4511</v>
      </c>
      <c r="G2297" s="174" t="s">
        <v>289</v>
      </c>
      <c r="H2297" s="175">
        <v>50</v>
      </c>
      <c r="I2297" s="176"/>
      <c r="J2297" s="177">
        <f>ROUND(I2297*H2297,2)</f>
        <v>0</v>
      </c>
      <c r="K2297" s="173" t="s">
        <v>142</v>
      </c>
      <c r="L2297" s="37"/>
      <c r="M2297" s="178" t="s">
        <v>19</v>
      </c>
      <c r="N2297" s="179" t="s">
        <v>44</v>
      </c>
      <c r="O2297" s="62"/>
      <c r="P2297" s="180">
        <f>O2297*H2297</f>
        <v>0</v>
      </c>
      <c r="Q2297" s="180">
        <v>0</v>
      </c>
      <c r="R2297" s="180">
        <f>Q2297*H2297</f>
        <v>0</v>
      </c>
      <c r="S2297" s="180">
        <v>0</v>
      </c>
      <c r="T2297" s="181">
        <f>S2297*H2297</f>
        <v>0</v>
      </c>
      <c r="U2297" s="32"/>
      <c r="V2297" s="32"/>
      <c r="W2297" s="32"/>
      <c r="X2297" s="32"/>
      <c r="Y2297" s="32"/>
      <c r="Z2297" s="32"/>
      <c r="AA2297" s="32"/>
      <c r="AB2297" s="32"/>
      <c r="AC2297" s="32"/>
      <c r="AD2297" s="32"/>
      <c r="AE2297" s="32"/>
      <c r="AR2297" s="182" t="s">
        <v>3069</v>
      </c>
      <c r="AT2297" s="182" t="s">
        <v>138</v>
      </c>
      <c r="AU2297" s="182" t="s">
        <v>81</v>
      </c>
      <c r="AY2297" s="15" t="s">
        <v>136</v>
      </c>
      <c r="BE2297" s="183">
        <f>IF(N2297="základní",J2297,0)</f>
        <v>0</v>
      </c>
      <c r="BF2297" s="183">
        <f>IF(N2297="snížená",J2297,0)</f>
        <v>0</v>
      </c>
      <c r="BG2297" s="183">
        <f>IF(N2297="zákl. přenesená",J2297,0)</f>
        <v>0</v>
      </c>
      <c r="BH2297" s="183">
        <f>IF(N2297="sníž. přenesená",J2297,0)</f>
        <v>0</v>
      </c>
      <c r="BI2297" s="183">
        <f>IF(N2297="nulová",J2297,0)</f>
        <v>0</v>
      </c>
      <c r="BJ2297" s="15" t="s">
        <v>81</v>
      </c>
      <c r="BK2297" s="183">
        <f>ROUND(I2297*H2297,2)</f>
        <v>0</v>
      </c>
      <c r="BL2297" s="15" t="s">
        <v>3069</v>
      </c>
      <c r="BM2297" s="182" t="s">
        <v>4512</v>
      </c>
    </row>
    <row r="2298" spans="1:65" s="2" customFormat="1" ht="11.25">
      <c r="A2298" s="32"/>
      <c r="B2298" s="33"/>
      <c r="C2298" s="34"/>
      <c r="D2298" s="184" t="s">
        <v>145</v>
      </c>
      <c r="E2298" s="34"/>
      <c r="F2298" s="185" t="s">
        <v>4513</v>
      </c>
      <c r="G2298" s="34"/>
      <c r="H2298" s="34"/>
      <c r="I2298" s="186"/>
      <c r="J2298" s="34"/>
      <c r="K2298" s="34"/>
      <c r="L2298" s="37"/>
      <c r="M2298" s="187"/>
      <c r="N2298" s="188"/>
      <c r="O2298" s="62"/>
      <c r="P2298" s="62"/>
      <c r="Q2298" s="62"/>
      <c r="R2298" s="62"/>
      <c r="S2298" s="62"/>
      <c r="T2298" s="63"/>
      <c r="U2298" s="32"/>
      <c r="V2298" s="32"/>
      <c r="W2298" s="32"/>
      <c r="X2298" s="32"/>
      <c r="Y2298" s="32"/>
      <c r="Z2298" s="32"/>
      <c r="AA2298" s="32"/>
      <c r="AB2298" s="32"/>
      <c r="AC2298" s="32"/>
      <c r="AD2298" s="32"/>
      <c r="AE2298" s="32"/>
      <c r="AT2298" s="15" t="s">
        <v>145</v>
      </c>
      <c r="AU2298" s="15" t="s">
        <v>81</v>
      </c>
    </row>
    <row r="2299" spans="1:65" s="2" customFormat="1" ht="11.25">
      <c r="A2299" s="32"/>
      <c r="B2299" s="33"/>
      <c r="C2299" s="34"/>
      <c r="D2299" s="189" t="s">
        <v>147</v>
      </c>
      <c r="E2299" s="34"/>
      <c r="F2299" s="190" t="s">
        <v>4514</v>
      </c>
      <c r="G2299" s="34"/>
      <c r="H2299" s="34"/>
      <c r="I2299" s="186"/>
      <c r="J2299" s="34"/>
      <c r="K2299" s="34"/>
      <c r="L2299" s="37"/>
      <c r="M2299" s="187"/>
      <c r="N2299" s="188"/>
      <c r="O2299" s="62"/>
      <c r="P2299" s="62"/>
      <c r="Q2299" s="62"/>
      <c r="R2299" s="62"/>
      <c r="S2299" s="62"/>
      <c r="T2299" s="63"/>
      <c r="U2299" s="32"/>
      <c r="V2299" s="32"/>
      <c r="W2299" s="32"/>
      <c r="X2299" s="32"/>
      <c r="Y2299" s="32"/>
      <c r="Z2299" s="32"/>
      <c r="AA2299" s="32"/>
      <c r="AB2299" s="32"/>
      <c r="AC2299" s="32"/>
      <c r="AD2299" s="32"/>
      <c r="AE2299" s="32"/>
      <c r="AT2299" s="15" t="s">
        <v>147</v>
      </c>
      <c r="AU2299" s="15" t="s">
        <v>81</v>
      </c>
    </row>
    <row r="2300" spans="1:65" s="2" customFormat="1" ht="16.5" customHeight="1">
      <c r="A2300" s="32"/>
      <c r="B2300" s="33"/>
      <c r="C2300" s="171" t="s">
        <v>4515</v>
      </c>
      <c r="D2300" s="171" t="s">
        <v>138</v>
      </c>
      <c r="E2300" s="172" t="s">
        <v>4516</v>
      </c>
      <c r="F2300" s="173" t="s">
        <v>4517</v>
      </c>
      <c r="G2300" s="174" t="s">
        <v>289</v>
      </c>
      <c r="H2300" s="175">
        <v>500</v>
      </c>
      <c r="I2300" s="176"/>
      <c r="J2300" s="177">
        <f>ROUND(I2300*H2300,2)</f>
        <v>0</v>
      </c>
      <c r="K2300" s="173" t="s">
        <v>142</v>
      </c>
      <c r="L2300" s="37"/>
      <c r="M2300" s="178" t="s">
        <v>19</v>
      </c>
      <c r="N2300" s="179" t="s">
        <v>44</v>
      </c>
      <c r="O2300" s="62"/>
      <c r="P2300" s="180">
        <f>O2300*H2300</f>
        <v>0</v>
      </c>
      <c r="Q2300" s="180">
        <v>0</v>
      </c>
      <c r="R2300" s="180">
        <f>Q2300*H2300</f>
        <v>0</v>
      </c>
      <c r="S2300" s="180">
        <v>0</v>
      </c>
      <c r="T2300" s="181">
        <f>S2300*H2300</f>
        <v>0</v>
      </c>
      <c r="U2300" s="32"/>
      <c r="V2300" s="32"/>
      <c r="W2300" s="32"/>
      <c r="X2300" s="32"/>
      <c r="Y2300" s="32"/>
      <c r="Z2300" s="32"/>
      <c r="AA2300" s="32"/>
      <c r="AB2300" s="32"/>
      <c r="AC2300" s="32"/>
      <c r="AD2300" s="32"/>
      <c r="AE2300" s="32"/>
      <c r="AR2300" s="182" t="s">
        <v>3069</v>
      </c>
      <c r="AT2300" s="182" t="s">
        <v>138</v>
      </c>
      <c r="AU2300" s="182" t="s">
        <v>81</v>
      </c>
      <c r="AY2300" s="15" t="s">
        <v>136</v>
      </c>
      <c r="BE2300" s="183">
        <f>IF(N2300="základní",J2300,0)</f>
        <v>0</v>
      </c>
      <c r="BF2300" s="183">
        <f>IF(N2300="snížená",J2300,0)</f>
        <v>0</v>
      </c>
      <c r="BG2300" s="183">
        <f>IF(N2300="zákl. přenesená",J2300,0)</f>
        <v>0</v>
      </c>
      <c r="BH2300" s="183">
        <f>IF(N2300="sníž. přenesená",J2300,0)</f>
        <v>0</v>
      </c>
      <c r="BI2300" s="183">
        <f>IF(N2300="nulová",J2300,0)</f>
        <v>0</v>
      </c>
      <c r="BJ2300" s="15" t="s">
        <v>81</v>
      </c>
      <c r="BK2300" s="183">
        <f>ROUND(I2300*H2300,2)</f>
        <v>0</v>
      </c>
      <c r="BL2300" s="15" t="s">
        <v>3069</v>
      </c>
      <c r="BM2300" s="182" t="s">
        <v>4518</v>
      </c>
    </row>
    <row r="2301" spans="1:65" s="2" customFormat="1" ht="11.25">
      <c r="A2301" s="32"/>
      <c r="B2301" s="33"/>
      <c r="C2301" s="34"/>
      <c r="D2301" s="184" t="s">
        <v>145</v>
      </c>
      <c r="E2301" s="34"/>
      <c r="F2301" s="185" t="s">
        <v>4519</v>
      </c>
      <c r="G2301" s="34"/>
      <c r="H2301" s="34"/>
      <c r="I2301" s="186"/>
      <c r="J2301" s="34"/>
      <c r="K2301" s="34"/>
      <c r="L2301" s="37"/>
      <c r="M2301" s="187"/>
      <c r="N2301" s="188"/>
      <c r="O2301" s="62"/>
      <c r="P2301" s="62"/>
      <c r="Q2301" s="62"/>
      <c r="R2301" s="62"/>
      <c r="S2301" s="62"/>
      <c r="T2301" s="63"/>
      <c r="U2301" s="32"/>
      <c r="V2301" s="32"/>
      <c r="W2301" s="32"/>
      <c r="X2301" s="32"/>
      <c r="Y2301" s="32"/>
      <c r="Z2301" s="32"/>
      <c r="AA2301" s="32"/>
      <c r="AB2301" s="32"/>
      <c r="AC2301" s="32"/>
      <c r="AD2301" s="32"/>
      <c r="AE2301" s="32"/>
      <c r="AT2301" s="15" t="s">
        <v>145</v>
      </c>
      <c r="AU2301" s="15" t="s">
        <v>81</v>
      </c>
    </row>
    <row r="2302" spans="1:65" s="2" customFormat="1" ht="11.25">
      <c r="A2302" s="32"/>
      <c r="B2302" s="33"/>
      <c r="C2302" s="34"/>
      <c r="D2302" s="189" t="s">
        <v>147</v>
      </c>
      <c r="E2302" s="34"/>
      <c r="F2302" s="190" t="s">
        <v>4520</v>
      </c>
      <c r="G2302" s="34"/>
      <c r="H2302" s="34"/>
      <c r="I2302" s="186"/>
      <c r="J2302" s="34"/>
      <c r="K2302" s="34"/>
      <c r="L2302" s="37"/>
      <c r="M2302" s="187"/>
      <c r="N2302" s="188"/>
      <c r="O2302" s="62"/>
      <c r="P2302" s="62"/>
      <c r="Q2302" s="62"/>
      <c r="R2302" s="62"/>
      <c r="S2302" s="62"/>
      <c r="T2302" s="63"/>
      <c r="U2302" s="32"/>
      <c r="V2302" s="32"/>
      <c r="W2302" s="32"/>
      <c r="X2302" s="32"/>
      <c r="Y2302" s="32"/>
      <c r="Z2302" s="32"/>
      <c r="AA2302" s="32"/>
      <c r="AB2302" s="32"/>
      <c r="AC2302" s="32"/>
      <c r="AD2302" s="32"/>
      <c r="AE2302" s="32"/>
      <c r="AT2302" s="15" t="s">
        <v>147</v>
      </c>
      <c r="AU2302" s="15" t="s">
        <v>81</v>
      </c>
    </row>
    <row r="2303" spans="1:65" s="2" customFormat="1" ht="16.5" customHeight="1">
      <c r="A2303" s="32"/>
      <c r="B2303" s="33"/>
      <c r="C2303" s="171" t="s">
        <v>4521</v>
      </c>
      <c r="D2303" s="171" t="s">
        <v>138</v>
      </c>
      <c r="E2303" s="172" t="s">
        <v>4522</v>
      </c>
      <c r="F2303" s="173" t="s">
        <v>4523</v>
      </c>
      <c r="G2303" s="174" t="s">
        <v>289</v>
      </c>
      <c r="H2303" s="175">
        <v>100</v>
      </c>
      <c r="I2303" s="176"/>
      <c r="J2303" s="177">
        <f>ROUND(I2303*H2303,2)</f>
        <v>0</v>
      </c>
      <c r="K2303" s="173" t="s">
        <v>142</v>
      </c>
      <c r="L2303" s="37"/>
      <c r="M2303" s="178" t="s">
        <v>19</v>
      </c>
      <c r="N2303" s="179" t="s">
        <v>44</v>
      </c>
      <c r="O2303" s="62"/>
      <c r="P2303" s="180">
        <f>O2303*H2303</f>
        <v>0</v>
      </c>
      <c r="Q2303" s="180">
        <v>0</v>
      </c>
      <c r="R2303" s="180">
        <f>Q2303*H2303</f>
        <v>0</v>
      </c>
      <c r="S2303" s="180">
        <v>0</v>
      </c>
      <c r="T2303" s="181">
        <f>S2303*H2303</f>
        <v>0</v>
      </c>
      <c r="U2303" s="32"/>
      <c r="V2303" s="32"/>
      <c r="W2303" s="32"/>
      <c r="X2303" s="32"/>
      <c r="Y2303" s="32"/>
      <c r="Z2303" s="32"/>
      <c r="AA2303" s="32"/>
      <c r="AB2303" s="32"/>
      <c r="AC2303" s="32"/>
      <c r="AD2303" s="32"/>
      <c r="AE2303" s="32"/>
      <c r="AR2303" s="182" t="s">
        <v>3069</v>
      </c>
      <c r="AT2303" s="182" t="s">
        <v>138</v>
      </c>
      <c r="AU2303" s="182" t="s">
        <v>81</v>
      </c>
      <c r="AY2303" s="15" t="s">
        <v>136</v>
      </c>
      <c r="BE2303" s="183">
        <f>IF(N2303="základní",J2303,0)</f>
        <v>0</v>
      </c>
      <c r="BF2303" s="183">
        <f>IF(N2303="snížená",J2303,0)</f>
        <v>0</v>
      </c>
      <c r="BG2303" s="183">
        <f>IF(N2303="zákl. přenesená",J2303,0)</f>
        <v>0</v>
      </c>
      <c r="BH2303" s="183">
        <f>IF(N2303="sníž. přenesená",J2303,0)</f>
        <v>0</v>
      </c>
      <c r="BI2303" s="183">
        <f>IF(N2303="nulová",J2303,0)</f>
        <v>0</v>
      </c>
      <c r="BJ2303" s="15" t="s">
        <v>81</v>
      </c>
      <c r="BK2303" s="183">
        <f>ROUND(I2303*H2303,2)</f>
        <v>0</v>
      </c>
      <c r="BL2303" s="15" t="s">
        <v>3069</v>
      </c>
      <c r="BM2303" s="182" t="s">
        <v>4524</v>
      </c>
    </row>
    <row r="2304" spans="1:65" s="2" customFormat="1" ht="11.25">
      <c r="A2304" s="32"/>
      <c r="B2304" s="33"/>
      <c r="C2304" s="34"/>
      <c r="D2304" s="184" t="s">
        <v>145</v>
      </c>
      <c r="E2304" s="34"/>
      <c r="F2304" s="185" t="s">
        <v>4525</v>
      </c>
      <c r="G2304" s="34"/>
      <c r="H2304" s="34"/>
      <c r="I2304" s="186"/>
      <c r="J2304" s="34"/>
      <c r="K2304" s="34"/>
      <c r="L2304" s="37"/>
      <c r="M2304" s="187"/>
      <c r="N2304" s="188"/>
      <c r="O2304" s="62"/>
      <c r="P2304" s="62"/>
      <c r="Q2304" s="62"/>
      <c r="R2304" s="62"/>
      <c r="S2304" s="62"/>
      <c r="T2304" s="63"/>
      <c r="U2304" s="32"/>
      <c r="V2304" s="32"/>
      <c r="W2304" s="32"/>
      <c r="X2304" s="32"/>
      <c r="Y2304" s="32"/>
      <c r="Z2304" s="32"/>
      <c r="AA2304" s="32"/>
      <c r="AB2304" s="32"/>
      <c r="AC2304" s="32"/>
      <c r="AD2304" s="32"/>
      <c r="AE2304" s="32"/>
      <c r="AT2304" s="15" t="s">
        <v>145</v>
      </c>
      <c r="AU2304" s="15" t="s">
        <v>81</v>
      </c>
    </row>
    <row r="2305" spans="1:65" s="2" customFormat="1" ht="11.25">
      <c r="A2305" s="32"/>
      <c r="B2305" s="33"/>
      <c r="C2305" s="34"/>
      <c r="D2305" s="189" t="s">
        <v>147</v>
      </c>
      <c r="E2305" s="34"/>
      <c r="F2305" s="190" t="s">
        <v>4526</v>
      </c>
      <c r="G2305" s="34"/>
      <c r="H2305" s="34"/>
      <c r="I2305" s="186"/>
      <c r="J2305" s="34"/>
      <c r="K2305" s="34"/>
      <c r="L2305" s="37"/>
      <c r="M2305" s="187"/>
      <c r="N2305" s="188"/>
      <c r="O2305" s="62"/>
      <c r="P2305" s="62"/>
      <c r="Q2305" s="62"/>
      <c r="R2305" s="62"/>
      <c r="S2305" s="62"/>
      <c r="T2305" s="63"/>
      <c r="U2305" s="32"/>
      <c r="V2305" s="32"/>
      <c r="W2305" s="32"/>
      <c r="X2305" s="32"/>
      <c r="Y2305" s="32"/>
      <c r="Z2305" s="32"/>
      <c r="AA2305" s="32"/>
      <c r="AB2305" s="32"/>
      <c r="AC2305" s="32"/>
      <c r="AD2305" s="32"/>
      <c r="AE2305" s="32"/>
      <c r="AT2305" s="15" t="s">
        <v>147</v>
      </c>
      <c r="AU2305" s="15" t="s">
        <v>81</v>
      </c>
    </row>
    <row r="2306" spans="1:65" s="12" customFormat="1" ht="25.9" customHeight="1">
      <c r="B2306" s="155"/>
      <c r="C2306" s="156"/>
      <c r="D2306" s="157" t="s">
        <v>72</v>
      </c>
      <c r="E2306" s="158" t="s">
        <v>4527</v>
      </c>
      <c r="F2306" s="158" t="s">
        <v>4528</v>
      </c>
      <c r="G2306" s="156"/>
      <c r="H2306" s="156"/>
      <c r="I2306" s="159"/>
      <c r="J2306" s="160">
        <f>BK2306</f>
        <v>0</v>
      </c>
      <c r="K2306" s="156"/>
      <c r="L2306" s="161"/>
      <c r="M2306" s="162"/>
      <c r="N2306" s="163"/>
      <c r="O2306" s="163"/>
      <c r="P2306" s="164">
        <f>P2307+SUM(P2308:P2316)</f>
        <v>0</v>
      </c>
      <c r="Q2306" s="163"/>
      <c r="R2306" s="164">
        <f>R2307+SUM(R2308:R2316)</f>
        <v>0</v>
      </c>
      <c r="S2306" s="163"/>
      <c r="T2306" s="165">
        <f>T2307+SUM(T2308:T2316)</f>
        <v>0</v>
      </c>
      <c r="AR2306" s="166" t="s">
        <v>143</v>
      </c>
      <c r="AT2306" s="167" t="s">
        <v>72</v>
      </c>
      <c r="AU2306" s="167" t="s">
        <v>73</v>
      </c>
      <c r="AY2306" s="166" t="s">
        <v>136</v>
      </c>
      <c r="BK2306" s="168">
        <f>BK2307+SUM(BK2308:BK2316)</f>
        <v>0</v>
      </c>
    </row>
    <row r="2307" spans="1:65" s="2" customFormat="1" ht="16.5" customHeight="1">
      <c r="A2307" s="32"/>
      <c r="B2307" s="33"/>
      <c r="C2307" s="171" t="s">
        <v>4529</v>
      </c>
      <c r="D2307" s="171" t="s">
        <v>138</v>
      </c>
      <c r="E2307" s="172" t="s">
        <v>4530</v>
      </c>
      <c r="F2307" s="173" t="s">
        <v>4531</v>
      </c>
      <c r="G2307" s="174" t="s">
        <v>289</v>
      </c>
      <c r="H2307" s="175">
        <v>500</v>
      </c>
      <c r="I2307" s="176"/>
      <c r="J2307" s="177">
        <f>ROUND(I2307*H2307,2)</f>
        <v>0</v>
      </c>
      <c r="K2307" s="173" t="s">
        <v>3431</v>
      </c>
      <c r="L2307" s="37"/>
      <c r="M2307" s="178" t="s">
        <v>19</v>
      </c>
      <c r="N2307" s="179" t="s">
        <v>44</v>
      </c>
      <c r="O2307" s="62"/>
      <c r="P2307" s="180">
        <f>O2307*H2307</f>
        <v>0</v>
      </c>
      <c r="Q2307" s="180">
        <v>0</v>
      </c>
      <c r="R2307" s="180">
        <f>Q2307*H2307</f>
        <v>0</v>
      </c>
      <c r="S2307" s="180">
        <v>0</v>
      </c>
      <c r="T2307" s="181">
        <f>S2307*H2307</f>
        <v>0</v>
      </c>
      <c r="U2307" s="32"/>
      <c r="V2307" s="32"/>
      <c r="W2307" s="32"/>
      <c r="X2307" s="32"/>
      <c r="Y2307" s="32"/>
      <c r="Z2307" s="32"/>
      <c r="AA2307" s="32"/>
      <c r="AB2307" s="32"/>
      <c r="AC2307" s="32"/>
      <c r="AD2307" s="32"/>
      <c r="AE2307" s="32"/>
      <c r="AR2307" s="182" t="s">
        <v>3069</v>
      </c>
      <c r="AT2307" s="182" t="s">
        <v>138</v>
      </c>
      <c r="AU2307" s="182" t="s">
        <v>81</v>
      </c>
      <c r="AY2307" s="15" t="s">
        <v>136</v>
      </c>
      <c r="BE2307" s="183">
        <f>IF(N2307="základní",J2307,0)</f>
        <v>0</v>
      </c>
      <c r="BF2307" s="183">
        <f>IF(N2307="snížená",J2307,0)</f>
        <v>0</v>
      </c>
      <c r="BG2307" s="183">
        <f>IF(N2307="zákl. přenesená",J2307,0)</f>
        <v>0</v>
      </c>
      <c r="BH2307" s="183">
        <f>IF(N2307="sníž. přenesená",J2307,0)</f>
        <v>0</v>
      </c>
      <c r="BI2307" s="183">
        <f>IF(N2307="nulová",J2307,0)</f>
        <v>0</v>
      </c>
      <c r="BJ2307" s="15" t="s">
        <v>81</v>
      </c>
      <c r="BK2307" s="183">
        <f>ROUND(I2307*H2307,2)</f>
        <v>0</v>
      </c>
      <c r="BL2307" s="15" t="s">
        <v>3069</v>
      </c>
      <c r="BM2307" s="182" t="s">
        <v>4532</v>
      </c>
    </row>
    <row r="2308" spans="1:65" s="2" customFormat="1" ht="11.25">
      <c r="A2308" s="32"/>
      <c r="B2308" s="33"/>
      <c r="C2308" s="34"/>
      <c r="D2308" s="184" t="s">
        <v>145</v>
      </c>
      <c r="E2308" s="34"/>
      <c r="F2308" s="185" t="s">
        <v>4531</v>
      </c>
      <c r="G2308" s="34"/>
      <c r="H2308" s="34"/>
      <c r="I2308" s="186"/>
      <c r="J2308" s="34"/>
      <c r="K2308" s="34"/>
      <c r="L2308" s="37"/>
      <c r="M2308" s="187"/>
      <c r="N2308" s="188"/>
      <c r="O2308" s="62"/>
      <c r="P2308" s="62"/>
      <c r="Q2308" s="62"/>
      <c r="R2308" s="62"/>
      <c r="S2308" s="62"/>
      <c r="T2308" s="63"/>
      <c r="U2308" s="32"/>
      <c r="V2308" s="32"/>
      <c r="W2308" s="32"/>
      <c r="X2308" s="32"/>
      <c r="Y2308" s="32"/>
      <c r="Z2308" s="32"/>
      <c r="AA2308" s="32"/>
      <c r="AB2308" s="32"/>
      <c r="AC2308" s="32"/>
      <c r="AD2308" s="32"/>
      <c r="AE2308" s="32"/>
      <c r="AT2308" s="15" t="s">
        <v>145</v>
      </c>
      <c r="AU2308" s="15" t="s">
        <v>81</v>
      </c>
    </row>
    <row r="2309" spans="1:65" s="2" customFormat="1" ht="29.25">
      <c r="A2309" s="32"/>
      <c r="B2309" s="33"/>
      <c r="C2309" s="34"/>
      <c r="D2309" s="184" t="s">
        <v>4385</v>
      </c>
      <c r="E2309" s="34"/>
      <c r="F2309" s="201" t="s">
        <v>4533</v>
      </c>
      <c r="G2309" s="34"/>
      <c r="H2309" s="34"/>
      <c r="I2309" s="186"/>
      <c r="J2309" s="34"/>
      <c r="K2309" s="34"/>
      <c r="L2309" s="37"/>
      <c r="M2309" s="187"/>
      <c r="N2309" s="188"/>
      <c r="O2309" s="62"/>
      <c r="P2309" s="62"/>
      <c r="Q2309" s="62"/>
      <c r="R2309" s="62"/>
      <c r="S2309" s="62"/>
      <c r="T2309" s="63"/>
      <c r="U2309" s="32"/>
      <c r="V2309" s="32"/>
      <c r="W2309" s="32"/>
      <c r="X2309" s="32"/>
      <c r="Y2309" s="32"/>
      <c r="Z2309" s="32"/>
      <c r="AA2309" s="32"/>
      <c r="AB2309" s="32"/>
      <c r="AC2309" s="32"/>
      <c r="AD2309" s="32"/>
      <c r="AE2309" s="32"/>
      <c r="AT2309" s="15" t="s">
        <v>4385</v>
      </c>
      <c r="AU2309" s="15" t="s">
        <v>81</v>
      </c>
    </row>
    <row r="2310" spans="1:65" s="2" customFormat="1" ht="21.75" customHeight="1">
      <c r="A2310" s="32"/>
      <c r="B2310" s="33"/>
      <c r="C2310" s="171" t="s">
        <v>4534</v>
      </c>
      <c r="D2310" s="171" t="s">
        <v>138</v>
      </c>
      <c r="E2310" s="172" t="s">
        <v>4535</v>
      </c>
      <c r="F2310" s="173" t="s">
        <v>4536</v>
      </c>
      <c r="G2310" s="174" t="s">
        <v>289</v>
      </c>
      <c r="H2310" s="175">
        <v>90</v>
      </c>
      <c r="I2310" s="176"/>
      <c r="J2310" s="177">
        <f>ROUND(I2310*H2310,2)</f>
        <v>0</v>
      </c>
      <c r="K2310" s="173" t="s">
        <v>3431</v>
      </c>
      <c r="L2310" s="37"/>
      <c r="M2310" s="178" t="s">
        <v>19</v>
      </c>
      <c r="N2310" s="179" t="s">
        <v>44</v>
      </c>
      <c r="O2310" s="62"/>
      <c r="P2310" s="180">
        <f>O2310*H2310</f>
        <v>0</v>
      </c>
      <c r="Q2310" s="180">
        <v>0</v>
      </c>
      <c r="R2310" s="180">
        <f>Q2310*H2310</f>
        <v>0</v>
      </c>
      <c r="S2310" s="180">
        <v>0</v>
      </c>
      <c r="T2310" s="181">
        <f>S2310*H2310</f>
        <v>0</v>
      </c>
      <c r="U2310" s="32"/>
      <c r="V2310" s="32"/>
      <c r="W2310" s="32"/>
      <c r="X2310" s="32"/>
      <c r="Y2310" s="32"/>
      <c r="Z2310" s="32"/>
      <c r="AA2310" s="32"/>
      <c r="AB2310" s="32"/>
      <c r="AC2310" s="32"/>
      <c r="AD2310" s="32"/>
      <c r="AE2310" s="32"/>
      <c r="AR2310" s="182" t="s">
        <v>3069</v>
      </c>
      <c r="AT2310" s="182" t="s">
        <v>138</v>
      </c>
      <c r="AU2310" s="182" t="s">
        <v>81</v>
      </c>
      <c r="AY2310" s="15" t="s">
        <v>136</v>
      </c>
      <c r="BE2310" s="183">
        <f>IF(N2310="základní",J2310,0)</f>
        <v>0</v>
      </c>
      <c r="BF2310" s="183">
        <f>IF(N2310="snížená",J2310,0)</f>
        <v>0</v>
      </c>
      <c r="BG2310" s="183">
        <f>IF(N2310="zákl. přenesená",J2310,0)</f>
        <v>0</v>
      </c>
      <c r="BH2310" s="183">
        <f>IF(N2310="sníž. přenesená",J2310,0)</f>
        <v>0</v>
      </c>
      <c r="BI2310" s="183">
        <f>IF(N2310="nulová",J2310,0)</f>
        <v>0</v>
      </c>
      <c r="BJ2310" s="15" t="s">
        <v>81</v>
      </c>
      <c r="BK2310" s="183">
        <f>ROUND(I2310*H2310,2)</f>
        <v>0</v>
      </c>
      <c r="BL2310" s="15" t="s">
        <v>3069</v>
      </c>
      <c r="BM2310" s="182" t="s">
        <v>4537</v>
      </c>
    </row>
    <row r="2311" spans="1:65" s="2" customFormat="1" ht="11.25">
      <c r="A2311" s="32"/>
      <c r="B2311" s="33"/>
      <c r="C2311" s="34"/>
      <c r="D2311" s="184" t="s">
        <v>145</v>
      </c>
      <c r="E2311" s="34"/>
      <c r="F2311" s="185" t="s">
        <v>4536</v>
      </c>
      <c r="G2311" s="34"/>
      <c r="H2311" s="34"/>
      <c r="I2311" s="186"/>
      <c r="J2311" s="34"/>
      <c r="K2311" s="34"/>
      <c r="L2311" s="37"/>
      <c r="M2311" s="187"/>
      <c r="N2311" s="188"/>
      <c r="O2311" s="62"/>
      <c r="P2311" s="62"/>
      <c r="Q2311" s="62"/>
      <c r="R2311" s="62"/>
      <c r="S2311" s="62"/>
      <c r="T2311" s="63"/>
      <c r="U2311" s="32"/>
      <c r="V2311" s="32"/>
      <c r="W2311" s="32"/>
      <c r="X2311" s="32"/>
      <c r="Y2311" s="32"/>
      <c r="Z2311" s="32"/>
      <c r="AA2311" s="32"/>
      <c r="AB2311" s="32"/>
      <c r="AC2311" s="32"/>
      <c r="AD2311" s="32"/>
      <c r="AE2311" s="32"/>
      <c r="AT2311" s="15" t="s">
        <v>145</v>
      </c>
      <c r="AU2311" s="15" t="s">
        <v>81</v>
      </c>
    </row>
    <row r="2312" spans="1:65" s="2" customFormat="1" ht="39">
      <c r="A2312" s="32"/>
      <c r="B2312" s="33"/>
      <c r="C2312" s="34"/>
      <c r="D2312" s="184" t="s">
        <v>4385</v>
      </c>
      <c r="E2312" s="34"/>
      <c r="F2312" s="201" t="s">
        <v>4538</v>
      </c>
      <c r="G2312" s="34"/>
      <c r="H2312" s="34"/>
      <c r="I2312" s="186"/>
      <c r="J2312" s="34"/>
      <c r="K2312" s="34"/>
      <c r="L2312" s="37"/>
      <c r="M2312" s="187"/>
      <c r="N2312" s="188"/>
      <c r="O2312" s="62"/>
      <c r="P2312" s="62"/>
      <c r="Q2312" s="62"/>
      <c r="R2312" s="62"/>
      <c r="S2312" s="62"/>
      <c r="T2312" s="63"/>
      <c r="U2312" s="32"/>
      <c r="V2312" s="32"/>
      <c r="W2312" s="32"/>
      <c r="X2312" s="32"/>
      <c r="Y2312" s="32"/>
      <c r="Z2312" s="32"/>
      <c r="AA2312" s="32"/>
      <c r="AB2312" s="32"/>
      <c r="AC2312" s="32"/>
      <c r="AD2312" s="32"/>
      <c r="AE2312" s="32"/>
      <c r="AT2312" s="15" t="s">
        <v>4385</v>
      </c>
      <c r="AU2312" s="15" t="s">
        <v>81</v>
      </c>
    </row>
    <row r="2313" spans="1:65" s="2" customFormat="1" ht="16.5" customHeight="1">
      <c r="A2313" s="32"/>
      <c r="B2313" s="33"/>
      <c r="C2313" s="171" t="s">
        <v>4539</v>
      </c>
      <c r="D2313" s="171" t="s">
        <v>138</v>
      </c>
      <c r="E2313" s="172" t="s">
        <v>4540</v>
      </c>
      <c r="F2313" s="173" t="s">
        <v>4541</v>
      </c>
      <c r="G2313" s="174" t="s">
        <v>289</v>
      </c>
      <c r="H2313" s="175">
        <v>30</v>
      </c>
      <c r="I2313" s="176"/>
      <c r="J2313" s="177">
        <f>ROUND(I2313*H2313,2)</f>
        <v>0</v>
      </c>
      <c r="K2313" s="173" t="s">
        <v>3431</v>
      </c>
      <c r="L2313" s="37"/>
      <c r="M2313" s="178" t="s">
        <v>19</v>
      </c>
      <c r="N2313" s="179" t="s">
        <v>44</v>
      </c>
      <c r="O2313" s="62"/>
      <c r="P2313" s="180">
        <f>O2313*H2313</f>
        <v>0</v>
      </c>
      <c r="Q2313" s="180">
        <v>0</v>
      </c>
      <c r="R2313" s="180">
        <f>Q2313*H2313</f>
        <v>0</v>
      </c>
      <c r="S2313" s="180">
        <v>0</v>
      </c>
      <c r="T2313" s="181">
        <f>S2313*H2313</f>
        <v>0</v>
      </c>
      <c r="U2313" s="32"/>
      <c r="V2313" s="32"/>
      <c r="W2313" s="32"/>
      <c r="X2313" s="32"/>
      <c r="Y2313" s="32"/>
      <c r="Z2313" s="32"/>
      <c r="AA2313" s="32"/>
      <c r="AB2313" s="32"/>
      <c r="AC2313" s="32"/>
      <c r="AD2313" s="32"/>
      <c r="AE2313" s="32"/>
      <c r="AR2313" s="182" t="s">
        <v>3069</v>
      </c>
      <c r="AT2313" s="182" t="s">
        <v>138</v>
      </c>
      <c r="AU2313" s="182" t="s">
        <v>81</v>
      </c>
      <c r="AY2313" s="15" t="s">
        <v>136</v>
      </c>
      <c r="BE2313" s="183">
        <f>IF(N2313="základní",J2313,0)</f>
        <v>0</v>
      </c>
      <c r="BF2313" s="183">
        <f>IF(N2313="snížená",J2313,0)</f>
        <v>0</v>
      </c>
      <c r="BG2313" s="183">
        <f>IF(N2313="zákl. přenesená",J2313,0)</f>
        <v>0</v>
      </c>
      <c r="BH2313" s="183">
        <f>IF(N2313="sníž. přenesená",J2313,0)</f>
        <v>0</v>
      </c>
      <c r="BI2313" s="183">
        <f>IF(N2313="nulová",J2313,0)</f>
        <v>0</v>
      </c>
      <c r="BJ2313" s="15" t="s">
        <v>81</v>
      </c>
      <c r="BK2313" s="183">
        <f>ROUND(I2313*H2313,2)</f>
        <v>0</v>
      </c>
      <c r="BL2313" s="15" t="s">
        <v>3069</v>
      </c>
      <c r="BM2313" s="182" t="s">
        <v>4542</v>
      </c>
    </row>
    <row r="2314" spans="1:65" s="2" customFormat="1" ht="11.25">
      <c r="A2314" s="32"/>
      <c r="B2314" s="33"/>
      <c r="C2314" s="34"/>
      <c r="D2314" s="184" t="s">
        <v>145</v>
      </c>
      <c r="E2314" s="34"/>
      <c r="F2314" s="185" t="s">
        <v>4541</v>
      </c>
      <c r="G2314" s="34"/>
      <c r="H2314" s="34"/>
      <c r="I2314" s="186"/>
      <c r="J2314" s="34"/>
      <c r="K2314" s="34"/>
      <c r="L2314" s="37"/>
      <c r="M2314" s="187"/>
      <c r="N2314" s="188"/>
      <c r="O2314" s="62"/>
      <c r="P2314" s="62"/>
      <c r="Q2314" s="62"/>
      <c r="R2314" s="62"/>
      <c r="S2314" s="62"/>
      <c r="T2314" s="63"/>
      <c r="U2314" s="32"/>
      <c r="V2314" s="32"/>
      <c r="W2314" s="32"/>
      <c r="X2314" s="32"/>
      <c r="Y2314" s="32"/>
      <c r="Z2314" s="32"/>
      <c r="AA2314" s="32"/>
      <c r="AB2314" s="32"/>
      <c r="AC2314" s="32"/>
      <c r="AD2314" s="32"/>
      <c r="AE2314" s="32"/>
      <c r="AT2314" s="15" t="s">
        <v>145</v>
      </c>
      <c r="AU2314" s="15" t="s">
        <v>81</v>
      </c>
    </row>
    <row r="2315" spans="1:65" s="2" customFormat="1" ht="39">
      <c r="A2315" s="32"/>
      <c r="B2315" s="33"/>
      <c r="C2315" s="34"/>
      <c r="D2315" s="184" t="s">
        <v>4385</v>
      </c>
      <c r="E2315" s="34"/>
      <c r="F2315" s="201" t="s">
        <v>4543</v>
      </c>
      <c r="G2315" s="34"/>
      <c r="H2315" s="34"/>
      <c r="I2315" s="186"/>
      <c r="J2315" s="34"/>
      <c r="K2315" s="34"/>
      <c r="L2315" s="37"/>
      <c r="M2315" s="187"/>
      <c r="N2315" s="188"/>
      <c r="O2315" s="62"/>
      <c r="P2315" s="62"/>
      <c r="Q2315" s="62"/>
      <c r="R2315" s="62"/>
      <c r="S2315" s="62"/>
      <c r="T2315" s="63"/>
      <c r="U2315" s="32"/>
      <c r="V2315" s="32"/>
      <c r="W2315" s="32"/>
      <c r="X2315" s="32"/>
      <c r="Y2315" s="32"/>
      <c r="Z2315" s="32"/>
      <c r="AA2315" s="32"/>
      <c r="AB2315" s="32"/>
      <c r="AC2315" s="32"/>
      <c r="AD2315" s="32"/>
      <c r="AE2315" s="32"/>
      <c r="AT2315" s="15" t="s">
        <v>4385</v>
      </c>
      <c r="AU2315" s="15" t="s">
        <v>81</v>
      </c>
    </row>
    <row r="2316" spans="1:65" s="12" customFormat="1" ht="22.9" customHeight="1">
      <c r="B2316" s="155"/>
      <c r="C2316" s="156"/>
      <c r="D2316" s="157" t="s">
        <v>72</v>
      </c>
      <c r="E2316" s="169" t="s">
        <v>4544</v>
      </c>
      <c r="F2316" s="169" t="s">
        <v>4545</v>
      </c>
      <c r="G2316" s="156"/>
      <c r="H2316" s="156"/>
      <c r="I2316" s="159"/>
      <c r="J2316" s="170">
        <f>BK2316</f>
        <v>0</v>
      </c>
      <c r="K2316" s="156"/>
      <c r="L2316" s="161"/>
      <c r="M2316" s="162"/>
      <c r="N2316" s="163"/>
      <c r="O2316" s="163"/>
      <c r="P2316" s="164">
        <f>SUM(P2317:P2344)</f>
        <v>0</v>
      </c>
      <c r="Q2316" s="163"/>
      <c r="R2316" s="164">
        <f>SUM(R2317:R2344)</f>
        <v>0</v>
      </c>
      <c r="S2316" s="163"/>
      <c r="T2316" s="165">
        <f>SUM(T2317:T2344)</f>
        <v>0</v>
      </c>
      <c r="AR2316" s="166" t="s">
        <v>143</v>
      </c>
      <c r="AT2316" s="167" t="s">
        <v>72</v>
      </c>
      <c r="AU2316" s="167" t="s">
        <v>81</v>
      </c>
      <c r="AY2316" s="166" t="s">
        <v>136</v>
      </c>
      <c r="BK2316" s="168">
        <f>SUM(BK2317:BK2344)</f>
        <v>0</v>
      </c>
    </row>
    <row r="2317" spans="1:65" s="2" customFormat="1" ht="16.5" customHeight="1">
      <c r="A2317" s="32"/>
      <c r="B2317" s="33"/>
      <c r="C2317" s="171" t="s">
        <v>4546</v>
      </c>
      <c r="D2317" s="171" t="s">
        <v>138</v>
      </c>
      <c r="E2317" s="172" t="s">
        <v>4547</v>
      </c>
      <c r="F2317" s="173" t="s">
        <v>4548</v>
      </c>
      <c r="G2317" s="174" t="s">
        <v>4549</v>
      </c>
      <c r="H2317" s="175">
        <v>40</v>
      </c>
      <c r="I2317" s="176"/>
      <c r="J2317" s="177">
        <f>ROUND(I2317*H2317,2)</f>
        <v>0</v>
      </c>
      <c r="K2317" s="173" t="s">
        <v>19</v>
      </c>
      <c r="L2317" s="37"/>
      <c r="M2317" s="178" t="s">
        <v>19</v>
      </c>
      <c r="N2317" s="179" t="s">
        <v>44</v>
      </c>
      <c r="O2317" s="62"/>
      <c r="P2317" s="180">
        <f>O2317*H2317</f>
        <v>0</v>
      </c>
      <c r="Q2317" s="180">
        <v>0</v>
      </c>
      <c r="R2317" s="180">
        <f>Q2317*H2317</f>
        <v>0</v>
      </c>
      <c r="S2317" s="180">
        <v>0</v>
      </c>
      <c r="T2317" s="181">
        <f>S2317*H2317</f>
        <v>0</v>
      </c>
      <c r="U2317" s="32"/>
      <c r="V2317" s="32"/>
      <c r="W2317" s="32"/>
      <c r="X2317" s="32"/>
      <c r="Y2317" s="32"/>
      <c r="Z2317" s="32"/>
      <c r="AA2317" s="32"/>
      <c r="AB2317" s="32"/>
      <c r="AC2317" s="32"/>
      <c r="AD2317" s="32"/>
      <c r="AE2317" s="32"/>
      <c r="AR2317" s="182" t="s">
        <v>3069</v>
      </c>
      <c r="AT2317" s="182" t="s">
        <v>138</v>
      </c>
      <c r="AU2317" s="182" t="s">
        <v>83</v>
      </c>
      <c r="AY2317" s="15" t="s">
        <v>136</v>
      </c>
      <c r="BE2317" s="183">
        <f>IF(N2317="základní",J2317,0)</f>
        <v>0</v>
      </c>
      <c r="BF2317" s="183">
        <f>IF(N2317="snížená",J2317,0)</f>
        <v>0</v>
      </c>
      <c r="BG2317" s="183">
        <f>IF(N2317="zákl. přenesená",J2317,0)</f>
        <v>0</v>
      </c>
      <c r="BH2317" s="183">
        <f>IF(N2317="sníž. přenesená",J2317,0)</f>
        <v>0</v>
      </c>
      <c r="BI2317" s="183">
        <f>IF(N2317="nulová",J2317,0)</f>
        <v>0</v>
      </c>
      <c r="BJ2317" s="15" t="s">
        <v>81</v>
      </c>
      <c r="BK2317" s="183">
        <f>ROUND(I2317*H2317,2)</f>
        <v>0</v>
      </c>
      <c r="BL2317" s="15" t="s">
        <v>3069</v>
      </c>
      <c r="BM2317" s="182" t="s">
        <v>4550</v>
      </c>
    </row>
    <row r="2318" spans="1:65" s="2" customFormat="1" ht="11.25">
      <c r="A2318" s="32"/>
      <c r="B2318" s="33"/>
      <c r="C2318" s="34"/>
      <c r="D2318" s="184" t="s">
        <v>145</v>
      </c>
      <c r="E2318" s="34"/>
      <c r="F2318" s="185" t="s">
        <v>4548</v>
      </c>
      <c r="G2318" s="34"/>
      <c r="H2318" s="34"/>
      <c r="I2318" s="186"/>
      <c r="J2318" s="34"/>
      <c r="K2318" s="34"/>
      <c r="L2318" s="37"/>
      <c r="M2318" s="187"/>
      <c r="N2318" s="188"/>
      <c r="O2318" s="62"/>
      <c r="P2318" s="62"/>
      <c r="Q2318" s="62"/>
      <c r="R2318" s="62"/>
      <c r="S2318" s="62"/>
      <c r="T2318" s="63"/>
      <c r="U2318" s="32"/>
      <c r="V2318" s="32"/>
      <c r="W2318" s="32"/>
      <c r="X2318" s="32"/>
      <c r="Y2318" s="32"/>
      <c r="Z2318" s="32"/>
      <c r="AA2318" s="32"/>
      <c r="AB2318" s="32"/>
      <c r="AC2318" s="32"/>
      <c r="AD2318" s="32"/>
      <c r="AE2318" s="32"/>
      <c r="AT2318" s="15" t="s">
        <v>145</v>
      </c>
      <c r="AU2318" s="15" t="s">
        <v>83</v>
      </c>
    </row>
    <row r="2319" spans="1:65" s="2" customFormat="1" ht="16.5" customHeight="1">
      <c r="A2319" s="32"/>
      <c r="B2319" s="33"/>
      <c r="C2319" s="171" t="s">
        <v>3787</v>
      </c>
      <c r="D2319" s="171" t="s">
        <v>138</v>
      </c>
      <c r="E2319" s="172" t="s">
        <v>4551</v>
      </c>
      <c r="F2319" s="173" t="s">
        <v>4552</v>
      </c>
      <c r="G2319" s="174" t="s">
        <v>4549</v>
      </c>
      <c r="H2319" s="175">
        <v>20</v>
      </c>
      <c r="I2319" s="176"/>
      <c r="J2319" s="177">
        <f>ROUND(I2319*H2319,2)</f>
        <v>0</v>
      </c>
      <c r="K2319" s="173" t="s">
        <v>19</v>
      </c>
      <c r="L2319" s="37"/>
      <c r="M2319" s="178" t="s">
        <v>19</v>
      </c>
      <c r="N2319" s="179" t="s">
        <v>44</v>
      </c>
      <c r="O2319" s="62"/>
      <c r="P2319" s="180">
        <f>O2319*H2319</f>
        <v>0</v>
      </c>
      <c r="Q2319" s="180">
        <v>0</v>
      </c>
      <c r="R2319" s="180">
        <f>Q2319*H2319</f>
        <v>0</v>
      </c>
      <c r="S2319" s="180">
        <v>0</v>
      </c>
      <c r="T2319" s="181">
        <f>S2319*H2319</f>
        <v>0</v>
      </c>
      <c r="U2319" s="32"/>
      <c r="V2319" s="32"/>
      <c r="W2319" s="32"/>
      <c r="X2319" s="32"/>
      <c r="Y2319" s="32"/>
      <c r="Z2319" s="32"/>
      <c r="AA2319" s="32"/>
      <c r="AB2319" s="32"/>
      <c r="AC2319" s="32"/>
      <c r="AD2319" s="32"/>
      <c r="AE2319" s="32"/>
      <c r="AR2319" s="182" t="s">
        <v>3069</v>
      </c>
      <c r="AT2319" s="182" t="s">
        <v>138</v>
      </c>
      <c r="AU2319" s="182" t="s">
        <v>83</v>
      </c>
      <c r="AY2319" s="15" t="s">
        <v>136</v>
      </c>
      <c r="BE2319" s="183">
        <f>IF(N2319="základní",J2319,0)</f>
        <v>0</v>
      </c>
      <c r="BF2319" s="183">
        <f>IF(N2319="snížená",J2319,0)</f>
        <v>0</v>
      </c>
      <c r="BG2319" s="183">
        <f>IF(N2319="zákl. přenesená",J2319,0)</f>
        <v>0</v>
      </c>
      <c r="BH2319" s="183">
        <f>IF(N2319="sníž. přenesená",J2319,0)</f>
        <v>0</v>
      </c>
      <c r="BI2319" s="183">
        <f>IF(N2319="nulová",J2319,0)</f>
        <v>0</v>
      </c>
      <c r="BJ2319" s="15" t="s">
        <v>81</v>
      </c>
      <c r="BK2319" s="183">
        <f>ROUND(I2319*H2319,2)</f>
        <v>0</v>
      </c>
      <c r="BL2319" s="15" t="s">
        <v>3069</v>
      </c>
      <c r="BM2319" s="182" t="s">
        <v>4553</v>
      </c>
    </row>
    <row r="2320" spans="1:65" s="2" customFormat="1" ht="11.25">
      <c r="A2320" s="32"/>
      <c r="B2320" s="33"/>
      <c r="C2320" s="34"/>
      <c r="D2320" s="184" t="s">
        <v>145</v>
      </c>
      <c r="E2320" s="34"/>
      <c r="F2320" s="185" t="s">
        <v>4552</v>
      </c>
      <c r="G2320" s="34"/>
      <c r="H2320" s="34"/>
      <c r="I2320" s="186"/>
      <c r="J2320" s="34"/>
      <c r="K2320" s="34"/>
      <c r="L2320" s="37"/>
      <c r="M2320" s="187"/>
      <c r="N2320" s="188"/>
      <c r="O2320" s="62"/>
      <c r="P2320" s="62"/>
      <c r="Q2320" s="62"/>
      <c r="R2320" s="62"/>
      <c r="S2320" s="62"/>
      <c r="T2320" s="63"/>
      <c r="U2320" s="32"/>
      <c r="V2320" s="32"/>
      <c r="W2320" s="32"/>
      <c r="X2320" s="32"/>
      <c r="Y2320" s="32"/>
      <c r="Z2320" s="32"/>
      <c r="AA2320" s="32"/>
      <c r="AB2320" s="32"/>
      <c r="AC2320" s="32"/>
      <c r="AD2320" s="32"/>
      <c r="AE2320" s="32"/>
      <c r="AT2320" s="15" t="s">
        <v>145</v>
      </c>
      <c r="AU2320" s="15" t="s">
        <v>83</v>
      </c>
    </row>
    <row r="2321" spans="1:65" s="2" customFormat="1" ht="16.5" customHeight="1">
      <c r="A2321" s="32"/>
      <c r="B2321" s="33"/>
      <c r="C2321" s="171" t="s">
        <v>4554</v>
      </c>
      <c r="D2321" s="171" t="s">
        <v>138</v>
      </c>
      <c r="E2321" s="172" t="s">
        <v>4555</v>
      </c>
      <c r="F2321" s="173" t="s">
        <v>4556</v>
      </c>
      <c r="G2321" s="174" t="s">
        <v>4549</v>
      </c>
      <c r="H2321" s="175">
        <v>30</v>
      </c>
      <c r="I2321" s="176"/>
      <c r="J2321" s="177">
        <f>ROUND(I2321*H2321,2)</f>
        <v>0</v>
      </c>
      <c r="K2321" s="173" t="s">
        <v>19</v>
      </c>
      <c r="L2321" s="37"/>
      <c r="M2321" s="178" t="s">
        <v>19</v>
      </c>
      <c r="N2321" s="179" t="s">
        <v>44</v>
      </c>
      <c r="O2321" s="62"/>
      <c r="P2321" s="180">
        <f>O2321*H2321</f>
        <v>0</v>
      </c>
      <c r="Q2321" s="180">
        <v>0</v>
      </c>
      <c r="R2321" s="180">
        <f>Q2321*H2321</f>
        <v>0</v>
      </c>
      <c r="S2321" s="180">
        <v>0</v>
      </c>
      <c r="T2321" s="181">
        <f>S2321*H2321</f>
        <v>0</v>
      </c>
      <c r="U2321" s="32"/>
      <c r="V2321" s="32"/>
      <c r="W2321" s="32"/>
      <c r="X2321" s="32"/>
      <c r="Y2321" s="32"/>
      <c r="Z2321" s="32"/>
      <c r="AA2321" s="32"/>
      <c r="AB2321" s="32"/>
      <c r="AC2321" s="32"/>
      <c r="AD2321" s="32"/>
      <c r="AE2321" s="32"/>
      <c r="AR2321" s="182" t="s">
        <v>3069</v>
      </c>
      <c r="AT2321" s="182" t="s">
        <v>138</v>
      </c>
      <c r="AU2321" s="182" t="s">
        <v>83</v>
      </c>
      <c r="AY2321" s="15" t="s">
        <v>136</v>
      </c>
      <c r="BE2321" s="183">
        <f>IF(N2321="základní",J2321,0)</f>
        <v>0</v>
      </c>
      <c r="BF2321" s="183">
        <f>IF(N2321="snížená",J2321,0)</f>
        <v>0</v>
      </c>
      <c r="BG2321" s="183">
        <f>IF(N2321="zákl. přenesená",J2321,0)</f>
        <v>0</v>
      </c>
      <c r="BH2321" s="183">
        <f>IF(N2321="sníž. přenesená",J2321,0)</f>
        <v>0</v>
      </c>
      <c r="BI2321" s="183">
        <f>IF(N2321="nulová",J2321,0)</f>
        <v>0</v>
      </c>
      <c r="BJ2321" s="15" t="s">
        <v>81</v>
      </c>
      <c r="BK2321" s="183">
        <f>ROUND(I2321*H2321,2)</f>
        <v>0</v>
      </c>
      <c r="BL2321" s="15" t="s">
        <v>3069</v>
      </c>
      <c r="BM2321" s="182" t="s">
        <v>4557</v>
      </c>
    </row>
    <row r="2322" spans="1:65" s="2" customFormat="1" ht="11.25">
      <c r="A2322" s="32"/>
      <c r="B2322" s="33"/>
      <c r="C2322" s="34"/>
      <c r="D2322" s="184" t="s">
        <v>145</v>
      </c>
      <c r="E2322" s="34"/>
      <c r="F2322" s="185" t="s">
        <v>4556</v>
      </c>
      <c r="G2322" s="34"/>
      <c r="H2322" s="34"/>
      <c r="I2322" s="186"/>
      <c r="J2322" s="34"/>
      <c r="K2322" s="34"/>
      <c r="L2322" s="37"/>
      <c r="M2322" s="187"/>
      <c r="N2322" s="188"/>
      <c r="O2322" s="62"/>
      <c r="P2322" s="62"/>
      <c r="Q2322" s="62"/>
      <c r="R2322" s="62"/>
      <c r="S2322" s="62"/>
      <c r="T2322" s="63"/>
      <c r="U2322" s="32"/>
      <c r="V2322" s="32"/>
      <c r="W2322" s="32"/>
      <c r="X2322" s="32"/>
      <c r="Y2322" s="32"/>
      <c r="Z2322" s="32"/>
      <c r="AA2322" s="32"/>
      <c r="AB2322" s="32"/>
      <c r="AC2322" s="32"/>
      <c r="AD2322" s="32"/>
      <c r="AE2322" s="32"/>
      <c r="AT2322" s="15" t="s">
        <v>145</v>
      </c>
      <c r="AU2322" s="15" t="s">
        <v>83</v>
      </c>
    </row>
    <row r="2323" spans="1:65" s="2" customFormat="1" ht="16.5" customHeight="1">
      <c r="A2323" s="32"/>
      <c r="B2323" s="33"/>
      <c r="C2323" s="171" t="s">
        <v>4558</v>
      </c>
      <c r="D2323" s="171" t="s">
        <v>138</v>
      </c>
      <c r="E2323" s="172" t="s">
        <v>4559</v>
      </c>
      <c r="F2323" s="173" t="s">
        <v>4560</v>
      </c>
      <c r="G2323" s="174" t="s">
        <v>4549</v>
      </c>
      <c r="H2323" s="175">
        <v>40</v>
      </c>
      <c r="I2323" s="176"/>
      <c r="J2323" s="177">
        <f>ROUND(I2323*H2323,2)</f>
        <v>0</v>
      </c>
      <c r="K2323" s="173" t="s">
        <v>19</v>
      </c>
      <c r="L2323" s="37"/>
      <c r="M2323" s="178" t="s">
        <v>19</v>
      </c>
      <c r="N2323" s="179" t="s">
        <v>44</v>
      </c>
      <c r="O2323" s="62"/>
      <c r="P2323" s="180">
        <f>O2323*H2323</f>
        <v>0</v>
      </c>
      <c r="Q2323" s="180">
        <v>0</v>
      </c>
      <c r="R2323" s="180">
        <f>Q2323*H2323</f>
        <v>0</v>
      </c>
      <c r="S2323" s="180">
        <v>0</v>
      </c>
      <c r="T2323" s="181">
        <f>S2323*H2323</f>
        <v>0</v>
      </c>
      <c r="U2323" s="32"/>
      <c r="V2323" s="32"/>
      <c r="W2323" s="32"/>
      <c r="X2323" s="32"/>
      <c r="Y2323" s="32"/>
      <c r="Z2323" s="32"/>
      <c r="AA2323" s="32"/>
      <c r="AB2323" s="32"/>
      <c r="AC2323" s="32"/>
      <c r="AD2323" s="32"/>
      <c r="AE2323" s="32"/>
      <c r="AR2323" s="182" t="s">
        <v>3069</v>
      </c>
      <c r="AT2323" s="182" t="s">
        <v>138</v>
      </c>
      <c r="AU2323" s="182" t="s">
        <v>83</v>
      </c>
      <c r="AY2323" s="15" t="s">
        <v>136</v>
      </c>
      <c r="BE2323" s="183">
        <f>IF(N2323="základní",J2323,0)</f>
        <v>0</v>
      </c>
      <c r="BF2323" s="183">
        <f>IF(N2323="snížená",J2323,0)</f>
        <v>0</v>
      </c>
      <c r="BG2323" s="183">
        <f>IF(N2323="zákl. přenesená",J2323,0)</f>
        <v>0</v>
      </c>
      <c r="BH2323" s="183">
        <f>IF(N2323="sníž. přenesená",J2323,0)</f>
        <v>0</v>
      </c>
      <c r="BI2323" s="183">
        <f>IF(N2323="nulová",J2323,0)</f>
        <v>0</v>
      </c>
      <c r="BJ2323" s="15" t="s">
        <v>81</v>
      </c>
      <c r="BK2323" s="183">
        <f>ROUND(I2323*H2323,2)</f>
        <v>0</v>
      </c>
      <c r="BL2323" s="15" t="s">
        <v>3069</v>
      </c>
      <c r="BM2323" s="182" t="s">
        <v>4561</v>
      </c>
    </row>
    <row r="2324" spans="1:65" s="2" customFormat="1" ht="11.25">
      <c r="A2324" s="32"/>
      <c r="B2324" s="33"/>
      <c r="C2324" s="34"/>
      <c r="D2324" s="184" t="s">
        <v>145</v>
      </c>
      <c r="E2324" s="34"/>
      <c r="F2324" s="185" t="s">
        <v>4560</v>
      </c>
      <c r="G2324" s="34"/>
      <c r="H2324" s="34"/>
      <c r="I2324" s="186"/>
      <c r="J2324" s="34"/>
      <c r="K2324" s="34"/>
      <c r="L2324" s="37"/>
      <c r="M2324" s="187"/>
      <c r="N2324" s="188"/>
      <c r="O2324" s="62"/>
      <c r="P2324" s="62"/>
      <c r="Q2324" s="62"/>
      <c r="R2324" s="62"/>
      <c r="S2324" s="62"/>
      <c r="T2324" s="63"/>
      <c r="U2324" s="32"/>
      <c r="V2324" s="32"/>
      <c r="W2324" s="32"/>
      <c r="X2324" s="32"/>
      <c r="Y2324" s="32"/>
      <c r="Z2324" s="32"/>
      <c r="AA2324" s="32"/>
      <c r="AB2324" s="32"/>
      <c r="AC2324" s="32"/>
      <c r="AD2324" s="32"/>
      <c r="AE2324" s="32"/>
      <c r="AT2324" s="15" t="s">
        <v>145</v>
      </c>
      <c r="AU2324" s="15" t="s">
        <v>83</v>
      </c>
    </row>
    <row r="2325" spans="1:65" s="2" customFormat="1" ht="16.5" customHeight="1">
      <c r="A2325" s="32"/>
      <c r="B2325" s="33"/>
      <c r="C2325" s="171" t="s">
        <v>3865</v>
      </c>
      <c r="D2325" s="171" t="s">
        <v>138</v>
      </c>
      <c r="E2325" s="172" t="s">
        <v>4562</v>
      </c>
      <c r="F2325" s="173" t="s">
        <v>4563</v>
      </c>
      <c r="G2325" s="174" t="s">
        <v>4549</v>
      </c>
      <c r="H2325" s="175">
        <v>20</v>
      </c>
      <c r="I2325" s="176"/>
      <c r="J2325" s="177">
        <f>ROUND(I2325*H2325,2)</f>
        <v>0</v>
      </c>
      <c r="K2325" s="173" t="s">
        <v>19</v>
      </c>
      <c r="L2325" s="37"/>
      <c r="M2325" s="178" t="s">
        <v>19</v>
      </c>
      <c r="N2325" s="179" t="s">
        <v>44</v>
      </c>
      <c r="O2325" s="62"/>
      <c r="P2325" s="180">
        <f>O2325*H2325</f>
        <v>0</v>
      </c>
      <c r="Q2325" s="180">
        <v>0</v>
      </c>
      <c r="R2325" s="180">
        <f>Q2325*H2325</f>
        <v>0</v>
      </c>
      <c r="S2325" s="180">
        <v>0</v>
      </c>
      <c r="T2325" s="181">
        <f>S2325*H2325</f>
        <v>0</v>
      </c>
      <c r="U2325" s="32"/>
      <c r="V2325" s="32"/>
      <c r="W2325" s="32"/>
      <c r="X2325" s="32"/>
      <c r="Y2325" s="32"/>
      <c r="Z2325" s="32"/>
      <c r="AA2325" s="32"/>
      <c r="AB2325" s="32"/>
      <c r="AC2325" s="32"/>
      <c r="AD2325" s="32"/>
      <c r="AE2325" s="32"/>
      <c r="AR2325" s="182" t="s">
        <v>3069</v>
      </c>
      <c r="AT2325" s="182" t="s">
        <v>138</v>
      </c>
      <c r="AU2325" s="182" t="s">
        <v>83</v>
      </c>
      <c r="AY2325" s="15" t="s">
        <v>136</v>
      </c>
      <c r="BE2325" s="183">
        <f>IF(N2325="základní",J2325,0)</f>
        <v>0</v>
      </c>
      <c r="BF2325" s="183">
        <f>IF(N2325="snížená",J2325,0)</f>
        <v>0</v>
      </c>
      <c r="BG2325" s="183">
        <f>IF(N2325="zákl. přenesená",J2325,0)</f>
        <v>0</v>
      </c>
      <c r="BH2325" s="183">
        <f>IF(N2325="sníž. přenesená",J2325,0)</f>
        <v>0</v>
      </c>
      <c r="BI2325" s="183">
        <f>IF(N2325="nulová",J2325,0)</f>
        <v>0</v>
      </c>
      <c r="BJ2325" s="15" t="s">
        <v>81</v>
      </c>
      <c r="BK2325" s="183">
        <f>ROUND(I2325*H2325,2)</f>
        <v>0</v>
      </c>
      <c r="BL2325" s="15" t="s">
        <v>3069</v>
      </c>
      <c r="BM2325" s="182" t="s">
        <v>4564</v>
      </c>
    </row>
    <row r="2326" spans="1:65" s="2" customFormat="1" ht="11.25">
      <c r="A2326" s="32"/>
      <c r="B2326" s="33"/>
      <c r="C2326" s="34"/>
      <c r="D2326" s="184" t="s">
        <v>145</v>
      </c>
      <c r="E2326" s="34"/>
      <c r="F2326" s="185" t="s">
        <v>4563</v>
      </c>
      <c r="G2326" s="34"/>
      <c r="H2326" s="34"/>
      <c r="I2326" s="186"/>
      <c r="J2326" s="34"/>
      <c r="K2326" s="34"/>
      <c r="L2326" s="37"/>
      <c r="M2326" s="187"/>
      <c r="N2326" s="188"/>
      <c r="O2326" s="62"/>
      <c r="P2326" s="62"/>
      <c r="Q2326" s="62"/>
      <c r="R2326" s="62"/>
      <c r="S2326" s="62"/>
      <c r="T2326" s="63"/>
      <c r="U2326" s="32"/>
      <c r="V2326" s="32"/>
      <c r="W2326" s="32"/>
      <c r="X2326" s="32"/>
      <c r="Y2326" s="32"/>
      <c r="Z2326" s="32"/>
      <c r="AA2326" s="32"/>
      <c r="AB2326" s="32"/>
      <c r="AC2326" s="32"/>
      <c r="AD2326" s="32"/>
      <c r="AE2326" s="32"/>
      <c r="AT2326" s="15" t="s">
        <v>145</v>
      </c>
      <c r="AU2326" s="15" t="s">
        <v>83</v>
      </c>
    </row>
    <row r="2327" spans="1:65" s="2" customFormat="1" ht="16.5" customHeight="1">
      <c r="A2327" s="32"/>
      <c r="B2327" s="33"/>
      <c r="C2327" s="171" t="s">
        <v>4565</v>
      </c>
      <c r="D2327" s="171" t="s">
        <v>138</v>
      </c>
      <c r="E2327" s="172" t="s">
        <v>4566</v>
      </c>
      <c r="F2327" s="173" t="s">
        <v>4567</v>
      </c>
      <c r="G2327" s="174" t="s">
        <v>4549</v>
      </c>
      <c r="H2327" s="175">
        <v>10</v>
      </c>
      <c r="I2327" s="176"/>
      <c r="J2327" s="177">
        <f>ROUND(I2327*H2327,2)</f>
        <v>0</v>
      </c>
      <c r="K2327" s="173" t="s">
        <v>19</v>
      </c>
      <c r="L2327" s="37"/>
      <c r="M2327" s="178" t="s">
        <v>19</v>
      </c>
      <c r="N2327" s="179" t="s">
        <v>44</v>
      </c>
      <c r="O2327" s="62"/>
      <c r="P2327" s="180">
        <f>O2327*H2327</f>
        <v>0</v>
      </c>
      <c r="Q2327" s="180">
        <v>0</v>
      </c>
      <c r="R2327" s="180">
        <f>Q2327*H2327</f>
        <v>0</v>
      </c>
      <c r="S2327" s="180">
        <v>0</v>
      </c>
      <c r="T2327" s="181">
        <f>S2327*H2327</f>
        <v>0</v>
      </c>
      <c r="U2327" s="32"/>
      <c r="V2327" s="32"/>
      <c r="W2327" s="32"/>
      <c r="X2327" s="32"/>
      <c r="Y2327" s="32"/>
      <c r="Z2327" s="32"/>
      <c r="AA2327" s="32"/>
      <c r="AB2327" s="32"/>
      <c r="AC2327" s="32"/>
      <c r="AD2327" s="32"/>
      <c r="AE2327" s="32"/>
      <c r="AR2327" s="182" t="s">
        <v>3069</v>
      </c>
      <c r="AT2327" s="182" t="s">
        <v>138</v>
      </c>
      <c r="AU2327" s="182" t="s">
        <v>83</v>
      </c>
      <c r="AY2327" s="15" t="s">
        <v>136</v>
      </c>
      <c r="BE2327" s="183">
        <f>IF(N2327="základní",J2327,0)</f>
        <v>0</v>
      </c>
      <c r="BF2327" s="183">
        <f>IF(N2327="snížená",J2327,0)</f>
        <v>0</v>
      </c>
      <c r="BG2327" s="183">
        <f>IF(N2327="zákl. přenesená",J2327,0)</f>
        <v>0</v>
      </c>
      <c r="BH2327" s="183">
        <f>IF(N2327="sníž. přenesená",J2327,0)</f>
        <v>0</v>
      </c>
      <c r="BI2327" s="183">
        <f>IF(N2327="nulová",J2327,0)</f>
        <v>0</v>
      </c>
      <c r="BJ2327" s="15" t="s">
        <v>81</v>
      </c>
      <c r="BK2327" s="183">
        <f>ROUND(I2327*H2327,2)</f>
        <v>0</v>
      </c>
      <c r="BL2327" s="15" t="s">
        <v>3069</v>
      </c>
      <c r="BM2327" s="182" t="s">
        <v>4568</v>
      </c>
    </row>
    <row r="2328" spans="1:65" s="2" customFormat="1" ht="11.25">
      <c r="A2328" s="32"/>
      <c r="B2328" s="33"/>
      <c r="C2328" s="34"/>
      <c r="D2328" s="184" t="s">
        <v>145</v>
      </c>
      <c r="E2328" s="34"/>
      <c r="F2328" s="185" t="s">
        <v>4567</v>
      </c>
      <c r="G2328" s="34"/>
      <c r="H2328" s="34"/>
      <c r="I2328" s="186"/>
      <c r="J2328" s="34"/>
      <c r="K2328" s="34"/>
      <c r="L2328" s="37"/>
      <c r="M2328" s="187"/>
      <c r="N2328" s="188"/>
      <c r="O2328" s="62"/>
      <c r="P2328" s="62"/>
      <c r="Q2328" s="62"/>
      <c r="R2328" s="62"/>
      <c r="S2328" s="62"/>
      <c r="T2328" s="63"/>
      <c r="U2328" s="32"/>
      <c r="V2328" s="32"/>
      <c r="W2328" s="32"/>
      <c r="X2328" s="32"/>
      <c r="Y2328" s="32"/>
      <c r="Z2328" s="32"/>
      <c r="AA2328" s="32"/>
      <c r="AB2328" s="32"/>
      <c r="AC2328" s="32"/>
      <c r="AD2328" s="32"/>
      <c r="AE2328" s="32"/>
      <c r="AT2328" s="15" t="s">
        <v>145</v>
      </c>
      <c r="AU2328" s="15" t="s">
        <v>83</v>
      </c>
    </row>
    <row r="2329" spans="1:65" s="2" customFormat="1" ht="16.5" customHeight="1">
      <c r="A2329" s="32"/>
      <c r="B2329" s="33"/>
      <c r="C2329" s="171" t="s">
        <v>4569</v>
      </c>
      <c r="D2329" s="171" t="s">
        <v>138</v>
      </c>
      <c r="E2329" s="172" t="s">
        <v>4570</v>
      </c>
      <c r="F2329" s="173" t="s">
        <v>4571</v>
      </c>
      <c r="G2329" s="174" t="s">
        <v>4549</v>
      </c>
      <c r="H2329" s="175">
        <v>20</v>
      </c>
      <c r="I2329" s="176"/>
      <c r="J2329" s="177">
        <f>ROUND(I2329*H2329,2)</f>
        <v>0</v>
      </c>
      <c r="K2329" s="173" t="s">
        <v>19</v>
      </c>
      <c r="L2329" s="37"/>
      <c r="M2329" s="178" t="s">
        <v>19</v>
      </c>
      <c r="N2329" s="179" t="s">
        <v>44</v>
      </c>
      <c r="O2329" s="62"/>
      <c r="P2329" s="180">
        <f>O2329*H2329</f>
        <v>0</v>
      </c>
      <c r="Q2329" s="180">
        <v>0</v>
      </c>
      <c r="R2329" s="180">
        <f>Q2329*H2329</f>
        <v>0</v>
      </c>
      <c r="S2329" s="180">
        <v>0</v>
      </c>
      <c r="T2329" s="181">
        <f>S2329*H2329</f>
        <v>0</v>
      </c>
      <c r="U2329" s="32"/>
      <c r="V2329" s="32"/>
      <c r="W2329" s="32"/>
      <c r="X2329" s="32"/>
      <c r="Y2329" s="32"/>
      <c r="Z2329" s="32"/>
      <c r="AA2329" s="32"/>
      <c r="AB2329" s="32"/>
      <c r="AC2329" s="32"/>
      <c r="AD2329" s="32"/>
      <c r="AE2329" s="32"/>
      <c r="AR2329" s="182" t="s">
        <v>3069</v>
      </c>
      <c r="AT2329" s="182" t="s">
        <v>138</v>
      </c>
      <c r="AU2329" s="182" t="s">
        <v>83</v>
      </c>
      <c r="AY2329" s="15" t="s">
        <v>136</v>
      </c>
      <c r="BE2329" s="183">
        <f>IF(N2329="základní",J2329,0)</f>
        <v>0</v>
      </c>
      <c r="BF2329" s="183">
        <f>IF(N2329="snížená",J2329,0)</f>
        <v>0</v>
      </c>
      <c r="BG2329" s="183">
        <f>IF(N2329="zákl. přenesená",J2329,0)</f>
        <v>0</v>
      </c>
      <c r="BH2329" s="183">
        <f>IF(N2329="sníž. přenesená",J2329,0)</f>
        <v>0</v>
      </c>
      <c r="BI2329" s="183">
        <f>IF(N2329="nulová",J2329,0)</f>
        <v>0</v>
      </c>
      <c r="BJ2329" s="15" t="s">
        <v>81</v>
      </c>
      <c r="BK2329" s="183">
        <f>ROUND(I2329*H2329,2)</f>
        <v>0</v>
      </c>
      <c r="BL2329" s="15" t="s">
        <v>3069</v>
      </c>
      <c r="BM2329" s="182" t="s">
        <v>4572</v>
      </c>
    </row>
    <row r="2330" spans="1:65" s="2" customFormat="1" ht="11.25">
      <c r="A2330" s="32"/>
      <c r="B2330" s="33"/>
      <c r="C2330" s="34"/>
      <c r="D2330" s="184" t="s">
        <v>145</v>
      </c>
      <c r="E2330" s="34"/>
      <c r="F2330" s="185" t="s">
        <v>4571</v>
      </c>
      <c r="G2330" s="34"/>
      <c r="H2330" s="34"/>
      <c r="I2330" s="186"/>
      <c r="J2330" s="34"/>
      <c r="K2330" s="34"/>
      <c r="L2330" s="37"/>
      <c r="M2330" s="187"/>
      <c r="N2330" s="188"/>
      <c r="O2330" s="62"/>
      <c r="P2330" s="62"/>
      <c r="Q2330" s="62"/>
      <c r="R2330" s="62"/>
      <c r="S2330" s="62"/>
      <c r="T2330" s="63"/>
      <c r="U2330" s="32"/>
      <c r="V2330" s="32"/>
      <c r="W2330" s="32"/>
      <c r="X2330" s="32"/>
      <c r="Y2330" s="32"/>
      <c r="Z2330" s="32"/>
      <c r="AA2330" s="32"/>
      <c r="AB2330" s="32"/>
      <c r="AC2330" s="32"/>
      <c r="AD2330" s="32"/>
      <c r="AE2330" s="32"/>
      <c r="AT2330" s="15" t="s">
        <v>145</v>
      </c>
      <c r="AU2330" s="15" t="s">
        <v>83</v>
      </c>
    </row>
    <row r="2331" spans="1:65" s="2" customFormat="1" ht="16.5" customHeight="1">
      <c r="A2331" s="32"/>
      <c r="B2331" s="33"/>
      <c r="C2331" s="171" t="s">
        <v>4573</v>
      </c>
      <c r="D2331" s="171" t="s">
        <v>138</v>
      </c>
      <c r="E2331" s="172" t="s">
        <v>4574</v>
      </c>
      <c r="F2331" s="173" t="s">
        <v>4575</v>
      </c>
      <c r="G2331" s="174" t="s">
        <v>4549</v>
      </c>
      <c r="H2331" s="175">
        <v>10</v>
      </c>
      <c r="I2331" s="176"/>
      <c r="J2331" s="177">
        <f>ROUND(I2331*H2331,2)</f>
        <v>0</v>
      </c>
      <c r="K2331" s="173" t="s">
        <v>19</v>
      </c>
      <c r="L2331" s="37"/>
      <c r="M2331" s="178" t="s">
        <v>19</v>
      </c>
      <c r="N2331" s="179" t="s">
        <v>44</v>
      </c>
      <c r="O2331" s="62"/>
      <c r="P2331" s="180">
        <f>O2331*H2331</f>
        <v>0</v>
      </c>
      <c r="Q2331" s="180">
        <v>0</v>
      </c>
      <c r="R2331" s="180">
        <f>Q2331*H2331</f>
        <v>0</v>
      </c>
      <c r="S2331" s="180">
        <v>0</v>
      </c>
      <c r="T2331" s="181">
        <f>S2331*H2331</f>
        <v>0</v>
      </c>
      <c r="U2331" s="32"/>
      <c r="V2331" s="32"/>
      <c r="W2331" s="32"/>
      <c r="X2331" s="32"/>
      <c r="Y2331" s="32"/>
      <c r="Z2331" s="32"/>
      <c r="AA2331" s="32"/>
      <c r="AB2331" s="32"/>
      <c r="AC2331" s="32"/>
      <c r="AD2331" s="32"/>
      <c r="AE2331" s="32"/>
      <c r="AR2331" s="182" t="s">
        <v>143</v>
      </c>
      <c r="AT2331" s="182" t="s">
        <v>138</v>
      </c>
      <c r="AU2331" s="182" t="s">
        <v>83</v>
      </c>
      <c r="AY2331" s="15" t="s">
        <v>136</v>
      </c>
      <c r="BE2331" s="183">
        <f>IF(N2331="základní",J2331,0)</f>
        <v>0</v>
      </c>
      <c r="BF2331" s="183">
        <f>IF(N2331="snížená",J2331,0)</f>
        <v>0</v>
      </c>
      <c r="BG2331" s="183">
        <f>IF(N2331="zákl. přenesená",J2331,0)</f>
        <v>0</v>
      </c>
      <c r="BH2331" s="183">
        <f>IF(N2331="sníž. přenesená",J2331,0)</f>
        <v>0</v>
      </c>
      <c r="BI2331" s="183">
        <f>IF(N2331="nulová",J2331,0)</f>
        <v>0</v>
      </c>
      <c r="BJ2331" s="15" t="s">
        <v>81</v>
      </c>
      <c r="BK2331" s="183">
        <f>ROUND(I2331*H2331,2)</f>
        <v>0</v>
      </c>
      <c r="BL2331" s="15" t="s">
        <v>143</v>
      </c>
      <c r="BM2331" s="182" t="s">
        <v>4576</v>
      </c>
    </row>
    <row r="2332" spans="1:65" s="2" customFormat="1" ht="11.25">
      <c r="A2332" s="32"/>
      <c r="B2332" s="33"/>
      <c r="C2332" s="34"/>
      <c r="D2332" s="184" t="s">
        <v>145</v>
      </c>
      <c r="E2332" s="34"/>
      <c r="F2332" s="185" t="s">
        <v>4575</v>
      </c>
      <c r="G2332" s="34"/>
      <c r="H2332" s="34"/>
      <c r="I2332" s="186"/>
      <c r="J2332" s="34"/>
      <c r="K2332" s="34"/>
      <c r="L2332" s="37"/>
      <c r="M2332" s="187"/>
      <c r="N2332" s="188"/>
      <c r="O2332" s="62"/>
      <c r="P2332" s="62"/>
      <c r="Q2332" s="62"/>
      <c r="R2332" s="62"/>
      <c r="S2332" s="62"/>
      <c r="T2332" s="63"/>
      <c r="U2332" s="32"/>
      <c r="V2332" s="32"/>
      <c r="W2332" s="32"/>
      <c r="X2332" s="32"/>
      <c r="Y2332" s="32"/>
      <c r="Z2332" s="32"/>
      <c r="AA2332" s="32"/>
      <c r="AB2332" s="32"/>
      <c r="AC2332" s="32"/>
      <c r="AD2332" s="32"/>
      <c r="AE2332" s="32"/>
      <c r="AT2332" s="15" t="s">
        <v>145</v>
      </c>
      <c r="AU2332" s="15" t="s">
        <v>83</v>
      </c>
    </row>
    <row r="2333" spans="1:65" s="2" customFormat="1" ht="16.5" customHeight="1">
      <c r="A2333" s="32"/>
      <c r="B2333" s="33"/>
      <c r="C2333" s="171" t="s">
        <v>3913</v>
      </c>
      <c r="D2333" s="171" t="s">
        <v>138</v>
      </c>
      <c r="E2333" s="172" t="s">
        <v>4577</v>
      </c>
      <c r="F2333" s="173" t="s">
        <v>4578</v>
      </c>
      <c r="G2333" s="174" t="s">
        <v>4549</v>
      </c>
      <c r="H2333" s="175">
        <v>30</v>
      </c>
      <c r="I2333" s="176"/>
      <c r="J2333" s="177">
        <f>ROUND(I2333*H2333,2)</f>
        <v>0</v>
      </c>
      <c r="K2333" s="173" t="s">
        <v>19</v>
      </c>
      <c r="L2333" s="37"/>
      <c r="M2333" s="178" t="s">
        <v>19</v>
      </c>
      <c r="N2333" s="179" t="s">
        <v>44</v>
      </c>
      <c r="O2333" s="62"/>
      <c r="P2333" s="180">
        <f>O2333*H2333</f>
        <v>0</v>
      </c>
      <c r="Q2333" s="180">
        <v>0</v>
      </c>
      <c r="R2333" s="180">
        <f>Q2333*H2333</f>
        <v>0</v>
      </c>
      <c r="S2333" s="180">
        <v>0</v>
      </c>
      <c r="T2333" s="181">
        <f>S2333*H2333</f>
        <v>0</v>
      </c>
      <c r="U2333" s="32"/>
      <c r="V2333" s="32"/>
      <c r="W2333" s="32"/>
      <c r="X2333" s="32"/>
      <c r="Y2333" s="32"/>
      <c r="Z2333" s="32"/>
      <c r="AA2333" s="32"/>
      <c r="AB2333" s="32"/>
      <c r="AC2333" s="32"/>
      <c r="AD2333" s="32"/>
      <c r="AE2333" s="32"/>
      <c r="AR2333" s="182" t="s">
        <v>3069</v>
      </c>
      <c r="AT2333" s="182" t="s">
        <v>138</v>
      </c>
      <c r="AU2333" s="182" t="s">
        <v>83</v>
      </c>
      <c r="AY2333" s="15" t="s">
        <v>136</v>
      </c>
      <c r="BE2333" s="183">
        <f>IF(N2333="základní",J2333,0)</f>
        <v>0</v>
      </c>
      <c r="BF2333" s="183">
        <f>IF(N2333="snížená",J2333,0)</f>
        <v>0</v>
      </c>
      <c r="BG2333" s="183">
        <f>IF(N2333="zákl. přenesená",J2333,0)</f>
        <v>0</v>
      </c>
      <c r="BH2333" s="183">
        <f>IF(N2333="sníž. přenesená",J2333,0)</f>
        <v>0</v>
      </c>
      <c r="BI2333" s="183">
        <f>IF(N2333="nulová",J2333,0)</f>
        <v>0</v>
      </c>
      <c r="BJ2333" s="15" t="s">
        <v>81</v>
      </c>
      <c r="BK2333" s="183">
        <f>ROUND(I2333*H2333,2)</f>
        <v>0</v>
      </c>
      <c r="BL2333" s="15" t="s">
        <v>3069</v>
      </c>
      <c r="BM2333" s="182" t="s">
        <v>4579</v>
      </c>
    </row>
    <row r="2334" spans="1:65" s="2" customFormat="1" ht="11.25">
      <c r="A2334" s="32"/>
      <c r="B2334" s="33"/>
      <c r="C2334" s="34"/>
      <c r="D2334" s="184" t="s">
        <v>145</v>
      </c>
      <c r="E2334" s="34"/>
      <c r="F2334" s="185" t="s">
        <v>4578</v>
      </c>
      <c r="G2334" s="34"/>
      <c r="H2334" s="34"/>
      <c r="I2334" s="186"/>
      <c r="J2334" s="34"/>
      <c r="K2334" s="34"/>
      <c r="L2334" s="37"/>
      <c r="M2334" s="187"/>
      <c r="N2334" s="188"/>
      <c r="O2334" s="62"/>
      <c r="P2334" s="62"/>
      <c r="Q2334" s="62"/>
      <c r="R2334" s="62"/>
      <c r="S2334" s="62"/>
      <c r="T2334" s="63"/>
      <c r="U2334" s="32"/>
      <c r="V2334" s="32"/>
      <c r="W2334" s="32"/>
      <c r="X2334" s="32"/>
      <c r="Y2334" s="32"/>
      <c r="Z2334" s="32"/>
      <c r="AA2334" s="32"/>
      <c r="AB2334" s="32"/>
      <c r="AC2334" s="32"/>
      <c r="AD2334" s="32"/>
      <c r="AE2334" s="32"/>
      <c r="AT2334" s="15" t="s">
        <v>145</v>
      </c>
      <c r="AU2334" s="15" t="s">
        <v>83</v>
      </c>
    </row>
    <row r="2335" spans="1:65" s="2" customFormat="1" ht="16.5" customHeight="1">
      <c r="A2335" s="32"/>
      <c r="B2335" s="33"/>
      <c r="C2335" s="171" t="s">
        <v>4580</v>
      </c>
      <c r="D2335" s="171" t="s">
        <v>138</v>
      </c>
      <c r="E2335" s="172" t="s">
        <v>4581</v>
      </c>
      <c r="F2335" s="173" t="s">
        <v>4582</v>
      </c>
      <c r="G2335" s="174" t="s">
        <v>4549</v>
      </c>
      <c r="H2335" s="175">
        <v>10</v>
      </c>
      <c r="I2335" s="176"/>
      <c r="J2335" s="177">
        <f>ROUND(I2335*H2335,2)</f>
        <v>0</v>
      </c>
      <c r="K2335" s="173" t="s">
        <v>19</v>
      </c>
      <c r="L2335" s="37"/>
      <c r="M2335" s="178" t="s">
        <v>19</v>
      </c>
      <c r="N2335" s="179" t="s">
        <v>44</v>
      </c>
      <c r="O2335" s="62"/>
      <c r="P2335" s="180">
        <f>O2335*H2335</f>
        <v>0</v>
      </c>
      <c r="Q2335" s="180">
        <v>0</v>
      </c>
      <c r="R2335" s="180">
        <f>Q2335*H2335</f>
        <v>0</v>
      </c>
      <c r="S2335" s="180">
        <v>0</v>
      </c>
      <c r="T2335" s="181">
        <f>S2335*H2335</f>
        <v>0</v>
      </c>
      <c r="U2335" s="32"/>
      <c r="V2335" s="32"/>
      <c r="W2335" s="32"/>
      <c r="X2335" s="32"/>
      <c r="Y2335" s="32"/>
      <c r="Z2335" s="32"/>
      <c r="AA2335" s="32"/>
      <c r="AB2335" s="32"/>
      <c r="AC2335" s="32"/>
      <c r="AD2335" s="32"/>
      <c r="AE2335" s="32"/>
      <c r="AR2335" s="182" t="s">
        <v>143</v>
      </c>
      <c r="AT2335" s="182" t="s">
        <v>138</v>
      </c>
      <c r="AU2335" s="182" t="s">
        <v>83</v>
      </c>
      <c r="AY2335" s="15" t="s">
        <v>136</v>
      </c>
      <c r="BE2335" s="183">
        <f>IF(N2335="základní",J2335,0)</f>
        <v>0</v>
      </c>
      <c r="BF2335" s="183">
        <f>IF(N2335="snížená",J2335,0)</f>
        <v>0</v>
      </c>
      <c r="BG2335" s="183">
        <f>IF(N2335="zákl. přenesená",J2335,0)</f>
        <v>0</v>
      </c>
      <c r="BH2335" s="183">
        <f>IF(N2335="sníž. přenesená",J2335,0)</f>
        <v>0</v>
      </c>
      <c r="BI2335" s="183">
        <f>IF(N2335="nulová",J2335,0)</f>
        <v>0</v>
      </c>
      <c r="BJ2335" s="15" t="s">
        <v>81</v>
      </c>
      <c r="BK2335" s="183">
        <f>ROUND(I2335*H2335,2)</f>
        <v>0</v>
      </c>
      <c r="BL2335" s="15" t="s">
        <v>143</v>
      </c>
      <c r="BM2335" s="182" t="s">
        <v>4583</v>
      </c>
    </row>
    <row r="2336" spans="1:65" s="2" customFormat="1" ht="11.25">
      <c r="A2336" s="32"/>
      <c r="B2336" s="33"/>
      <c r="C2336" s="34"/>
      <c r="D2336" s="184" t="s">
        <v>145</v>
      </c>
      <c r="E2336" s="34"/>
      <c r="F2336" s="185" t="s">
        <v>4582</v>
      </c>
      <c r="G2336" s="34"/>
      <c r="H2336" s="34"/>
      <c r="I2336" s="186"/>
      <c r="J2336" s="34"/>
      <c r="K2336" s="34"/>
      <c r="L2336" s="37"/>
      <c r="M2336" s="187"/>
      <c r="N2336" s="188"/>
      <c r="O2336" s="62"/>
      <c r="P2336" s="62"/>
      <c r="Q2336" s="62"/>
      <c r="R2336" s="62"/>
      <c r="S2336" s="62"/>
      <c r="T2336" s="63"/>
      <c r="U2336" s="32"/>
      <c r="V2336" s="32"/>
      <c r="W2336" s="32"/>
      <c r="X2336" s="32"/>
      <c r="Y2336" s="32"/>
      <c r="Z2336" s="32"/>
      <c r="AA2336" s="32"/>
      <c r="AB2336" s="32"/>
      <c r="AC2336" s="32"/>
      <c r="AD2336" s="32"/>
      <c r="AE2336" s="32"/>
      <c r="AT2336" s="15" t="s">
        <v>145</v>
      </c>
      <c r="AU2336" s="15" t="s">
        <v>83</v>
      </c>
    </row>
    <row r="2337" spans="1:65" s="2" customFormat="1" ht="16.5" customHeight="1">
      <c r="A2337" s="32"/>
      <c r="B2337" s="33"/>
      <c r="C2337" s="171" t="s">
        <v>4584</v>
      </c>
      <c r="D2337" s="171" t="s">
        <v>138</v>
      </c>
      <c r="E2337" s="172" t="s">
        <v>4585</v>
      </c>
      <c r="F2337" s="173" t="s">
        <v>4586</v>
      </c>
      <c r="G2337" s="174" t="s">
        <v>4549</v>
      </c>
      <c r="H2337" s="175">
        <v>30</v>
      </c>
      <c r="I2337" s="176"/>
      <c r="J2337" s="177">
        <f>ROUND(I2337*H2337,2)</f>
        <v>0</v>
      </c>
      <c r="K2337" s="173" t="s">
        <v>19</v>
      </c>
      <c r="L2337" s="37"/>
      <c r="M2337" s="178" t="s">
        <v>19</v>
      </c>
      <c r="N2337" s="179" t="s">
        <v>44</v>
      </c>
      <c r="O2337" s="62"/>
      <c r="P2337" s="180">
        <f>O2337*H2337</f>
        <v>0</v>
      </c>
      <c r="Q2337" s="180">
        <v>0</v>
      </c>
      <c r="R2337" s="180">
        <f>Q2337*H2337</f>
        <v>0</v>
      </c>
      <c r="S2337" s="180">
        <v>0</v>
      </c>
      <c r="T2337" s="181">
        <f>S2337*H2337</f>
        <v>0</v>
      </c>
      <c r="U2337" s="32"/>
      <c r="V2337" s="32"/>
      <c r="W2337" s="32"/>
      <c r="X2337" s="32"/>
      <c r="Y2337" s="32"/>
      <c r="Z2337" s="32"/>
      <c r="AA2337" s="32"/>
      <c r="AB2337" s="32"/>
      <c r="AC2337" s="32"/>
      <c r="AD2337" s="32"/>
      <c r="AE2337" s="32"/>
      <c r="AR2337" s="182" t="s">
        <v>3069</v>
      </c>
      <c r="AT2337" s="182" t="s">
        <v>138</v>
      </c>
      <c r="AU2337" s="182" t="s">
        <v>83</v>
      </c>
      <c r="AY2337" s="15" t="s">
        <v>136</v>
      </c>
      <c r="BE2337" s="183">
        <f>IF(N2337="základní",J2337,0)</f>
        <v>0</v>
      </c>
      <c r="BF2337" s="183">
        <f>IF(N2337="snížená",J2337,0)</f>
        <v>0</v>
      </c>
      <c r="BG2337" s="183">
        <f>IF(N2337="zákl. přenesená",J2337,0)</f>
        <v>0</v>
      </c>
      <c r="BH2337" s="183">
        <f>IF(N2337="sníž. přenesená",J2337,0)</f>
        <v>0</v>
      </c>
      <c r="BI2337" s="183">
        <f>IF(N2337="nulová",J2337,0)</f>
        <v>0</v>
      </c>
      <c r="BJ2337" s="15" t="s">
        <v>81</v>
      </c>
      <c r="BK2337" s="183">
        <f>ROUND(I2337*H2337,2)</f>
        <v>0</v>
      </c>
      <c r="BL2337" s="15" t="s">
        <v>3069</v>
      </c>
      <c r="BM2337" s="182" t="s">
        <v>4587</v>
      </c>
    </row>
    <row r="2338" spans="1:65" s="2" customFormat="1" ht="11.25">
      <c r="A2338" s="32"/>
      <c r="B2338" s="33"/>
      <c r="C2338" s="34"/>
      <c r="D2338" s="184" t="s">
        <v>145</v>
      </c>
      <c r="E2338" s="34"/>
      <c r="F2338" s="185" t="s">
        <v>4586</v>
      </c>
      <c r="G2338" s="34"/>
      <c r="H2338" s="34"/>
      <c r="I2338" s="186"/>
      <c r="J2338" s="34"/>
      <c r="K2338" s="34"/>
      <c r="L2338" s="37"/>
      <c r="M2338" s="187"/>
      <c r="N2338" s="188"/>
      <c r="O2338" s="62"/>
      <c r="P2338" s="62"/>
      <c r="Q2338" s="62"/>
      <c r="R2338" s="62"/>
      <c r="S2338" s="62"/>
      <c r="T2338" s="63"/>
      <c r="U2338" s="32"/>
      <c r="V2338" s="32"/>
      <c r="W2338" s="32"/>
      <c r="X2338" s="32"/>
      <c r="Y2338" s="32"/>
      <c r="Z2338" s="32"/>
      <c r="AA2338" s="32"/>
      <c r="AB2338" s="32"/>
      <c r="AC2338" s="32"/>
      <c r="AD2338" s="32"/>
      <c r="AE2338" s="32"/>
      <c r="AT2338" s="15" t="s">
        <v>145</v>
      </c>
      <c r="AU2338" s="15" t="s">
        <v>83</v>
      </c>
    </row>
    <row r="2339" spans="1:65" s="2" customFormat="1" ht="16.5" customHeight="1">
      <c r="A2339" s="32"/>
      <c r="B2339" s="33"/>
      <c r="C2339" s="171" t="s">
        <v>4588</v>
      </c>
      <c r="D2339" s="171" t="s">
        <v>138</v>
      </c>
      <c r="E2339" s="172" t="s">
        <v>4589</v>
      </c>
      <c r="F2339" s="173" t="s">
        <v>4590</v>
      </c>
      <c r="G2339" s="174" t="s">
        <v>4549</v>
      </c>
      <c r="H2339" s="175">
        <v>30</v>
      </c>
      <c r="I2339" s="176"/>
      <c r="J2339" s="177">
        <f>ROUND(I2339*H2339,2)</f>
        <v>0</v>
      </c>
      <c r="K2339" s="173" t="s">
        <v>19</v>
      </c>
      <c r="L2339" s="37"/>
      <c r="M2339" s="178" t="s">
        <v>19</v>
      </c>
      <c r="N2339" s="179" t="s">
        <v>44</v>
      </c>
      <c r="O2339" s="62"/>
      <c r="P2339" s="180">
        <f>O2339*H2339</f>
        <v>0</v>
      </c>
      <c r="Q2339" s="180">
        <v>0</v>
      </c>
      <c r="R2339" s="180">
        <f>Q2339*H2339</f>
        <v>0</v>
      </c>
      <c r="S2339" s="180">
        <v>0</v>
      </c>
      <c r="T2339" s="181">
        <f>S2339*H2339</f>
        <v>0</v>
      </c>
      <c r="U2339" s="32"/>
      <c r="V2339" s="32"/>
      <c r="W2339" s="32"/>
      <c r="X2339" s="32"/>
      <c r="Y2339" s="32"/>
      <c r="Z2339" s="32"/>
      <c r="AA2339" s="32"/>
      <c r="AB2339" s="32"/>
      <c r="AC2339" s="32"/>
      <c r="AD2339" s="32"/>
      <c r="AE2339" s="32"/>
      <c r="AR2339" s="182" t="s">
        <v>143</v>
      </c>
      <c r="AT2339" s="182" t="s">
        <v>138</v>
      </c>
      <c r="AU2339" s="182" t="s">
        <v>83</v>
      </c>
      <c r="AY2339" s="15" t="s">
        <v>136</v>
      </c>
      <c r="BE2339" s="183">
        <f>IF(N2339="základní",J2339,0)</f>
        <v>0</v>
      </c>
      <c r="BF2339" s="183">
        <f>IF(N2339="snížená",J2339,0)</f>
        <v>0</v>
      </c>
      <c r="BG2339" s="183">
        <f>IF(N2339="zákl. přenesená",J2339,0)</f>
        <v>0</v>
      </c>
      <c r="BH2339" s="183">
        <f>IF(N2339="sníž. přenesená",J2339,0)</f>
        <v>0</v>
      </c>
      <c r="BI2339" s="183">
        <f>IF(N2339="nulová",J2339,0)</f>
        <v>0</v>
      </c>
      <c r="BJ2339" s="15" t="s">
        <v>81</v>
      </c>
      <c r="BK2339" s="183">
        <f>ROUND(I2339*H2339,2)</f>
        <v>0</v>
      </c>
      <c r="BL2339" s="15" t="s">
        <v>143</v>
      </c>
      <c r="BM2339" s="182" t="s">
        <v>4591</v>
      </c>
    </row>
    <row r="2340" spans="1:65" s="2" customFormat="1" ht="11.25">
      <c r="A2340" s="32"/>
      <c r="B2340" s="33"/>
      <c r="C2340" s="34"/>
      <c r="D2340" s="184" t="s">
        <v>145</v>
      </c>
      <c r="E2340" s="34"/>
      <c r="F2340" s="185" t="s">
        <v>4590</v>
      </c>
      <c r="G2340" s="34"/>
      <c r="H2340" s="34"/>
      <c r="I2340" s="186"/>
      <c r="J2340" s="34"/>
      <c r="K2340" s="34"/>
      <c r="L2340" s="37"/>
      <c r="M2340" s="187"/>
      <c r="N2340" s="188"/>
      <c r="O2340" s="62"/>
      <c r="P2340" s="62"/>
      <c r="Q2340" s="62"/>
      <c r="R2340" s="62"/>
      <c r="S2340" s="62"/>
      <c r="T2340" s="63"/>
      <c r="U2340" s="32"/>
      <c r="V2340" s="32"/>
      <c r="W2340" s="32"/>
      <c r="X2340" s="32"/>
      <c r="Y2340" s="32"/>
      <c r="Z2340" s="32"/>
      <c r="AA2340" s="32"/>
      <c r="AB2340" s="32"/>
      <c r="AC2340" s="32"/>
      <c r="AD2340" s="32"/>
      <c r="AE2340" s="32"/>
      <c r="AT2340" s="15" t="s">
        <v>145</v>
      </c>
      <c r="AU2340" s="15" t="s">
        <v>83</v>
      </c>
    </row>
    <row r="2341" spans="1:65" s="2" customFormat="1" ht="16.5" customHeight="1">
      <c r="A2341" s="32"/>
      <c r="B2341" s="33"/>
      <c r="C2341" s="171" t="s">
        <v>4592</v>
      </c>
      <c r="D2341" s="171" t="s">
        <v>138</v>
      </c>
      <c r="E2341" s="172" t="s">
        <v>4593</v>
      </c>
      <c r="F2341" s="173" t="s">
        <v>4594</v>
      </c>
      <c r="G2341" s="174" t="s">
        <v>4549</v>
      </c>
      <c r="H2341" s="175">
        <v>40</v>
      </c>
      <c r="I2341" s="176"/>
      <c r="J2341" s="177">
        <f>ROUND(I2341*H2341,2)</f>
        <v>0</v>
      </c>
      <c r="K2341" s="173" t="s">
        <v>3431</v>
      </c>
      <c r="L2341" s="37"/>
      <c r="M2341" s="178" t="s">
        <v>19</v>
      </c>
      <c r="N2341" s="179" t="s">
        <v>44</v>
      </c>
      <c r="O2341" s="62"/>
      <c r="P2341" s="180">
        <f>O2341*H2341</f>
        <v>0</v>
      </c>
      <c r="Q2341" s="180">
        <v>0</v>
      </c>
      <c r="R2341" s="180">
        <f>Q2341*H2341</f>
        <v>0</v>
      </c>
      <c r="S2341" s="180">
        <v>0</v>
      </c>
      <c r="T2341" s="181">
        <f>S2341*H2341</f>
        <v>0</v>
      </c>
      <c r="U2341" s="32"/>
      <c r="V2341" s="32"/>
      <c r="W2341" s="32"/>
      <c r="X2341" s="32"/>
      <c r="Y2341" s="32"/>
      <c r="Z2341" s="32"/>
      <c r="AA2341" s="32"/>
      <c r="AB2341" s="32"/>
      <c r="AC2341" s="32"/>
      <c r="AD2341" s="32"/>
      <c r="AE2341" s="32"/>
      <c r="AR2341" s="182" t="s">
        <v>3069</v>
      </c>
      <c r="AT2341" s="182" t="s">
        <v>138</v>
      </c>
      <c r="AU2341" s="182" t="s">
        <v>83</v>
      </c>
      <c r="AY2341" s="15" t="s">
        <v>136</v>
      </c>
      <c r="BE2341" s="183">
        <f>IF(N2341="základní",J2341,0)</f>
        <v>0</v>
      </c>
      <c r="BF2341" s="183">
        <f>IF(N2341="snížená",J2341,0)</f>
        <v>0</v>
      </c>
      <c r="BG2341" s="183">
        <f>IF(N2341="zákl. přenesená",J2341,0)</f>
        <v>0</v>
      </c>
      <c r="BH2341" s="183">
        <f>IF(N2341="sníž. přenesená",J2341,0)</f>
        <v>0</v>
      </c>
      <c r="BI2341" s="183">
        <f>IF(N2341="nulová",J2341,0)</f>
        <v>0</v>
      </c>
      <c r="BJ2341" s="15" t="s">
        <v>81</v>
      </c>
      <c r="BK2341" s="183">
        <f>ROUND(I2341*H2341,2)</f>
        <v>0</v>
      </c>
      <c r="BL2341" s="15" t="s">
        <v>3069</v>
      </c>
      <c r="BM2341" s="182" t="s">
        <v>4595</v>
      </c>
    </row>
    <row r="2342" spans="1:65" s="2" customFormat="1" ht="11.25">
      <c r="A2342" s="32"/>
      <c r="B2342" s="33"/>
      <c r="C2342" s="34"/>
      <c r="D2342" s="184" t="s">
        <v>145</v>
      </c>
      <c r="E2342" s="34"/>
      <c r="F2342" s="185" t="s">
        <v>4594</v>
      </c>
      <c r="G2342" s="34"/>
      <c r="H2342" s="34"/>
      <c r="I2342" s="186"/>
      <c r="J2342" s="34"/>
      <c r="K2342" s="34"/>
      <c r="L2342" s="37"/>
      <c r="M2342" s="187"/>
      <c r="N2342" s="188"/>
      <c r="O2342" s="62"/>
      <c r="P2342" s="62"/>
      <c r="Q2342" s="62"/>
      <c r="R2342" s="62"/>
      <c r="S2342" s="62"/>
      <c r="T2342" s="63"/>
      <c r="U2342" s="32"/>
      <c r="V2342" s="32"/>
      <c r="W2342" s="32"/>
      <c r="X2342" s="32"/>
      <c r="Y2342" s="32"/>
      <c r="Z2342" s="32"/>
      <c r="AA2342" s="32"/>
      <c r="AB2342" s="32"/>
      <c r="AC2342" s="32"/>
      <c r="AD2342" s="32"/>
      <c r="AE2342" s="32"/>
      <c r="AT2342" s="15" t="s">
        <v>145</v>
      </c>
      <c r="AU2342" s="15" t="s">
        <v>83</v>
      </c>
    </row>
    <row r="2343" spans="1:65" s="2" customFormat="1" ht="16.5" customHeight="1">
      <c r="A2343" s="32"/>
      <c r="B2343" s="33"/>
      <c r="C2343" s="171" t="s">
        <v>4596</v>
      </c>
      <c r="D2343" s="171" t="s">
        <v>138</v>
      </c>
      <c r="E2343" s="172" t="s">
        <v>4597</v>
      </c>
      <c r="F2343" s="173" t="s">
        <v>4598</v>
      </c>
      <c r="G2343" s="174" t="s">
        <v>4549</v>
      </c>
      <c r="H2343" s="175">
        <v>1</v>
      </c>
      <c r="I2343" s="176"/>
      <c r="J2343" s="177">
        <f>ROUND(I2343*H2343,2)</f>
        <v>0</v>
      </c>
      <c r="K2343" s="173" t="s">
        <v>3431</v>
      </c>
      <c r="L2343" s="37"/>
      <c r="M2343" s="178" t="s">
        <v>19</v>
      </c>
      <c r="N2343" s="179" t="s">
        <v>44</v>
      </c>
      <c r="O2343" s="62"/>
      <c r="P2343" s="180">
        <f>O2343*H2343</f>
        <v>0</v>
      </c>
      <c r="Q2343" s="180">
        <v>0</v>
      </c>
      <c r="R2343" s="180">
        <f>Q2343*H2343</f>
        <v>0</v>
      </c>
      <c r="S2343" s="180">
        <v>0</v>
      </c>
      <c r="T2343" s="181">
        <f>S2343*H2343</f>
        <v>0</v>
      </c>
      <c r="U2343" s="32"/>
      <c r="V2343" s="32"/>
      <c r="W2343" s="32"/>
      <c r="X2343" s="32"/>
      <c r="Y2343" s="32"/>
      <c r="Z2343" s="32"/>
      <c r="AA2343" s="32"/>
      <c r="AB2343" s="32"/>
      <c r="AC2343" s="32"/>
      <c r="AD2343" s="32"/>
      <c r="AE2343" s="32"/>
      <c r="AR2343" s="182" t="s">
        <v>3069</v>
      </c>
      <c r="AT2343" s="182" t="s">
        <v>138</v>
      </c>
      <c r="AU2343" s="182" t="s">
        <v>83</v>
      </c>
      <c r="AY2343" s="15" t="s">
        <v>136</v>
      </c>
      <c r="BE2343" s="183">
        <f>IF(N2343="základní",J2343,0)</f>
        <v>0</v>
      </c>
      <c r="BF2343" s="183">
        <f>IF(N2343="snížená",J2343,0)</f>
        <v>0</v>
      </c>
      <c r="BG2343" s="183">
        <f>IF(N2343="zákl. přenesená",J2343,0)</f>
        <v>0</v>
      </c>
      <c r="BH2343" s="183">
        <f>IF(N2343="sníž. přenesená",J2343,0)</f>
        <v>0</v>
      </c>
      <c r="BI2343" s="183">
        <f>IF(N2343="nulová",J2343,0)</f>
        <v>0</v>
      </c>
      <c r="BJ2343" s="15" t="s">
        <v>81</v>
      </c>
      <c r="BK2343" s="183">
        <f>ROUND(I2343*H2343,2)</f>
        <v>0</v>
      </c>
      <c r="BL2343" s="15" t="s">
        <v>3069</v>
      </c>
      <c r="BM2343" s="182" t="s">
        <v>4599</v>
      </c>
    </row>
    <row r="2344" spans="1:65" s="2" customFormat="1" ht="11.25">
      <c r="A2344" s="32"/>
      <c r="B2344" s="33"/>
      <c r="C2344" s="34"/>
      <c r="D2344" s="184" t="s">
        <v>145</v>
      </c>
      <c r="E2344" s="34"/>
      <c r="F2344" s="185" t="s">
        <v>4598</v>
      </c>
      <c r="G2344" s="34"/>
      <c r="H2344" s="34"/>
      <c r="I2344" s="186"/>
      <c r="J2344" s="34"/>
      <c r="K2344" s="34"/>
      <c r="L2344" s="37"/>
      <c r="M2344" s="202"/>
      <c r="N2344" s="203"/>
      <c r="O2344" s="204"/>
      <c r="P2344" s="204"/>
      <c r="Q2344" s="204"/>
      <c r="R2344" s="204"/>
      <c r="S2344" s="204"/>
      <c r="T2344" s="205"/>
      <c r="U2344" s="32"/>
      <c r="V2344" s="32"/>
      <c r="W2344" s="32"/>
      <c r="X2344" s="32"/>
      <c r="Y2344" s="32"/>
      <c r="Z2344" s="32"/>
      <c r="AA2344" s="32"/>
      <c r="AB2344" s="32"/>
      <c r="AC2344" s="32"/>
      <c r="AD2344" s="32"/>
      <c r="AE2344" s="32"/>
      <c r="AT2344" s="15" t="s">
        <v>145</v>
      </c>
      <c r="AU2344" s="15" t="s">
        <v>83</v>
      </c>
    </row>
    <row r="2345" spans="1:65" s="2" customFormat="1" ht="6.95" customHeight="1">
      <c r="A2345" s="32"/>
      <c r="B2345" s="45"/>
      <c r="C2345" s="46"/>
      <c r="D2345" s="46"/>
      <c r="E2345" s="46"/>
      <c r="F2345" s="46"/>
      <c r="G2345" s="46"/>
      <c r="H2345" s="46"/>
      <c r="I2345" s="46"/>
      <c r="J2345" s="46"/>
      <c r="K2345" s="46"/>
      <c r="L2345" s="37"/>
      <c r="M2345" s="32"/>
      <c r="O2345" s="32"/>
      <c r="P2345" s="32"/>
      <c r="Q2345" s="32"/>
      <c r="R2345" s="32"/>
      <c r="S2345" s="32"/>
      <c r="T2345" s="32"/>
      <c r="U2345" s="32"/>
      <c r="V2345" s="32"/>
      <c r="W2345" s="32"/>
      <c r="X2345" s="32"/>
      <c r="Y2345" s="32"/>
      <c r="Z2345" s="32"/>
      <c r="AA2345" s="32"/>
      <c r="AB2345" s="32"/>
      <c r="AC2345" s="32"/>
      <c r="AD2345" s="32"/>
      <c r="AE2345" s="32"/>
    </row>
  </sheetData>
  <sheetProtection algorithmName="SHA-512" hashValue="psA8mHCSr5DyIA+psqtz0aqP3BhzZkRubMxYPXrUwm6yrxJjwS+HxGWz1n0FhKNL4nHFUtuWJ2mqvQd9Rp64VA==" saltValue="a8lysDxeBH9Vs6VI1XVSiLJmoGsfhfdZOPKWt1ZLaJ49fbvUR2kZlNUrYauI9sqKpbG86MQbHeDhCTZ+q/0c6g==" spinCount="100000" sheet="1" objects="1" scenarios="1" formatColumns="0" formatRows="0" autoFilter="0"/>
  <autoFilter ref="C102:K2344"/>
  <mergeCells count="9">
    <mergeCell ref="E50:H50"/>
    <mergeCell ref="E93:H93"/>
    <mergeCell ref="E95:H95"/>
    <mergeCell ref="L2:V2"/>
    <mergeCell ref="E7:H7"/>
    <mergeCell ref="E9:H9"/>
    <mergeCell ref="E18:H18"/>
    <mergeCell ref="E27:H27"/>
    <mergeCell ref="E48:H48"/>
  </mergeCells>
  <hyperlinks>
    <hyperlink ref="F108" r:id="rId1"/>
    <hyperlink ref="F111" r:id="rId2"/>
    <hyperlink ref="F114" r:id="rId3"/>
    <hyperlink ref="F117" r:id="rId4"/>
    <hyperlink ref="F120" r:id="rId5"/>
    <hyperlink ref="F123" r:id="rId6"/>
    <hyperlink ref="F126" r:id="rId7"/>
    <hyperlink ref="F129" r:id="rId8"/>
    <hyperlink ref="F132" r:id="rId9"/>
    <hyperlink ref="F135" r:id="rId10"/>
    <hyperlink ref="F138" r:id="rId11"/>
    <hyperlink ref="F141" r:id="rId12"/>
    <hyperlink ref="F144" r:id="rId13"/>
    <hyperlink ref="F147" r:id="rId14"/>
    <hyperlink ref="F150" r:id="rId15"/>
    <hyperlink ref="F153" r:id="rId16"/>
    <hyperlink ref="F156" r:id="rId17"/>
    <hyperlink ref="F159" r:id="rId18"/>
    <hyperlink ref="F162" r:id="rId19"/>
    <hyperlink ref="F165" r:id="rId20"/>
    <hyperlink ref="F168" r:id="rId21"/>
    <hyperlink ref="F171" r:id="rId22"/>
    <hyperlink ref="F174" r:id="rId23"/>
    <hyperlink ref="F177" r:id="rId24"/>
    <hyperlink ref="F180" r:id="rId25"/>
    <hyperlink ref="F183" r:id="rId26"/>
    <hyperlink ref="F186" r:id="rId27"/>
    <hyperlink ref="F189" r:id="rId28"/>
    <hyperlink ref="F192" r:id="rId29"/>
    <hyperlink ref="F195" r:id="rId30"/>
    <hyperlink ref="F198" r:id="rId31"/>
    <hyperlink ref="F201" r:id="rId32"/>
    <hyperlink ref="F204" r:id="rId33"/>
    <hyperlink ref="F207" r:id="rId34"/>
    <hyperlink ref="F210" r:id="rId35"/>
    <hyperlink ref="F213" r:id="rId36"/>
    <hyperlink ref="F216" r:id="rId37"/>
    <hyperlink ref="F219" r:id="rId38"/>
    <hyperlink ref="F222" r:id="rId39"/>
    <hyperlink ref="F225" r:id="rId40"/>
    <hyperlink ref="F228" r:id="rId41"/>
    <hyperlink ref="F231" r:id="rId42"/>
    <hyperlink ref="F234" r:id="rId43"/>
    <hyperlink ref="F237" r:id="rId44"/>
    <hyperlink ref="F246" r:id="rId45"/>
    <hyperlink ref="F249" r:id="rId46"/>
    <hyperlink ref="F252" r:id="rId47"/>
    <hyperlink ref="F255" r:id="rId48"/>
    <hyperlink ref="F258" r:id="rId49"/>
    <hyperlink ref="F261" r:id="rId50"/>
    <hyperlink ref="F264" r:id="rId51"/>
    <hyperlink ref="F267" r:id="rId52"/>
    <hyperlink ref="F270" r:id="rId53"/>
    <hyperlink ref="F273" r:id="rId54"/>
    <hyperlink ref="F276" r:id="rId55"/>
    <hyperlink ref="F279" r:id="rId56"/>
    <hyperlink ref="F282" r:id="rId57"/>
    <hyperlink ref="F285" r:id="rId58"/>
    <hyperlink ref="F288" r:id="rId59"/>
    <hyperlink ref="F291" r:id="rId60"/>
    <hyperlink ref="F294" r:id="rId61"/>
    <hyperlink ref="F297" r:id="rId62"/>
    <hyperlink ref="F300" r:id="rId63"/>
    <hyperlink ref="F303" r:id="rId64"/>
    <hyperlink ref="F306" r:id="rId65"/>
    <hyperlink ref="F309" r:id="rId66"/>
    <hyperlink ref="F312" r:id="rId67"/>
    <hyperlink ref="F315" r:id="rId68"/>
    <hyperlink ref="F318" r:id="rId69"/>
    <hyperlink ref="F321" r:id="rId70"/>
    <hyperlink ref="F326" r:id="rId71"/>
    <hyperlink ref="F329" r:id="rId72"/>
    <hyperlink ref="F332" r:id="rId73"/>
    <hyperlink ref="F335" r:id="rId74"/>
    <hyperlink ref="F338" r:id="rId75"/>
    <hyperlink ref="F341" r:id="rId76"/>
    <hyperlink ref="F344" r:id="rId77"/>
    <hyperlink ref="F347" r:id="rId78"/>
    <hyperlink ref="F350" r:id="rId79"/>
    <hyperlink ref="F353" r:id="rId80"/>
    <hyperlink ref="F356" r:id="rId81"/>
    <hyperlink ref="F359" r:id="rId82"/>
    <hyperlink ref="F362" r:id="rId83"/>
    <hyperlink ref="F365" r:id="rId84"/>
    <hyperlink ref="F368" r:id="rId85"/>
    <hyperlink ref="F371" r:id="rId86"/>
    <hyperlink ref="F374" r:id="rId87"/>
    <hyperlink ref="F377" r:id="rId88"/>
    <hyperlink ref="F380" r:id="rId89"/>
    <hyperlink ref="F383" r:id="rId90"/>
    <hyperlink ref="F386" r:id="rId91"/>
    <hyperlink ref="F389" r:id="rId92"/>
    <hyperlink ref="F392" r:id="rId93"/>
    <hyperlink ref="F395" r:id="rId94"/>
    <hyperlink ref="F398" r:id="rId95"/>
    <hyperlink ref="F401" r:id="rId96"/>
    <hyperlink ref="F404" r:id="rId97"/>
    <hyperlink ref="F409" r:id="rId98"/>
    <hyperlink ref="F412" r:id="rId99"/>
    <hyperlink ref="F415" r:id="rId100"/>
    <hyperlink ref="F418" r:id="rId101"/>
    <hyperlink ref="F421" r:id="rId102"/>
    <hyperlink ref="F426" r:id="rId103"/>
    <hyperlink ref="F429" r:id="rId104"/>
    <hyperlink ref="F432" r:id="rId105"/>
    <hyperlink ref="F435" r:id="rId106"/>
    <hyperlink ref="F438" r:id="rId107"/>
    <hyperlink ref="F442" r:id="rId108"/>
    <hyperlink ref="F445" r:id="rId109"/>
    <hyperlink ref="F448" r:id="rId110"/>
    <hyperlink ref="F451" r:id="rId111"/>
    <hyperlink ref="F454" r:id="rId112"/>
    <hyperlink ref="F459" r:id="rId113"/>
    <hyperlink ref="F462" r:id="rId114"/>
    <hyperlink ref="F465" r:id="rId115"/>
    <hyperlink ref="F468" r:id="rId116"/>
    <hyperlink ref="F471" r:id="rId117"/>
    <hyperlink ref="F474" r:id="rId118"/>
    <hyperlink ref="F477" r:id="rId119"/>
    <hyperlink ref="F480" r:id="rId120"/>
    <hyperlink ref="F483" r:id="rId121"/>
    <hyperlink ref="F486" r:id="rId122"/>
    <hyperlink ref="F489" r:id="rId123"/>
    <hyperlink ref="F492" r:id="rId124"/>
    <hyperlink ref="F495" r:id="rId125"/>
    <hyperlink ref="F498" r:id="rId126"/>
    <hyperlink ref="F501" r:id="rId127"/>
    <hyperlink ref="F504" r:id="rId128"/>
    <hyperlink ref="F507" r:id="rId129"/>
    <hyperlink ref="F510" r:id="rId130"/>
    <hyperlink ref="F513" r:id="rId131"/>
    <hyperlink ref="F516" r:id="rId132"/>
    <hyperlink ref="F519" r:id="rId133"/>
    <hyperlink ref="F522" r:id="rId134"/>
    <hyperlink ref="F525" r:id="rId135"/>
    <hyperlink ref="F528" r:id="rId136"/>
    <hyperlink ref="F531" r:id="rId137"/>
    <hyperlink ref="F541" r:id="rId138"/>
    <hyperlink ref="F544" r:id="rId139"/>
    <hyperlink ref="F547" r:id="rId140"/>
    <hyperlink ref="F550" r:id="rId141"/>
    <hyperlink ref="F553" r:id="rId142"/>
    <hyperlink ref="F556" r:id="rId143"/>
    <hyperlink ref="F559" r:id="rId144"/>
    <hyperlink ref="F562" r:id="rId145"/>
    <hyperlink ref="F565" r:id="rId146"/>
    <hyperlink ref="F568" r:id="rId147"/>
    <hyperlink ref="F573" r:id="rId148"/>
    <hyperlink ref="F576" r:id="rId149"/>
    <hyperlink ref="F579" r:id="rId150"/>
    <hyperlink ref="F582" r:id="rId151"/>
    <hyperlink ref="F587" r:id="rId152"/>
    <hyperlink ref="F590" r:id="rId153"/>
    <hyperlink ref="F593" r:id="rId154"/>
    <hyperlink ref="F596" r:id="rId155"/>
    <hyperlink ref="F599" r:id="rId156"/>
    <hyperlink ref="F603" r:id="rId157"/>
    <hyperlink ref="F606" r:id="rId158"/>
    <hyperlink ref="F609" r:id="rId159"/>
    <hyperlink ref="F614" r:id="rId160"/>
    <hyperlink ref="F617" r:id="rId161"/>
    <hyperlink ref="F624" r:id="rId162"/>
    <hyperlink ref="F627" r:id="rId163"/>
    <hyperlink ref="F630" r:id="rId164"/>
    <hyperlink ref="F635" r:id="rId165"/>
    <hyperlink ref="F644" r:id="rId166"/>
    <hyperlink ref="F647" r:id="rId167"/>
    <hyperlink ref="F650" r:id="rId168"/>
    <hyperlink ref="F653" r:id="rId169"/>
    <hyperlink ref="F656" r:id="rId170"/>
    <hyperlink ref="F659" r:id="rId171"/>
    <hyperlink ref="F672" r:id="rId172"/>
    <hyperlink ref="F679" r:id="rId173"/>
    <hyperlink ref="F682" r:id="rId174"/>
    <hyperlink ref="F685" r:id="rId175"/>
    <hyperlink ref="F688" r:id="rId176"/>
    <hyperlink ref="F691" r:id="rId177"/>
    <hyperlink ref="F694" r:id="rId178"/>
    <hyperlink ref="F697" r:id="rId179"/>
    <hyperlink ref="F700" r:id="rId180"/>
    <hyperlink ref="F703" r:id="rId181"/>
    <hyperlink ref="F706" r:id="rId182"/>
    <hyperlink ref="F709" r:id="rId183"/>
    <hyperlink ref="F712" r:id="rId184"/>
    <hyperlink ref="F715" r:id="rId185"/>
    <hyperlink ref="F718" r:id="rId186"/>
    <hyperlink ref="F721" r:id="rId187"/>
    <hyperlink ref="F724" r:id="rId188"/>
    <hyperlink ref="F728" r:id="rId189"/>
    <hyperlink ref="F731" r:id="rId190"/>
    <hyperlink ref="F734" r:id="rId191"/>
    <hyperlink ref="F737" r:id="rId192"/>
    <hyperlink ref="F740" r:id="rId193"/>
    <hyperlink ref="F743" r:id="rId194"/>
    <hyperlink ref="F746" r:id="rId195"/>
    <hyperlink ref="F749" r:id="rId196"/>
    <hyperlink ref="F752" r:id="rId197"/>
    <hyperlink ref="F757" r:id="rId198"/>
    <hyperlink ref="F778" r:id="rId199"/>
    <hyperlink ref="F781" r:id="rId200"/>
    <hyperlink ref="F784" r:id="rId201"/>
    <hyperlink ref="F787" r:id="rId202"/>
    <hyperlink ref="F790" r:id="rId203"/>
    <hyperlink ref="F793" r:id="rId204"/>
    <hyperlink ref="F796" r:id="rId205"/>
    <hyperlink ref="F799" r:id="rId206"/>
    <hyperlink ref="F802" r:id="rId207"/>
    <hyperlink ref="F805" r:id="rId208"/>
    <hyperlink ref="F815" r:id="rId209"/>
    <hyperlink ref="F818" r:id="rId210"/>
    <hyperlink ref="F823" r:id="rId211"/>
    <hyperlink ref="F826" r:id="rId212"/>
    <hyperlink ref="F829" r:id="rId213"/>
    <hyperlink ref="F832" r:id="rId214"/>
    <hyperlink ref="F835" r:id="rId215"/>
    <hyperlink ref="F838" r:id="rId216"/>
    <hyperlink ref="F841" r:id="rId217"/>
    <hyperlink ref="F844" r:id="rId218"/>
    <hyperlink ref="F847" r:id="rId219"/>
    <hyperlink ref="F850" r:id="rId220"/>
    <hyperlink ref="F853" r:id="rId221"/>
    <hyperlink ref="F856" r:id="rId222"/>
    <hyperlink ref="F859" r:id="rId223"/>
    <hyperlink ref="F862" r:id="rId224"/>
    <hyperlink ref="F865" r:id="rId225"/>
    <hyperlink ref="F868" r:id="rId226"/>
    <hyperlink ref="F871" r:id="rId227"/>
    <hyperlink ref="F874" r:id="rId228"/>
    <hyperlink ref="F877" r:id="rId229"/>
    <hyperlink ref="F880" r:id="rId230"/>
    <hyperlink ref="F883" r:id="rId231"/>
    <hyperlink ref="F886" r:id="rId232"/>
    <hyperlink ref="F889" r:id="rId233"/>
    <hyperlink ref="F892" r:id="rId234"/>
    <hyperlink ref="F895" r:id="rId235"/>
    <hyperlink ref="F898" r:id="rId236"/>
    <hyperlink ref="F901" r:id="rId237"/>
    <hyperlink ref="F904" r:id="rId238"/>
    <hyperlink ref="F907" r:id="rId239"/>
    <hyperlink ref="F910" r:id="rId240"/>
    <hyperlink ref="F913" r:id="rId241"/>
    <hyperlink ref="F916" r:id="rId242"/>
    <hyperlink ref="F920" r:id="rId243"/>
    <hyperlink ref="F923" r:id="rId244"/>
    <hyperlink ref="F952" r:id="rId245"/>
    <hyperlink ref="F955" r:id="rId246"/>
    <hyperlink ref="F958" r:id="rId247"/>
    <hyperlink ref="F961" r:id="rId248"/>
    <hyperlink ref="F964" r:id="rId249"/>
    <hyperlink ref="F967" r:id="rId250"/>
    <hyperlink ref="F970" r:id="rId251"/>
    <hyperlink ref="F973" r:id="rId252"/>
    <hyperlink ref="F976" r:id="rId253"/>
    <hyperlink ref="F979" r:id="rId254"/>
    <hyperlink ref="F982" r:id="rId255"/>
    <hyperlink ref="F985" r:id="rId256"/>
    <hyperlink ref="F988" r:id="rId257"/>
    <hyperlink ref="F991" r:id="rId258"/>
    <hyperlink ref="F994" r:id="rId259"/>
    <hyperlink ref="F997" r:id="rId260"/>
    <hyperlink ref="F1000" r:id="rId261"/>
    <hyperlink ref="F1003" r:id="rId262"/>
    <hyperlink ref="F1006" r:id="rId263"/>
    <hyperlink ref="F1009" r:id="rId264"/>
    <hyperlink ref="F1012" r:id="rId265"/>
    <hyperlink ref="F1017" r:id="rId266"/>
    <hyperlink ref="F1024" r:id="rId267"/>
    <hyperlink ref="F1027" r:id="rId268"/>
    <hyperlink ref="F1030" r:id="rId269"/>
    <hyperlink ref="F1035" r:id="rId270"/>
    <hyperlink ref="F1048" r:id="rId271"/>
    <hyperlink ref="F1051" r:id="rId272"/>
    <hyperlink ref="F1054" r:id="rId273"/>
    <hyperlink ref="F1057" r:id="rId274"/>
    <hyperlink ref="F1060" r:id="rId275"/>
    <hyperlink ref="F1063" r:id="rId276"/>
    <hyperlink ref="F1068" r:id="rId277"/>
    <hyperlink ref="F1073" r:id="rId278"/>
    <hyperlink ref="F1078" r:id="rId279"/>
    <hyperlink ref="F1081" r:id="rId280"/>
    <hyperlink ref="F1086" r:id="rId281"/>
    <hyperlink ref="F1089" r:id="rId282"/>
    <hyperlink ref="F1102" r:id="rId283"/>
    <hyperlink ref="F1105" r:id="rId284"/>
    <hyperlink ref="F1108" r:id="rId285"/>
    <hyperlink ref="F1111" r:id="rId286"/>
    <hyperlink ref="F1114" r:id="rId287"/>
    <hyperlink ref="F1117" r:id="rId288"/>
    <hyperlink ref="F1120" r:id="rId289"/>
    <hyperlink ref="F1123" r:id="rId290"/>
    <hyperlink ref="F1126" r:id="rId291"/>
    <hyperlink ref="F1129" r:id="rId292"/>
    <hyperlink ref="F1132" r:id="rId293"/>
    <hyperlink ref="F1135" r:id="rId294"/>
    <hyperlink ref="F1138" r:id="rId295"/>
    <hyperlink ref="F1141" r:id="rId296"/>
    <hyperlink ref="F1144" r:id="rId297"/>
    <hyperlink ref="F1147" r:id="rId298"/>
    <hyperlink ref="F1150" r:id="rId299"/>
    <hyperlink ref="F1153" r:id="rId300"/>
    <hyperlink ref="F1156" r:id="rId301"/>
    <hyperlink ref="F1159" r:id="rId302"/>
    <hyperlink ref="F1162" r:id="rId303"/>
    <hyperlink ref="F1165" r:id="rId304"/>
    <hyperlink ref="F1168" r:id="rId305"/>
    <hyperlink ref="F1171" r:id="rId306"/>
    <hyperlink ref="F1174" r:id="rId307"/>
    <hyperlink ref="F1177" r:id="rId308"/>
    <hyperlink ref="F1180" r:id="rId309"/>
    <hyperlink ref="F1183" r:id="rId310"/>
    <hyperlink ref="F1186" r:id="rId311"/>
    <hyperlink ref="F1189" r:id="rId312"/>
    <hyperlink ref="F1192" r:id="rId313"/>
    <hyperlink ref="F1195" r:id="rId314"/>
    <hyperlink ref="F1198" r:id="rId315"/>
    <hyperlink ref="F1201" r:id="rId316"/>
    <hyperlink ref="F1204" r:id="rId317"/>
    <hyperlink ref="F1207" r:id="rId318"/>
    <hyperlink ref="F1210" r:id="rId319"/>
    <hyperlink ref="F1213" r:id="rId320"/>
    <hyperlink ref="F1216" r:id="rId321"/>
    <hyperlink ref="F1219" r:id="rId322"/>
    <hyperlink ref="F1222" r:id="rId323"/>
    <hyperlink ref="F1225" r:id="rId324"/>
    <hyperlink ref="F1228" r:id="rId325"/>
    <hyperlink ref="F1231" r:id="rId326"/>
    <hyperlink ref="F1234" r:id="rId327"/>
    <hyperlink ref="F1237" r:id="rId328"/>
    <hyperlink ref="F1240" r:id="rId329"/>
    <hyperlink ref="F1243" r:id="rId330"/>
    <hyperlink ref="F1246" r:id="rId331"/>
    <hyperlink ref="F1249" r:id="rId332"/>
    <hyperlink ref="F1252" r:id="rId333"/>
    <hyperlink ref="F1255" r:id="rId334"/>
    <hyperlink ref="F1258" r:id="rId335"/>
    <hyperlink ref="F1261" r:id="rId336"/>
    <hyperlink ref="F1264" r:id="rId337"/>
    <hyperlink ref="F1267" r:id="rId338"/>
    <hyperlink ref="F1270" r:id="rId339"/>
    <hyperlink ref="F1273" r:id="rId340"/>
    <hyperlink ref="F1276" r:id="rId341"/>
    <hyperlink ref="F1279" r:id="rId342"/>
    <hyperlink ref="F1282" r:id="rId343"/>
    <hyperlink ref="F1285" r:id="rId344"/>
    <hyperlink ref="F1288" r:id="rId345"/>
    <hyperlink ref="F1291" r:id="rId346"/>
    <hyperlink ref="F1298" r:id="rId347"/>
    <hyperlink ref="F1301" r:id="rId348"/>
    <hyperlink ref="F1304" r:id="rId349"/>
    <hyperlink ref="F1307" r:id="rId350"/>
    <hyperlink ref="F1310" r:id="rId351"/>
    <hyperlink ref="F1313" r:id="rId352"/>
    <hyperlink ref="F1316" r:id="rId353"/>
    <hyperlink ref="F1319" r:id="rId354"/>
    <hyperlink ref="F1322" r:id="rId355"/>
    <hyperlink ref="F1325" r:id="rId356"/>
    <hyperlink ref="F1328" r:id="rId357"/>
    <hyperlink ref="F1331" r:id="rId358"/>
    <hyperlink ref="F1334" r:id="rId359"/>
    <hyperlink ref="F1337" r:id="rId360"/>
    <hyperlink ref="F1340" r:id="rId361"/>
    <hyperlink ref="F1343" r:id="rId362"/>
    <hyperlink ref="F1346" r:id="rId363"/>
    <hyperlink ref="F1349" r:id="rId364"/>
    <hyperlink ref="F1352" r:id="rId365"/>
    <hyperlink ref="F1355" r:id="rId366"/>
    <hyperlink ref="F1358" r:id="rId367"/>
    <hyperlink ref="F1361" r:id="rId368"/>
    <hyperlink ref="F1364" r:id="rId369"/>
    <hyperlink ref="F1367" r:id="rId370"/>
    <hyperlink ref="F1370" r:id="rId371"/>
    <hyperlink ref="F1373" r:id="rId372"/>
    <hyperlink ref="F1376" r:id="rId373"/>
    <hyperlink ref="F1379" r:id="rId374"/>
    <hyperlink ref="F1382" r:id="rId375"/>
    <hyperlink ref="F1385" r:id="rId376"/>
    <hyperlink ref="F1388" r:id="rId377"/>
    <hyperlink ref="F1391" r:id="rId378"/>
    <hyperlink ref="F1394" r:id="rId379"/>
    <hyperlink ref="F1397" r:id="rId380"/>
    <hyperlink ref="F1400" r:id="rId381"/>
    <hyperlink ref="F1403" r:id="rId382"/>
    <hyperlink ref="F1406" r:id="rId383"/>
    <hyperlink ref="F1409" r:id="rId384"/>
    <hyperlink ref="F1412" r:id="rId385"/>
    <hyperlink ref="F1415" r:id="rId386"/>
    <hyperlink ref="F1418" r:id="rId387"/>
    <hyperlink ref="F1421" r:id="rId388"/>
    <hyperlink ref="F1424" r:id="rId389"/>
    <hyperlink ref="F1427" r:id="rId390"/>
    <hyperlink ref="F1430" r:id="rId391"/>
    <hyperlink ref="F1433" r:id="rId392"/>
    <hyperlink ref="F1436" r:id="rId393"/>
    <hyperlink ref="F1439" r:id="rId394"/>
    <hyperlink ref="F1442" r:id="rId395"/>
    <hyperlink ref="F1445" r:id="rId396"/>
    <hyperlink ref="F1448" r:id="rId397"/>
    <hyperlink ref="F1451" r:id="rId398"/>
    <hyperlink ref="F1454" r:id="rId399"/>
    <hyperlink ref="F1457" r:id="rId400"/>
    <hyperlink ref="F1460" r:id="rId401"/>
    <hyperlink ref="F1463" r:id="rId402"/>
    <hyperlink ref="F1466" r:id="rId403"/>
    <hyperlink ref="F1469" r:id="rId404"/>
    <hyperlink ref="F1472" r:id="rId405"/>
    <hyperlink ref="F1475" r:id="rId406"/>
    <hyperlink ref="F1478" r:id="rId407"/>
    <hyperlink ref="F1481" r:id="rId408"/>
    <hyperlink ref="F1484" r:id="rId409"/>
    <hyperlink ref="F1487" r:id="rId410"/>
    <hyperlink ref="F1490" r:id="rId411"/>
    <hyperlink ref="F1493" r:id="rId412"/>
    <hyperlink ref="F1496" r:id="rId413"/>
    <hyperlink ref="F1499" r:id="rId414"/>
    <hyperlink ref="F1502" r:id="rId415"/>
    <hyperlink ref="F1505" r:id="rId416"/>
    <hyperlink ref="F1508" r:id="rId417"/>
    <hyperlink ref="F1511" r:id="rId418"/>
    <hyperlink ref="F1514" r:id="rId419"/>
    <hyperlink ref="F1517" r:id="rId420"/>
    <hyperlink ref="F1520" r:id="rId421"/>
    <hyperlink ref="F1523" r:id="rId422"/>
    <hyperlink ref="F1526" r:id="rId423"/>
    <hyperlink ref="F1529" r:id="rId424"/>
    <hyperlink ref="F1532" r:id="rId425"/>
    <hyperlink ref="F1535" r:id="rId426"/>
    <hyperlink ref="F1538" r:id="rId427"/>
    <hyperlink ref="F1541" r:id="rId428"/>
    <hyperlink ref="F1544" r:id="rId429"/>
    <hyperlink ref="F1547" r:id="rId430"/>
    <hyperlink ref="F1550" r:id="rId431"/>
    <hyperlink ref="F1553" r:id="rId432"/>
    <hyperlink ref="F1556" r:id="rId433"/>
    <hyperlink ref="F1559" r:id="rId434"/>
    <hyperlink ref="F1564" r:id="rId435"/>
    <hyperlink ref="F1569" r:id="rId436"/>
    <hyperlink ref="F1572" r:id="rId437"/>
    <hyperlink ref="F1575" r:id="rId438"/>
    <hyperlink ref="F1578" r:id="rId439"/>
    <hyperlink ref="F1581" r:id="rId440"/>
    <hyperlink ref="F1584" r:id="rId441"/>
    <hyperlink ref="F1587" r:id="rId442"/>
    <hyperlink ref="F1590" r:id="rId443"/>
    <hyperlink ref="F1593" r:id="rId444"/>
    <hyperlink ref="F1596" r:id="rId445"/>
    <hyperlink ref="F1599" r:id="rId446"/>
    <hyperlink ref="F1602" r:id="rId447"/>
    <hyperlink ref="F1605" r:id="rId448"/>
    <hyperlink ref="F1608" r:id="rId449"/>
    <hyperlink ref="F1611" r:id="rId450"/>
    <hyperlink ref="F1614" r:id="rId451"/>
    <hyperlink ref="F1617" r:id="rId452"/>
    <hyperlink ref="F1620" r:id="rId453"/>
    <hyperlink ref="F1623" r:id="rId454"/>
    <hyperlink ref="F1626" r:id="rId455"/>
    <hyperlink ref="F1629" r:id="rId456"/>
    <hyperlink ref="F1632" r:id="rId457"/>
    <hyperlink ref="F1635" r:id="rId458"/>
    <hyperlink ref="F1638" r:id="rId459"/>
    <hyperlink ref="F1641" r:id="rId460"/>
    <hyperlink ref="F1644" r:id="rId461"/>
    <hyperlink ref="F1647" r:id="rId462"/>
    <hyperlink ref="F1650" r:id="rId463"/>
    <hyperlink ref="F1653" r:id="rId464"/>
    <hyperlink ref="F1656" r:id="rId465"/>
    <hyperlink ref="F1659" r:id="rId466"/>
    <hyperlink ref="F1662" r:id="rId467"/>
    <hyperlink ref="F1665" r:id="rId468"/>
    <hyperlink ref="F1668" r:id="rId469"/>
    <hyperlink ref="F1671" r:id="rId470"/>
    <hyperlink ref="F1674" r:id="rId471"/>
    <hyperlink ref="F1677" r:id="rId472"/>
    <hyperlink ref="F1680" r:id="rId473"/>
    <hyperlink ref="F1683" r:id="rId474"/>
    <hyperlink ref="F1686" r:id="rId475"/>
    <hyperlink ref="F1689" r:id="rId476"/>
    <hyperlink ref="F1692" r:id="rId477"/>
    <hyperlink ref="F1695" r:id="rId478"/>
    <hyperlink ref="F1698" r:id="rId479"/>
    <hyperlink ref="F1701" r:id="rId480"/>
    <hyperlink ref="F1704" r:id="rId481"/>
    <hyperlink ref="F1707" r:id="rId482"/>
    <hyperlink ref="F1710" r:id="rId483"/>
    <hyperlink ref="F1713" r:id="rId484"/>
    <hyperlink ref="F1716" r:id="rId485"/>
    <hyperlink ref="F1719" r:id="rId486"/>
    <hyperlink ref="F1722" r:id="rId487"/>
    <hyperlink ref="F1725" r:id="rId488"/>
    <hyperlink ref="F1728" r:id="rId489"/>
    <hyperlink ref="F1731" r:id="rId490"/>
    <hyperlink ref="F1736" r:id="rId491"/>
    <hyperlink ref="F1739" r:id="rId492"/>
    <hyperlink ref="F1742" r:id="rId493"/>
    <hyperlink ref="F1745" r:id="rId494"/>
    <hyperlink ref="F1748" r:id="rId495"/>
    <hyperlink ref="F1754" r:id="rId496"/>
    <hyperlink ref="F1757" r:id="rId497"/>
    <hyperlink ref="F1760" r:id="rId498"/>
    <hyperlink ref="F1763" r:id="rId499"/>
    <hyperlink ref="F1766" r:id="rId500"/>
    <hyperlink ref="F1769" r:id="rId501"/>
    <hyperlink ref="F1772" r:id="rId502"/>
    <hyperlink ref="F1775" r:id="rId503"/>
    <hyperlink ref="F1778" r:id="rId504"/>
    <hyperlink ref="F1781" r:id="rId505"/>
    <hyperlink ref="F1784" r:id="rId506"/>
    <hyperlink ref="F1787" r:id="rId507"/>
    <hyperlink ref="F1790" r:id="rId508"/>
    <hyperlink ref="F1793" r:id="rId509"/>
    <hyperlink ref="F1796" r:id="rId510"/>
    <hyperlink ref="F1799" r:id="rId511"/>
    <hyperlink ref="F1802" r:id="rId512"/>
    <hyperlink ref="F1805" r:id="rId513"/>
    <hyperlink ref="F1808" r:id="rId514"/>
    <hyperlink ref="F1811" r:id="rId515"/>
    <hyperlink ref="F1814" r:id="rId516"/>
    <hyperlink ref="F1817" r:id="rId517"/>
    <hyperlink ref="F1820" r:id="rId518"/>
    <hyperlink ref="F1823" r:id="rId519"/>
    <hyperlink ref="F1826" r:id="rId520"/>
    <hyperlink ref="F1829" r:id="rId521"/>
    <hyperlink ref="F1832" r:id="rId522"/>
    <hyperlink ref="F1835" r:id="rId523"/>
    <hyperlink ref="F1838" r:id="rId524"/>
    <hyperlink ref="F1841" r:id="rId525"/>
    <hyperlink ref="F1844" r:id="rId526"/>
    <hyperlink ref="F1847" r:id="rId527"/>
    <hyperlink ref="F1850" r:id="rId528"/>
    <hyperlink ref="F1854" r:id="rId529"/>
    <hyperlink ref="F1857" r:id="rId530"/>
    <hyperlink ref="F1860" r:id="rId531"/>
    <hyperlink ref="F1863" r:id="rId532"/>
    <hyperlink ref="F1866" r:id="rId533"/>
    <hyperlink ref="F1869" r:id="rId534"/>
    <hyperlink ref="F1872" r:id="rId535"/>
    <hyperlink ref="F1875" r:id="rId536"/>
    <hyperlink ref="F1878" r:id="rId537"/>
    <hyperlink ref="F1883" r:id="rId538"/>
    <hyperlink ref="F1886" r:id="rId539"/>
    <hyperlink ref="F1893" r:id="rId540"/>
    <hyperlink ref="F1896" r:id="rId541"/>
    <hyperlink ref="F1899" r:id="rId542"/>
    <hyperlink ref="F1904" r:id="rId543"/>
    <hyperlink ref="F1907" r:id="rId544"/>
    <hyperlink ref="F1912" r:id="rId545"/>
    <hyperlink ref="F1917" r:id="rId546"/>
    <hyperlink ref="F1922" r:id="rId547"/>
    <hyperlink ref="F1925" r:id="rId548"/>
    <hyperlink ref="F1928" r:id="rId549"/>
    <hyperlink ref="F1932" r:id="rId550"/>
    <hyperlink ref="F1937" r:id="rId551"/>
    <hyperlink ref="F1940" r:id="rId552"/>
    <hyperlink ref="F1943" r:id="rId553"/>
    <hyperlink ref="F1946" r:id="rId554"/>
    <hyperlink ref="F1949" r:id="rId555"/>
    <hyperlink ref="F1952" r:id="rId556"/>
    <hyperlink ref="F1955" r:id="rId557"/>
    <hyperlink ref="F1960" r:id="rId558"/>
    <hyperlink ref="F1965" r:id="rId559"/>
    <hyperlink ref="F1968" r:id="rId560"/>
    <hyperlink ref="F1972" r:id="rId561"/>
    <hyperlink ref="F1977" r:id="rId562"/>
    <hyperlink ref="F1980" r:id="rId563"/>
    <hyperlink ref="F1983" r:id="rId564"/>
    <hyperlink ref="F1986" r:id="rId565"/>
    <hyperlink ref="F1989" r:id="rId566"/>
    <hyperlink ref="F1992" r:id="rId567"/>
    <hyperlink ref="F1996" r:id="rId568"/>
    <hyperlink ref="F1999" r:id="rId569"/>
    <hyperlink ref="F2004" r:id="rId570"/>
    <hyperlink ref="F2007" r:id="rId571"/>
    <hyperlink ref="F2010" r:id="rId572"/>
    <hyperlink ref="F2013" r:id="rId573"/>
    <hyperlink ref="F2016" r:id="rId574"/>
    <hyperlink ref="F2019" r:id="rId575"/>
    <hyperlink ref="F2022" r:id="rId576"/>
    <hyperlink ref="F2025" r:id="rId577"/>
    <hyperlink ref="F2028" r:id="rId578"/>
    <hyperlink ref="F2031" r:id="rId579"/>
    <hyperlink ref="F2035" r:id="rId580"/>
    <hyperlink ref="F2038" r:id="rId581"/>
    <hyperlink ref="F2041" r:id="rId582"/>
    <hyperlink ref="F2046" r:id="rId583"/>
    <hyperlink ref="F2049" r:id="rId584"/>
    <hyperlink ref="F2052" r:id="rId585"/>
    <hyperlink ref="F2055" r:id="rId586"/>
    <hyperlink ref="F2060" r:id="rId587"/>
    <hyperlink ref="F2063" r:id="rId588"/>
    <hyperlink ref="F2066" r:id="rId589"/>
    <hyperlink ref="F2069" r:id="rId590"/>
    <hyperlink ref="F2072" r:id="rId591"/>
    <hyperlink ref="F2075" r:id="rId592"/>
    <hyperlink ref="F2078" r:id="rId593"/>
    <hyperlink ref="F2081" r:id="rId594"/>
    <hyperlink ref="F2084" r:id="rId595"/>
    <hyperlink ref="F2088" r:id="rId596"/>
    <hyperlink ref="F2093" r:id="rId597"/>
    <hyperlink ref="F2096" r:id="rId598"/>
    <hyperlink ref="F2099" r:id="rId599"/>
    <hyperlink ref="F2102" r:id="rId600"/>
    <hyperlink ref="F2105" r:id="rId601"/>
    <hyperlink ref="F2108" r:id="rId602"/>
    <hyperlink ref="F2111" r:id="rId603"/>
    <hyperlink ref="F2114" r:id="rId604"/>
    <hyperlink ref="F2117" r:id="rId605"/>
    <hyperlink ref="F2120" r:id="rId606"/>
    <hyperlink ref="F2123" r:id="rId607"/>
    <hyperlink ref="F2126" r:id="rId608"/>
    <hyperlink ref="F2129" r:id="rId609"/>
    <hyperlink ref="F2132" r:id="rId610"/>
    <hyperlink ref="F2135" r:id="rId611"/>
    <hyperlink ref="F2138" r:id="rId612"/>
    <hyperlink ref="F2141" r:id="rId613"/>
    <hyperlink ref="F2144" r:id="rId614"/>
    <hyperlink ref="F2148" r:id="rId615"/>
    <hyperlink ref="F2151" r:id="rId616"/>
    <hyperlink ref="F2154" r:id="rId617"/>
    <hyperlink ref="F2157" r:id="rId618"/>
    <hyperlink ref="F2160" r:id="rId619"/>
    <hyperlink ref="F2163" r:id="rId620"/>
    <hyperlink ref="F2166" r:id="rId621"/>
    <hyperlink ref="F2169" r:id="rId622"/>
    <hyperlink ref="F2172" r:id="rId623"/>
    <hyperlink ref="F2175" r:id="rId624"/>
    <hyperlink ref="F2178" r:id="rId625"/>
    <hyperlink ref="F2181" r:id="rId626"/>
    <hyperlink ref="F2184" r:id="rId627"/>
    <hyperlink ref="F2187" r:id="rId628"/>
    <hyperlink ref="F2191" r:id="rId629"/>
    <hyperlink ref="F2194" r:id="rId630"/>
    <hyperlink ref="F2197" r:id="rId631"/>
    <hyperlink ref="F2200" r:id="rId632"/>
    <hyperlink ref="F2203" r:id="rId633"/>
    <hyperlink ref="F2206" r:id="rId634"/>
    <hyperlink ref="F2209" r:id="rId635"/>
    <hyperlink ref="F2212" r:id="rId636"/>
    <hyperlink ref="F2215" r:id="rId637"/>
    <hyperlink ref="F2218" r:id="rId638"/>
    <hyperlink ref="F2221" r:id="rId639"/>
    <hyperlink ref="F2224" r:id="rId640"/>
    <hyperlink ref="F2228" r:id="rId641"/>
    <hyperlink ref="F2262" r:id="rId642"/>
    <hyperlink ref="F2266" r:id="rId643"/>
    <hyperlink ref="F2269" r:id="rId644"/>
    <hyperlink ref="F2272" r:id="rId645"/>
    <hyperlink ref="F2277" r:id="rId646"/>
    <hyperlink ref="F2280" r:id="rId647"/>
    <hyperlink ref="F2287" r:id="rId648"/>
    <hyperlink ref="F2290" r:id="rId649"/>
    <hyperlink ref="F2295" r:id="rId650"/>
    <hyperlink ref="F2299" r:id="rId651"/>
    <hyperlink ref="F2302" r:id="rId652"/>
    <hyperlink ref="F2305" r:id="rId65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5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5"/>
  <sheetViews>
    <sheetView showGridLines="0" topLeftCell="A173" workbookViewId="0">
      <selection activeCell="I165" sqref="I165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15" t="s">
        <v>86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83</v>
      </c>
    </row>
    <row r="4" spans="1:46" s="1" customFormat="1" ht="24.95" customHeight="1">
      <c r="B4" s="18"/>
      <c r="D4" s="101" t="s">
        <v>90</v>
      </c>
      <c r="L4" s="18"/>
      <c r="M4" s="102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3" t="s">
        <v>16</v>
      </c>
      <c r="L6" s="18"/>
    </row>
    <row r="7" spans="1:46" s="1" customFormat="1" ht="16.5" customHeight="1">
      <c r="B7" s="18"/>
      <c r="E7" s="328" t="str">
        <f>'Rekapitulace stavby'!K6</f>
        <v>Údržba, opravy a odstranění závad u SMT 2022</v>
      </c>
      <c r="F7" s="329"/>
      <c r="G7" s="329"/>
      <c r="H7" s="329"/>
      <c r="L7" s="18"/>
    </row>
    <row r="8" spans="1:46" s="2" customFormat="1" ht="12" customHeight="1">
      <c r="A8" s="32"/>
      <c r="B8" s="37"/>
      <c r="C8" s="32"/>
      <c r="D8" s="103" t="s">
        <v>91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0" t="s">
        <v>4600</v>
      </c>
      <c r="F9" s="331"/>
      <c r="G9" s="331"/>
      <c r="H9" s="331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3" t="s">
        <v>21</v>
      </c>
      <c r="E12" s="32"/>
      <c r="F12" s="105" t="s">
        <v>22</v>
      </c>
      <c r="G12" s="32"/>
      <c r="H12" s="32"/>
      <c r="I12" s="103" t="s">
        <v>23</v>
      </c>
      <c r="J12" s="106" t="str">
        <f>'Rekapitulace stavby'!AN8</f>
        <v>27. 1. 2022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">
        <v>27</v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5" t="s">
        <v>28</v>
      </c>
      <c r="F15" s="32"/>
      <c r="G15" s="32"/>
      <c r="H15" s="32"/>
      <c r="I15" s="103" t="s">
        <v>29</v>
      </c>
      <c r="J15" s="105" t="s">
        <v>30</v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3" t="s">
        <v>31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2" t="str">
        <f>'Rekapitulace stavby'!E14</f>
        <v>Vyplň údaj</v>
      </c>
      <c r="F18" s="333"/>
      <c r="G18" s="333"/>
      <c r="H18" s="333"/>
      <c r="I18" s="103" t="s">
        <v>29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3" t="s">
        <v>33</v>
      </c>
      <c r="E20" s="32"/>
      <c r="F20" s="32"/>
      <c r="G20" s="32"/>
      <c r="H20" s="32"/>
      <c r="I20" s="103" t="s">
        <v>26</v>
      </c>
      <c r="J20" s="105" t="str">
        <f>IF('Rekapitulace stavby'!AN16="","",'Rekapitulace stavby'!AN16)</f>
        <v/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5" t="str">
        <f>IF('Rekapitulace stavby'!E17="","",'Rekapitulace stavby'!E17)</f>
        <v xml:space="preserve"> </v>
      </c>
      <c r="F21" s="32"/>
      <c r="G21" s="32"/>
      <c r="H21" s="32"/>
      <c r="I21" s="103" t="s">
        <v>29</v>
      </c>
      <c r="J21" s="105" t="str">
        <f>IF('Rekapitulace stavby'!AN17="","",'Rekapitulace stavby'!AN17)</f>
        <v/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3" t="s">
        <v>36</v>
      </c>
      <c r="E23" s="32"/>
      <c r="F23" s="32"/>
      <c r="G23" s="32"/>
      <c r="H23" s="32"/>
      <c r="I23" s="103" t="s">
        <v>26</v>
      </c>
      <c r="J23" s="105" t="str">
        <f>IF('Rekapitulace stavby'!AN19="","",'Rekapitulace stavby'!AN19)</f>
        <v/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5" t="str">
        <f>IF('Rekapitulace stavby'!E20="","",'Rekapitulace stavby'!E20)</f>
        <v xml:space="preserve"> </v>
      </c>
      <c r="F24" s="32"/>
      <c r="G24" s="32"/>
      <c r="H24" s="32"/>
      <c r="I24" s="103" t="s">
        <v>29</v>
      </c>
      <c r="J24" s="105" t="str">
        <f>IF('Rekapitulace stavby'!AN20="","",'Rekapitulace stavby'!AN20)</f>
        <v/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3" t="s">
        <v>37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7"/>
      <c r="B27" s="108"/>
      <c r="C27" s="107"/>
      <c r="D27" s="107"/>
      <c r="E27" s="334" t="s">
        <v>19</v>
      </c>
      <c r="F27" s="334"/>
      <c r="G27" s="334"/>
      <c r="H27" s="334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1" t="s">
        <v>39</v>
      </c>
      <c r="E30" s="32"/>
      <c r="F30" s="32"/>
      <c r="G30" s="32"/>
      <c r="H30" s="32"/>
      <c r="I30" s="32"/>
      <c r="J30" s="112">
        <f>ROUND(J86,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3" t="s">
        <v>41</v>
      </c>
      <c r="G32" s="32"/>
      <c r="H32" s="32"/>
      <c r="I32" s="113" t="s">
        <v>40</v>
      </c>
      <c r="J32" s="113" t="s">
        <v>42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14" t="s">
        <v>43</v>
      </c>
      <c r="E33" s="103" t="s">
        <v>44</v>
      </c>
      <c r="F33" s="115">
        <f>ROUND((SUM(BE86:BE184)),  2)</f>
        <v>0</v>
      </c>
      <c r="G33" s="32"/>
      <c r="H33" s="32"/>
      <c r="I33" s="116">
        <v>0.21</v>
      </c>
      <c r="J33" s="115">
        <f>ROUND(((SUM(BE86:BE184))*I33),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3" t="s">
        <v>45</v>
      </c>
      <c r="F34" s="115">
        <f>ROUND((SUM(BF86:BF184)),  2)</f>
        <v>0</v>
      </c>
      <c r="G34" s="32"/>
      <c r="H34" s="32"/>
      <c r="I34" s="116">
        <v>0.15</v>
      </c>
      <c r="J34" s="115">
        <f>ROUND(((SUM(BF86:BF184))*I34),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3" t="s">
        <v>46</v>
      </c>
      <c r="F35" s="115">
        <f>ROUND((SUM(BG86:BG184)),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3" t="s">
        <v>47</v>
      </c>
      <c r="F36" s="115">
        <f>ROUND((SUM(BH86:BH184)),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3" t="s">
        <v>48</v>
      </c>
      <c r="F37" s="115">
        <f>ROUND((SUM(BI86:BI184)),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17"/>
      <c r="D39" s="118" t="s">
        <v>49</v>
      </c>
      <c r="E39" s="119"/>
      <c r="F39" s="119"/>
      <c r="G39" s="120" t="s">
        <v>50</v>
      </c>
      <c r="H39" s="121" t="s">
        <v>51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93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35" t="str">
        <f>E7</f>
        <v>Údržba, opravy a odstranění závad u SMT 2022</v>
      </c>
      <c r="F48" s="336"/>
      <c r="G48" s="336"/>
      <c r="H48" s="336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91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7" t="str">
        <f>E9</f>
        <v>SO - 01.1 - Vedlejší rozpočtové náklady - práce na mostních objektech</v>
      </c>
      <c r="F50" s="337"/>
      <c r="G50" s="337"/>
      <c r="H50" s="337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SMT obvod I - provozní pracoviště Ostrava</v>
      </c>
      <c r="G52" s="34"/>
      <c r="H52" s="34"/>
      <c r="I52" s="27" t="s">
        <v>23</v>
      </c>
      <c r="J52" s="57" t="str">
        <f>IF(J12="","",J12)</f>
        <v>27. 1. 2022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>Správa železnic s.o. OŘ Ostrava</v>
      </c>
      <c r="G54" s="34"/>
      <c r="H54" s="34"/>
      <c r="I54" s="27" t="s">
        <v>33</v>
      </c>
      <c r="J54" s="30" t="str">
        <f>E21</f>
        <v xml:space="preserve"> 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27" t="s">
        <v>36</v>
      </c>
      <c r="J55" s="30" t="str">
        <f>E24</f>
        <v xml:space="preserve"> 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28" t="s">
        <v>94</v>
      </c>
      <c r="D57" s="129"/>
      <c r="E57" s="129"/>
      <c r="F57" s="129"/>
      <c r="G57" s="129"/>
      <c r="H57" s="129"/>
      <c r="I57" s="129"/>
      <c r="J57" s="130" t="s">
        <v>95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1" t="s">
        <v>71</v>
      </c>
      <c r="D59" s="34"/>
      <c r="E59" s="34"/>
      <c r="F59" s="34"/>
      <c r="G59" s="34"/>
      <c r="H59" s="34"/>
      <c r="I59" s="34"/>
      <c r="J59" s="75">
        <f>J86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96</v>
      </c>
    </row>
    <row r="60" spans="1:47" s="9" customFormat="1" ht="24.95" customHeight="1">
      <c r="B60" s="132"/>
      <c r="C60" s="133"/>
      <c r="D60" s="134" t="s">
        <v>4601</v>
      </c>
      <c r="E60" s="135"/>
      <c r="F60" s="135"/>
      <c r="G60" s="135"/>
      <c r="H60" s="135"/>
      <c r="I60" s="135"/>
      <c r="J60" s="136">
        <f>J87</f>
        <v>0</v>
      </c>
      <c r="K60" s="133"/>
      <c r="L60" s="137"/>
    </row>
    <row r="61" spans="1:47" s="10" customFormat="1" ht="19.899999999999999" customHeight="1">
      <c r="B61" s="138"/>
      <c r="C61" s="139"/>
      <c r="D61" s="140" t="s">
        <v>4602</v>
      </c>
      <c r="E61" s="141"/>
      <c r="F61" s="141"/>
      <c r="G61" s="141"/>
      <c r="H61" s="141"/>
      <c r="I61" s="141"/>
      <c r="J61" s="142">
        <f>J88</f>
        <v>0</v>
      </c>
      <c r="K61" s="139"/>
      <c r="L61" s="143"/>
    </row>
    <row r="62" spans="1:47" s="10" customFormat="1" ht="19.899999999999999" customHeight="1">
      <c r="B62" s="138"/>
      <c r="C62" s="139"/>
      <c r="D62" s="140" t="s">
        <v>4603</v>
      </c>
      <c r="E62" s="141"/>
      <c r="F62" s="141"/>
      <c r="G62" s="141"/>
      <c r="H62" s="141"/>
      <c r="I62" s="141"/>
      <c r="J62" s="142">
        <f>J125</f>
        <v>0</v>
      </c>
      <c r="K62" s="139"/>
      <c r="L62" s="143"/>
    </row>
    <row r="63" spans="1:47" s="10" customFormat="1" ht="19.899999999999999" customHeight="1">
      <c r="B63" s="138"/>
      <c r="C63" s="139"/>
      <c r="D63" s="140" t="s">
        <v>4604</v>
      </c>
      <c r="E63" s="141"/>
      <c r="F63" s="141"/>
      <c r="G63" s="141"/>
      <c r="H63" s="141"/>
      <c r="I63" s="141"/>
      <c r="J63" s="142">
        <f>J133</f>
        <v>0</v>
      </c>
      <c r="K63" s="139"/>
      <c r="L63" s="143"/>
    </row>
    <row r="64" spans="1:47" s="10" customFormat="1" ht="19.899999999999999" customHeight="1">
      <c r="B64" s="138"/>
      <c r="C64" s="139"/>
      <c r="D64" s="140" t="s">
        <v>4605</v>
      </c>
      <c r="E64" s="141"/>
      <c r="F64" s="141"/>
      <c r="G64" s="141"/>
      <c r="H64" s="141"/>
      <c r="I64" s="141"/>
      <c r="J64" s="142">
        <f>J146</f>
        <v>0</v>
      </c>
      <c r="K64" s="139"/>
      <c r="L64" s="143"/>
    </row>
    <row r="65" spans="1:31" s="10" customFormat="1" ht="19.899999999999999" customHeight="1">
      <c r="B65" s="138"/>
      <c r="C65" s="139"/>
      <c r="D65" s="140" t="s">
        <v>4606</v>
      </c>
      <c r="E65" s="141"/>
      <c r="F65" s="141"/>
      <c r="G65" s="141"/>
      <c r="H65" s="141"/>
      <c r="I65" s="141"/>
      <c r="J65" s="142">
        <f>J164</f>
        <v>0</v>
      </c>
      <c r="K65" s="139"/>
      <c r="L65" s="143"/>
    </row>
    <row r="66" spans="1:31" s="10" customFormat="1" ht="19.899999999999999" customHeight="1">
      <c r="B66" s="138"/>
      <c r="C66" s="139"/>
      <c r="D66" s="140" t="s">
        <v>4607</v>
      </c>
      <c r="E66" s="141"/>
      <c r="F66" s="141"/>
      <c r="G66" s="141"/>
      <c r="H66" s="141"/>
      <c r="I66" s="141"/>
      <c r="J66" s="142">
        <f>J176</f>
        <v>0</v>
      </c>
      <c r="K66" s="139"/>
      <c r="L66" s="143"/>
    </row>
    <row r="67" spans="1:31" s="2" customFormat="1" ht="21.7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04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6.95" customHeight="1">
      <c r="A68" s="32"/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104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72" spans="1:31" s="2" customFormat="1" ht="6.95" customHeight="1">
      <c r="A72" s="32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0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24.95" customHeight="1">
      <c r="A73" s="32"/>
      <c r="B73" s="33"/>
      <c r="C73" s="21" t="s">
        <v>121</v>
      </c>
      <c r="D73" s="34"/>
      <c r="E73" s="34"/>
      <c r="F73" s="34"/>
      <c r="G73" s="34"/>
      <c r="H73" s="34"/>
      <c r="I73" s="34"/>
      <c r="J73" s="34"/>
      <c r="K73" s="34"/>
      <c r="L73" s="10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0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16</v>
      </c>
      <c r="D75" s="34"/>
      <c r="E75" s="34"/>
      <c r="F75" s="34"/>
      <c r="G75" s="34"/>
      <c r="H75" s="34"/>
      <c r="I75" s="34"/>
      <c r="J75" s="34"/>
      <c r="K75" s="34"/>
      <c r="L75" s="10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6.5" customHeight="1">
      <c r="A76" s="32"/>
      <c r="B76" s="33"/>
      <c r="C76" s="34"/>
      <c r="D76" s="34"/>
      <c r="E76" s="335" t="str">
        <f>E7</f>
        <v>Údržba, opravy a odstranění závad u SMT 2022</v>
      </c>
      <c r="F76" s="336"/>
      <c r="G76" s="336"/>
      <c r="H76" s="336"/>
      <c r="I76" s="34"/>
      <c r="J76" s="34"/>
      <c r="K76" s="34"/>
      <c r="L76" s="10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91</v>
      </c>
      <c r="D77" s="34"/>
      <c r="E77" s="34"/>
      <c r="F77" s="34"/>
      <c r="G77" s="34"/>
      <c r="H77" s="34"/>
      <c r="I77" s="34"/>
      <c r="J77" s="34"/>
      <c r="K77" s="34"/>
      <c r="L77" s="10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>
      <c r="A78" s="32"/>
      <c r="B78" s="33"/>
      <c r="C78" s="34"/>
      <c r="D78" s="34"/>
      <c r="E78" s="307" t="str">
        <f>E9</f>
        <v>SO - 01.1 - Vedlejší rozpočtové náklady - práce na mostních objektech</v>
      </c>
      <c r="F78" s="337"/>
      <c r="G78" s="337"/>
      <c r="H78" s="337"/>
      <c r="I78" s="34"/>
      <c r="J78" s="34"/>
      <c r="K78" s="34"/>
      <c r="L78" s="10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10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21</v>
      </c>
      <c r="D80" s="34"/>
      <c r="E80" s="34"/>
      <c r="F80" s="25" t="str">
        <f>F12</f>
        <v>SMT obvod I - provozní pracoviště Ostrava</v>
      </c>
      <c r="G80" s="34"/>
      <c r="H80" s="34"/>
      <c r="I80" s="27" t="s">
        <v>23</v>
      </c>
      <c r="J80" s="57" t="str">
        <f>IF(J12="","",J12)</f>
        <v>27. 1. 2022</v>
      </c>
      <c r="K80" s="34"/>
      <c r="L80" s="10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0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25</v>
      </c>
      <c r="D82" s="34"/>
      <c r="E82" s="34"/>
      <c r="F82" s="25" t="str">
        <f>E15</f>
        <v>Správa železnic s.o. OŘ Ostrava</v>
      </c>
      <c r="G82" s="34"/>
      <c r="H82" s="34"/>
      <c r="I82" s="27" t="s">
        <v>33</v>
      </c>
      <c r="J82" s="30" t="str">
        <f>E21</f>
        <v xml:space="preserve"> </v>
      </c>
      <c r="K82" s="34"/>
      <c r="L82" s="10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>
      <c r="A83" s="32"/>
      <c r="B83" s="33"/>
      <c r="C83" s="27" t="s">
        <v>31</v>
      </c>
      <c r="D83" s="34"/>
      <c r="E83" s="34"/>
      <c r="F83" s="25" t="str">
        <f>IF(E18="","",E18)</f>
        <v>Vyplň údaj</v>
      </c>
      <c r="G83" s="34"/>
      <c r="H83" s="34"/>
      <c r="I83" s="27" t="s">
        <v>36</v>
      </c>
      <c r="J83" s="30" t="str">
        <f>E24</f>
        <v xml:space="preserve"> </v>
      </c>
      <c r="K83" s="34"/>
      <c r="L83" s="10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0.35" customHeight="1">
      <c r="A84" s="32"/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10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11" customFormat="1" ht="29.25" customHeight="1">
      <c r="A85" s="144"/>
      <c r="B85" s="145"/>
      <c r="C85" s="146" t="s">
        <v>122</v>
      </c>
      <c r="D85" s="147" t="s">
        <v>58</v>
      </c>
      <c r="E85" s="147" t="s">
        <v>54</v>
      </c>
      <c r="F85" s="147" t="s">
        <v>55</v>
      </c>
      <c r="G85" s="147" t="s">
        <v>123</v>
      </c>
      <c r="H85" s="147" t="s">
        <v>124</v>
      </c>
      <c r="I85" s="147" t="s">
        <v>125</v>
      </c>
      <c r="J85" s="147" t="s">
        <v>95</v>
      </c>
      <c r="K85" s="148" t="s">
        <v>126</v>
      </c>
      <c r="L85" s="149"/>
      <c r="M85" s="66" t="s">
        <v>19</v>
      </c>
      <c r="N85" s="67" t="s">
        <v>43</v>
      </c>
      <c r="O85" s="67" t="s">
        <v>127</v>
      </c>
      <c r="P85" s="67" t="s">
        <v>128</v>
      </c>
      <c r="Q85" s="67" t="s">
        <v>129</v>
      </c>
      <c r="R85" s="67" t="s">
        <v>130</v>
      </c>
      <c r="S85" s="67" t="s">
        <v>131</v>
      </c>
      <c r="T85" s="68" t="s">
        <v>132</v>
      </c>
      <c r="U85" s="144"/>
      <c r="V85" s="144"/>
      <c r="W85" s="144"/>
      <c r="X85" s="144"/>
      <c r="Y85" s="144"/>
      <c r="Z85" s="144"/>
      <c r="AA85" s="144"/>
      <c r="AB85" s="144"/>
      <c r="AC85" s="144"/>
      <c r="AD85" s="144"/>
      <c r="AE85" s="144"/>
    </row>
    <row r="86" spans="1:65" s="2" customFormat="1" ht="22.9" customHeight="1">
      <c r="A86" s="32"/>
      <c r="B86" s="33"/>
      <c r="C86" s="73" t="s">
        <v>133</v>
      </c>
      <c r="D86" s="34"/>
      <c r="E86" s="34"/>
      <c r="F86" s="34"/>
      <c r="G86" s="34"/>
      <c r="H86" s="34"/>
      <c r="I86" s="34"/>
      <c r="J86" s="150">
        <f>BK86</f>
        <v>0</v>
      </c>
      <c r="K86" s="34"/>
      <c r="L86" s="37"/>
      <c r="M86" s="69"/>
      <c r="N86" s="151"/>
      <c r="O86" s="70"/>
      <c r="P86" s="152">
        <f>P87</f>
        <v>0</v>
      </c>
      <c r="Q86" s="70"/>
      <c r="R86" s="152">
        <f>R87</f>
        <v>0</v>
      </c>
      <c r="S86" s="70"/>
      <c r="T86" s="153">
        <f>T87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72</v>
      </c>
      <c r="AU86" s="15" t="s">
        <v>96</v>
      </c>
      <c r="BK86" s="154">
        <f>BK87</f>
        <v>0</v>
      </c>
    </row>
    <row r="87" spans="1:65" s="12" customFormat="1" ht="25.9" customHeight="1">
      <c r="B87" s="155"/>
      <c r="C87" s="156"/>
      <c r="D87" s="157" t="s">
        <v>72</v>
      </c>
      <c r="E87" s="158" t="s">
        <v>4608</v>
      </c>
      <c r="F87" s="158" t="s">
        <v>4609</v>
      </c>
      <c r="G87" s="156"/>
      <c r="H87" s="156"/>
      <c r="I87" s="159"/>
      <c r="J87" s="160">
        <f>BK87</f>
        <v>0</v>
      </c>
      <c r="K87" s="156"/>
      <c r="L87" s="161"/>
      <c r="M87" s="162"/>
      <c r="N87" s="163"/>
      <c r="O87" s="163"/>
      <c r="P87" s="164">
        <f>P88+P125+P133+P146+P164+P176</f>
        <v>0</v>
      </c>
      <c r="Q87" s="163"/>
      <c r="R87" s="164">
        <f>R88+R125+R133+R146+R164+R176</f>
        <v>0</v>
      </c>
      <c r="S87" s="163"/>
      <c r="T87" s="165">
        <f>T88+T125+T133+T146+T164+T176</f>
        <v>0</v>
      </c>
      <c r="AR87" s="166" t="s">
        <v>165</v>
      </c>
      <c r="AT87" s="167" t="s">
        <v>72</v>
      </c>
      <c r="AU87" s="167" t="s">
        <v>73</v>
      </c>
      <c r="AY87" s="166" t="s">
        <v>136</v>
      </c>
      <c r="BK87" s="168">
        <f>BK88+BK125+BK133+BK146+BK164+BK176</f>
        <v>0</v>
      </c>
    </row>
    <row r="88" spans="1:65" s="12" customFormat="1" ht="22.9" customHeight="1">
      <c r="B88" s="155"/>
      <c r="C88" s="156"/>
      <c r="D88" s="157" t="s">
        <v>72</v>
      </c>
      <c r="E88" s="169" t="s">
        <v>4610</v>
      </c>
      <c r="F88" s="169" t="s">
        <v>4611</v>
      </c>
      <c r="G88" s="156"/>
      <c r="H88" s="156"/>
      <c r="I88" s="159"/>
      <c r="J88" s="170">
        <f>BK88</f>
        <v>0</v>
      </c>
      <c r="K88" s="156"/>
      <c r="L88" s="161"/>
      <c r="M88" s="162"/>
      <c r="N88" s="163"/>
      <c r="O88" s="163"/>
      <c r="P88" s="164">
        <f>SUM(P89:P124)</f>
        <v>0</v>
      </c>
      <c r="Q88" s="163"/>
      <c r="R88" s="164">
        <f>SUM(R89:R124)</f>
        <v>0</v>
      </c>
      <c r="S88" s="163"/>
      <c r="T88" s="165">
        <f>SUM(T89:T124)</f>
        <v>0</v>
      </c>
      <c r="AR88" s="166" t="s">
        <v>165</v>
      </c>
      <c r="AT88" s="167" t="s">
        <v>72</v>
      </c>
      <c r="AU88" s="167" t="s">
        <v>81</v>
      </c>
      <c r="AY88" s="166" t="s">
        <v>136</v>
      </c>
      <c r="BK88" s="168">
        <f>SUM(BK89:BK124)</f>
        <v>0</v>
      </c>
    </row>
    <row r="89" spans="1:65" s="2" customFormat="1" ht="24.2" customHeight="1">
      <c r="A89" s="32"/>
      <c r="B89" s="33"/>
      <c r="C89" s="171" t="s">
        <v>81</v>
      </c>
      <c r="D89" s="171" t="s">
        <v>138</v>
      </c>
      <c r="E89" s="172" t="s">
        <v>4612</v>
      </c>
      <c r="F89" s="173" t="s">
        <v>4613</v>
      </c>
      <c r="G89" s="174" t="s">
        <v>4614</v>
      </c>
      <c r="H89" s="175">
        <v>1</v>
      </c>
      <c r="I89" s="176"/>
      <c r="J89" s="177">
        <f>ROUND(I89*H89,2)</f>
        <v>0</v>
      </c>
      <c r="K89" s="173" t="s">
        <v>142</v>
      </c>
      <c r="L89" s="37"/>
      <c r="M89" s="178" t="s">
        <v>19</v>
      </c>
      <c r="N89" s="179" t="s">
        <v>44</v>
      </c>
      <c r="O89" s="62"/>
      <c r="P89" s="180">
        <f>O89*H89</f>
        <v>0</v>
      </c>
      <c r="Q89" s="180">
        <v>0</v>
      </c>
      <c r="R89" s="180">
        <f>Q89*H89</f>
        <v>0</v>
      </c>
      <c r="S89" s="180">
        <v>0</v>
      </c>
      <c r="T89" s="181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82" t="s">
        <v>4615</v>
      </c>
      <c r="AT89" s="182" t="s">
        <v>138</v>
      </c>
      <c r="AU89" s="182" t="s">
        <v>83</v>
      </c>
      <c r="AY89" s="15" t="s">
        <v>136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5" t="s">
        <v>81</v>
      </c>
      <c r="BK89" s="183">
        <f>ROUND(I89*H89,2)</f>
        <v>0</v>
      </c>
      <c r="BL89" s="15" t="s">
        <v>4615</v>
      </c>
      <c r="BM89" s="182" t="s">
        <v>4616</v>
      </c>
    </row>
    <row r="90" spans="1:65" s="2" customFormat="1" ht="11.25">
      <c r="A90" s="32"/>
      <c r="B90" s="33"/>
      <c r="C90" s="34"/>
      <c r="D90" s="184" t="s">
        <v>145</v>
      </c>
      <c r="E90" s="34"/>
      <c r="F90" s="185" t="s">
        <v>4613</v>
      </c>
      <c r="G90" s="34"/>
      <c r="H90" s="34"/>
      <c r="I90" s="186"/>
      <c r="J90" s="34"/>
      <c r="K90" s="34"/>
      <c r="L90" s="37"/>
      <c r="M90" s="187"/>
      <c r="N90" s="188"/>
      <c r="O90" s="62"/>
      <c r="P90" s="62"/>
      <c r="Q90" s="62"/>
      <c r="R90" s="62"/>
      <c r="S90" s="62"/>
      <c r="T90" s="63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5" t="s">
        <v>145</v>
      </c>
      <c r="AU90" s="15" t="s">
        <v>83</v>
      </c>
    </row>
    <row r="91" spans="1:65" s="2" customFormat="1" ht="11.25">
      <c r="A91" s="32"/>
      <c r="B91" s="33"/>
      <c r="C91" s="34"/>
      <c r="D91" s="189" t="s">
        <v>147</v>
      </c>
      <c r="E91" s="34"/>
      <c r="F91" s="190" t="s">
        <v>4617</v>
      </c>
      <c r="G91" s="34"/>
      <c r="H91" s="34"/>
      <c r="I91" s="186"/>
      <c r="J91" s="34"/>
      <c r="K91" s="34"/>
      <c r="L91" s="37"/>
      <c r="M91" s="187"/>
      <c r="N91" s="188"/>
      <c r="O91" s="62"/>
      <c r="P91" s="62"/>
      <c r="Q91" s="62"/>
      <c r="R91" s="62"/>
      <c r="S91" s="62"/>
      <c r="T91" s="63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147</v>
      </c>
      <c r="AU91" s="15" t="s">
        <v>83</v>
      </c>
    </row>
    <row r="92" spans="1:65" s="2" customFormat="1" ht="39">
      <c r="A92" s="32"/>
      <c r="B92" s="33"/>
      <c r="C92" s="34"/>
      <c r="D92" s="184" t="s">
        <v>4385</v>
      </c>
      <c r="E92" s="34"/>
      <c r="F92" s="201" t="s">
        <v>4618</v>
      </c>
      <c r="G92" s="34"/>
      <c r="H92" s="34"/>
      <c r="I92" s="186"/>
      <c r="J92" s="34"/>
      <c r="K92" s="34"/>
      <c r="L92" s="37"/>
      <c r="M92" s="187"/>
      <c r="N92" s="188"/>
      <c r="O92" s="62"/>
      <c r="P92" s="62"/>
      <c r="Q92" s="62"/>
      <c r="R92" s="62"/>
      <c r="S92" s="62"/>
      <c r="T92" s="63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4385</v>
      </c>
      <c r="AU92" s="15" t="s">
        <v>83</v>
      </c>
    </row>
    <row r="93" spans="1:65" s="2" customFormat="1" ht="16.5" customHeight="1">
      <c r="A93" s="32"/>
      <c r="B93" s="33"/>
      <c r="C93" s="171" t="s">
        <v>83</v>
      </c>
      <c r="D93" s="171" t="s">
        <v>138</v>
      </c>
      <c r="E93" s="172" t="s">
        <v>4619</v>
      </c>
      <c r="F93" s="173" t="s">
        <v>4613</v>
      </c>
      <c r="G93" s="174" t="s">
        <v>2223</v>
      </c>
      <c r="H93" s="175">
        <v>1</v>
      </c>
      <c r="I93" s="176"/>
      <c r="J93" s="177">
        <f>ROUND(I93*H93,2)</f>
        <v>0</v>
      </c>
      <c r="K93" s="173" t="s">
        <v>142</v>
      </c>
      <c r="L93" s="37"/>
      <c r="M93" s="178" t="s">
        <v>19</v>
      </c>
      <c r="N93" s="179" t="s">
        <v>44</v>
      </c>
      <c r="O93" s="62"/>
      <c r="P93" s="180">
        <f>O93*H93</f>
        <v>0</v>
      </c>
      <c r="Q93" s="180">
        <v>0</v>
      </c>
      <c r="R93" s="180">
        <f>Q93*H93</f>
        <v>0</v>
      </c>
      <c r="S93" s="180">
        <v>0</v>
      </c>
      <c r="T93" s="181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2" t="s">
        <v>4615</v>
      </c>
      <c r="AT93" s="182" t="s">
        <v>138</v>
      </c>
      <c r="AU93" s="182" t="s">
        <v>83</v>
      </c>
      <c r="AY93" s="15" t="s">
        <v>136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15" t="s">
        <v>81</v>
      </c>
      <c r="BK93" s="183">
        <f>ROUND(I93*H93,2)</f>
        <v>0</v>
      </c>
      <c r="BL93" s="15" t="s">
        <v>4615</v>
      </c>
      <c r="BM93" s="182" t="s">
        <v>4620</v>
      </c>
    </row>
    <row r="94" spans="1:65" s="2" customFormat="1" ht="11.25">
      <c r="A94" s="32"/>
      <c r="B94" s="33"/>
      <c r="C94" s="34"/>
      <c r="D94" s="184" t="s">
        <v>145</v>
      </c>
      <c r="E94" s="34"/>
      <c r="F94" s="185" t="s">
        <v>4613</v>
      </c>
      <c r="G94" s="34"/>
      <c r="H94" s="34"/>
      <c r="I94" s="186"/>
      <c r="J94" s="34"/>
      <c r="K94" s="34"/>
      <c r="L94" s="37"/>
      <c r="M94" s="187"/>
      <c r="N94" s="188"/>
      <c r="O94" s="62"/>
      <c r="P94" s="62"/>
      <c r="Q94" s="62"/>
      <c r="R94" s="62"/>
      <c r="S94" s="62"/>
      <c r="T94" s="63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145</v>
      </c>
      <c r="AU94" s="15" t="s">
        <v>83</v>
      </c>
    </row>
    <row r="95" spans="1:65" s="2" customFormat="1" ht="11.25">
      <c r="A95" s="32"/>
      <c r="B95" s="33"/>
      <c r="C95" s="34"/>
      <c r="D95" s="189" t="s">
        <v>147</v>
      </c>
      <c r="E95" s="34"/>
      <c r="F95" s="190" t="s">
        <v>4621</v>
      </c>
      <c r="G95" s="34"/>
      <c r="H95" s="34"/>
      <c r="I95" s="186"/>
      <c r="J95" s="34"/>
      <c r="K95" s="34"/>
      <c r="L95" s="37"/>
      <c r="M95" s="187"/>
      <c r="N95" s="188"/>
      <c r="O95" s="62"/>
      <c r="P95" s="62"/>
      <c r="Q95" s="62"/>
      <c r="R95" s="62"/>
      <c r="S95" s="62"/>
      <c r="T95" s="63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5" t="s">
        <v>147</v>
      </c>
      <c r="AU95" s="15" t="s">
        <v>83</v>
      </c>
    </row>
    <row r="96" spans="1:65" s="2" customFormat="1" ht="39">
      <c r="A96" s="32"/>
      <c r="B96" s="33"/>
      <c r="C96" s="34"/>
      <c r="D96" s="184" t="s">
        <v>4385</v>
      </c>
      <c r="E96" s="34"/>
      <c r="F96" s="201" t="s">
        <v>4622</v>
      </c>
      <c r="G96" s="34"/>
      <c r="H96" s="34"/>
      <c r="I96" s="186"/>
      <c r="J96" s="34"/>
      <c r="K96" s="34"/>
      <c r="L96" s="37"/>
      <c r="M96" s="187"/>
      <c r="N96" s="188"/>
      <c r="O96" s="62"/>
      <c r="P96" s="62"/>
      <c r="Q96" s="62"/>
      <c r="R96" s="62"/>
      <c r="S96" s="62"/>
      <c r="T96" s="63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5" t="s">
        <v>4385</v>
      </c>
      <c r="AU96" s="15" t="s">
        <v>83</v>
      </c>
    </row>
    <row r="97" spans="1:65" s="2" customFormat="1" ht="16.5" customHeight="1">
      <c r="A97" s="32"/>
      <c r="B97" s="33"/>
      <c r="C97" s="171" t="s">
        <v>154</v>
      </c>
      <c r="D97" s="171" t="s">
        <v>138</v>
      </c>
      <c r="E97" s="172" t="s">
        <v>4623</v>
      </c>
      <c r="F97" s="173" t="s">
        <v>4624</v>
      </c>
      <c r="G97" s="174" t="s">
        <v>2223</v>
      </c>
      <c r="H97" s="175">
        <v>1</v>
      </c>
      <c r="I97" s="176"/>
      <c r="J97" s="177">
        <f>ROUND(I97*H97,2)</f>
        <v>0</v>
      </c>
      <c r="K97" s="173" t="s">
        <v>142</v>
      </c>
      <c r="L97" s="37"/>
      <c r="M97" s="178" t="s">
        <v>19</v>
      </c>
      <c r="N97" s="179" t="s">
        <v>44</v>
      </c>
      <c r="O97" s="62"/>
      <c r="P97" s="180">
        <f>O97*H97</f>
        <v>0</v>
      </c>
      <c r="Q97" s="180">
        <v>0</v>
      </c>
      <c r="R97" s="180">
        <f>Q97*H97</f>
        <v>0</v>
      </c>
      <c r="S97" s="180">
        <v>0</v>
      </c>
      <c r="T97" s="181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2" t="s">
        <v>4615</v>
      </c>
      <c r="AT97" s="182" t="s">
        <v>138</v>
      </c>
      <c r="AU97" s="182" t="s">
        <v>83</v>
      </c>
      <c r="AY97" s="15" t="s">
        <v>136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5" t="s">
        <v>81</v>
      </c>
      <c r="BK97" s="183">
        <f>ROUND(I97*H97,2)</f>
        <v>0</v>
      </c>
      <c r="BL97" s="15" t="s">
        <v>4615</v>
      </c>
      <c r="BM97" s="182" t="s">
        <v>4625</v>
      </c>
    </row>
    <row r="98" spans="1:65" s="2" customFormat="1" ht="11.25">
      <c r="A98" s="32"/>
      <c r="B98" s="33"/>
      <c r="C98" s="34"/>
      <c r="D98" s="184" t="s">
        <v>145</v>
      </c>
      <c r="E98" s="34"/>
      <c r="F98" s="185" t="s">
        <v>4624</v>
      </c>
      <c r="G98" s="34"/>
      <c r="H98" s="34"/>
      <c r="I98" s="186"/>
      <c r="J98" s="34"/>
      <c r="K98" s="34"/>
      <c r="L98" s="37"/>
      <c r="M98" s="187"/>
      <c r="N98" s="188"/>
      <c r="O98" s="62"/>
      <c r="P98" s="62"/>
      <c r="Q98" s="62"/>
      <c r="R98" s="62"/>
      <c r="S98" s="62"/>
      <c r="T98" s="63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5" t="s">
        <v>145</v>
      </c>
      <c r="AU98" s="15" t="s">
        <v>83</v>
      </c>
    </row>
    <row r="99" spans="1:65" s="2" customFormat="1" ht="11.25">
      <c r="A99" s="32"/>
      <c r="B99" s="33"/>
      <c r="C99" s="34"/>
      <c r="D99" s="189" t="s">
        <v>147</v>
      </c>
      <c r="E99" s="34"/>
      <c r="F99" s="190" t="s">
        <v>4626</v>
      </c>
      <c r="G99" s="34"/>
      <c r="H99" s="34"/>
      <c r="I99" s="186"/>
      <c r="J99" s="34"/>
      <c r="K99" s="34"/>
      <c r="L99" s="37"/>
      <c r="M99" s="187"/>
      <c r="N99" s="188"/>
      <c r="O99" s="62"/>
      <c r="P99" s="62"/>
      <c r="Q99" s="62"/>
      <c r="R99" s="62"/>
      <c r="S99" s="62"/>
      <c r="T99" s="63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5" t="s">
        <v>147</v>
      </c>
      <c r="AU99" s="15" t="s">
        <v>83</v>
      </c>
    </row>
    <row r="100" spans="1:65" s="2" customFormat="1" ht="39">
      <c r="A100" s="32"/>
      <c r="B100" s="33"/>
      <c r="C100" s="34"/>
      <c r="D100" s="184" t="s">
        <v>4385</v>
      </c>
      <c r="E100" s="34"/>
      <c r="F100" s="201" t="s">
        <v>4627</v>
      </c>
      <c r="G100" s="34"/>
      <c r="H100" s="34"/>
      <c r="I100" s="186"/>
      <c r="J100" s="34"/>
      <c r="K100" s="34"/>
      <c r="L100" s="37"/>
      <c r="M100" s="187"/>
      <c r="N100" s="188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4385</v>
      </c>
      <c r="AU100" s="15" t="s">
        <v>83</v>
      </c>
    </row>
    <row r="101" spans="1:65" s="2" customFormat="1" ht="24.2" customHeight="1">
      <c r="A101" s="32"/>
      <c r="B101" s="33"/>
      <c r="C101" s="171" t="s">
        <v>143</v>
      </c>
      <c r="D101" s="171" t="s">
        <v>138</v>
      </c>
      <c r="E101" s="172" t="s">
        <v>4628</v>
      </c>
      <c r="F101" s="173" t="s">
        <v>4629</v>
      </c>
      <c r="G101" s="174" t="s">
        <v>4630</v>
      </c>
      <c r="H101" s="175">
        <v>1</v>
      </c>
      <c r="I101" s="176"/>
      <c r="J101" s="177">
        <f>ROUND(I101*H101,2)</f>
        <v>0</v>
      </c>
      <c r="K101" s="173" t="s">
        <v>142</v>
      </c>
      <c r="L101" s="37"/>
      <c r="M101" s="178" t="s">
        <v>19</v>
      </c>
      <c r="N101" s="179" t="s">
        <v>44</v>
      </c>
      <c r="O101" s="62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2" t="s">
        <v>4615</v>
      </c>
      <c r="AT101" s="182" t="s">
        <v>138</v>
      </c>
      <c r="AU101" s="182" t="s">
        <v>83</v>
      </c>
      <c r="AY101" s="15" t="s">
        <v>136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5" t="s">
        <v>81</v>
      </c>
      <c r="BK101" s="183">
        <f>ROUND(I101*H101,2)</f>
        <v>0</v>
      </c>
      <c r="BL101" s="15" t="s">
        <v>4615</v>
      </c>
      <c r="BM101" s="182" t="s">
        <v>4631</v>
      </c>
    </row>
    <row r="102" spans="1:65" s="2" customFormat="1" ht="11.25">
      <c r="A102" s="32"/>
      <c r="B102" s="33"/>
      <c r="C102" s="34"/>
      <c r="D102" s="184" t="s">
        <v>145</v>
      </c>
      <c r="E102" s="34"/>
      <c r="F102" s="185" t="s">
        <v>4629</v>
      </c>
      <c r="G102" s="34"/>
      <c r="H102" s="34"/>
      <c r="I102" s="186"/>
      <c r="J102" s="34"/>
      <c r="K102" s="34"/>
      <c r="L102" s="37"/>
      <c r="M102" s="187"/>
      <c r="N102" s="188"/>
      <c r="O102" s="62"/>
      <c r="P102" s="62"/>
      <c r="Q102" s="62"/>
      <c r="R102" s="62"/>
      <c r="S102" s="62"/>
      <c r="T102" s="63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5" t="s">
        <v>145</v>
      </c>
      <c r="AU102" s="15" t="s">
        <v>83</v>
      </c>
    </row>
    <row r="103" spans="1:65" s="2" customFormat="1" ht="11.25">
      <c r="A103" s="32"/>
      <c r="B103" s="33"/>
      <c r="C103" s="34"/>
      <c r="D103" s="189" t="s">
        <v>147</v>
      </c>
      <c r="E103" s="34"/>
      <c r="F103" s="190" t="s">
        <v>4632</v>
      </c>
      <c r="G103" s="34"/>
      <c r="H103" s="34"/>
      <c r="I103" s="186"/>
      <c r="J103" s="34"/>
      <c r="K103" s="34"/>
      <c r="L103" s="37"/>
      <c r="M103" s="187"/>
      <c r="N103" s="188"/>
      <c r="O103" s="62"/>
      <c r="P103" s="62"/>
      <c r="Q103" s="62"/>
      <c r="R103" s="62"/>
      <c r="S103" s="62"/>
      <c r="T103" s="63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5" t="s">
        <v>147</v>
      </c>
      <c r="AU103" s="15" t="s">
        <v>83</v>
      </c>
    </row>
    <row r="104" spans="1:65" s="2" customFormat="1" ht="39">
      <c r="A104" s="32"/>
      <c r="B104" s="33"/>
      <c r="C104" s="34"/>
      <c r="D104" s="184" t="s">
        <v>4385</v>
      </c>
      <c r="E104" s="34"/>
      <c r="F104" s="201" t="s">
        <v>4633</v>
      </c>
      <c r="G104" s="34"/>
      <c r="H104" s="34"/>
      <c r="I104" s="186"/>
      <c r="J104" s="34"/>
      <c r="K104" s="34"/>
      <c r="L104" s="37"/>
      <c r="M104" s="187"/>
      <c r="N104" s="188"/>
      <c r="O104" s="62"/>
      <c r="P104" s="62"/>
      <c r="Q104" s="62"/>
      <c r="R104" s="62"/>
      <c r="S104" s="62"/>
      <c r="T104" s="63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5" t="s">
        <v>4385</v>
      </c>
      <c r="AU104" s="15" t="s">
        <v>83</v>
      </c>
    </row>
    <row r="105" spans="1:65" s="2" customFormat="1" ht="16.5" customHeight="1">
      <c r="A105" s="32"/>
      <c r="B105" s="33"/>
      <c r="C105" s="171" t="s">
        <v>165</v>
      </c>
      <c r="D105" s="171" t="s">
        <v>138</v>
      </c>
      <c r="E105" s="172" t="s">
        <v>4634</v>
      </c>
      <c r="F105" s="173" t="s">
        <v>4635</v>
      </c>
      <c r="G105" s="174" t="s">
        <v>2223</v>
      </c>
      <c r="H105" s="175">
        <v>1</v>
      </c>
      <c r="I105" s="176"/>
      <c r="J105" s="177">
        <f>ROUND(I105*H105,2)</f>
        <v>0</v>
      </c>
      <c r="K105" s="173" t="s">
        <v>142</v>
      </c>
      <c r="L105" s="37"/>
      <c r="M105" s="178" t="s">
        <v>19</v>
      </c>
      <c r="N105" s="179" t="s">
        <v>44</v>
      </c>
      <c r="O105" s="62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2" t="s">
        <v>4615</v>
      </c>
      <c r="AT105" s="182" t="s">
        <v>138</v>
      </c>
      <c r="AU105" s="182" t="s">
        <v>83</v>
      </c>
      <c r="AY105" s="15" t="s">
        <v>136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5" t="s">
        <v>81</v>
      </c>
      <c r="BK105" s="183">
        <f>ROUND(I105*H105,2)</f>
        <v>0</v>
      </c>
      <c r="BL105" s="15" t="s">
        <v>4615</v>
      </c>
      <c r="BM105" s="182" t="s">
        <v>4636</v>
      </c>
    </row>
    <row r="106" spans="1:65" s="2" customFormat="1" ht="11.25">
      <c r="A106" s="32"/>
      <c r="B106" s="33"/>
      <c r="C106" s="34"/>
      <c r="D106" s="184" t="s">
        <v>145</v>
      </c>
      <c r="E106" s="34"/>
      <c r="F106" s="185" t="s">
        <v>4635</v>
      </c>
      <c r="G106" s="34"/>
      <c r="H106" s="34"/>
      <c r="I106" s="186"/>
      <c r="J106" s="34"/>
      <c r="K106" s="34"/>
      <c r="L106" s="37"/>
      <c r="M106" s="187"/>
      <c r="N106" s="188"/>
      <c r="O106" s="62"/>
      <c r="P106" s="62"/>
      <c r="Q106" s="62"/>
      <c r="R106" s="62"/>
      <c r="S106" s="62"/>
      <c r="T106" s="63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5" t="s">
        <v>145</v>
      </c>
      <c r="AU106" s="15" t="s">
        <v>83</v>
      </c>
    </row>
    <row r="107" spans="1:65" s="2" customFormat="1" ht="11.25">
      <c r="A107" s="32"/>
      <c r="B107" s="33"/>
      <c r="C107" s="34"/>
      <c r="D107" s="189" t="s">
        <v>147</v>
      </c>
      <c r="E107" s="34"/>
      <c r="F107" s="190" t="s">
        <v>4637</v>
      </c>
      <c r="G107" s="34"/>
      <c r="H107" s="34"/>
      <c r="I107" s="186"/>
      <c r="J107" s="34"/>
      <c r="K107" s="34"/>
      <c r="L107" s="37"/>
      <c r="M107" s="187"/>
      <c r="N107" s="188"/>
      <c r="O107" s="62"/>
      <c r="P107" s="62"/>
      <c r="Q107" s="62"/>
      <c r="R107" s="62"/>
      <c r="S107" s="62"/>
      <c r="T107" s="63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5" t="s">
        <v>147</v>
      </c>
      <c r="AU107" s="15" t="s">
        <v>83</v>
      </c>
    </row>
    <row r="108" spans="1:65" s="2" customFormat="1" ht="39">
      <c r="A108" s="32"/>
      <c r="B108" s="33"/>
      <c r="C108" s="34"/>
      <c r="D108" s="184" t="s">
        <v>4385</v>
      </c>
      <c r="E108" s="34"/>
      <c r="F108" s="201" t="s">
        <v>4638</v>
      </c>
      <c r="G108" s="34"/>
      <c r="H108" s="34"/>
      <c r="I108" s="186"/>
      <c r="J108" s="34"/>
      <c r="K108" s="34"/>
      <c r="L108" s="37"/>
      <c r="M108" s="187"/>
      <c r="N108" s="188"/>
      <c r="O108" s="62"/>
      <c r="P108" s="62"/>
      <c r="Q108" s="62"/>
      <c r="R108" s="62"/>
      <c r="S108" s="62"/>
      <c r="T108" s="63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5" t="s">
        <v>4385</v>
      </c>
      <c r="AU108" s="15" t="s">
        <v>83</v>
      </c>
    </row>
    <row r="109" spans="1:65" s="2" customFormat="1" ht="16.5" customHeight="1">
      <c r="A109" s="32"/>
      <c r="B109" s="33"/>
      <c r="C109" s="171" t="s">
        <v>172</v>
      </c>
      <c r="D109" s="171" t="s">
        <v>138</v>
      </c>
      <c r="E109" s="172" t="s">
        <v>4639</v>
      </c>
      <c r="F109" s="173" t="s">
        <v>4635</v>
      </c>
      <c r="G109" s="174" t="s">
        <v>2223</v>
      </c>
      <c r="H109" s="175">
        <v>1</v>
      </c>
      <c r="I109" s="176"/>
      <c r="J109" s="177">
        <f>ROUND(I109*H109,2)</f>
        <v>0</v>
      </c>
      <c r="K109" s="173" t="s">
        <v>142</v>
      </c>
      <c r="L109" s="37"/>
      <c r="M109" s="178" t="s">
        <v>19</v>
      </c>
      <c r="N109" s="179" t="s">
        <v>44</v>
      </c>
      <c r="O109" s="62"/>
      <c r="P109" s="180">
        <f>O109*H109</f>
        <v>0</v>
      </c>
      <c r="Q109" s="180">
        <v>0</v>
      </c>
      <c r="R109" s="180">
        <f>Q109*H109</f>
        <v>0</v>
      </c>
      <c r="S109" s="180">
        <v>0</v>
      </c>
      <c r="T109" s="181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2" t="s">
        <v>4615</v>
      </c>
      <c r="AT109" s="182" t="s">
        <v>138</v>
      </c>
      <c r="AU109" s="182" t="s">
        <v>83</v>
      </c>
      <c r="AY109" s="15" t="s">
        <v>136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5" t="s">
        <v>81</v>
      </c>
      <c r="BK109" s="183">
        <f>ROUND(I109*H109,2)</f>
        <v>0</v>
      </c>
      <c r="BL109" s="15" t="s">
        <v>4615</v>
      </c>
      <c r="BM109" s="182" t="s">
        <v>4640</v>
      </c>
    </row>
    <row r="110" spans="1:65" s="2" customFormat="1" ht="11.25">
      <c r="A110" s="32"/>
      <c r="B110" s="33"/>
      <c r="C110" s="34"/>
      <c r="D110" s="184" t="s">
        <v>145</v>
      </c>
      <c r="E110" s="34"/>
      <c r="F110" s="185" t="s">
        <v>4635</v>
      </c>
      <c r="G110" s="34"/>
      <c r="H110" s="34"/>
      <c r="I110" s="186"/>
      <c r="J110" s="34"/>
      <c r="K110" s="34"/>
      <c r="L110" s="37"/>
      <c r="M110" s="187"/>
      <c r="N110" s="188"/>
      <c r="O110" s="62"/>
      <c r="P110" s="62"/>
      <c r="Q110" s="62"/>
      <c r="R110" s="62"/>
      <c r="S110" s="62"/>
      <c r="T110" s="63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5" t="s">
        <v>145</v>
      </c>
      <c r="AU110" s="15" t="s">
        <v>83</v>
      </c>
    </row>
    <row r="111" spans="1:65" s="2" customFormat="1" ht="11.25">
      <c r="A111" s="32"/>
      <c r="B111" s="33"/>
      <c r="C111" s="34"/>
      <c r="D111" s="189" t="s">
        <v>147</v>
      </c>
      <c r="E111" s="34"/>
      <c r="F111" s="190" t="s">
        <v>4641</v>
      </c>
      <c r="G111" s="34"/>
      <c r="H111" s="34"/>
      <c r="I111" s="186"/>
      <c r="J111" s="34"/>
      <c r="K111" s="34"/>
      <c r="L111" s="37"/>
      <c r="M111" s="187"/>
      <c r="N111" s="188"/>
      <c r="O111" s="62"/>
      <c r="P111" s="62"/>
      <c r="Q111" s="62"/>
      <c r="R111" s="62"/>
      <c r="S111" s="62"/>
      <c r="T111" s="63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5" t="s">
        <v>147</v>
      </c>
      <c r="AU111" s="15" t="s">
        <v>83</v>
      </c>
    </row>
    <row r="112" spans="1:65" s="2" customFormat="1" ht="39">
      <c r="A112" s="32"/>
      <c r="B112" s="33"/>
      <c r="C112" s="34"/>
      <c r="D112" s="184" t="s">
        <v>4385</v>
      </c>
      <c r="E112" s="34"/>
      <c r="F112" s="201" t="s">
        <v>4642</v>
      </c>
      <c r="G112" s="34"/>
      <c r="H112" s="34"/>
      <c r="I112" s="186"/>
      <c r="J112" s="34"/>
      <c r="K112" s="34"/>
      <c r="L112" s="37"/>
      <c r="M112" s="187"/>
      <c r="N112" s="188"/>
      <c r="O112" s="62"/>
      <c r="P112" s="62"/>
      <c r="Q112" s="62"/>
      <c r="R112" s="62"/>
      <c r="S112" s="62"/>
      <c r="T112" s="63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5" t="s">
        <v>4385</v>
      </c>
      <c r="AU112" s="15" t="s">
        <v>83</v>
      </c>
    </row>
    <row r="113" spans="1:65" s="2" customFormat="1" ht="16.5" customHeight="1">
      <c r="A113" s="32"/>
      <c r="B113" s="33"/>
      <c r="C113" s="171" t="s">
        <v>178</v>
      </c>
      <c r="D113" s="171" t="s">
        <v>138</v>
      </c>
      <c r="E113" s="172" t="s">
        <v>4643</v>
      </c>
      <c r="F113" s="173" t="s">
        <v>4635</v>
      </c>
      <c r="G113" s="174" t="s">
        <v>2223</v>
      </c>
      <c r="H113" s="175">
        <v>1</v>
      </c>
      <c r="I113" s="176"/>
      <c r="J113" s="177">
        <f>ROUND(I113*H113,2)</f>
        <v>0</v>
      </c>
      <c r="K113" s="173" t="s">
        <v>142</v>
      </c>
      <c r="L113" s="37"/>
      <c r="M113" s="178" t="s">
        <v>19</v>
      </c>
      <c r="N113" s="179" t="s">
        <v>44</v>
      </c>
      <c r="O113" s="62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2" t="s">
        <v>4615</v>
      </c>
      <c r="AT113" s="182" t="s">
        <v>138</v>
      </c>
      <c r="AU113" s="182" t="s">
        <v>83</v>
      </c>
      <c r="AY113" s="15" t="s">
        <v>136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5" t="s">
        <v>81</v>
      </c>
      <c r="BK113" s="183">
        <f>ROUND(I113*H113,2)</f>
        <v>0</v>
      </c>
      <c r="BL113" s="15" t="s">
        <v>4615</v>
      </c>
      <c r="BM113" s="182" t="s">
        <v>4644</v>
      </c>
    </row>
    <row r="114" spans="1:65" s="2" customFormat="1" ht="11.25">
      <c r="A114" s="32"/>
      <c r="B114" s="33"/>
      <c r="C114" s="34"/>
      <c r="D114" s="184" t="s">
        <v>145</v>
      </c>
      <c r="E114" s="34"/>
      <c r="F114" s="185" t="s">
        <v>4635</v>
      </c>
      <c r="G114" s="34"/>
      <c r="H114" s="34"/>
      <c r="I114" s="186"/>
      <c r="J114" s="34"/>
      <c r="K114" s="34"/>
      <c r="L114" s="37"/>
      <c r="M114" s="187"/>
      <c r="N114" s="188"/>
      <c r="O114" s="62"/>
      <c r="P114" s="62"/>
      <c r="Q114" s="62"/>
      <c r="R114" s="62"/>
      <c r="S114" s="62"/>
      <c r="T114" s="63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5" t="s">
        <v>145</v>
      </c>
      <c r="AU114" s="15" t="s">
        <v>83</v>
      </c>
    </row>
    <row r="115" spans="1:65" s="2" customFormat="1" ht="11.25">
      <c r="A115" s="32"/>
      <c r="B115" s="33"/>
      <c r="C115" s="34"/>
      <c r="D115" s="189" t="s">
        <v>147</v>
      </c>
      <c r="E115" s="34"/>
      <c r="F115" s="190" t="s">
        <v>4645</v>
      </c>
      <c r="G115" s="34"/>
      <c r="H115" s="34"/>
      <c r="I115" s="186"/>
      <c r="J115" s="34"/>
      <c r="K115" s="34"/>
      <c r="L115" s="37"/>
      <c r="M115" s="187"/>
      <c r="N115" s="188"/>
      <c r="O115" s="62"/>
      <c r="P115" s="62"/>
      <c r="Q115" s="62"/>
      <c r="R115" s="62"/>
      <c r="S115" s="62"/>
      <c r="T115" s="63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5" t="s">
        <v>147</v>
      </c>
      <c r="AU115" s="15" t="s">
        <v>83</v>
      </c>
    </row>
    <row r="116" spans="1:65" s="2" customFormat="1" ht="29.25">
      <c r="A116" s="32"/>
      <c r="B116" s="33"/>
      <c r="C116" s="34"/>
      <c r="D116" s="184" t="s">
        <v>4385</v>
      </c>
      <c r="E116" s="34"/>
      <c r="F116" s="201" t="s">
        <v>4646</v>
      </c>
      <c r="G116" s="34"/>
      <c r="H116" s="34"/>
      <c r="I116" s="186"/>
      <c r="J116" s="34"/>
      <c r="K116" s="34"/>
      <c r="L116" s="37"/>
      <c r="M116" s="187"/>
      <c r="N116" s="188"/>
      <c r="O116" s="62"/>
      <c r="P116" s="62"/>
      <c r="Q116" s="62"/>
      <c r="R116" s="62"/>
      <c r="S116" s="62"/>
      <c r="T116" s="63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4385</v>
      </c>
      <c r="AU116" s="15" t="s">
        <v>83</v>
      </c>
    </row>
    <row r="117" spans="1:65" s="2" customFormat="1" ht="16.5" customHeight="1">
      <c r="A117" s="32"/>
      <c r="B117" s="33"/>
      <c r="C117" s="171" t="s">
        <v>184</v>
      </c>
      <c r="D117" s="171" t="s">
        <v>138</v>
      </c>
      <c r="E117" s="172" t="s">
        <v>4647</v>
      </c>
      <c r="F117" s="173" t="s">
        <v>4635</v>
      </c>
      <c r="G117" s="174" t="s">
        <v>2223</v>
      </c>
      <c r="H117" s="175">
        <v>1</v>
      </c>
      <c r="I117" s="176"/>
      <c r="J117" s="177">
        <f>ROUND(I117*H117,2)</f>
        <v>0</v>
      </c>
      <c r="K117" s="173" t="s">
        <v>142</v>
      </c>
      <c r="L117" s="37"/>
      <c r="M117" s="178" t="s">
        <v>19</v>
      </c>
      <c r="N117" s="179" t="s">
        <v>44</v>
      </c>
      <c r="O117" s="62"/>
      <c r="P117" s="180">
        <f>O117*H117</f>
        <v>0</v>
      </c>
      <c r="Q117" s="180">
        <v>0</v>
      </c>
      <c r="R117" s="180">
        <f>Q117*H117</f>
        <v>0</v>
      </c>
      <c r="S117" s="180">
        <v>0</v>
      </c>
      <c r="T117" s="181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2" t="s">
        <v>4615</v>
      </c>
      <c r="AT117" s="182" t="s">
        <v>138</v>
      </c>
      <c r="AU117" s="182" t="s">
        <v>83</v>
      </c>
      <c r="AY117" s="15" t="s">
        <v>136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15" t="s">
        <v>81</v>
      </c>
      <c r="BK117" s="183">
        <f>ROUND(I117*H117,2)</f>
        <v>0</v>
      </c>
      <c r="BL117" s="15" t="s">
        <v>4615</v>
      </c>
      <c r="BM117" s="182" t="s">
        <v>4648</v>
      </c>
    </row>
    <row r="118" spans="1:65" s="2" customFormat="1" ht="11.25">
      <c r="A118" s="32"/>
      <c r="B118" s="33"/>
      <c r="C118" s="34"/>
      <c r="D118" s="184" t="s">
        <v>145</v>
      </c>
      <c r="E118" s="34"/>
      <c r="F118" s="185" t="s">
        <v>4635</v>
      </c>
      <c r="G118" s="34"/>
      <c r="H118" s="34"/>
      <c r="I118" s="186"/>
      <c r="J118" s="34"/>
      <c r="K118" s="34"/>
      <c r="L118" s="37"/>
      <c r="M118" s="187"/>
      <c r="N118" s="188"/>
      <c r="O118" s="62"/>
      <c r="P118" s="62"/>
      <c r="Q118" s="62"/>
      <c r="R118" s="62"/>
      <c r="S118" s="62"/>
      <c r="T118" s="63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145</v>
      </c>
      <c r="AU118" s="15" t="s">
        <v>83</v>
      </c>
    </row>
    <row r="119" spans="1:65" s="2" customFormat="1" ht="11.25">
      <c r="A119" s="32"/>
      <c r="B119" s="33"/>
      <c r="C119" s="34"/>
      <c r="D119" s="189" t="s">
        <v>147</v>
      </c>
      <c r="E119" s="34"/>
      <c r="F119" s="190" t="s">
        <v>4649</v>
      </c>
      <c r="G119" s="34"/>
      <c r="H119" s="34"/>
      <c r="I119" s="186"/>
      <c r="J119" s="34"/>
      <c r="K119" s="34"/>
      <c r="L119" s="37"/>
      <c r="M119" s="187"/>
      <c r="N119" s="188"/>
      <c r="O119" s="62"/>
      <c r="P119" s="62"/>
      <c r="Q119" s="62"/>
      <c r="R119" s="62"/>
      <c r="S119" s="62"/>
      <c r="T119" s="63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147</v>
      </c>
      <c r="AU119" s="15" t="s">
        <v>83</v>
      </c>
    </row>
    <row r="120" spans="1:65" s="2" customFormat="1" ht="48.75">
      <c r="A120" s="32"/>
      <c r="B120" s="33"/>
      <c r="C120" s="34"/>
      <c r="D120" s="184" t="s">
        <v>4385</v>
      </c>
      <c r="E120" s="34"/>
      <c r="F120" s="201" t="s">
        <v>4650</v>
      </c>
      <c r="G120" s="34"/>
      <c r="H120" s="34"/>
      <c r="I120" s="186"/>
      <c r="J120" s="34"/>
      <c r="K120" s="34"/>
      <c r="L120" s="37"/>
      <c r="M120" s="187"/>
      <c r="N120" s="188"/>
      <c r="O120" s="62"/>
      <c r="P120" s="62"/>
      <c r="Q120" s="62"/>
      <c r="R120" s="62"/>
      <c r="S120" s="62"/>
      <c r="T120" s="63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4385</v>
      </c>
      <c r="AU120" s="15" t="s">
        <v>83</v>
      </c>
    </row>
    <row r="121" spans="1:65" s="2" customFormat="1" ht="24.2" customHeight="1">
      <c r="A121" s="32"/>
      <c r="B121" s="33"/>
      <c r="C121" s="171" t="s">
        <v>190</v>
      </c>
      <c r="D121" s="171" t="s">
        <v>138</v>
      </c>
      <c r="E121" s="172" t="s">
        <v>4651</v>
      </c>
      <c r="F121" s="173" t="s">
        <v>4652</v>
      </c>
      <c r="G121" s="174" t="s">
        <v>4653</v>
      </c>
      <c r="H121" s="175">
        <v>1</v>
      </c>
      <c r="I121" s="176"/>
      <c r="J121" s="177">
        <f>ROUND(I121*H121,2)</f>
        <v>0</v>
      </c>
      <c r="K121" s="173" t="s">
        <v>142</v>
      </c>
      <c r="L121" s="37"/>
      <c r="M121" s="178" t="s">
        <v>19</v>
      </c>
      <c r="N121" s="179" t="s">
        <v>44</v>
      </c>
      <c r="O121" s="62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2" t="s">
        <v>4615</v>
      </c>
      <c r="AT121" s="182" t="s">
        <v>138</v>
      </c>
      <c r="AU121" s="182" t="s">
        <v>83</v>
      </c>
      <c r="AY121" s="15" t="s">
        <v>136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5" t="s">
        <v>81</v>
      </c>
      <c r="BK121" s="183">
        <f>ROUND(I121*H121,2)</f>
        <v>0</v>
      </c>
      <c r="BL121" s="15" t="s">
        <v>4615</v>
      </c>
      <c r="BM121" s="182" t="s">
        <v>4654</v>
      </c>
    </row>
    <row r="122" spans="1:65" s="2" customFormat="1" ht="11.25">
      <c r="A122" s="32"/>
      <c r="B122" s="33"/>
      <c r="C122" s="34"/>
      <c r="D122" s="184" t="s">
        <v>145</v>
      </c>
      <c r="E122" s="34"/>
      <c r="F122" s="185" t="s">
        <v>4652</v>
      </c>
      <c r="G122" s="34"/>
      <c r="H122" s="34"/>
      <c r="I122" s="186"/>
      <c r="J122" s="34"/>
      <c r="K122" s="34"/>
      <c r="L122" s="37"/>
      <c r="M122" s="187"/>
      <c r="N122" s="188"/>
      <c r="O122" s="62"/>
      <c r="P122" s="62"/>
      <c r="Q122" s="62"/>
      <c r="R122" s="62"/>
      <c r="S122" s="62"/>
      <c r="T122" s="63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145</v>
      </c>
      <c r="AU122" s="15" t="s">
        <v>83</v>
      </c>
    </row>
    <row r="123" spans="1:65" s="2" customFormat="1" ht="11.25">
      <c r="A123" s="32"/>
      <c r="B123" s="33"/>
      <c r="C123" s="34"/>
      <c r="D123" s="189" t="s">
        <v>147</v>
      </c>
      <c r="E123" s="34"/>
      <c r="F123" s="190" t="s">
        <v>4655</v>
      </c>
      <c r="G123" s="34"/>
      <c r="H123" s="34"/>
      <c r="I123" s="186"/>
      <c r="J123" s="34"/>
      <c r="K123" s="34"/>
      <c r="L123" s="37"/>
      <c r="M123" s="187"/>
      <c r="N123" s="188"/>
      <c r="O123" s="62"/>
      <c r="P123" s="62"/>
      <c r="Q123" s="62"/>
      <c r="R123" s="62"/>
      <c r="S123" s="62"/>
      <c r="T123" s="63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147</v>
      </c>
      <c r="AU123" s="15" t="s">
        <v>83</v>
      </c>
    </row>
    <row r="124" spans="1:65" s="2" customFormat="1" ht="19.5">
      <c r="A124" s="32"/>
      <c r="B124" s="33"/>
      <c r="C124" s="34"/>
      <c r="D124" s="184" t="s">
        <v>4385</v>
      </c>
      <c r="E124" s="34"/>
      <c r="F124" s="201" t="s">
        <v>4656</v>
      </c>
      <c r="G124" s="34"/>
      <c r="H124" s="34"/>
      <c r="I124" s="186"/>
      <c r="J124" s="34"/>
      <c r="K124" s="34"/>
      <c r="L124" s="37"/>
      <c r="M124" s="187"/>
      <c r="N124" s="188"/>
      <c r="O124" s="62"/>
      <c r="P124" s="62"/>
      <c r="Q124" s="62"/>
      <c r="R124" s="62"/>
      <c r="S124" s="62"/>
      <c r="T124" s="63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4385</v>
      </c>
      <c r="AU124" s="15" t="s">
        <v>83</v>
      </c>
    </row>
    <row r="125" spans="1:65" s="12" customFormat="1" ht="22.9" customHeight="1">
      <c r="B125" s="155"/>
      <c r="C125" s="156"/>
      <c r="D125" s="157" t="s">
        <v>72</v>
      </c>
      <c r="E125" s="169" t="s">
        <v>4657</v>
      </c>
      <c r="F125" s="169" t="s">
        <v>4658</v>
      </c>
      <c r="G125" s="156"/>
      <c r="H125" s="156"/>
      <c r="I125" s="159"/>
      <c r="J125" s="170">
        <f>BK125</f>
        <v>0</v>
      </c>
      <c r="K125" s="156"/>
      <c r="L125" s="161"/>
      <c r="M125" s="162"/>
      <c r="N125" s="163"/>
      <c r="O125" s="163"/>
      <c r="P125" s="164">
        <f>SUM(P126:P132)</f>
        <v>0</v>
      </c>
      <c r="Q125" s="163"/>
      <c r="R125" s="164">
        <f>SUM(R126:R132)</f>
        <v>0</v>
      </c>
      <c r="S125" s="163"/>
      <c r="T125" s="165">
        <f>SUM(T126:T132)</f>
        <v>0</v>
      </c>
      <c r="AR125" s="166" t="s">
        <v>165</v>
      </c>
      <c r="AT125" s="167" t="s">
        <v>72</v>
      </c>
      <c r="AU125" s="167" t="s">
        <v>81</v>
      </c>
      <c r="AY125" s="166" t="s">
        <v>136</v>
      </c>
      <c r="BK125" s="168">
        <f>SUM(BK126:BK132)</f>
        <v>0</v>
      </c>
    </row>
    <row r="126" spans="1:65" s="2" customFormat="1" ht="16.5" customHeight="1">
      <c r="A126" s="32"/>
      <c r="B126" s="33"/>
      <c r="C126" s="171" t="s">
        <v>196</v>
      </c>
      <c r="D126" s="171" t="s">
        <v>138</v>
      </c>
      <c r="E126" s="172" t="s">
        <v>4659</v>
      </c>
      <c r="F126" s="173" t="s">
        <v>4660</v>
      </c>
      <c r="G126" s="174" t="s">
        <v>4661</v>
      </c>
      <c r="H126" s="175">
        <v>1</v>
      </c>
      <c r="I126" s="176"/>
      <c r="J126" s="177">
        <f>ROUND(I126*H126,2)</f>
        <v>0</v>
      </c>
      <c r="K126" s="173" t="s">
        <v>142</v>
      </c>
      <c r="L126" s="37"/>
      <c r="M126" s="178" t="s">
        <v>19</v>
      </c>
      <c r="N126" s="179" t="s">
        <v>44</v>
      </c>
      <c r="O126" s="62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2" t="s">
        <v>4615</v>
      </c>
      <c r="AT126" s="182" t="s">
        <v>138</v>
      </c>
      <c r="AU126" s="182" t="s">
        <v>83</v>
      </c>
      <c r="AY126" s="15" t="s">
        <v>136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5" t="s">
        <v>81</v>
      </c>
      <c r="BK126" s="183">
        <f>ROUND(I126*H126,2)</f>
        <v>0</v>
      </c>
      <c r="BL126" s="15" t="s">
        <v>4615</v>
      </c>
      <c r="BM126" s="182" t="s">
        <v>4662</v>
      </c>
    </row>
    <row r="127" spans="1:65" s="2" customFormat="1" ht="11.25">
      <c r="A127" s="32"/>
      <c r="B127" s="33"/>
      <c r="C127" s="34"/>
      <c r="D127" s="184" t="s">
        <v>145</v>
      </c>
      <c r="E127" s="34"/>
      <c r="F127" s="185" t="s">
        <v>4660</v>
      </c>
      <c r="G127" s="34"/>
      <c r="H127" s="34"/>
      <c r="I127" s="186"/>
      <c r="J127" s="34"/>
      <c r="K127" s="34"/>
      <c r="L127" s="37"/>
      <c r="M127" s="187"/>
      <c r="N127" s="188"/>
      <c r="O127" s="62"/>
      <c r="P127" s="62"/>
      <c r="Q127" s="62"/>
      <c r="R127" s="62"/>
      <c r="S127" s="62"/>
      <c r="T127" s="63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145</v>
      </c>
      <c r="AU127" s="15" t="s">
        <v>83</v>
      </c>
    </row>
    <row r="128" spans="1:65" s="2" customFormat="1" ht="11.25">
      <c r="A128" s="32"/>
      <c r="B128" s="33"/>
      <c r="C128" s="34"/>
      <c r="D128" s="189" t="s">
        <v>147</v>
      </c>
      <c r="E128" s="34"/>
      <c r="F128" s="190" t="s">
        <v>4663</v>
      </c>
      <c r="G128" s="34"/>
      <c r="H128" s="34"/>
      <c r="I128" s="186"/>
      <c r="J128" s="34"/>
      <c r="K128" s="34"/>
      <c r="L128" s="37"/>
      <c r="M128" s="187"/>
      <c r="N128" s="188"/>
      <c r="O128" s="62"/>
      <c r="P128" s="62"/>
      <c r="Q128" s="62"/>
      <c r="R128" s="62"/>
      <c r="S128" s="62"/>
      <c r="T128" s="63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147</v>
      </c>
      <c r="AU128" s="15" t="s">
        <v>83</v>
      </c>
    </row>
    <row r="129" spans="1:65" s="2" customFormat="1" ht="48.75">
      <c r="A129" s="32"/>
      <c r="B129" s="33"/>
      <c r="C129" s="34"/>
      <c r="D129" s="184" t="s">
        <v>4385</v>
      </c>
      <c r="E129" s="34"/>
      <c r="F129" s="201" t="s">
        <v>4664</v>
      </c>
      <c r="G129" s="34"/>
      <c r="H129" s="34"/>
      <c r="I129" s="186"/>
      <c r="J129" s="34"/>
      <c r="K129" s="34"/>
      <c r="L129" s="37"/>
      <c r="M129" s="187"/>
      <c r="N129" s="188"/>
      <c r="O129" s="62"/>
      <c r="P129" s="62"/>
      <c r="Q129" s="62"/>
      <c r="R129" s="62"/>
      <c r="S129" s="62"/>
      <c r="T129" s="63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4385</v>
      </c>
      <c r="AU129" s="15" t="s">
        <v>83</v>
      </c>
    </row>
    <row r="130" spans="1:65" s="2" customFormat="1" ht="16.5" customHeight="1">
      <c r="A130" s="32"/>
      <c r="B130" s="33"/>
      <c r="C130" s="171" t="s">
        <v>202</v>
      </c>
      <c r="D130" s="171" t="s">
        <v>138</v>
      </c>
      <c r="E130" s="172" t="s">
        <v>4665</v>
      </c>
      <c r="F130" s="173" t="s">
        <v>4666</v>
      </c>
      <c r="G130" s="174" t="s">
        <v>289</v>
      </c>
      <c r="H130" s="175">
        <v>10</v>
      </c>
      <c r="I130" s="176"/>
      <c r="J130" s="177">
        <f>ROUND(I130*H130,2)</f>
        <v>0</v>
      </c>
      <c r="K130" s="173" t="s">
        <v>142</v>
      </c>
      <c r="L130" s="37"/>
      <c r="M130" s="178" t="s">
        <v>19</v>
      </c>
      <c r="N130" s="179" t="s">
        <v>44</v>
      </c>
      <c r="O130" s="62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2" t="s">
        <v>4615</v>
      </c>
      <c r="AT130" s="182" t="s">
        <v>138</v>
      </c>
      <c r="AU130" s="182" t="s">
        <v>83</v>
      </c>
      <c r="AY130" s="15" t="s">
        <v>136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5" t="s">
        <v>81</v>
      </c>
      <c r="BK130" s="183">
        <f>ROUND(I130*H130,2)</f>
        <v>0</v>
      </c>
      <c r="BL130" s="15" t="s">
        <v>4615</v>
      </c>
      <c r="BM130" s="182" t="s">
        <v>4667</v>
      </c>
    </row>
    <row r="131" spans="1:65" s="2" customFormat="1" ht="11.25">
      <c r="A131" s="32"/>
      <c r="B131" s="33"/>
      <c r="C131" s="34"/>
      <c r="D131" s="184" t="s">
        <v>145</v>
      </c>
      <c r="E131" s="34"/>
      <c r="F131" s="185" t="s">
        <v>4666</v>
      </c>
      <c r="G131" s="34"/>
      <c r="H131" s="34"/>
      <c r="I131" s="186"/>
      <c r="J131" s="34"/>
      <c r="K131" s="34"/>
      <c r="L131" s="37"/>
      <c r="M131" s="187"/>
      <c r="N131" s="188"/>
      <c r="O131" s="62"/>
      <c r="P131" s="62"/>
      <c r="Q131" s="62"/>
      <c r="R131" s="62"/>
      <c r="S131" s="62"/>
      <c r="T131" s="63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145</v>
      </c>
      <c r="AU131" s="15" t="s">
        <v>83</v>
      </c>
    </row>
    <row r="132" spans="1:65" s="2" customFormat="1" ht="11.25">
      <c r="A132" s="32"/>
      <c r="B132" s="33"/>
      <c r="C132" s="34"/>
      <c r="D132" s="189" t="s">
        <v>147</v>
      </c>
      <c r="E132" s="34"/>
      <c r="F132" s="190" t="s">
        <v>4668</v>
      </c>
      <c r="G132" s="34"/>
      <c r="H132" s="34"/>
      <c r="I132" s="186"/>
      <c r="J132" s="34"/>
      <c r="K132" s="34"/>
      <c r="L132" s="37"/>
      <c r="M132" s="187"/>
      <c r="N132" s="188"/>
      <c r="O132" s="62"/>
      <c r="P132" s="62"/>
      <c r="Q132" s="62"/>
      <c r="R132" s="62"/>
      <c r="S132" s="62"/>
      <c r="T132" s="63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147</v>
      </c>
      <c r="AU132" s="15" t="s">
        <v>83</v>
      </c>
    </row>
    <row r="133" spans="1:65" s="12" customFormat="1" ht="22.9" customHeight="1">
      <c r="B133" s="155"/>
      <c r="C133" s="156"/>
      <c r="D133" s="157" t="s">
        <v>72</v>
      </c>
      <c r="E133" s="169" t="s">
        <v>4669</v>
      </c>
      <c r="F133" s="169" t="s">
        <v>4670</v>
      </c>
      <c r="G133" s="156"/>
      <c r="H133" s="156"/>
      <c r="I133" s="159"/>
      <c r="J133" s="170">
        <f>BK133</f>
        <v>0</v>
      </c>
      <c r="K133" s="156"/>
      <c r="L133" s="161"/>
      <c r="M133" s="162"/>
      <c r="N133" s="163"/>
      <c r="O133" s="163"/>
      <c r="P133" s="164">
        <f>SUM(P134:P145)</f>
        <v>0</v>
      </c>
      <c r="Q133" s="163"/>
      <c r="R133" s="164">
        <f>SUM(R134:R145)</f>
        <v>0</v>
      </c>
      <c r="S133" s="163"/>
      <c r="T133" s="165">
        <f>SUM(T134:T145)</f>
        <v>0</v>
      </c>
      <c r="AR133" s="166" t="s">
        <v>165</v>
      </c>
      <c r="AT133" s="167" t="s">
        <v>72</v>
      </c>
      <c r="AU133" s="167" t="s">
        <v>81</v>
      </c>
      <c r="AY133" s="166" t="s">
        <v>136</v>
      </c>
      <c r="BK133" s="168">
        <f>SUM(BK134:BK145)</f>
        <v>0</v>
      </c>
    </row>
    <row r="134" spans="1:65" s="2" customFormat="1" ht="24.2" customHeight="1">
      <c r="A134" s="32"/>
      <c r="B134" s="33"/>
      <c r="C134" s="171" t="s">
        <v>208</v>
      </c>
      <c r="D134" s="171" t="s">
        <v>138</v>
      </c>
      <c r="E134" s="172" t="s">
        <v>4671</v>
      </c>
      <c r="F134" s="173" t="s">
        <v>4672</v>
      </c>
      <c r="G134" s="174" t="s">
        <v>4673</v>
      </c>
      <c r="H134" s="175">
        <v>6</v>
      </c>
      <c r="I134" s="176"/>
      <c r="J134" s="177">
        <f>ROUND(I134*H134,2)</f>
        <v>0</v>
      </c>
      <c r="K134" s="173" t="s">
        <v>142</v>
      </c>
      <c r="L134" s="37"/>
      <c r="M134" s="178" t="s">
        <v>19</v>
      </c>
      <c r="N134" s="179" t="s">
        <v>44</v>
      </c>
      <c r="O134" s="62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2" t="s">
        <v>4615</v>
      </c>
      <c r="AT134" s="182" t="s">
        <v>138</v>
      </c>
      <c r="AU134" s="182" t="s">
        <v>83</v>
      </c>
      <c r="AY134" s="15" t="s">
        <v>136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5" t="s">
        <v>81</v>
      </c>
      <c r="BK134" s="183">
        <f>ROUND(I134*H134,2)</f>
        <v>0</v>
      </c>
      <c r="BL134" s="15" t="s">
        <v>4615</v>
      </c>
      <c r="BM134" s="182" t="s">
        <v>4674</v>
      </c>
    </row>
    <row r="135" spans="1:65" s="2" customFormat="1" ht="11.25">
      <c r="A135" s="32"/>
      <c r="B135" s="33"/>
      <c r="C135" s="34"/>
      <c r="D135" s="184" t="s">
        <v>145</v>
      </c>
      <c r="E135" s="34"/>
      <c r="F135" s="185" t="s">
        <v>4672</v>
      </c>
      <c r="G135" s="34"/>
      <c r="H135" s="34"/>
      <c r="I135" s="186"/>
      <c r="J135" s="34"/>
      <c r="K135" s="34"/>
      <c r="L135" s="37"/>
      <c r="M135" s="187"/>
      <c r="N135" s="188"/>
      <c r="O135" s="62"/>
      <c r="P135" s="62"/>
      <c r="Q135" s="62"/>
      <c r="R135" s="62"/>
      <c r="S135" s="62"/>
      <c r="T135" s="63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145</v>
      </c>
      <c r="AU135" s="15" t="s">
        <v>83</v>
      </c>
    </row>
    <row r="136" spans="1:65" s="2" customFormat="1" ht="11.25">
      <c r="A136" s="32"/>
      <c r="B136" s="33"/>
      <c r="C136" s="34"/>
      <c r="D136" s="189" t="s">
        <v>147</v>
      </c>
      <c r="E136" s="34"/>
      <c r="F136" s="190" t="s">
        <v>4675</v>
      </c>
      <c r="G136" s="34"/>
      <c r="H136" s="34"/>
      <c r="I136" s="186"/>
      <c r="J136" s="34"/>
      <c r="K136" s="34"/>
      <c r="L136" s="37"/>
      <c r="M136" s="187"/>
      <c r="N136" s="188"/>
      <c r="O136" s="62"/>
      <c r="P136" s="62"/>
      <c r="Q136" s="62"/>
      <c r="R136" s="62"/>
      <c r="S136" s="62"/>
      <c r="T136" s="63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5" t="s">
        <v>147</v>
      </c>
      <c r="AU136" s="15" t="s">
        <v>83</v>
      </c>
    </row>
    <row r="137" spans="1:65" s="2" customFormat="1" ht="39">
      <c r="A137" s="32"/>
      <c r="B137" s="33"/>
      <c r="C137" s="34"/>
      <c r="D137" s="184" t="s">
        <v>4385</v>
      </c>
      <c r="E137" s="34"/>
      <c r="F137" s="201" t="s">
        <v>4676</v>
      </c>
      <c r="G137" s="34"/>
      <c r="H137" s="34"/>
      <c r="I137" s="186"/>
      <c r="J137" s="34"/>
      <c r="K137" s="34"/>
      <c r="L137" s="37"/>
      <c r="M137" s="187"/>
      <c r="N137" s="188"/>
      <c r="O137" s="62"/>
      <c r="P137" s="62"/>
      <c r="Q137" s="62"/>
      <c r="R137" s="62"/>
      <c r="S137" s="62"/>
      <c r="T137" s="63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4385</v>
      </c>
      <c r="AU137" s="15" t="s">
        <v>83</v>
      </c>
    </row>
    <row r="138" spans="1:65" s="2" customFormat="1" ht="24.2" customHeight="1">
      <c r="A138" s="32"/>
      <c r="B138" s="33"/>
      <c r="C138" s="171" t="s">
        <v>214</v>
      </c>
      <c r="D138" s="171" t="s">
        <v>138</v>
      </c>
      <c r="E138" s="172" t="s">
        <v>4677</v>
      </c>
      <c r="F138" s="173" t="s">
        <v>4672</v>
      </c>
      <c r="G138" s="174" t="s">
        <v>4673</v>
      </c>
      <c r="H138" s="175">
        <v>8</v>
      </c>
      <c r="I138" s="176"/>
      <c r="J138" s="177">
        <f>ROUND(I138*H138,2)</f>
        <v>0</v>
      </c>
      <c r="K138" s="173" t="s">
        <v>142</v>
      </c>
      <c r="L138" s="37"/>
      <c r="M138" s="178" t="s">
        <v>19</v>
      </c>
      <c r="N138" s="179" t="s">
        <v>44</v>
      </c>
      <c r="O138" s="62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2" t="s">
        <v>4615</v>
      </c>
      <c r="AT138" s="182" t="s">
        <v>138</v>
      </c>
      <c r="AU138" s="182" t="s">
        <v>83</v>
      </c>
      <c r="AY138" s="15" t="s">
        <v>136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5" t="s">
        <v>81</v>
      </c>
      <c r="BK138" s="183">
        <f>ROUND(I138*H138,2)</f>
        <v>0</v>
      </c>
      <c r="BL138" s="15" t="s">
        <v>4615</v>
      </c>
      <c r="BM138" s="182" t="s">
        <v>4678</v>
      </c>
    </row>
    <row r="139" spans="1:65" s="2" customFormat="1" ht="11.25">
      <c r="A139" s="32"/>
      <c r="B139" s="33"/>
      <c r="C139" s="34"/>
      <c r="D139" s="184" t="s">
        <v>145</v>
      </c>
      <c r="E139" s="34"/>
      <c r="F139" s="185" t="s">
        <v>4672</v>
      </c>
      <c r="G139" s="34"/>
      <c r="H139" s="34"/>
      <c r="I139" s="186"/>
      <c r="J139" s="34"/>
      <c r="K139" s="34"/>
      <c r="L139" s="37"/>
      <c r="M139" s="187"/>
      <c r="N139" s="188"/>
      <c r="O139" s="62"/>
      <c r="P139" s="62"/>
      <c r="Q139" s="62"/>
      <c r="R139" s="62"/>
      <c r="S139" s="62"/>
      <c r="T139" s="63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145</v>
      </c>
      <c r="AU139" s="15" t="s">
        <v>83</v>
      </c>
    </row>
    <row r="140" spans="1:65" s="2" customFormat="1" ht="11.25">
      <c r="A140" s="32"/>
      <c r="B140" s="33"/>
      <c r="C140" s="34"/>
      <c r="D140" s="189" t="s">
        <v>147</v>
      </c>
      <c r="E140" s="34"/>
      <c r="F140" s="190" t="s">
        <v>4679</v>
      </c>
      <c r="G140" s="34"/>
      <c r="H140" s="34"/>
      <c r="I140" s="186"/>
      <c r="J140" s="34"/>
      <c r="K140" s="34"/>
      <c r="L140" s="37"/>
      <c r="M140" s="187"/>
      <c r="N140" s="188"/>
      <c r="O140" s="62"/>
      <c r="P140" s="62"/>
      <c r="Q140" s="62"/>
      <c r="R140" s="62"/>
      <c r="S140" s="62"/>
      <c r="T140" s="63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147</v>
      </c>
      <c r="AU140" s="15" t="s">
        <v>83</v>
      </c>
    </row>
    <row r="141" spans="1:65" s="2" customFormat="1" ht="29.25">
      <c r="A141" s="32"/>
      <c r="B141" s="33"/>
      <c r="C141" s="34"/>
      <c r="D141" s="184" t="s">
        <v>4385</v>
      </c>
      <c r="E141" s="34"/>
      <c r="F141" s="201" t="s">
        <v>4680</v>
      </c>
      <c r="G141" s="34"/>
      <c r="H141" s="34"/>
      <c r="I141" s="186"/>
      <c r="J141" s="34"/>
      <c r="K141" s="34"/>
      <c r="L141" s="37"/>
      <c r="M141" s="187"/>
      <c r="N141" s="188"/>
      <c r="O141" s="62"/>
      <c r="P141" s="62"/>
      <c r="Q141" s="62"/>
      <c r="R141" s="62"/>
      <c r="S141" s="62"/>
      <c r="T141" s="63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4385</v>
      </c>
      <c r="AU141" s="15" t="s">
        <v>83</v>
      </c>
    </row>
    <row r="142" spans="1:65" s="2" customFormat="1" ht="16.5" customHeight="1">
      <c r="A142" s="32"/>
      <c r="B142" s="33"/>
      <c r="C142" s="171" t="s">
        <v>220</v>
      </c>
      <c r="D142" s="171" t="s">
        <v>138</v>
      </c>
      <c r="E142" s="172" t="s">
        <v>4681</v>
      </c>
      <c r="F142" s="173" t="s">
        <v>4682</v>
      </c>
      <c r="G142" s="174" t="s">
        <v>2223</v>
      </c>
      <c r="H142" s="175">
        <v>1</v>
      </c>
      <c r="I142" s="176"/>
      <c r="J142" s="177">
        <f>ROUND(I142*H142,2)</f>
        <v>0</v>
      </c>
      <c r="K142" s="173" t="s">
        <v>142</v>
      </c>
      <c r="L142" s="37"/>
      <c r="M142" s="178" t="s">
        <v>19</v>
      </c>
      <c r="N142" s="179" t="s">
        <v>44</v>
      </c>
      <c r="O142" s="62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2" t="s">
        <v>4615</v>
      </c>
      <c r="AT142" s="182" t="s">
        <v>138</v>
      </c>
      <c r="AU142" s="182" t="s">
        <v>83</v>
      </c>
      <c r="AY142" s="15" t="s">
        <v>136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5" t="s">
        <v>81</v>
      </c>
      <c r="BK142" s="183">
        <f>ROUND(I142*H142,2)</f>
        <v>0</v>
      </c>
      <c r="BL142" s="15" t="s">
        <v>4615</v>
      </c>
      <c r="BM142" s="182" t="s">
        <v>4683</v>
      </c>
    </row>
    <row r="143" spans="1:65" s="2" customFormat="1" ht="11.25">
      <c r="A143" s="32"/>
      <c r="B143" s="33"/>
      <c r="C143" s="34"/>
      <c r="D143" s="184" t="s">
        <v>145</v>
      </c>
      <c r="E143" s="34"/>
      <c r="F143" s="185" t="s">
        <v>4682</v>
      </c>
      <c r="G143" s="34"/>
      <c r="H143" s="34"/>
      <c r="I143" s="186"/>
      <c r="J143" s="34"/>
      <c r="K143" s="34"/>
      <c r="L143" s="37"/>
      <c r="M143" s="187"/>
      <c r="N143" s="188"/>
      <c r="O143" s="62"/>
      <c r="P143" s="62"/>
      <c r="Q143" s="62"/>
      <c r="R143" s="62"/>
      <c r="S143" s="62"/>
      <c r="T143" s="63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145</v>
      </c>
      <c r="AU143" s="15" t="s">
        <v>83</v>
      </c>
    </row>
    <row r="144" spans="1:65" s="2" customFormat="1" ht="11.25">
      <c r="A144" s="32"/>
      <c r="B144" s="33"/>
      <c r="C144" s="34"/>
      <c r="D144" s="189" t="s">
        <v>147</v>
      </c>
      <c r="E144" s="34"/>
      <c r="F144" s="190" t="s">
        <v>4684</v>
      </c>
      <c r="G144" s="34"/>
      <c r="H144" s="34"/>
      <c r="I144" s="186"/>
      <c r="J144" s="34"/>
      <c r="K144" s="34"/>
      <c r="L144" s="37"/>
      <c r="M144" s="187"/>
      <c r="N144" s="188"/>
      <c r="O144" s="62"/>
      <c r="P144" s="62"/>
      <c r="Q144" s="62"/>
      <c r="R144" s="62"/>
      <c r="S144" s="62"/>
      <c r="T144" s="63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147</v>
      </c>
      <c r="AU144" s="15" t="s">
        <v>83</v>
      </c>
    </row>
    <row r="145" spans="1:65" s="2" customFormat="1" ht="29.25">
      <c r="A145" s="32"/>
      <c r="B145" s="33"/>
      <c r="C145" s="34"/>
      <c r="D145" s="184" t="s">
        <v>4385</v>
      </c>
      <c r="E145" s="34"/>
      <c r="F145" s="201" t="s">
        <v>4685</v>
      </c>
      <c r="G145" s="34"/>
      <c r="H145" s="34"/>
      <c r="I145" s="186"/>
      <c r="J145" s="34"/>
      <c r="K145" s="34"/>
      <c r="L145" s="37"/>
      <c r="M145" s="187"/>
      <c r="N145" s="188"/>
      <c r="O145" s="62"/>
      <c r="P145" s="62"/>
      <c r="Q145" s="62"/>
      <c r="R145" s="62"/>
      <c r="S145" s="62"/>
      <c r="T145" s="63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4385</v>
      </c>
      <c r="AU145" s="15" t="s">
        <v>83</v>
      </c>
    </row>
    <row r="146" spans="1:65" s="12" customFormat="1" ht="22.9" customHeight="1">
      <c r="B146" s="155"/>
      <c r="C146" s="156"/>
      <c r="D146" s="157" t="s">
        <v>72</v>
      </c>
      <c r="E146" s="169" t="s">
        <v>4686</v>
      </c>
      <c r="F146" s="169" t="s">
        <v>4687</v>
      </c>
      <c r="G146" s="156"/>
      <c r="H146" s="156"/>
      <c r="I146" s="159"/>
      <c r="J146" s="170">
        <f>BK146</f>
        <v>0</v>
      </c>
      <c r="K146" s="156"/>
      <c r="L146" s="161"/>
      <c r="M146" s="162"/>
      <c r="N146" s="163"/>
      <c r="O146" s="163"/>
      <c r="P146" s="164">
        <f>SUM(P147:P163)</f>
        <v>0</v>
      </c>
      <c r="Q146" s="163"/>
      <c r="R146" s="164">
        <f>SUM(R147:R163)</f>
        <v>0</v>
      </c>
      <c r="S146" s="163"/>
      <c r="T146" s="165">
        <f>SUM(T147:T163)</f>
        <v>0</v>
      </c>
      <c r="AR146" s="166" t="s">
        <v>165</v>
      </c>
      <c r="AT146" s="167" t="s">
        <v>72</v>
      </c>
      <c r="AU146" s="167" t="s">
        <v>81</v>
      </c>
      <c r="AY146" s="166" t="s">
        <v>136</v>
      </c>
      <c r="BK146" s="168">
        <f>SUM(BK147:BK163)</f>
        <v>0</v>
      </c>
    </row>
    <row r="147" spans="1:65" s="2" customFormat="1" ht="16.5" customHeight="1">
      <c r="A147" s="32"/>
      <c r="B147" s="33"/>
      <c r="C147" s="171" t="s">
        <v>8</v>
      </c>
      <c r="D147" s="171" t="s">
        <v>138</v>
      </c>
      <c r="E147" s="172" t="s">
        <v>4688</v>
      </c>
      <c r="F147" s="173" t="s">
        <v>4689</v>
      </c>
      <c r="G147" s="174" t="s">
        <v>4690</v>
      </c>
      <c r="H147" s="175">
        <v>500</v>
      </c>
      <c r="I147" s="176"/>
      <c r="J147" s="177">
        <f>ROUND(I147*H147,2)</f>
        <v>0</v>
      </c>
      <c r="K147" s="173" t="s">
        <v>142</v>
      </c>
      <c r="L147" s="37"/>
      <c r="M147" s="178" t="s">
        <v>19</v>
      </c>
      <c r="N147" s="179" t="s">
        <v>44</v>
      </c>
      <c r="O147" s="62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2" t="s">
        <v>4615</v>
      </c>
      <c r="AT147" s="182" t="s">
        <v>138</v>
      </c>
      <c r="AU147" s="182" t="s">
        <v>83</v>
      </c>
      <c r="AY147" s="15" t="s">
        <v>136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5" t="s">
        <v>81</v>
      </c>
      <c r="BK147" s="183">
        <f>ROUND(I147*H147,2)</f>
        <v>0</v>
      </c>
      <c r="BL147" s="15" t="s">
        <v>4615</v>
      </c>
      <c r="BM147" s="182" t="s">
        <v>4691</v>
      </c>
    </row>
    <row r="148" spans="1:65" s="2" customFormat="1" ht="11.25">
      <c r="A148" s="32"/>
      <c r="B148" s="33"/>
      <c r="C148" s="34"/>
      <c r="D148" s="184" t="s">
        <v>145</v>
      </c>
      <c r="E148" s="34"/>
      <c r="F148" s="185" t="s">
        <v>4689</v>
      </c>
      <c r="G148" s="34"/>
      <c r="H148" s="34"/>
      <c r="I148" s="186"/>
      <c r="J148" s="34"/>
      <c r="K148" s="34"/>
      <c r="L148" s="37"/>
      <c r="M148" s="187"/>
      <c r="N148" s="188"/>
      <c r="O148" s="62"/>
      <c r="P148" s="62"/>
      <c r="Q148" s="62"/>
      <c r="R148" s="62"/>
      <c r="S148" s="62"/>
      <c r="T148" s="63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145</v>
      </c>
      <c r="AU148" s="15" t="s">
        <v>83</v>
      </c>
    </row>
    <row r="149" spans="1:65" s="2" customFormat="1" ht="11.25">
      <c r="A149" s="32"/>
      <c r="B149" s="33"/>
      <c r="C149" s="34"/>
      <c r="D149" s="189" t="s">
        <v>147</v>
      </c>
      <c r="E149" s="34"/>
      <c r="F149" s="190" t="s">
        <v>4692</v>
      </c>
      <c r="G149" s="34"/>
      <c r="H149" s="34"/>
      <c r="I149" s="186"/>
      <c r="J149" s="34"/>
      <c r="K149" s="34"/>
      <c r="L149" s="37"/>
      <c r="M149" s="187"/>
      <c r="N149" s="188"/>
      <c r="O149" s="62"/>
      <c r="P149" s="62"/>
      <c r="Q149" s="62"/>
      <c r="R149" s="62"/>
      <c r="S149" s="62"/>
      <c r="T149" s="63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147</v>
      </c>
      <c r="AU149" s="15" t="s">
        <v>83</v>
      </c>
    </row>
    <row r="150" spans="1:65" s="2" customFormat="1" ht="16.5" customHeight="1">
      <c r="A150" s="32"/>
      <c r="B150" s="33"/>
      <c r="C150" s="171" t="s">
        <v>231</v>
      </c>
      <c r="D150" s="171" t="s">
        <v>138</v>
      </c>
      <c r="E150" s="172" t="s">
        <v>4693</v>
      </c>
      <c r="F150" s="173" t="s">
        <v>4694</v>
      </c>
      <c r="G150" s="174" t="s">
        <v>4690</v>
      </c>
      <c r="H150" s="175">
        <v>300</v>
      </c>
      <c r="I150" s="176"/>
      <c r="J150" s="177">
        <f>ROUND(I150*H150,2)</f>
        <v>0</v>
      </c>
      <c r="K150" s="173" t="s">
        <v>1004</v>
      </c>
      <c r="L150" s="37"/>
      <c r="M150" s="178" t="s">
        <v>19</v>
      </c>
      <c r="N150" s="179" t="s">
        <v>44</v>
      </c>
      <c r="O150" s="62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2" t="s">
        <v>4615</v>
      </c>
      <c r="AT150" s="182" t="s">
        <v>138</v>
      </c>
      <c r="AU150" s="182" t="s">
        <v>83</v>
      </c>
      <c r="AY150" s="15" t="s">
        <v>136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5" t="s">
        <v>81</v>
      </c>
      <c r="BK150" s="183">
        <f>ROUND(I150*H150,2)</f>
        <v>0</v>
      </c>
      <c r="BL150" s="15" t="s">
        <v>4615</v>
      </c>
      <c r="BM150" s="182" t="s">
        <v>4695</v>
      </c>
    </row>
    <row r="151" spans="1:65" s="2" customFormat="1" ht="11.25">
      <c r="A151" s="32"/>
      <c r="B151" s="33"/>
      <c r="C151" s="34"/>
      <c r="D151" s="184" t="s">
        <v>145</v>
      </c>
      <c r="E151" s="34"/>
      <c r="F151" s="185" t="s">
        <v>4694</v>
      </c>
      <c r="G151" s="34"/>
      <c r="H151" s="34"/>
      <c r="I151" s="186"/>
      <c r="J151" s="34"/>
      <c r="K151" s="34"/>
      <c r="L151" s="37"/>
      <c r="M151" s="187"/>
      <c r="N151" s="188"/>
      <c r="O151" s="62"/>
      <c r="P151" s="62"/>
      <c r="Q151" s="62"/>
      <c r="R151" s="62"/>
      <c r="S151" s="62"/>
      <c r="T151" s="63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145</v>
      </c>
      <c r="AU151" s="15" t="s">
        <v>83</v>
      </c>
    </row>
    <row r="152" spans="1:65" s="2" customFormat="1" ht="16.5" customHeight="1">
      <c r="A152" s="32"/>
      <c r="B152" s="33"/>
      <c r="C152" s="171" t="s">
        <v>237</v>
      </c>
      <c r="D152" s="171" t="s">
        <v>138</v>
      </c>
      <c r="E152" s="172" t="s">
        <v>4696</v>
      </c>
      <c r="F152" s="173" t="s">
        <v>4697</v>
      </c>
      <c r="G152" s="174" t="s">
        <v>4690</v>
      </c>
      <c r="H152" s="175">
        <v>300</v>
      </c>
      <c r="I152" s="176"/>
      <c r="J152" s="177">
        <f>ROUND(I152*H152,2)</f>
        <v>0</v>
      </c>
      <c r="K152" s="173" t="s">
        <v>1004</v>
      </c>
      <c r="L152" s="37"/>
      <c r="M152" s="178" t="s">
        <v>19</v>
      </c>
      <c r="N152" s="179" t="s">
        <v>44</v>
      </c>
      <c r="O152" s="62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2" t="s">
        <v>4615</v>
      </c>
      <c r="AT152" s="182" t="s">
        <v>138</v>
      </c>
      <c r="AU152" s="182" t="s">
        <v>83</v>
      </c>
      <c r="AY152" s="15" t="s">
        <v>136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5" t="s">
        <v>81</v>
      </c>
      <c r="BK152" s="183">
        <f>ROUND(I152*H152,2)</f>
        <v>0</v>
      </c>
      <c r="BL152" s="15" t="s">
        <v>4615</v>
      </c>
      <c r="BM152" s="182" t="s">
        <v>4698</v>
      </c>
    </row>
    <row r="153" spans="1:65" s="2" customFormat="1" ht="11.25">
      <c r="A153" s="32"/>
      <c r="B153" s="33"/>
      <c r="C153" s="34"/>
      <c r="D153" s="184" t="s">
        <v>145</v>
      </c>
      <c r="E153" s="34"/>
      <c r="F153" s="185" t="s">
        <v>4697</v>
      </c>
      <c r="G153" s="34"/>
      <c r="H153" s="34"/>
      <c r="I153" s="186"/>
      <c r="J153" s="34"/>
      <c r="K153" s="34"/>
      <c r="L153" s="37"/>
      <c r="M153" s="187"/>
      <c r="N153" s="188"/>
      <c r="O153" s="62"/>
      <c r="P153" s="62"/>
      <c r="Q153" s="62"/>
      <c r="R153" s="62"/>
      <c r="S153" s="62"/>
      <c r="T153" s="63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145</v>
      </c>
      <c r="AU153" s="15" t="s">
        <v>83</v>
      </c>
    </row>
    <row r="154" spans="1:65" s="2" customFormat="1" ht="16.5" customHeight="1">
      <c r="A154" s="32"/>
      <c r="B154" s="33"/>
      <c r="C154" s="171" t="s">
        <v>243</v>
      </c>
      <c r="D154" s="171" t="s">
        <v>138</v>
      </c>
      <c r="E154" s="172" t="s">
        <v>4699</v>
      </c>
      <c r="F154" s="173" t="s">
        <v>4700</v>
      </c>
      <c r="G154" s="174" t="s">
        <v>4690</v>
      </c>
      <c r="H154" s="175">
        <v>150</v>
      </c>
      <c r="I154" s="176"/>
      <c r="J154" s="177">
        <f>ROUND(I154*H154,2)</f>
        <v>0</v>
      </c>
      <c r="K154" s="173" t="s">
        <v>1004</v>
      </c>
      <c r="L154" s="37"/>
      <c r="M154" s="178" t="s">
        <v>19</v>
      </c>
      <c r="N154" s="179" t="s">
        <v>44</v>
      </c>
      <c r="O154" s="62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2" t="s">
        <v>4615</v>
      </c>
      <c r="AT154" s="182" t="s">
        <v>138</v>
      </c>
      <c r="AU154" s="182" t="s">
        <v>83</v>
      </c>
      <c r="AY154" s="15" t="s">
        <v>136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5" t="s">
        <v>81</v>
      </c>
      <c r="BK154" s="183">
        <f>ROUND(I154*H154,2)</f>
        <v>0</v>
      </c>
      <c r="BL154" s="15" t="s">
        <v>4615</v>
      </c>
      <c r="BM154" s="182" t="s">
        <v>4701</v>
      </c>
    </row>
    <row r="155" spans="1:65" s="2" customFormat="1" ht="11.25">
      <c r="A155" s="32"/>
      <c r="B155" s="33"/>
      <c r="C155" s="34"/>
      <c r="D155" s="184" t="s">
        <v>145</v>
      </c>
      <c r="E155" s="34"/>
      <c r="F155" s="185" t="s">
        <v>4700</v>
      </c>
      <c r="G155" s="34"/>
      <c r="H155" s="34"/>
      <c r="I155" s="186"/>
      <c r="J155" s="34"/>
      <c r="K155" s="34"/>
      <c r="L155" s="37"/>
      <c r="M155" s="187"/>
      <c r="N155" s="188"/>
      <c r="O155" s="62"/>
      <c r="P155" s="62"/>
      <c r="Q155" s="62"/>
      <c r="R155" s="62"/>
      <c r="S155" s="62"/>
      <c r="T155" s="63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145</v>
      </c>
      <c r="AU155" s="15" t="s">
        <v>83</v>
      </c>
    </row>
    <row r="156" spans="1:65" s="2" customFormat="1" ht="16.5" customHeight="1">
      <c r="A156" s="32"/>
      <c r="B156" s="33"/>
      <c r="C156" s="171" t="s">
        <v>249</v>
      </c>
      <c r="D156" s="171" t="s">
        <v>138</v>
      </c>
      <c r="E156" s="172" t="s">
        <v>4702</v>
      </c>
      <c r="F156" s="173" t="s">
        <v>4703</v>
      </c>
      <c r="G156" s="174" t="s">
        <v>4690</v>
      </c>
      <c r="H156" s="175">
        <v>50</v>
      </c>
      <c r="I156" s="176"/>
      <c r="J156" s="177">
        <f>ROUND(I156*H156,2)</f>
        <v>0</v>
      </c>
      <c r="K156" s="173" t="s">
        <v>1004</v>
      </c>
      <c r="L156" s="37"/>
      <c r="M156" s="178" t="s">
        <v>19</v>
      </c>
      <c r="N156" s="179" t="s">
        <v>44</v>
      </c>
      <c r="O156" s="62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82" t="s">
        <v>4615</v>
      </c>
      <c r="AT156" s="182" t="s">
        <v>138</v>
      </c>
      <c r="AU156" s="182" t="s">
        <v>83</v>
      </c>
      <c r="AY156" s="15" t="s">
        <v>136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5" t="s">
        <v>81</v>
      </c>
      <c r="BK156" s="183">
        <f>ROUND(I156*H156,2)</f>
        <v>0</v>
      </c>
      <c r="BL156" s="15" t="s">
        <v>4615</v>
      </c>
      <c r="BM156" s="182" t="s">
        <v>4704</v>
      </c>
    </row>
    <row r="157" spans="1:65" s="2" customFormat="1" ht="11.25">
      <c r="A157" s="32"/>
      <c r="B157" s="33"/>
      <c r="C157" s="34"/>
      <c r="D157" s="184" t="s">
        <v>145</v>
      </c>
      <c r="E157" s="34"/>
      <c r="F157" s="185" t="s">
        <v>4703</v>
      </c>
      <c r="G157" s="34"/>
      <c r="H157" s="34"/>
      <c r="I157" s="186"/>
      <c r="J157" s="34"/>
      <c r="K157" s="34"/>
      <c r="L157" s="37"/>
      <c r="M157" s="187"/>
      <c r="N157" s="188"/>
      <c r="O157" s="62"/>
      <c r="P157" s="62"/>
      <c r="Q157" s="62"/>
      <c r="R157" s="62"/>
      <c r="S157" s="62"/>
      <c r="T157" s="63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145</v>
      </c>
      <c r="AU157" s="15" t="s">
        <v>83</v>
      </c>
    </row>
    <row r="158" spans="1:65" s="2" customFormat="1" ht="16.5" customHeight="1">
      <c r="A158" s="32"/>
      <c r="B158" s="33"/>
      <c r="C158" s="171" t="s">
        <v>255</v>
      </c>
      <c r="D158" s="171" t="s">
        <v>138</v>
      </c>
      <c r="E158" s="172" t="s">
        <v>4705</v>
      </c>
      <c r="F158" s="173" t="s">
        <v>4706</v>
      </c>
      <c r="G158" s="174" t="s">
        <v>4690</v>
      </c>
      <c r="H158" s="175">
        <v>150</v>
      </c>
      <c r="I158" s="176"/>
      <c r="J158" s="177">
        <f>ROUND(I158*H158,2)</f>
        <v>0</v>
      </c>
      <c r="K158" s="173" t="s">
        <v>1004</v>
      </c>
      <c r="L158" s="37"/>
      <c r="M158" s="178" t="s">
        <v>19</v>
      </c>
      <c r="N158" s="179" t="s">
        <v>44</v>
      </c>
      <c r="O158" s="62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2" t="s">
        <v>4615</v>
      </c>
      <c r="AT158" s="182" t="s">
        <v>138</v>
      </c>
      <c r="AU158" s="182" t="s">
        <v>83</v>
      </c>
      <c r="AY158" s="15" t="s">
        <v>136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5" t="s">
        <v>81</v>
      </c>
      <c r="BK158" s="183">
        <f>ROUND(I158*H158,2)</f>
        <v>0</v>
      </c>
      <c r="BL158" s="15" t="s">
        <v>4615</v>
      </c>
      <c r="BM158" s="182" t="s">
        <v>4707</v>
      </c>
    </row>
    <row r="159" spans="1:65" s="2" customFormat="1" ht="11.25">
      <c r="A159" s="32"/>
      <c r="B159" s="33"/>
      <c r="C159" s="34"/>
      <c r="D159" s="184" t="s">
        <v>145</v>
      </c>
      <c r="E159" s="34"/>
      <c r="F159" s="185" t="s">
        <v>4706</v>
      </c>
      <c r="G159" s="34"/>
      <c r="H159" s="34"/>
      <c r="I159" s="186"/>
      <c r="J159" s="34"/>
      <c r="K159" s="34"/>
      <c r="L159" s="37"/>
      <c r="M159" s="187"/>
      <c r="N159" s="188"/>
      <c r="O159" s="62"/>
      <c r="P159" s="62"/>
      <c r="Q159" s="62"/>
      <c r="R159" s="62"/>
      <c r="S159" s="62"/>
      <c r="T159" s="63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145</v>
      </c>
      <c r="AU159" s="15" t="s">
        <v>83</v>
      </c>
    </row>
    <row r="160" spans="1:65" s="2" customFormat="1" ht="16.5" customHeight="1">
      <c r="A160" s="32"/>
      <c r="B160" s="33"/>
      <c r="C160" s="171" t="s">
        <v>7</v>
      </c>
      <c r="D160" s="171" t="s">
        <v>138</v>
      </c>
      <c r="E160" s="172" t="s">
        <v>4708</v>
      </c>
      <c r="F160" s="173" t="s">
        <v>4709</v>
      </c>
      <c r="G160" s="174" t="s">
        <v>4690</v>
      </c>
      <c r="H160" s="175">
        <v>100</v>
      </c>
      <c r="I160" s="176"/>
      <c r="J160" s="177">
        <f>ROUND(I160*H160,2)</f>
        <v>0</v>
      </c>
      <c r="K160" s="173" t="s">
        <v>1004</v>
      </c>
      <c r="L160" s="37"/>
      <c r="M160" s="178" t="s">
        <v>19</v>
      </c>
      <c r="N160" s="179" t="s">
        <v>44</v>
      </c>
      <c r="O160" s="62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2" t="s">
        <v>4615</v>
      </c>
      <c r="AT160" s="182" t="s">
        <v>138</v>
      </c>
      <c r="AU160" s="182" t="s">
        <v>83</v>
      </c>
      <c r="AY160" s="15" t="s">
        <v>136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5" t="s">
        <v>81</v>
      </c>
      <c r="BK160" s="183">
        <f>ROUND(I160*H160,2)</f>
        <v>0</v>
      </c>
      <c r="BL160" s="15" t="s">
        <v>4615</v>
      </c>
      <c r="BM160" s="182" t="s">
        <v>4710</v>
      </c>
    </row>
    <row r="161" spans="1:65" s="2" customFormat="1" ht="11.25">
      <c r="A161" s="32"/>
      <c r="B161" s="33"/>
      <c r="C161" s="34"/>
      <c r="D161" s="184" t="s">
        <v>145</v>
      </c>
      <c r="E161" s="34"/>
      <c r="F161" s="185" t="s">
        <v>4709</v>
      </c>
      <c r="G161" s="34"/>
      <c r="H161" s="34"/>
      <c r="I161" s="186"/>
      <c r="J161" s="34"/>
      <c r="K161" s="34"/>
      <c r="L161" s="37"/>
      <c r="M161" s="187"/>
      <c r="N161" s="188"/>
      <c r="O161" s="62"/>
      <c r="P161" s="62"/>
      <c r="Q161" s="62"/>
      <c r="R161" s="62"/>
      <c r="S161" s="62"/>
      <c r="T161" s="63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145</v>
      </c>
      <c r="AU161" s="15" t="s">
        <v>83</v>
      </c>
    </row>
    <row r="162" spans="1:65" s="2" customFormat="1" ht="16.5" customHeight="1">
      <c r="A162" s="32"/>
      <c r="B162" s="33"/>
      <c r="C162" s="171" t="s">
        <v>267</v>
      </c>
      <c r="D162" s="171" t="s">
        <v>138</v>
      </c>
      <c r="E162" s="172" t="s">
        <v>4711</v>
      </c>
      <c r="F162" s="173" t="s">
        <v>4712</v>
      </c>
      <c r="G162" s="174" t="s">
        <v>4690</v>
      </c>
      <c r="H162" s="175">
        <v>150</v>
      </c>
      <c r="I162" s="176"/>
      <c r="J162" s="177">
        <f>ROUND(I162*H162,2)</f>
        <v>0</v>
      </c>
      <c r="K162" s="173" t="s">
        <v>1004</v>
      </c>
      <c r="L162" s="37"/>
      <c r="M162" s="178" t="s">
        <v>19</v>
      </c>
      <c r="N162" s="179" t="s">
        <v>44</v>
      </c>
      <c r="O162" s="62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2" t="s">
        <v>4615</v>
      </c>
      <c r="AT162" s="182" t="s">
        <v>138</v>
      </c>
      <c r="AU162" s="182" t="s">
        <v>83</v>
      </c>
      <c r="AY162" s="15" t="s">
        <v>136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5" t="s">
        <v>81</v>
      </c>
      <c r="BK162" s="183">
        <f>ROUND(I162*H162,2)</f>
        <v>0</v>
      </c>
      <c r="BL162" s="15" t="s">
        <v>4615</v>
      </c>
      <c r="BM162" s="182" t="s">
        <v>4713</v>
      </c>
    </row>
    <row r="163" spans="1:65" s="2" customFormat="1" ht="11.25">
      <c r="A163" s="32"/>
      <c r="B163" s="33"/>
      <c r="C163" s="34"/>
      <c r="D163" s="184" t="s">
        <v>145</v>
      </c>
      <c r="E163" s="34"/>
      <c r="F163" s="185" t="s">
        <v>4712</v>
      </c>
      <c r="G163" s="34"/>
      <c r="H163" s="34"/>
      <c r="I163" s="186"/>
      <c r="J163" s="34"/>
      <c r="K163" s="34"/>
      <c r="L163" s="37"/>
      <c r="M163" s="187"/>
      <c r="N163" s="188"/>
      <c r="O163" s="62"/>
      <c r="P163" s="62"/>
      <c r="Q163" s="62"/>
      <c r="R163" s="62"/>
      <c r="S163" s="62"/>
      <c r="T163" s="63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145</v>
      </c>
      <c r="AU163" s="15" t="s">
        <v>83</v>
      </c>
    </row>
    <row r="164" spans="1:65" s="12" customFormat="1" ht="22.9" customHeight="1">
      <c r="B164" s="155"/>
      <c r="C164" s="156"/>
      <c r="D164" s="157" t="s">
        <v>72</v>
      </c>
      <c r="E164" s="169" t="s">
        <v>4714</v>
      </c>
      <c r="F164" s="169" t="s">
        <v>4715</v>
      </c>
      <c r="G164" s="156"/>
      <c r="H164" s="156"/>
      <c r="I164" s="159"/>
      <c r="J164" s="170">
        <f>BK164</f>
        <v>0</v>
      </c>
      <c r="K164" s="156"/>
      <c r="L164" s="161"/>
      <c r="M164" s="162"/>
      <c r="N164" s="163"/>
      <c r="O164" s="163"/>
      <c r="P164" s="164">
        <f>SUM(P165:P175)</f>
        <v>0</v>
      </c>
      <c r="Q164" s="163"/>
      <c r="R164" s="164">
        <f>SUM(R165:R175)</f>
        <v>0</v>
      </c>
      <c r="S164" s="163"/>
      <c r="T164" s="165">
        <f>SUM(T165:T175)</f>
        <v>0</v>
      </c>
      <c r="AR164" s="166" t="s">
        <v>165</v>
      </c>
      <c r="AT164" s="167" t="s">
        <v>72</v>
      </c>
      <c r="AU164" s="167" t="s">
        <v>81</v>
      </c>
      <c r="AY164" s="166" t="s">
        <v>136</v>
      </c>
      <c r="BK164" s="168">
        <f>SUM(BK165:BK175)</f>
        <v>0</v>
      </c>
    </row>
    <row r="165" spans="1:65" s="2" customFormat="1" ht="16.5" customHeight="1">
      <c r="A165" s="32"/>
      <c r="B165" s="33"/>
      <c r="C165" s="171" t="s">
        <v>273</v>
      </c>
      <c r="D165" s="171" t="s">
        <v>138</v>
      </c>
      <c r="E165" s="172" t="s">
        <v>4716</v>
      </c>
      <c r="F165" s="173" t="s">
        <v>4717</v>
      </c>
      <c r="G165" s="174" t="s">
        <v>4718</v>
      </c>
      <c r="H165" s="206"/>
      <c r="I165" s="176"/>
      <c r="J165" s="177">
        <f>ROUND(I165*H165,2)</f>
        <v>0</v>
      </c>
      <c r="K165" s="173" t="s">
        <v>142</v>
      </c>
      <c r="L165" s="37"/>
      <c r="M165" s="178" t="s">
        <v>19</v>
      </c>
      <c r="N165" s="179" t="s">
        <v>44</v>
      </c>
      <c r="O165" s="62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2" t="s">
        <v>4615</v>
      </c>
      <c r="AT165" s="182" t="s">
        <v>138</v>
      </c>
      <c r="AU165" s="182" t="s">
        <v>83</v>
      </c>
      <c r="AY165" s="15" t="s">
        <v>136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5" t="s">
        <v>81</v>
      </c>
      <c r="BK165" s="183">
        <f>ROUND(I165*H165,2)</f>
        <v>0</v>
      </c>
      <c r="BL165" s="15" t="s">
        <v>4615</v>
      </c>
      <c r="BM165" s="182" t="s">
        <v>4719</v>
      </c>
    </row>
    <row r="166" spans="1:65" s="2" customFormat="1" ht="11.25">
      <c r="A166" s="32"/>
      <c r="B166" s="33"/>
      <c r="C166" s="34"/>
      <c r="D166" s="184" t="s">
        <v>145</v>
      </c>
      <c r="E166" s="34"/>
      <c r="F166" s="185" t="s">
        <v>4717</v>
      </c>
      <c r="G166" s="34"/>
      <c r="H166" s="34"/>
      <c r="I166" s="186"/>
      <c r="J166" s="34"/>
      <c r="K166" s="34"/>
      <c r="L166" s="37"/>
      <c r="M166" s="187"/>
      <c r="N166" s="188"/>
      <c r="O166" s="62"/>
      <c r="P166" s="62"/>
      <c r="Q166" s="62"/>
      <c r="R166" s="62"/>
      <c r="S166" s="62"/>
      <c r="T166" s="63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5" t="s">
        <v>145</v>
      </c>
      <c r="AU166" s="15" t="s">
        <v>83</v>
      </c>
    </row>
    <row r="167" spans="1:65" s="2" customFormat="1" ht="11.25">
      <c r="A167" s="32"/>
      <c r="B167" s="33"/>
      <c r="C167" s="34"/>
      <c r="D167" s="189" t="s">
        <v>147</v>
      </c>
      <c r="E167" s="34"/>
      <c r="F167" s="190" t="s">
        <v>4720</v>
      </c>
      <c r="G167" s="34"/>
      <c r="H167" s="34"/>
      <c r="I167" s="186"/>
      <c r="J167" s="34"/>
      <c r="K167" s="34"/>
      <c r="L167" s="37"/>
      <c r="M167" s="187"/>
      <c r="N167" s="188"/>
      <c r="O167" s="62"/>
      <c r="P167" s="62"/>
      <c r="Q167" s="62"/>
      <c r="R167" s="62"/>
      <c r="S167" s="62"/>
      <c r="T167" s="63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147</v>
      </c>
      <c r="AU167" s="15" t="s">
        <v>83</v>
      </c>
    </row>
    <row r="168" spans="1:65" s="2" customFormat="1" ht="87.75">
      <c r="A168" s="32"/>
      <c r="B168" s="33"/>
      <c r="C168" s="34"/>
      <c r="D168" s="184" t="s">
        <v>4385</v>
      </c>
      <c r="E168" s="34"/>
      <c r="F168" s="201" t="s">
        <v>4721</v>
      </c>
      <c r="G168" s="34"/>
      <c r="H168" s="34"/>
      <c r="I168" s="186"/>
      <c r="J168" s="34"/>
      <c r="K168" s="34"/>
      <c r="L168" s="37"/>
      <c r="M168" s="187"/>
      <c r="N168" s="188"/>
      <c r="O168" s="62"/>
      <c r="P168" s="62"/>
      <c r="Q168" s="62"/>
      <c r="R168" s="62"/>
      <c r="S168" s="62"/>
      <c r="T168" s="63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5" t="s">
        <v>4385</v>
      </c>
      <c r="AU168" s="15" t="s">
        <v>83</v>
      </c>
    </row>
    <row r="169" spans="1:65" s="2" customFormat="1" ht="16.5" customHeight="1">
      <c r="A169" s="32"/>
      <c r="B169" s="33"/>
      <c r="C169" s="171" t="s">
        <v>280</v>
      </c>
      <c r="D169" s="171" t="s">
        <v>138</v>
      </c>
      <c r="E169" s="172" t="s">
        <v>4722</v>
      </c>
      <c r="F169" s="173" t="s">
        <v>4717</v>
      </c>
      <c r="G169" s="174" t="s">
        <v>4661</v>
      </c>
      <c r="H169" s="175">
        <v>2</v>
      </c>
      <c r="I169" s="176"/>
      <c r="J169" s="177">
        <f>ROUND(I169*H169,2)</f>
        <v>0</v>
      </c>
      <c r="K169" s="173" t="s">
        <v>1004</v>
      </c>
      <c r="L169" s="37"/>
      <c r="M169" s="178" t="s">
        <v>19</v>
      </c>
      <c r="N169" s="179" t="s">
        <v>44</v>
      </c>
      <c r="O169" s="62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2" t="s">
        <v>3069</v>
      </c>
      <c r="AT169" s="182" t="s">
        <v>138</v>
      </c>
      <c r="AU169" s="182" t="s">
        <v>83</v>
      </c>
      <c r="AY169" s="15" t="s">
        <v>136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5" t="s">
        <v>81</v>
      </c>
      <c r="BK169" s="183">
        <f>ROUND(I169*H169,2)</f>
        <v>0</v>
      </c>
      <c r="BL169" s="15" t="s">
        <v>3069</v>
      </c>
      <c r="BM169" s="182" t="s">
        <v>4723</v>
      </c>
    </row>
    <row r="170" spans="1:65" s="2" customFormat="1" ht="11.25">
      <c r="A170" s="32"/>
      <c r="B170" s="33"/>
      <c r="C170" s="34"/>
      <c r="D170" s="184" t="s">
        <v>145</v>
      </c>
      <c r="E170" s="34"/>
      <c r="F170" s="185" t="s">
        <v>4724</v>
      </c>
      <c r="G170" s="34"/>
      <c r="H170" s="34"/>
      <c r="I170" s="186"/>
      <c r="J170" s="34"/>
      <c r="K170" s="34"/>
      <c r="L170" s="37"/>
      <c r="M170" s="187"/>
      <c r="N170" s="188"/>
      <c r="O170" s="62"/>
      <c r="P170" s="62"/>
      <c r="Q170" s="62"/>
      <c r="R170" s="62"/>
      <c r="S170" s="62"/>
      <c r="T170" s="63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5" t="s">
        <v>145</v>
      </c>
      <c r="AU170" s="15" t="s">
        <v>83</v>
      </c>
    </row>
    <row r="171" spans="1:65" s="2" customFormat="1" ht="19.5">
      <c r="A171" s="32"/>
      <c r="B171" s="33"/>
      <c r="C171" s="34"/>
      <c r="D171" s="184" t="s">
        <v>4385</v>
      </c>
      <c r="E171" s="34"/>
      <c r="F171" s="201" t="s">
        <v>4725</v>
      </c>
      <c r="G171" s="34"/>
      <c r="H171" s="34"/>
      <c r="I171" s="186"/>
      <c r="J171" s="34"/>
      <c r="K171" s="34"/>
      <c r="L171" s="37"/>
      <c r="M171" s="187"/>
      <c r="N171" s="188"/>
      <c r="O171" s="62"/>
      <c r="P171" s="62"/>
      <c r="Q171" s="62"/>
      <c r="R171" s="62"/>
      <c r="S171" s="62"/>
      <c r="T171" s="63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4385</v>
      </c>
      <c r="AU171" s="15" t="s">
        <v>83</v>
      </c>
    </row>
    <row r="172" spans="1:65" s="2" customFormat="1" ht="16.5" customHeight="1">
      <c r="A172" s="32"/>
      <c r="B172" s="33"/>
      <c r="C172" s="171" t="s">
        <v>286</v>
      </c>
      <c r="D172" s="171" t="s">
        <v>138</v>
      </c>
      <c r="E172" s="172" t="s">
        <v>4726</v>
      </c>
      <c r="F172" s="173" t="s">
        <v>4727</v>
      </c>
      <c r="G172" s="174" t="s">
        <v>4718</v>
      </c>
      <c r="H172" s="206"/>
      <c r="I172" s="176"/>
      <c r="J172" s="177">
        <f>ROUND(I172*H172,2)</f>
        <v>0</v>
      </c>
      <c r="K172" s="173" t="s">
        <v>142</v>
      </c>
      <c r="L172" s="37"/>
      <c r="M172" s="178" t="s">
        <v>19</v>
      </c>
      <c r="N172" s="179" t="s">
        <v>44</v>
      </c>
      <c r="O172" s="62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2" t="s">
        <v>4615</v>
      </c>
      <c r="AT172" s="182" t="s">
        <v>138</v>
      </c>
      <c r="AU172" s="182" t="s">
        <v>83</v>
      </c>
      <c r="AY172" s="15" t="s">
        <v>136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5" t="s">
        <v>81</v>
      </c>
      <c r="BK172" s="183">
        <f>ROUND(I172*H172,2)</f>
        <v>0</v>
      </c>
      <c r="BL172" s="15" t="s">
        <v>4615</v>
      </c>
      <c r="BM172" s="182" t="s">
        <v>4728</v>
      </c>
    </row>
    <row r="173" spans="1:65" s="2" customFormat="1" ht="11.25">
      <c r="A173" s="32"/>
      <c r="B173" s="33"/>
      <c r="C173" s="34"/>
      <c r="D173" s="184" t="s">
        <v>145</v>
      </c>
      <c r="E173" s="34"/>
      <c r="F173" s="185" t="s">
        <v>4727</v>
      </c>
      <c r="G173" s="34"/>
      <c r="H173" s="34"/>
      <c r="I173" s="186"/>
      <c r="J173" s="34"/>
      <c r="K173" s="34"/>
      <c r="L173" s="37"/>
      <c r="M173" s="187"/>
      <c r="N173" s="188"/>
      <c r="O173" s="62"/>
      <c r="P173" s="62"/>
      <c r="Q173" s="62"/>
      <c r="R173" s="62"/>
      <c r="S173" s="62"/>
      <c r="T173" s="63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5" t="s">
        <v>145</v>
      </c>
      <c r="AU173" s="15" t="s">
        <v>83</v>
      </c>
    </row>
    <row r="174" spans="1:65" s="2" customFormat="1" ht="11.25">
      <c r="A174" s="32"/>
      <c r="B174" s="33"/>
      <c r="C174" s="34"/>
      <c r="D174" s="189" t="s">
        <v>147</v>
      </c>
      <c r="E174" s="34"/>
      <c r="F174" s="190" t="s">
        <v>4729</v>
      </c>
      <c r="G174" s="34"/>
      <c r="H174" s="34"/>
      <c r="I174" s="186"/>
      <c r="J174" s="34"/>
      <c r="K174" s="34"/>
      <c r="L174" s="37"/>
      <c r="M174" s="187"/>
      <c r="N174" s="188"/>
      <c r="O174" s="62"/>
      <c r="P174" s="62"/>
      <c r="Q174" s="62"/>
      <c r="R174" s="62"/>
      <c r="S174" s="62"/>
      <c r="T174" s="63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5" t="s">
        <v>147</v>
      </c>
      <c r="AU174" s="15" t="s">
        <v>83</v>
      </c>
    </row>
    <row r="175" spans="1:65" s="2" customFormat="1" ht="87.75">
      <c r="A175" s="32"/>
      <c r="B175" s="33"/>
      <c r="C175" s="34"/>
      <c r="D175" s="184" t="s">
        <v>4385</v>
      </c>
      <c r="E175" s="34"/>
      <c r="F175" s="201" t="s">
        <v>4730</v>
      </c>
      <c r="G175" s="34"/>
      <c r="H175" s="34"/>
      <c r="I175" s="186"/>
      <c r="J175" s="34"/>
      <c r="K175" s="34"/>
      <c r="L175" s="37"/>
      <c r="M175" s="187"/>
      <c r="N175" s="188"/>
      <c r="O175" s="62"/>
      <c r="P175" s="62"/>
      <c r="Q175" s="62"/>
      <c r="R175" s="62"/>
      <c r="S175" s="62"/>
      <c r="T175" s="63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4385</v>
      </c>
      <c r="AU175" s="15" t="s">
        <v>83</v>
      </c>
    </row>
    <row r="176" spans="1:65" s="12" customFormat="1" ht="22.9" customHeight="1">
      <c r="B176" s="155"/>
      <c r="C176" s="156"/>
      <c r="D176" s="157" t="s">
        <v>72</v>
      </c>
      <c r="E176" s="169" t="s">
        <v>4731</v>
      </c>
      <c r="F176" s="169" t="s">
        <v>4732</v>
      </c>
      <c r="G176" s="156"/>
      <c r="H176" s="156"/>
      <c r="I176" s="159"/>
      <c r="J176" s="170">
        <f>BK176</f>
        <v>0</v>
      </c>
      <c r="K176" s="156"/>
      <c r="L176" s="161"/>
      <c r="M176" s="162"/>
      <c r="N176" s="163"/>
      <c r="O176" s="163"/>
      <c r="P176" s="164">
        <f>SUM(P177:P184)</f>
        <v>0</v>
      </c>
      <c r="Q176" s="163"/>
      <c r="R176" s="164">
        <f>SUM(R177:R184)</f>
        <v>0</v>
      </c>
      <c r="S176" s="163"/>
      <c r="T176" s="165">
        <f>SUM(T177:T184)</f>
        <v>0</v>
      </c>
      <c r="AR176" s="166" t="s">
        <v>165</v>
      </c>
      <c r="AT176" s="167" t="s">
        <v>72</v>
      </c>
      <c r="AU176" s="167" t="s">
        <v>81</v>
      </c>
      <c r="AY176" s="166" t="s">
        <v>136</v>
      </c>
      <c r="BK176" s="168">
        <f>SUM(BK177:BK184)</f>
        <v>0</v>
      </c>
    </row>
    <row r="177" spans="1:65" s="2" customFormat="1" ht="16.5" customHeight="1">
      <c r="A177" s="32"/>
      <c r="B177" s="33"/>
      <c r="C177" s="171" t="s">
        <v>293</v>
      </c>
      <c r="D177" s="171" t="s">
        <v>138</v>
      </c>
      <c r="E177" s="172" t="s">
        <v>4733</v>
      </c>
      <c r="F177" s="173" t="s">
        <v>4734</v>
      </c>
      <c r="G177" s="174" t="s">
        <v>4690</v>
      </c>
      <c r="H177" s="175">
        <v>7000</v>
      </c>
      <c r="I177" s="176"/>
      <c r="J177" s="177">
        <f>ROUND(I177*H177,2)</f>
        <v>0</v>
      </c>
      <c r="K177" s="173" t="s">
        <v>142</v>
      </c>
      <c r="L177" s="37"/>
      <c r="M177" s="178" t="s">
        <v>19</v>
      </c>
      <c r="N177" s="179" t="s">
        <v>44</v>
      </c>
      <c r="O177" s="62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82" t="s">
        <v>4615</v>
      </c>
      <c r="AT177" s="182" t="s">
        <v>138</v>
      </c>
      <c r="AU177" s="182" t="s">
        <v>83</v>
      </c>
      <c r="AY177" s="15" t="s">
        <v>136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5" t="s">
        <v>81</v>
      </c>
      <c r="BK177" s="183">
        <f>ROUND(I177*H177,2)</f>
        <v>0</v>
      </c>
      <c r="BL177" s="15" t="s">
        <v>4615</v>
      </c>
      <c r="BM177" s="182" t="s">
        <v>4735</v>
      </c>
    </row>
    <row r="178" spans="1:65" s="2" customFormat="1" ht="11.25">
      <c r="A178" s="32"/>
      <c r="B178" s="33"/>
      <c r="C178" s="34"/>
      <c r="D178" s="184" t="s">
        <v>145</v>
      </c>
      <c r="E178" s="34"/>
      <c r="F178" s="185" t="s">
        <v>4734</v>
      </c>
      <c r="G178" s="34"/>
      <c r="H178" s="34"/>
      <c r="I178" s="186"/>
      <c r="J178" s="34"/>
      <c r="K178" s="34"/>
      <c r="L178" s="37"/>
      <c r="M178" s="187"/>
      <c r="N178" s="188"/>
      <c r="O178" s="62"/>
      <c r="P178" s="62"/>
      <c r="Q178" s="62"/>
      <c r="R178" s="62"/>
      <c r="S178" s="62"/>
      <c r="T178" s="63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5" t="s">
        <v>145</v>
      </c>
      <c r="AU178" s="15" t="s">
        <v>83</v>
      </c>
    </row>
    <row r="179" spans="1:65" s="2" customFormat="1" ht="11.25">
      <c r="A179" s="32"/>
      <c r="B179" s="33"/>
      <c r="C179" s="34"/>
      <c r="D179" s="189" t="s">
        <v>147</v>
      </c>
      <c r="E179" s="34"/>
      <c r="F179" s="190" t="s">
        <v>4736</v>
      </c>
      <c r="G179" s="34"/>
      <c r="H179" s="34"/>
      <c r="I179" s="186"/>
      <c r="J179" s="34"/>
      <c r="K179" s="34"/>
      <c r="L179" s="37"/>
      <c r="M179" s="187"/>
      <c r="N179" s="188"/>
      <c r="O179" s="62"/>
      <c r="P179" s="62"/>
      <c r="Q179" s="62"/>
      <c r="R179" s="62"/>
      <c r="S179" s="62"/>
      <c r="T179" s="63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147</v>
      </c>
      <c r="AU179" s="15" t="s">
        <v>83</v>
      </c>
    </row>
    <row r="180" spans="1:65" s="2" customFormat="1" ht="39">
      <c r="A180" s="32"/>
      <c r="B180" s="33"/>
      <c r="C180" s="34"/>
      <c r="D180" s="184" t="s">
        <v>4385</v>
      </c>
      <c r="E180" s="34"/>
      <c r="F180" s="201" t="s">
        <v>4737</v>
      </c>
      <c r="G180" s="34"/>
      <c r="H180" s="34"/>
      <c r="I180" s="186"/>
      <c r="J180" s="34"/>
      <c r="K180" s="34"/>
      <c r="L180" s="37"/>
      <c r="M180" s="187"/>
      <c r="N180" s="188"/>
      <c r="O180" s="62"/>
      <c r="P180" s="62"/>
      <c r="Q180" s="62"/>
      <c r="R180" s="62"/>
      <c r="S180" s="62"/>
      <c r="T180" s="63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5" t="s">
        <v>4385</v>
      </c>
      <c r="AU180" s="15" t="s">
        <v>83</v>
      </c>
    </row>
    <row r="181" spans="1:65" s="2" customFormat="1" ht="16.5" customHeight="1">
      <c r="A181" s="32"/>
      <c r="B181" s="33"/>
      <c r="C181" s="171" t="s">
        <v>299</v>
      </c>
      <c r="D181" s="171" t="s">
        <v>138</v>
      </c>
      <c r="E181" s="172" t="s">
        <v>4738</v>
      </c>
      <c r="F181" s="173" t="s">
        <v>4734</v>
      </c>
      <c r="G181" s="174" t="s">
        <v>4690</v>
      </c>
      <c r="H181" s="175">
        <v>4500</v>
      </c>
      <c r="I181" s="176"/>
      <c r="J181" s="177">
        <f>ROUND(I181*H181,2)</f>
        <v>0</v>
      </c>
      <c r="K181" s="173" t="s">
        <v>142</v>
      </c>
      <c r="L181" s="37"/>
      <c r="M181" s="178" t="s">
        <v>19</v>
      </c>
      <c r="N181" s="179" t="s">
        <v>44</v>
      </c>
      <c r="O181" s="62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82" t="s">
        <v>4615</v>
      </c>
      <c r="AT181" s="182" t="s">
        <v>138</v>
      </c>
      <c r="AU181" s="182" t="s">
        <v>83</v>
      </c>
      <c r="AY181" s="15" t="s">
        <v>136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5" t="s">
        <v>81</v>
      </c>
      <c r="BK181" s="183">
        <f>ROUND(I181*H181,2)</f>
        <v>0</v>
      </c>
      <c r="BL181" s="15" t="s">
        <v>4615</v>
      </c>
      <c r="BM181" s="182" t="s">
        <v>4739</v>
      </c>
    </row>
    <row r="182" spans="1:65" s="2" customFormat="1" ht="11.25">
      <c r="A182" s="32"/>
      <c r="B182" s="33"/>
      <c r="C182" s="34"/>
      <c r="D182" s="184" t="s">
        <v>145</v>
      </c>
      <c r="E182" s="34"/>
      <c r="F182" s="185" t="s">
        <v>4734</v>
      </c>
      <c r="G182" s="34"/>
      <c r="H182" s="34"/>
      <c r="I182" s="186"/>
      <c r="J182" s="34"/>
      <c r="K182" s="34"/>
      <c r="L182" s="37"/>
      <c r="M182" s="187"/>
      <c r="N182" s="188"/>
      <c r="O182" s="62"/>
      <c r="P182" s="62"/>
      <c r="Q182" s="62"/>
      <c r="R182" s="62"/>
      <c r="S182" s="62"/>
      <c r="T182" s="63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5" t="s">
        <v>145</v>
      </c>
      <c r="AU182" s="15" t="s">
        <v>83</v>
      </c>
    </row>
    <row r="183" spans="1:65" s="2" customFormat="1" ht="11.25">
      <c r="A183" s="32"/>
      <c r="B183" s="33"/>
      <c r="C183" s="34"/>
      <c r="D183" s="189" t="s">
        <v>147</v>
      </c>
      <c r="E183" s="34"/>
      <c r="F183" s="190" t="s">
        <v>4740</v>
      </c>
      <c r="G183" s="34"/>
      <c r="H183" s="34"/>
      <c r="I183" s="186"/>
      <c r="J183" s="34"/>
      <c r="K183" s="34"/>
      <c r="L183" s="37"/>
      <c r="M183" s="187"/>
      <c r="N183" s="188"/>
      <c r="O183" s="62"/>
      <c r="P183" s="62"/>
      <c r="Q183" s="62"/>
      <c r="R183" s="62"/>
      <c r="S183" s="62"/>
      <c r="T183" s="63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147</v>
      </c>
      <c r="AU183" s="15" t="s">
        <v>83</v>
      </c>
    </row>
    <row r="184" spans="1:65" s="2" customFormat="1" ht="39">
      <c r="A184" s="32"/>
      <c r="B184" s="33"/>
      <c r="C184" s="34"/>
      <c r="D184" s="184" t="s">
        <v>4385</v>
      </c>
      <c r="E184" s="34"/>
      <c r="F184" s="201" t="s">
        <v>4741</v>
      </c>
      <c r="G184" s="34"/>
      <c r="H184" s="34"/>
      <c r="I184" s="186"/>
      <c r="J184" s="34"/>
      <c r="K184" s="34"/>
      <c r="L184" s="37"/>
      <c r="M184" s="202"/>
      <c r="N184" s="203"/>
      <c r="O184" s="204"/>
      <c r="P184" s="204"/>
      <c r="Q184" s="204"/>
      <c r="R184" s="204"/>
      <c r="S184" s="204"/>
      <c r="T184" s="205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5" t="s">
        <v>4385</v>
      </c>
      <c r="AU184" s="15" t="s">
        <v>83</v>
      </c>
    </row>
    <row r="185" spans="1:65" s="2" customFormat="1" ht="6.95" customHeight="1">
      <c r="A185" s="32"/>
      <c r="B185" s="45"/>
      <c r="C185" s="46"/>
      <c r="D185" s="46"/>
      <c r="E185" s="46"/>
      <c r="F185" s="46"/>
      <c r="G185" s="46"/>
      <c r="H185" s="46"/>
      <c r="I185" s="46"/>
      <c r="J185" s="46"/>
      <c r="K185" s="46"/>
      <c r="L185" s="37"/>
      <c r="M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</row>
  </sheetData>
  <sheetProtection algorithmName="SHA-512" hashValue="HJfE6DNP2uoMiQNDC4QGQWQ3xY1xpVbyJZnBkH00RlMdD/9+Yrl6ngWPjQKVHpYrkw5nROHrlZRy/ywKuvNeqQ==" saltValue="+McMGaA2rRa9mqRXVwrKy1nC/72HyaDN48IG3ssK7crMLF6GWMjm2CCPpa7PE50OQ6FzfbVgSnwxZbB41CpreA==" spinCount="100000" sheet="1" objects="1" scenarios="1" formatColumns="0" formatRows="0" autoFilter="0"/>
  <autoFilter ref="C85:K184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/>
    <hyperlink ref="F95" r:id="rId2"/>
    <hyperlink ref="F99" r:id="rId3"/>
    <hyperlink ref="F103" r:id="rId4"/>
    <hyperlink ref="F107" r:id="rId5"/>
    <hyperlink ref="F111" r:id="rId6"/>
    <hyperlink ref="F115" r:id="rId7"/>
    <hyperlink ref="F119" r:id="rId8"/>
    <hyperlink ref="F123" r:id="rId9"/>
    <hyperlink ref="F128" r:id="rId10"/>
    <hyperlink ref="F132" r:id="rId11"/>
    <hyperlink ref="F136" r:id="rId12"/>
    <hyperlink ref="F140" r:id="rId13"/>
    <hyperlink ref="F144" r:id="rId14"/>
    <hyperlink ref="F149" r:id="rId15"/>
    <hyperlink ref="F167" r:id="rId16"/>
    <hyperlink ref="F174" r:id="rId17"/>
    <hyperlink ref="F179" r:id="rId18"/>
    <hyperlink ref="F183" r:id="rId1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55"/>
  <sheetViews>
    <sheetView showGridLines="0" tabSelected="1" topLeftCell="A563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15" t="s">
        <v>89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83</v>
      </c>
    </row>
    <row r="4" spans="1:46" s="1" customFormat="1" ht="24.95" customHeight="1">
      <c r="B4" s="18"/>
      <c r="D4" s="101" t="s">
        <v>90</v>
      </c>
      <c r="L4" s="18"/>
      <c r="M4" s="102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3" t="s">
        <v>16</v>
      </c>
      <c r="L6" s="18"/>
    </row>
    <row r="7" spans="1:46" s="1" customFormat="1" ht="16.5" customHeight="1">
      <c r="B7" s="18"/>
      <c r="E7" s="328" t="str">
        <f>'Rekapitulace stavby'!K6</f>
        <v>Údržba, opravy a odstranění závad u SMT 2022</v>
      </c>
      <c r="F7" s="329"/>
      <c r="G7" s="329"/>
      <c r="H7" s="329"/>
      <c r="L7" s="18"/>
    </row>
    <row r="8" spans="1:46" s="2" customFormat="1" ht="12" customHeight="1">
      <c r="A8" s="32"/>
      <c r="B8" s="37"/>
      <c r="C8" s="32"/>
      <c r="D8" s="103" t="s">
        <v>91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0" t="s">
        <v>4742</v>
      </c>
      <c r="F9" s="331"/>
      <c r="G9" s="331"/>
      <c r="H9" s="331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3" t="s">
        <v>21</v>
      </c>
      <c r="E12" s="32"/>
      <c r="F12" s="105" t="s">
        <v>22</v>
      </c>
      <c r="G12" s="32"/>
      <c r="H12" s="32"/>
      <c r="I12" s="103" t="s">
        <v>23</v>
      </c>
      <c r="J12" s="106" t="str">
        <f>'Rekapitulace stavby'!AN8</f>
        <v>27. 1. 2022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">
        <v>27</v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5" t="s">
        <v>28</v>
      </c>
      <c r="F15" s="32"/>
      <c r="G15" s="32"/>
      <c r="H15" s="32"/>
      <c r="I15" s="103" t="s">
        <v>29</v>
      </c>
      <c r="J15" s="105" t="s">
        <v>30</v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3" t="s">
        <v>31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2" t="str">
        <f>'Rekapitulace stavby'!E14</f>
        <v>Vyplň údaj</v>
      </c>
      <c r="F18" s="333"/>
      <c r="G18" s="333"/>
      <c r="H18" s="333"/>
      <c r="I18" s="103" t="s">
        <v>29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3" t="s">
        <v>33</v>
      </c>
      <c r="E20" s="32"/>
      <c r="F20" s="32"/>
      <c r="G20" s="32"/>
      <c r="H20" s="32"/>
      <c r="I20" s="103" t="s">
        <v>26</v>
      </c>
      <c r="J20" s="105" t="str">
        <f>IF('Rekapitulace stavby'!AN16="","",'Rekapitulace stavby'!AN16)</f>
        <v/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5" t="str">
        <f>IF('Rekapitulace stavby'!E17="","",'Rekapitulace stavby'!E17)</f>
        <v xml:space="preserve"> </v>
      </c>
      <c r="F21" s="32"/>
      <c r="G21" s="32"/>
      <c r="H21" s="32"/>
      <c r="I21" s="103" t="s">
        <v>29</v>
      </c>
      <c r="J21" s="105" t="str">
        <f>IF('Rekapitulace stavby'!AN17="","",'Rekapitulace stavby'!AN17)</f>
        <v/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3" t="s">
        <v>36</v>
      </c>
      <c r="E23" s="32"/>
      <c r="F23" s="32"/>
      <c r="G23" s="32"/>
      <c r="H23" s="32"/>
      <c r="I23" s="103" t="s">
        <v>26</v>
      </c>
      <c r="J23" s="105" t="str">
        <f>IF('Rekapitulace stavby'!AN19="","",'Rekapitulace stavby'!AN19)</f>
        <v/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5" t="str">
        <f>IF('Rekapitulace stavby'!E20="","",'Rekapitulace stavby'!E20)</f>
        <v xml:space="preserve"> </v>
      </c>
      <c r="F24" s="32"/>
      <c r="G24" s="32"/>
      <c r="H24" s="32"/>
      <c r="I24" s="103" t="s">
        <v>29</v>
      </c>
      <c r="J24" s="105" t="str">
        <f>IF('Rekapitulace stavby'!AN20="","",'Rekapitulace stavby'!AN20)</f>
        <v/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3" t="s">
        <v>37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7"/>
      <c r="B27" s="108"/>
      <c r="C27" s="107"/>
      <c r="D27" s="107"/>
      <c r="E27" s="334" t="s">
        <v>19</v>
      </c>
      <c r="F27" s="334"/>
      <c r="G27" s="334"/>
      <c r="H27" s="334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1" t="s">
        <v>39</v>
      </c>
      <c r="E30" s="32"/>
      <c r="F30" s="32"/>
      <c r="G30" s="32"/>
      <c r="H30" s="32"/>
      <c r="I30" s="32"/>
      <c r="J30" s="112">
        <f>ROUND(J82,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3" t="s">
        <v>41</v>
      </c>
      <c r="G32" s="32"/>
      <c r="H32" s="32"/>
      <c r="I32" s="113" t="s">
        <v>40</v>
      </c>
      <c r="J32" s="113" t="s">
        <v>42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14" t="s">
        <v>43</v>
      </c>
      <c r="E33" s="103" t="s">
        <v>44</v>
      </c>
      <c r="F33" s="115">
        <f>ROUND((SUM(BE82:BE554)),  2)</f>
        <v>0</v>
      </c>
      <c r="G33" s="32"/>
      <c r="H33" s="32"/>
      <c r="I33" s="116">
        <v>0.21</v>
      </c>
      <c r="J33" s="115">
        <f>ROUND(((SUM(BE82:BE554))*I33),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3" t="s">
        <v>45</v>
      </c>
      <c r="F34" s="115">
        <f>ROUND((SUM(BF82:BF554)),  2)</f>
        <v>0</v>
      </c>
      <c r="G34" s="32"/>
      <c r="H34" s="32"/>
      <c r="I34" s="116">
        <v>0.15</v>
      </c>
      <c r="J34" s="115">
        <f>ROUND(((SUM(BF82:BF554))*I34),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3" t="s">
        <v>46</v>
      </c>
      <c r="F35" s="115">
        <f>ROUND((SUM(BG82:BG554)),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3" t="s">
        <v>47</v>
      </c>
      <c r="F36" s="115">
        <f>ROUND((SUM(BH82:BH554)),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3" t="s">
        <v>48</v>
      </c>
      <c r="F37" s="115">
        <f>ROUND((SUM(BI82:BI554)),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17"/>
      <c r="D39" s="118" t="s">
        <v>49</v>
      </c>
      <c r="E39" s="119"/>
      <c r="F39" s="119"/>
      <c r="G39" s="120" t="s">
        <v>50</v>
      </c>
      <c r="H39" s="121" t="s">
        <v>51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93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35" t="str">
        <f>E7</f>
        <v>Údržba, opravy a odstranění závad u SMT 2022</v>
      </c>
      <c r="F48" s="336"/>
      <c r="G48" s="336"/>
      <c r="H48" s="336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91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7" t="str">
        <f>E9</f>
        <v>SO - 02 - Práce na železničním svršku</v>
      </c>
      <c r="F50" s="337"/>
      <c r="G50" s="337"/>
      <c r="H50" s="337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SMT obvod I - provozní pracoviště Ostrava</v>
      </c>
      <c r="G52" s="34"/>
      <c r="H52" s="34"/>
      <c r="I52" s="27" t="s">
        <v>23</v>
      </c>
      <c r="J52" s="57" t="str">
        <f>IF(J12="","",J12)</f>
        <v>27. 1. 2022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>Správa železnic s.o. OŘ Ostrava</v>
      </c>
      <c r="G54" s="34"/>
      <c r="H54" s="34"/>
      <c r="I54" s="27" t="s">
        <v>33</v>
      </c>
      <c r="J54" s="30" t="str">
        <f>E21</f>
        <v xml:space="preserve"> 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27" t="s">
        <v>36</v>
      </c>
      <c r="J55" s="30" t="str">
        <f>E24</f>
        <v xml:space="preserve"> 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28" t="s">
        <v>94</v>
      </c>
      <c r="D57" s="129"/>
      <c r="E57" s="129"/>
      <c r="F57" s="129"/>
      <c r="G57" s="129"/>
      <c r="H57" s="129"/>
      <c r="I57" s="129"/>
      <c r="J57" s="130" t="s">
        <v>95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1" t="s">
        <v>71</v>
      </c>
      <c r="D59" s="34"/>
      <c r="E59" s="34"/>
      <c r="F59" s="34"/>
      <c r="G59" s="34"/>
      <c r="H59" s="34"/>
      <c r="I59" s="34"/>
      <c r="J59" s="75">
        <f>J82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96</v>
      </c>
    </row>
    <row r="60" spans="1:47" s="9" customFormat="1" ht="24.95" customHeight="1">
      <c r="B60" s="132"/>
      <c r="C60" s="133"/>
      <c r="D60" s="134" t="s">
        <v>97</v>
      </c>
      <c r="E60" s="135"/>
      <c r="F60" s="135"/>
      <c r="G60" s="135"/>
      <c r="H60" s="135"/>
      <c r="I60" s="135"/>
      <c r="J60" s="136">
        <f>J83</f>
        <v>0</v>
      </c>
      <c r="K60" s="133"/>
      <c r="L60" s="137"/>
    </row>
    <row r="61" spans="1:47" s="10" customFormat="1" ht="19.899999999999999" customHeight="1">
      <c r="B61" s="138"/>
      <c r="C61" s="139"/>
      <c r="D61" s="140" t="s">
        <v>102</v>
      </c>
      <c r="E61" s="141"/>
      <c r="F61" s="141"/>
      <c r="G61" s="141"/>
      <c r="H61" s="141"/>
      <c r="I61" s="141"/>
      <c r="J61" s="142">
        <f>J84</f>
        <v>0</v>
      </c>
      <c r="K61" s="139"/>
      <c r="L61" s="143"/>
    </row>
    <row r="62" spans="1:47" s="9" customFormat="1" ht="24.95" customHeight="1">
      <c r="B62" s="132"/>
      <c r="C62" s="133"/>
      <c r="D62" s="134" t="s">
        <v>4743</v>
      </c>
      <c r="E62" s="135"/>
      <c r="F62" s="135"/>
      <c r="G62" s="135"/>
      <c r="H62" s="135"/>
      <c r="I62" s="135"/>
      <c r="J62" s="136">
        <f>J433</f>
        <v>0</v>
      </c>
      <c r="K62" s="133"/>
      <c r="L62" s="137"/>
    </row>
    <row r="63" spans="1:47" s="2" customFormat="1" ht="21.75" customHeight="1">
      <c r="A63" s="32"/>
      <c r="B63" s="33"/>
      <c r="C63" s="34"/>
      <c r="D63" s="34"/>
      <c r="E63" s="34"/>
      <c r="F63" s="34"/>
      <c r="G63" s="34"/>
      <c r="H63" s="34"/>
      <c r="I63" s="34"/>
      <c r="J63" s="34"/>
      <c r="K63" s="34"/>
      <c r="L63" s="10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2" customFormat="1" ht="6.95" customHeight="1">
      <c r="A64" s="32"/>
      <c r="B64" s="45"/>
      <c r="C64" s="46"/>
      <c r="D64" s="46"/>
      <c r="E64" s="46"/>
      <c r="F64" s="46"/>
      <c r="G64" s="46"/>
      <c r="H64" s="46"/>
      <c r="I64" s="46"/>
      <c r="J64" s="46"/>
      <c r="K64" s="46"/>
      <c r="L64" s="104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8" spans="1:31" s="2" customFormat="1" ht="6.95" customHeight="1">
      <c r="A68" s="32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04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24.95" customHeight="1">
      <c r="A69" s="32"/>
      <c r="B69" s="33"/>
      <c r="C69" s="21" t="s">
        <v>121</v>
      </c>
      <c r="D69" s="34"/>
      <c r="E69" s="34"/>
      <c r="F69" s="34"/>
      <c r="G69" s="34"/>
      <c r="H69" s="34"/>
      <c r="I69" s="34"/>
      <c r="J69" s="34"/>
      <c r="K69" s="34"/>
      <c r="L69" s="10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5" customHeight="1">
      <c r="A70" s="32"/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10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2" customHeight="1">
      <c r="A71" s="32"/>
      <c r="B71" s="33"/>
      <c r="C71" s="27" t="s">
        <v>16</v>
      </c>
      <c r="D71" s="34"/>
      <c r="E71" s="34"/>
      <c r="F71" s="34"/>
      <c r="G71" s="34"/>
      <c r="H71" s="34"/>
      <c r="I71" s="34"/>
      <c r="J71" s="34"/>
      <c r="K71" s="34"/>
      <c r="L71" s="10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6.5" customHeight="1">
      <c r="A72" s="32"/>
      <c r="B72" s="33"/>
      <c r="C72" s="34"/>
      <c r="D72" s="34"/>
      <c r="E72" s="335" t="str">
        <f>E7</f>
        <v>Údržba, opravy a odstranění závad u SMT 2022</v>
      </c>
      <c r="F72" s="336"/>
      <c r="G72" s="336"/>
      <c r="H72" s="336"/>
      <c r="I72" s="34"/>
      <c r="J72" s="34"/>
      <c r="K72" s="34"/>
      <c r="L72" s="10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91</v>
      </c>
      <c r="D73" s="34"/>
      <c r="E73" s="34"/>
      <c r="F73" s="34"/>
      <c r="G73" s="34"/>
      <c r="H73" s="34"/>
      <c r="I73" s="34"/>
      <c r="J73" s="34"/>
      <c r="K73" s="34"/>
      <c r="L73" s="10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>
      <c r="A74" s="32"/>
      <c r="B74" s="33"/>
      <c r="C74" s="34"/>
      <c r="D74" s="34"/>
      <c r="E74" s="307" t="str">
        <f>E9</f>
        <v>SO - 02 - Práce na železničním svršku</v>
      </c>
      <c r="F74" s="337"/>
      <c r="G74" s="337"/>
      <c r="H74" s="337"/>
      <c r="I74" s="34"/>
      <c r="J74" s="34"/>
      <c r="K74" s="34"/>
      <c r="L74" s="10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34"/>
      <c r="J75" s="34"/>
      <c r="K75" s="34"/>
      <c r="L75" s="10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21</v>
      </c>
      <c r="D76" s="34"/>
      <c r="E76" s="34"/>
      <c r="F76" s="25" t="str">
        <f>F12</f>
        <v>SMT obvod I - provozní pracoviště Ostrava</v>
      </c>
      <c r="G76" s="34"/>
      <c r="H76" s="34"/>
      <c r="I76" s="27" t="s">
        <v>23</v>
      </c>
      <c r="J76" s="57" t="str">
        <f>IF(J12="","",J12)</f>
        <v>27. 1. 2022</v>
      </c>
      <c r="K76" s="34"/>
      <c r="L76" s="10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0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2" customHeight="1">
      <c r="A78" s="32"/>
      <c r="B78" s="33"/>
      <c r="C78" s="27" t="s">
        <v>25</v>
      </c>
      <c r="D78" s="34"/>
      <c r="E78" s="34"/>
      <c r="F78" s="25" t="str">
        <f>E15</f>
        <v>Správa železnic s.o. OŘ Ostrava</v>
      </c>
      <c r="G78" s="34"/>
      <c r="H78" s="34"/>
      <c r="I78" s="27" t="s">
        <v>33</v>
      </c>
      <c r="J78" s="30" t="str">
        <f>E21</f>
        <v xml:space="preserve"> </v>
      </c>
      <c r="K78" s="34"/>
      <c r="L78" s="10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2" customHeight="1">
      <c r="A79" s="32"/>
      <c r="B79" s="33"/>
      <c r="C79" s="27" t="s">
        <v>31</v>
      </c>
      <c r="D79" s="34"/>
      <c r="E79" s="34"/>
      <c r="F79" s="25" t="str">
        <f>IF(E18="","",E18)</f>
        <v>Vyplň údaj</v>
      </c>
      <c r="G79" s="34"/>
      <c r="H79" s="34"/>
      <c r="I79" s="27" t="s">
        <v>36</v>
      </c>
      <c r="J79" s="30" t="str">
        <f>E24</f>
        <v xml:space="preserve"> </v>
      </c>
      <c r="K79" s="34"/>
      <c r="L79" s="10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0.3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0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1" customFormat="1" ht="29.25" customHeight="1">
      <c r="A81" s="144"/>
      <c r="B81" s="145"/>
      <c r="C81" s="146" t="s">
        <v>122</v>
      </c>
      <c r="D81" s="147" t="s">
        <v>58</v>
      </c>
      <c r="E81" s="147" t="s">
        <v>54</v>
      </c>
      <c r="F81" s="147" t="s">
        <v>55</v>
      </c>
      <c r="G81" s="147" t="s">
        <v>123</v>
      </c>
      <c r="H81" s="147" t="s">
        <v>124</v>
      </c>
      <c r="I81" s="147" t="s">
        <v>125</v>
      </c>
      <c r="J81" s="147" t="s">
        <v>95</v>
      </c>
      <c r="K81" s="148" t="s">
        <v>126</v>
      </c>
      <c r="L81" s="149"/>
      <c r="M81" s="66" t="s">
        <v>19</v>
      </c>
      <c r="N81" s="67" t="s">
        <v>43</v>
      </c>
      <c r="O81" s="67" t="s">
        <v>127</v>
      </c>
      <c r="P81" s="67" t="s">
        <v>128</v>
      </c>
      <c r="Q81" s="67" t="s">
        <v>129</v>
      </c>
      <c r="R81" s="67" t="s">
        <v>130</v>
      </c>
      <c r="S81" s="67" t="s">
        <v>131</v>
      </c>
      <c r="T81" s="68" t="s">
        <v>132</v>
      </c>
      <c r="U81" s="144"/>
      <c r="V81" s="144"/>
      <c r="W81" s="144"/>
      <c r="X81" s="144"/>
      <c r="Y81" s="144"/>
      <c r="Z81" s="144"/>
      <c r="AA81" s="144"/>
      <c r="AB81" s="144"/>
      <c r="AC81" s="144"/>
      <c r="AD81" s="144"/>
      <c r="AE81" s="144"/>
    </row>
    <row r="82" spans="1:65" s="2" customFormat="1" ht="22.9" customHeight="1">
      <c r="A82" s="32"/>
      <c r="B82" s="33"/>
      <c r="C82" s="73" t="s">
        <v>133</v>
      </c>
      <c r="D82" s="34"/>
      <c r="E82" s="34"/>
      <c r="F82" s="34"/>
      <c r="G82" s="34"/>
      <c r="H82" s="34"/>
      <c r="I82" s="34"/>
      <c r="J82" s="150">
        <f>BK82</f>
        <v>0</v>
      </c>
      <c r="K82" s="34"/>
      <c r="L82" s="37"/>
      <c r="M82" s="69"/>
      <c r="N82" s="151"/>
      <c r="O82" s="70"/>
      <c r="P82" s="152">
        <f>P83+P433</f>
        <v>0</v>
      </c>
      <c r="Q82" s="70"/>
      <c r="R82" s="152">
        <f>R83+R433</f>
        <v>62.072800000000015</v>
      </c>
      <c r="S82" s="70"/>
      <c r="T82" s="153">
        <f>T83+T433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T82" s="15" t="s">
        <v>72</v>
      </c>
      <c r="AU82" s="15" t="s">
        <v>96</v>
      </c>
      <c r="BK82" s="154">
        <f>BK83+BK433</f>
        <v>0</v>
      </c>
    </row>
    <row r="83" spans="1:65" s="12" customFormat="1" ht="25.9" customHeight="1">
      <c r="B83" s="155"/>
      <c r="C83" s="156"/>
      <c r="D83" s="157" t="s">
        <v>72</v>
      </c>
      <c r="E83" s="158" t="s">
        <v>134</v>
      </c>
      <c r="F83" s="158" t="s">
        <v>135</v>
      </c>
      <c r="G83" s="156"/>
      <c r="H83" s="156"/>
      <c r="I83" s="159"/>
      <c r="J83" s="160">
        <f>BK83</f>
        <v>0</v>
      </c>
      <c r="K83" s="156"/>
      <c r="L83" s="161"/>
      <c r="M83" s="162"/>
      <c r="N83" s="163"/>
      <c r="O83" s="163"/>
      <c r="P83" s="164">
        <f>P84</f>
        <v>0</v>
      </c>
      <c r="Q83" s="163"/>
      <c r="R83" s="164">
        <f>R84</f>
        <v>62.072800000000015</v>
      </c>
      <c r="S83" s="163"/>
      <c r="T83" s="165">
        <f>T84</f>
        <v>0</v>
      </c>
      <c r="AR83" s="166" t="s">
        <v>81</v>
      </c>
      <c r="AT83" s="167" t="s">
        <v>72</v>
      </c>
      <c r="AU83" s="167" t="s">
        <v>73</v>
      </c>
      <c r="AY83" s="166" t="s">
        <v>136</v>
      </c>
      <c r="BK83" s="168">
        <f>BK84</f>
        <v>0</v>
      </c>
    </row>
    <row r="84" spans="1:65" s="12" customFormat="1" ht="22.9" customHeight="1">
      <c r="B84" s="155"/>
      <c r="C84" s="156"/>
      <c r="D84" s="157" t="s">
        <v>72</v>
      </c>
      <c r="E84" s="169" t="s">
        <v>165</v>
      </c>
      <c r="F84" s="169" t="s">
        <v>1385</v>
      </c>
      <c r="G84" s="156"/>
      <c r="H84" s="156"/>
      <c r="I84" s="159"/>
      <c r="J84" s="170">
        <f>BK84</f>
        <v>0</v>
      </c>
      <c r="K84" s="156"/>
      <c r="L84" s="161"/>
      <c r="M84" s="162"/>
      <c r="N84" s="163"/>
      <c r="O84" s="163"/>
      <c r="P84" s="164">
        <f>SUM(P85:P432)</f>
        <v>0</v>
      </c>
      <c r="Q84" s="163"/>
      <c r="R84" s="164">
        <f>SUM(R85:R432)</f>
        <v>62.072800000000015</v>
      </c>
      <c r="S84" s="163"/>
      <c r="T84" s="165">
        <f>SUM(T85:T432)</f>
        <v>0</v>
      </c>
      <c r="AR84" s="166" t="s">
        <v>81</v>
      </c>
      <c r="AT84" s="167" t="s">
        <v>72</v>
      </c>
      <c r="AU84" s="167" t="s">
        <v>81</v>
      </c>
      <c r="AY84" s="166" t="s">
        <v>136</v>
      </c>
      <c r="BK84" s="168">
        <f>SUM(BK85:BK432)</f>
        <v>0</v>
      </c>
    </row>
    <row r="85" spans="1:65" s="2" customFormat="1" ht="16.5" customHeight="1">
      <c r="A85" s="32"/>
      <c r="B85" s="33"/>
      <c r="C85" s="171" t="s">
        <v>81</v>
      </c>
      <c r="D85" s="171" t="s">
        <v>138</v>
      </c>
      <c r="E85" s="172" t="s">
        <v>4744</v>
      </c>
      <c r="F85" s="173" t="s">
        <v>4745</v>
      </c>
      <c r="G85" s="174" t="s">
        <v>141</v>
      </c>
      <c r="H85" s="175">
        <v>100</v>
      </c>
      <c r="I85" s="176"/>
      <c r="J85" s="177">
        <f>ROUND(I85*H85,2)</f>
        <v>0</v>
      </c>
      <c r="K85" s="173" t="s">
        <v>4746</v>
      </c>
      <c r="L85" s="37"/>
      <c r="M85" s="178" t="s">
        <v>19</v>
      </c>
      <c r="N85" s="179" t="s">
        <v>44</v>
      </c>
      <c r="O85" s="62"/>
      <c r="P85" s="180">
        <f>O85*H85</f>
        <v>0</v>
      </c>
      <c r="Q85" s="180">
        <v>0</v>
      </c>
      <c r="R85" s="180">
        <f>Q85*H85</f>
        <v>0</v>
      </c>
      <c r="S85" s="180">
        <v>0</v>
      </c>
      <c r="T85" s="181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82" t="s">
        <v>143</v>
      </c>
      <c r="AT85" s="182" t="s">
        <v>138</v>
      </c>
      <c r="AU85" s="182" t="s">
        <v>83</v>
      </c>
      <c r="AY85" s="15" t="s">
        <v>136</v>
      </c>
      <c r="BE85" s="183">
        <f>IF(N85="základní",J85,0)</f>
        <v>0</v>
      </c>
      <c r="BF85" s="183">
        <f>IF(N85="snížená",J85,0)</f>
        <v>0</v>
      </c>
      <c r="BG85" s="183">
        <f>IF(N85="zákl. přenesená",J85,0)</f>
        <v>0</v>
      </c>
      <c r="BH85" s="183">
        <f>IF(N85="sníž. přenesená",J85,0)</f>
        <v>0</v>
      </c>
      <c r="BI85" s="183">
        <f>IF(N85="nulová",J85,0)</f>
        <v>0</v>
      </c>
      <c r="BJ85" s="15" t="s">
        <v>81</v>
      </c>
      <c r="BK85" s="183">
        <f>ROUND(I85*H85,2)</f>
        <v>0</v>
      </c>
      <c r="BL85" s="15" t="s">
        <v>143</v>
      </c>
      <c r="BM85" s="182" t="s">
        <v>4747</v>
      </c>
    </row>
    <row r="86" spans="1:65" s="2" customFormat="1" ht="19.5">
      <c r="A86" s="32"/>
      <c r="B86" s="33"/>
      <c r="C86" s="34"/>
      <c r="D86" s="184" t="s">
        <v>145</v>
      </c>
      <c r="E86" s="34"/>
      <c r="F86" s="185" t="s">
        <v>4748</v>
      </c>
      <c r="G86" s="34"/>
      <c r="H86" s="34"/>
      <c r="I86" s="186"/>
      <c r="J86" s="34"/>
      <c r="K86" s="34"/>
      <c r="L86" s="37"/>
      <c r="M86" s="187"/>
      <c r="N86" s="188"/>
      <c r="O86" s="62"/>
      <c r="P86" s="62"/>
      <c r="Q86" s="62"/>
      <c r="R86" s="62"/>
      <c r="S86" s="62"/>
      <c r="T86" s="63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145</v>
      </c>
      <c r="AU86" s="15" t="s">
        <v>83</v>
      </c>
    </row>
    <row r="87" spans="1:65" s="2" customFormat="1" ht="16.5" customHeight="1">
      <c r="A87" s="32"/>
      <c r="B87" s="33"/>
      <c r="C87" s="171" t="s">
        <v>83</v>
      </c>
      <c r="D87" s="171" t="s">
        <v>138</v>
      </c>
      <c r="E87" s="172" t="s">
        <v>4749</v>
      </c>
      <c r="F87" s="173" t="s">
        <v>4750</v>
      </c>
      <c r="G87" s="174" t="s">
        <v>141</v>
      </c>
      <c r="H87" s="175">
        <v>100</v>
      </c>
      <c r="I87" s="176"/>
      <c r="J87" s="177">
        <f>ROUND(I87*H87,2)</f>
        <v>0</v>
      </c>
      <c r="K87" s="173" t="s">
        <v>4746</v>
      </c>
      <c r="L87" s="37"/>
      <c r="M87" s="178" t="s">
        <v>19</v>
      </c>
      <c r="N87" s="179" t="s">
        <v>44</v>
      </c>
      <c r="O87" s="62"/>
      <c r="P87" s="180">
        <f>O87*H87</f>
        <v>0</v>
      </c>
      <c r="Q87" s="180">
        <v>0</v>
      </c>
      <c r="R87" s="180">
        <f>Q87*H87</f>
        <v>0</v>
      </c>
      <c r="S87" s="180">
        <v>0</v>
      </c>
      <c r="T87" s="181">
        <f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82" t="s">
        <v>143</v>
      </c>
      <c r="AT87" s="182" t="s">
        <v>138</v>
      </c>
      <c r="AU87" s="182" t="s">
        <v>83</v>
      </c>
      <c r="AY87" s="15" t="s">
        <v>136</v>
      </c>
      <c r="BE87" s="183">
        <f>IF(N87="základní",J87,0)</f>
        <v>0</v>
      </c>
      <c r="BF87" s="183">
        <f>IF(N87="snížená",J87,0)</f>
        <v>0</v>
      </c>
      <c r="BG87" s="183">
        <f>IF(N87="zákl. přenesená",J87,0)</f>
        <v>0</v>
      </c>
      <c r="BH87" s="183">
        <f>IF(N87="sníž. přenesená",J87,0)</f>
        <v>0</v>
      </c>
      <c r="BI87" s="183">
        <f>IF(N87="nulová",J87,0)</f>
        <v>0</v>
      </c>
      <c r="BJ87" s="15" t="s">
        <v>81</v>
      </c>
      <c r="BK87" s="183">
        <f>ROUND(I87*H87,2)</f>
        <v>0</v>
      </c>
      <c r="BL87" s="15" t="s">
        <v>143</v>
      </c>
      <c r="BM87" s="182" t="s">
        <v>4751</v>
      </c>
    </row>
    <row r="88" spans="1:65" s="2" customFormat="1" ht="29.25">
      <c r="A88" s="32"/>
      <c r="B88" s="33"/>
      <c r="C88" s="34"/>
      <c r="D88" s="184" t="s">
        <v>145</v>
      </c>
      <c r="E88" s="34"/>
      <c r="F88" s="185" t="s">
        <v>4752</v>
      </c>
      <c r="G88" s="34"/>
      <c r="H88" s="34"/>
      <c r="I88" s="186"/>
      <c r="J88" s="34"/>
      <c r="K88" s="34"/>
      <c r="L88" s="37"/>
      <c r="M88" s="187"/>
      <c r="N88" s="188"/>
      <c r="O88" s="62"/>
      <c r="P88" s="62"/>
      <c r="Q88" s="62"/>
      <c r="R88" s="62"/>
      <c r="S88" s="62"/>
      <c r="T88" s="63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145</v>
      </c>
      <c r="AU88" s="15" t="s">
        <v>83</v>
      </c>
    </row>
    <row r="89" spans="1:65" s="2" customFormat="1" ht="16.5" customHeight="1">
      <c r="A89" s="32"/>
      <c r="B89" s="33"/>
      <c r="C89" s="171" t="s">
        <v>154</v>
      </c>
      <c r="D89" s="171" t="s">
        <v>138</v>
      </c>
      <c r="E89" s="172" t="s">
        <v>4753</v>
      </c>
      <c r="F89" s="173" t="s">
        <v>4754</v>
      </c>
      <c r="G89" s="174" t="s">
        <v>263</v>
      </c>
      <c r="H89" s="175">
        <v>50</v>
      </c>
      <c r="I89" s="176"/>
      <c r="J89" s="177">
        <f>ROUND(I89*H89,2)</f>
        <v>0</v>
      </c>
      <c r="K89" s="173" t="s">
        <v>4746</v>
      </c>
      <c r="L89" s="37"/>
      <c r="M89" s="178" t="s">
        <v>19</v>
      </c>
      <c r="N89" s="179" t="s">
        <v>44</v>
      </c>
      <c r="O89" s="62"/>
      <c r="P89" s="180">
        <f>O89*H89</f>
        <v>0</v>
      </c>
      <c r="Q89" s="180">
        <v>0</v>
      </c>
      <c r="R89" s="180">
        <f>Q89*H89</f>
        <v>0</v>
      </c>
      <c r="S89" s="180">
        <v>0</v>
      </c>
      <c r="T89" s="181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82" t="s">
        <v>143</v>
      </c>
      <c r="AT89" s="182" t="s">
        <v>138</v>
      </c>
      <c r="AU89" s="182" t="s">
        <v>83</v>
      </c>
      <c r="AY89" s="15" t="s">
        <v>136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5" t="s">
        <v>81</v>
      </c>
      <c r="BK89" s="183">
        <f>ROUND(I89*H89,2)</f>
        <v>0</v>
      </c>
      <c r="BL89" s="15" t="s">
        <v>143</v>
      </c>
      <c r="BM89" s="182" t="s">
        <v>4755</v>
      </c>
    </row>
    <row r="90" spans="1:65" s="2" customFormat="1" ht="29.25">
      <c r="A90" s="32"/>
      <c r="B90" s="33"/>
      <c r="C90" s="34"/>
      <c r="D90" s="184" t="s">
        <v>145</v>
      </c>
      <c r="E90" s="34"/>
      <c r="F90" s="185" t="s">
        <v>4756</v>
      </c>
      <c r="G90" s="34"/>
      <c r="H90" s="34"/>
      <c r="I90" s="186"/>
      <c r="J90" s="34"/>
      <c r="K90" s="34"/>
      <c r="L90" s="37"/>
      <c r="M90" s="187"/>
      <c r="N90" s="188"/>
      <c r="O90" s="62"/>
      <c r="P90" s="62"/>
      <c r="Q90" s="62"/>
      <c r="R90" s="62"/>
      <c r="S90" s="62"/>
      <c r="T90" s="63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5" t="s">
        <v>145</v>
      </c>
      <c r="AU90" s="15" t="s">
        <v>83</v>
      </c>
    </row>
    <row r="91" spans="1:65" s="2" customFormat="1" ht="16.5" customHeight="1">
      <c r="A91" s="32"/>
      <c r="B91" s="33"/>
      <c r="C91" s="171" t="s">
        <v>143</v>
      </c>
      <c r="D91" s="171" t="s">
        <v>138</v>
      </c>
      <c r="E91" s="172" t="s">
        <v>4757</v>
      </c>
      <c r="F91" s="173" t="s">
        <v>4758</v>
      </c>
      <c r="G91" s="174" t="s">
        <v>263</v>
      </c>
      <c r="H91" s="175">
        <v>30</v>
      </c>
      <c r="I91" s="176"/>
      <c r="J91" s="177">
        <f>ROUND(I91*H91,2)</f>
        <v>0</v>
      </c>
      <c r="K91" s="173" t="s">
        <v>4746</v>
      </c>
      <c r="L91" s="37"/>
      <c r="M91" s="178" t="s">
        <v>19</v>
      </c>
      <c r="N91" s="179" t="s">
        <v>44</v>
      </c>
      <c r="O91" s="62"/>
      <c r="P91" s="180">
        <f>O91*H91</f>
        <v>0</v>
      </c>
      <c r="Q91" s="180">
        <v>0</v>
      </c>
      <c r="R91" s="180">
        <f>Q91*H91</f>
        <v>0</v>
      </c>
      <c r="S91" s="180">
        <v>0</v>
      </c>
      <c r="T91" s="181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82" t="s">
        <v>143</v>
      </c>
      <c r="AT91" s="182" t="s">
        <v>138</v>
      </c>
      <c r="AU91" s="182" t="s">
        <v>83</v>
      </c>
      <c r="AY91" s="15" t="s">
        <v>136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15" t="s">
        <v>81</v>
      </c>
      <c r="BK91" s="183">
        <f>ROUND(I91*H91,2)</f>
        <v>0</v>
      </c>
      <c r="BL91" s="15" t="s">
        <v>143</v>
      </c>
      <c r="BM91" s="182" t="s">
        <v>4759</v>
      </c>
    </row>
    <row r="92" spans="1:65" s="2" customFormat="1" ht="39">
      <c r="A92" s="32"/>
      <c r="B92" s="33"/>
      <c r="C92" s="34"/>
      <c r="D92" s="184" t="s">
        <v>145</v>
      </c>
      <c r="E92" s="34"/>
      <c r="F92" s="185" t="s">
        <v>4760</v>
      </c>
      <c r="G92" s="34"/>
      <c r="H92" s="34"/>
      <c r="I92" s="186"/>
      <c r="J92" s="34"/>
      <c r="K92" s="34"/>
      <c r="L92" s="37"/>
      <c r="M92" s="187"/>
      <c r="N92" s="188"/>
      <c r="O92" s="62"/>
      <c r="P92" s="62"/>
      <c r="Q92" s="62"/>
      <c r="R92" s="62"/>
      <c r="S92" s="62"/>
      <c r="T92" s="63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145</v>
      </c>
      <c r="AU92" s="15" t="s">
        <v>83</v>
      </c>
    </row>
    <row r="93" spans="1:65" s="2" customFormat="1" ht="16.5" customHeight="1">
      <c r="A93" s="32"/>
      <c r="B93" s="33"/>
      <c r="C93" s="171" t="s">
        <v>165</v>
      </c>
      <c r="D93" s="171" t="s">
        <v>138</v>
      </c>
      <c r="E93" s="172" t="s">
        <v>4761</v>
      </c>
      <c r="F93" s="173" t="s">
        <v>4762</v>
      </c>
      <c r="G93" s="174" t="s">
        <v>263</v>
      </c>
      <c r="H93" s="175">
        <v>20</v>
      </c>
      <c r="I93" s="176"/>
      <c r="J93" s="177">
        <f>ROUND(I93*H93,2)</f>
        <v>0</v>
      </c>
      <c r="K93" s="173" t="s">
        <v>4746</v>
      </c>
      <c r="L93" s="37"/>
      <c r="M93" s="178" t="s">
        <v>19</v>
      </c>
      <c r="N93" s="179" t="s">
        <v>44</v>
      </c>
      <c r="O93" s="62"/>
      <c r="P93" s="180">
        <f>O93*H93</f>
        <v>0</v>
      </c>
      <c r="Q93" s="180">
        <v>0</v>
      </c>
      <c r="R93" s="180">
        <f>Q93*H93</f>
        <v>0</v>
      </c>
      <c r="S93" s="180">
        <v>0</v>
      </c>
      <c r="T93" s="181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2" t="s">
        <v>143</v>
      </c>
      <c r="AT93" s="182" t="s">
        <v>138</v>
      </c>
      <c r="AU93" s="182" t="s">
        <v>83</v>
      </c>
      <c r="AY93" s="15" t="s">
        <v>136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15" t="s">
        <v>81</v>
      </c>
      <c r="BK93" s="183">
        <f>ROUND(I93*H93,2)</f>
        <v>0</v>
      </c>
      <c r="BL93" s="15" t="s">
        <v>143</v>
      </c>
      <c r="BM93" s="182" t="s">
        <v>4763</v>
      </c>
    </row>
    <row r="94" spans="1:65" s="2" customFormat="1" ht="39">
      <c r="A94" s="32"/>
      <c r="B94" s="33"/>
      <c r="C94" s="34"/>
      <c r="D94" s="184" t="s">
        <v>145</v>
      </c>
      <c r="E94" s="34"/>
      <c r="F94" s="185" t="s">
        <v>4764</v>
      </c>
      <c r="G94" s="34"/>
      <c r="H94" s="34"/>
      <c r="I94" s="186"/>
      <c r="J94" s="34"/>
      <c r="K94" s="34"/>
      <c r="L94" s="37"/>
      <c r="M94" s="187"/>
      <c r="N94" s="188"/>
      <c r="O94" s="62"/>
      <c r="P94" s="62"/>
      <c r="Q94" s="62"/>
      <c r="R94" s="62"/>
      <c r="S94" s="62"/>
      <c r="T94" s="63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145</v>
      </c>
      <c r="AU94" s="15" t="s">
        <v>83</v>
      </c>
    </row>
    <row r="95" spans="1:65" s="2" customFormat="1" ht="16.5" customHeight="1">
      <c r="A95" s="32"/>
      <c r="B95" s="33"/>
      <c r="C95" s="171" t="s">
        <v>172</v>
      </c>
      <c r="D95" s="171" t="s">
        <v>138</v>
      </c>
      <c r="E95" s="172" t="s">
        <v>4765</v>
      </c>
      <c r="F95" s="173" t="s">
        <v>4766</v>
      </c>
      <c r="G95" s="174" t="s">
        <v>263</v>
      </c>
      <c r="H95" s="175">
        <v>60</v>
      </c>
      <c r="I95" s="176"/>
      <c r="J95" s="177">
        <f>ROUND(I95*H95,2)</f>
        <v>0</v>
      </c>
      <c r="K95" s="173" t="s">
        <v>4746</v>
      </c>
      <c r="L95" s="37"/>
      <c r="M95" s="178" t="s">
        <v>19</v>
      </c>
      <c r="N95" s="179" t="s">
        <v>44</v>
      </c>
      <c r="O95" s="62"/>
      <c r="P95" s="180">
        <f>O95*H95</f>
        <v>0</v>
      </c>
      <c r="Q95" s="180">
        <v>0</v>
      </c>
      <c r="R95" s="180">
        <f>Q95*H95</f>
        <v>0</v>
      </c>
      <c r="S95" s="180">
        <v>0</v>
      </c>
      <c r="T95" s="181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2" t="s">
        <v>143</v>
      </c>
      <c r="AT95" s="182" t="s">
        <v>138</v>
      </c>
      <c r="AU95" s="182" t="s">
        <v>83</v>
      </c>
      <c r="AY95" s="15" t="s">
        <v>136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5" t="s">
        <v>81</v>
      </c>
      <c r="BK95" s="183">
        <f>ROUND(I95*H95,2)</f>
        <v>0</v>
      </c>
      <c r="BL95" s="15" t="s">
        <v>143</v>
      </c>
      <c r="BM95" s="182" t="s">
        <v>4767</v>
      </c>
    </row>
    <row r="96" spans="1:65" s="2" customFormat="1" ht="39">
      <c r="A96" s="32"/>
      <c r="B96" s="33"/>
      <c r="C96" s="34"/>
      <c r="D96" s="184" t="s">
        <v>145</v>
      </c>
      <c r="E96" s="34"/>
      <c r="F96" s="185" t="s">
        <v>4768</v>
      </c>
      <c r="G96" s="34"/>
      <c r="H96" s="34"/>
      <c r="I96" s="186"/>
      <c r="J96" s="34"/>
      <c r="K96" s="34"/>
      <c r="L96" s="37"/>
      <c r="M96" s="187"/>
      <c r="N96" s="188"/>
      <c r="O96" s="62"/>
      <c r="P96" s="62"/>
      <c r="Q96" s="62"/>
      <c r="R96" s="62"/>
      <c r="S96" s="62"/>
      <c r="T96" s="63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5" t="s">
        <v>145</v>
      </c>
      <c r="AU96" s="15" t="s">
        <v>83</v>
      </c>
    </row>
    <row r="97" spans="1:65" s="2" customFormat="1" ht="16.5" customHeight="1">
      <c r="A97" s="32"/>
      <c r="B97" s="33"/>
      <c r="C97" s="171" t="s">
        <v>178</v>
      </c>
      <c r="D97" s="171" t="s">
        <v>138</v>
      </c>
      <c r="E97" s="172" t="s">
        <v>4769</v>
      </c>
      <c r="F97" s="173" t="s">
        <v>4770</v>
      </c>
      <c r="G97" s="174" t="s">
        <v>263</v>
      </c>
      <c r="H97" s="175">
        <v>40</v>
      </c>
      <c r="I97" s="176"/>
      <c r="J97" s="177">
        <f>ROUND(I97*H97,2)</f>
        <v>0</v>
      </c>
      <c r="K97" s="173" t="s">
        <v>4746</v>
      </c>
      <c r="L97" s="37"/>
      <c r="M97" s="178" t="s">
        <v>19</v>
      </c>
      <c r="N97" s="179" t="s">
        <v>44</v>
      </c>
      <c r="O97" s="62"/>
      <c r="P97" s="180">
        <f>O97*H97</f>
        <v>0</v>
      </c>
      <c r="Q97" s="180">
        <v>0</v>
      </c>
      <c r="R97" s="180">
        <f>Q97*H97</f>
        <v>0</v>
      </c>
      <c r="S97" s="180">
        <v>0</v>
      </c>
      <c r="T97" s="181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2" t="s">
        <v>143</v>
      </c>
      <c r="AT97" s="182" t="s">
        <v>138</v>
      </c>
      <c r="AU97" s="182" t="s">
        <v>83</v>
      </c>
      <c r="AY97" s="15" t="s">
        <v>136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5" t="s">
        <v>81</v>
      </c>
      <c r="BK97" s="183">
        <f>ROUND(I97*H97,2)</f>
        <v>0</v>
      </c>
      <c r="BL97" s="15" t="s">
        <v>143</v>
      </c>
      <c r="BM97" s="182" t="s">
        <v>4771</v>
      </c>
    </row>
    <row r="98" spans="1:65" s="2" customFormat="1" ht="39">
      <c r="A98" s="32"/>
      <c r="B98" s="33"/>
      <c r="C98" s="34"/>
      <c r="D98" s="184" t="s">
        <v>145</v>
      </c>
      <c r="E98" s="34"/>
      <c r="F98" s="185" t="s">
        <v>4772</v>
      </c>
      <c r="G98" s="34"/>
      <c r="H98" s="34"/>
      <c r="I98" s="186"/>
      <c r="J98" s="34"/>
      <c r="K98" s="34"/>
      <c r="L98" s="37"/>
      <c r="M98" s="187"/>
      <c r="N98" s="188"/>
      <c r="O98" s="62"/>
      <c r="P98" s="62"/>
      <c r="Q98" s="62"/>
      <c r="R98" s="62"/>
      <c r="S98" s="62"/>
      <c r="T98" s="63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5" t="s">
        <v>145</v>
      </c>
      <c r="AU98" s="15" t="s">
        <v>83</v>
      </c>
    </row>
    <row r="99" spans="1:65" s="2" customFormat="1" ht="16.5" customHeight="1">
      <c r="A99" s="32"/>
      <c r="B99" s="33"/>
      <c r="C99" s="171" t="s">
        <v>184</v>
      </c>
      <c r="D99" s="171" t="s">
        <v>138</v>
      </c>
      <c r="E99" s="172" t="s">
        <v>4773</v>
      </c>
      <c r="F99" s="173" t="s">
        <v>4774</v>
      </c>
      <c r="G99" s="174" t="s">
        <v>263</v>
      </c>
      <c r="H99" s="175">
        <v>50</v>
      </c>
      <c r="I99" s="176"/>
      <c r="J99" s="177">
        <f>ROUND(I99*H99,2)</f>
        <v>0</v>
      </c>
      <c r="K99" s="173" t="s">
        <v>4746</v>
      </c>
      <c r="L99" s="37"/>
      <c r="M99" s="178" t="s">
        <v>19</v>
      </c>
      <c r="N99" s="179" t="s">
        <v>44</v>
      </c>
      <c r="O99" s="62"/>
      <c r="P99" s="180">
        <f>O99*H99</f>
        <v>0</v>
      </c>
      <c r="Q99" s="180">
        <v>0</v>
      </c>
      <c r="R99" s="180">
        <f>Q99*H99</f>
        <v>0</v>
      </c>
      <c r="S99" s="180">
        <v>0</v>
      </c>
      <c r="T99" s="181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2" t="s">
        <v>143</v>
      </c>
      <c r="AT99" s="182" t="s">
        <v>138</v>
      </c>
      <c r="AU99" s="182" t="s">
        <v>83</v>
      </c>
      <c r="AY99" s="15" t="s">
        <v>136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5" t="s">
        <v>81</v>
      </c>
      <c r="BK99" s="183">
        <f>ROUND(I99*H99,2)</f>
        <v>0</v>
      </c>
      <c r="BL99" s="15" t="s">
        <v>143</v>
      </c>
      <c r="BM99" s="182" t="s">
        <v>4775</v>
      </c>
    </row>
    <row r="100" spans="1:65" s="2" customFormat="1" ht="39">
      <c r="A100" s="32"/>
      <c r="B100" s="33"/>
      <c r="C100" s="34"/>
      <c r="D100" s="184" t="s">
        <v>145</v>
      </c>
      <c r="E100" s="34"/>
      <c r="F100" s="185" t="s">
        <v>4776</v>
      </c>
      <c r="G100" s="34"/>
      <c r="H100" s="34"/>
      <c r="I100" s="186"/>
      <c r="J100" s="34"/>
      <c r="K100" s="34"/>
      <c r="L100" s="37"/>
      <c r="M100" s="187"/>
      <c r="N100" s="188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145</v>
      </c>
      <c r="AU100" s="15" t="s">
        <v>83</v>
      </c>
    </row>
    <row r="101" spans="1:65" s="2" customFormat="1" ht="16.5" customHeight="1">
      <c r="A101" s="32"/>
      <c r="B101" s="33"/>
      <c r="C101" s="171" t="s">
        <v>190</v>
      </c>
      <c r="D101" s="171" t="s">
        <v>138</v>
      </c>
      <c r="E101" s="172" t="s">
        <v>4777</v>
      </c>
      <c r="F101" s="173" t="s">
        <v>4778</v>
      </c>
      <c r="G101" s="174" t="s">
        <v>263</v>
      </c>
      <c r="H101" s="175">
        <v>30</v>
      </c>
      <c r="I101" s="176"/>
      <c r="J101" s="177">
        <f>ROUND(I101*H101,2)</f>
        <v>0</v>
      </c>
      <c r="K101" s="173" t="s">
        <v>4746</v>
      </c>
      <c r="L101" s="37"/>
      <c r="M101" s="178" t="s">
        <v>19</v>
      </c>
      <c r="N101" s="179" t="s">
        <v>44</v>
      </c>
      <c r="O101" s="62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2" t="s">
        <v>143</v>
      </c>
      <c r="AT101" s="182" t="s">
        <v>138</v>
      </c>
      <c r="AU101" s="182" t="s">
        <v>83</v>
      </c>
      <c r="AY101" s="15" t="s">
        <v>136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5" t="s">
        <v>81</v>
      </c>
      <c r="BK101" s="183">
        <f>ROUND(I101*H101,2)</f>
        <v>0</v>
      </c>
      <c r="BL101" s="15" t="s">
        <v>143</v>
      </c>
      <c r="BM101" s="182" t="s">
        <v>4779</v>
      </c>
    </row>
    <row r="102" spans="1:65" s="2" customFormat="1" ht="39">
      <c r="A102" s="32"/>
      <c r="B102" s="33"/>
      <c r="C102" s="34"/>
      <c r="D102" s="184" t="s">
        <v>145</v>
      </c>
      <c r="E102" s="34"/>
      <c r="F102" s="185" t="s">
        <v>4780</v>
      </c>
      <c r="G102" s="34"/>
      <c r="H102" s="34"/>
      <c r="I102" s="186"/>
      <c r="J102" s="34"/>
      <c r="K102" s="34"/>
      <c r="L102" s="37"/>
      <c r="M102" s="187"/>
      <c r="N102" s="188"/>
      <c r="O102" s="62"/>
      <c r="P102" s="62"/>
      <c r="Q102" s="62"/>
      <c r="R102" s="62"/>
      <c r="S102" s="62"/>
      <c r="T102" s="63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5" t="s">
        <v>145</v>
      </c>
      <c r="AU102" s="15" t="s">
        <v>83</v>
      </c>
    </row>
    <row r="103" spans="1:65" s="2" customFormat="1" ht="16.5" customHeight="1">
      <c r="A103" s="32"/>
      <c r="B103" s="33"/>
      <c r="C103" s="171" t="s">
        <v>196</v>
      </c>
      <c r="D103" s="171" t="s">
        <v>138</v>
      </c>
      <c r="E103" s="172" t="s">
        <v>4781</v>
      </c>
      <c r="F103" s="173" t="s">
        <v>4782</v>
      </c>
      <c r="G103" s="174" t="s">
        <v>263</v>
      </c>
      <c r="H103" s="175">
        <v>10</v>
      </c>
      <c r="I103" s="176"/>
      <c r="J103" s="177">
        <f>ROUND(I103*H103,2)</f>
        <v>0</v>
      </c>
      <c r="K103" s="173" t="s">
        <v>4746</v>
      </c>
      <c r="L103" s="37"/>
      <c r="M103" s="178" t="s">
        <v>19</v>
      </c>
      <c r="N103" s="179" t="s">
        <v>44</v>
      </c>
      <c r="O103" s="62"/>
      <c r="P103" s="180">
        <f>O103*H103</f>
        <v>0</v>
      </c>
      <c r="Q103" s="180">
        <v>0</v>
      </c>
      <c r="R103" s="180">
        <f>Q103*H103</f>
        <v>0</v>
      </c>
      <c r="S103" s="180">
        <v>0</v>
      </c>
      <c r="T103" s="181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2" t="s">
        <v>143</v>
      </c>
      <c r="AT103" s="182" t="s">
        <v>138</v>
      </c>
      <c r="AU103" s="182" t="s">
        <v>83</v>
      </c>
      <c r="AY103" s="15" t="s">
        <v>136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5" t="s">
        <v>81</v>
      </c>
      <c r="BK103" s="183">
        <f>ROUND(I103*H103,2)</f>
        <v>0</v>
      </c>
      <c r="BL103" s="15" t="s">
        <v>143</v>
      </c>
      <c r="BM103" s="182" t="s">
        <v>4783</v>
      </c>
    </row>
    <row r="104" spans="1:65" s="2" customFormat="1" ht="39">
      <c r="A104" s="32"/>
      <c r="B104" s="33"/>
      <c r="C104" s="34"/>
      <c r="D104" s="184" t="s">
        <v>145</v>
      </c>
      <c r="E104" s="34"/>
      <c r="F104" s="185" t="s">
        <v>4784</v>
      </c>
      <c r="G104" s="34"/>
      <c r="H104" s="34"/>
      <c r="I104" s="186"/>
      <c r="J104" s="34"/>
      <c r="K104" s="34"/>
      <c r="L104" s="37"/>
      <c r="M104" s="187"/>
      <c r="N104" s="188"/>
      <c r="O104" s="62"/>
      <c r="P104" s="62"/>
      <c r="Q104" s="62"/>
      <c r="R104" s="62"/>
      <c r="S104" s="62"/>
      <c r="T104" s="63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5" t="s">
        <v>145</v>
      </c>
      <c r="AU104" s="15" t="s">
        <v>83</v>
      </c>
    </row>
    <row r="105" spans="1:65" s="2" customFormat="1" ht="16.5" customHeight="1">
      <c r="A105" s="32"/>
      <c r="B105" s="33"/>
      <c r="C105" s="171" t="s">
        <v>202</v>
      </c>
      <c r="D105" s="171" t="s">
        <v>138</v>
      </c>
      <c r="E105" s="172" t="s">
        <v>4785</v>
      </c>
      <c r="F105" s="173" t="s">
        <v>4786</v>
      </c>
      <c r="G105" s="174" t="s">
        <v>263</v>
      </c>
      <c r="H105" s="175">
        <v>5</v>
      </c>
      <c r="I105" s="176"/>
      <c r="J105" s="177">
        <f>ROUND(I105*H105,2)</f>
        <v>0</v>
      </c>
      <c r="K105" s="173" t="s">
        <v>4746</v>
      </c>
      <c r="L105" s="37"/>
      <c r="M105" s="178" t="s">
        <v>19</v>
      </c>
      <c r="N105" s="179" t="s">
        <v>44</v>
      </c>
      <c r="O105" s="62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2" t="s">
        <v>143</v>
      </c>
      <c r="AT105" s="182" t="s">
        <v>138</v>
      </c>
      <c r="AU105" s="182" t="s">
        <v>83</v>
      </c>
      <c r="AY105" s="15" t="s">
        <v>136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5" t="s">
        <v>81</v>
      </c>
      <c r="BK105" s="183">
        <f>ROUND(I105*H105,2)</f>
        <v>0</v>
      </c>
      <c r="BL105" s="15" t="s">
        <v>143</v>
      </c>
      <c r="BM105" s="182" t="s">
        <v>4787</v>
      </c>
    </row>
    <row r="106" spans="1:65" s="2" customFormat="1" ht="39">
      <c r="A106" s="32"/>
      <c r="B106" s="33"/>
      <c r="C106" s="34"/>
      <c r="D106" s="184" t="s">
        <v>145</v>
      </c>
      <c r="E106" s="34"/>
      <c r="F106" s="185" t="s">
        <v>4788</v>
      </c>
      <c r="G106" s="34"/>
      <c r="H106" s="34"/>
      <c r="I106" s="186"/>
      <c r="J106" s="34"/>
      <c r="K106" s="34"/>
      <c r="L106" s="37"/>
      <c r="M106" s="187"/>
      <c r="N106" s="188"/>
      <c r="O106" s="62"/>
      <c r="P106" s="62"/>
      <c r="Q106" s="62"/>
      <c r="R106" s="62"/>
      <c r="S106" s="62"/>
      <c r="T106" s="63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5" t="s">
        <v>145</v>
      </c>
      <c r="AU106" s="15" t="s">
        <v>83</v>
      </c>
    </row>
    <row r="107" spans="1:65" s="2" customFormat="1" ht="16.5" customHeight="1">
      <c r="A107" s="32"/>
      <c r="B107" s="33"/>
      <c r="C107" s="171" t="s">
        <v>208</v>
      </c>
      <c r="D107" s="171" t="s">
        <v>138</v>
      </c>
      <c r="E107" s="172" t="s">
        <v>4789</v>
      </c>
      <c r="F107" s="173" t="s">
        <v>4790</v>
      </c>
      <c r="G107" s="174" t="s">
        <v>263</v>
      </c>
      <c r="H107" s="175">
        <v>50</v>
      </c>
      <c r="I107" s="176"/>
      <c r="J107" s="177">
        <f>ROUND(I107*H107,2)</f>
        <v>0</v>
      </c>
      <c r="K107" s="173" t="s">
        <v>4746</v>
      </c>
      <c r="L107" s="37"/>
      <c r="M107" s="178" t="s">
        <v>19</v>
      </c>
      <c r="N107" s="179" t="s">
        <v>44</v>
      </c>
      <c r="O107" s="62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2" t="s">
        <v>143</v>
      </c>
      <c r="AT107" s="182" t="s">
        <v>138</v>
      </c>
      <c r="AU107" s="182" t="s">
        <v>83</v>
      </c>
      <c r="AY107" s="15" t="s">
        <v>136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5" t="s">
        <v>81</v>
      </c>
      <c r="BK107" s="183">
        <f>ROUND(I107*H107,2)</f>
        <v>0</v>
      </c>
      <c r="BL107" s="15" t="s">
        <v>143</v>
      </c>
      <c r="BM107" s="182" t="s">
        <v>4791</v>
      </c>
    </row>
    <row r="108" spans="1:65" s="2" customFormat="1" ht="29.25">
      <c r="A108" s="32"/>
      <c r="B108" s="33"/>
      <c r="C108" s="34"/>
      <c r="D108" s="184" t="s">
        <v>145</v>
      </c>
      <c r="E108" s="34"/>
      <c r="F108" s="185" t="s">
        <v>4792</v>
      </c>
      <c r="G108" s="34"/>
      <c r="H108" s="34"/>
      <c r="I108" s="186"/>
      <c r="J108" s="34"/>
      <c r="K108" s="34"/>
      <c r="L108" s="37"/>
      <c r="M108" s="187"/>
      <c r="N108" s="188"/>
      <c r="O108" s="62"/>
      <c r="P108" s="62"/>
      <c r="Q108" s="62"/>
      <c r="R108" s="62"/>
      <c r="S108" s="62"/>
      <c r="T108" s="63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5" t="s">
        <v>145</v>
      </c>
      <c r="AU108" s="15" t="s">
        <v>83</v>
      </c>
    </row>
    <row r="109" spans="1:65" s="2" customFormat="1" ht="16.5" customHeight="1">
      <c r="A109" s="32"/>
      <c r="B109" s="33"/>
      <c r="C109" s="171" t="s">
        <v>214</v>
      </c>
      <c r="D109" s="171" t="s">
        <v>138</v>
      </c>
      <c r="E109" s="172" t="s">
        <v>4793</v>
      </c>
      <c r="F109" s="173" t="s">
        <v>4794</v>
      </c>
      <c r="G109" s="174" t="s">
        <v>263</v>
      </c>
      <c r="H109" s="175">
        <v>50</v>
      </c>
      <c r="I109" s="176"/>
      <c r="J109" s="177">
        <f>ROUND(I109*H109,2)</f>
        <v>0</v>
      </c>
      <c r="K109" s="173" t="s">
        <v>4746</v>
      </c>
      <c r="L109" s="37"/>
      <c r="M109" s="178" t="s">
        <v>19</v>
      </c>
      <c r="N109" s="179" t="s">
        <v>44</v>
      </c>
      <c r="O109" s="62"/>
      <c r="P109" s="180">
        <f>O109*H109</f>
        <v>0</v>
      </c>
      <c r="Q109" s="180">
        <v>0</v>
      </c>
      <c r="R109" s="180">
        <f>Q109*H109</f>
        <v>0</v>
      </c>
      <c r="S109" s="180">
        <v>0</v>
      </c>
      <c r="T109" s="181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2" t="s">
        <v>143</v>
      </c>
      <c r="AT109" s="182" t="s">
        <v>138</v>
      </c>
      <c r="AU109" s="182" t="s">
        <v>83</v>
      </c>
      <c r="AY109" s="15" t="s">
        <v>136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5" t="s">
        <v>81</v>
      </c>
      <c r="BK109" s="183">
        <f>ROUND(I109*H109,2)</f>
        <v>0</v>
      </c>
      <c r="BL109" s="15" t="s">
        <v>143</v>
      </c>
      <c r="BM109" s="182" t="s">
        <v>4795</v>
      </c>
    </row>
    <row r="110" spans="1:65" s="2" customFormat="1" ht="39">
      <c r="A110" s="32"/>
      <c r="B110" s="33"/>
      <c r="C110" s="34"/>
      <c r="D110" s="184" t="s">
        <v>145</v>
      </c>
      <c r="E110" s="34"/>
      <c r="F110" s="185" t="s">
        <v>4796</v>
      </c>
      <c r="G110" s="34"/>
      <c r="H110" s="34"/>
      <c r="I110" s="186"/>
      <c r="J110" s="34"/>
      <c r="K110" s="34"/>
      <c r="L110" s="37"/>
      <c r="M110" s="187"/>
      <c r="N110" s="188"/>
      <c r="O110" s="62"/>
      <c r="P110" s="62"/>
      <c r="Q110" s="62"/>
      <c r="R110" s="62"/>
      <c r="S110" s="62"/>
      <c r="T110" s="63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5" t="s">
        <v>145</v>
      </c>
      <c r="AU110" s="15" t="s">
        <v>83</v>
      </c>
    </row>
    <row r="111" spans="1:65" s="2" customFormat="1" ht="16.5" customHeight="1">
      <c r="A111" s="32"/>
      <c r="B111" s="33"/>
      <c r="C111" s="171" t="s">
        <v>220</v>
      </c>
      <c r="D111" s="171" t="s">
        <v>138</v>
      </c>
      <c r="E111" s="172" t="s">
        <v>4797</v>
      </c>
      <c r="F111" s="173" t="s">
        <v>4798</v>
      </c>
      <c r="G111" s="174" t="s">
        <v>276</v>
      </c>
      <c r="H111" s="175">
        <v>500</v>
      </c>
      <c r="I111" s="176"/>
      <c r="J111" s="177">
        <f>ROUND(I111*H111,2)</f>
        <v>0</v>
      </c>
      <c r="K111" s="173" t="s">
        <v>4746</v>
      </c>
      <c r="L111" s="37"/>
      <c r="M111" s="178" t="s">
        <v>19</v>
      </c>
      <c r="N111" s="179" t="s">
        <v>44</v>
      </c>
      <c r="O111" s="62"/>
      <c r="P111" s="180">
        <f>O111*H111</f>
        <v>0</v>
      </c>
      <c r="Q111" s="180">
        <v>0</v>
      </c>
      <c r="R111" s="180">
        <f>Q111*H111</f>
        <v>0</v>
      </c>
      <c r="S111" s="180">
        <v>0</v>
      </c>
      <c r="T111" s="181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2" t="s">
        <v>143</v>
      </c>
      <c r="AT111" s="182" t="s">
        <v>138</v>
      </c>
      <c r="AU111" s="182" t="s">
        <v>83</v>
      </c>
      <c r="AY111" s="15" t="s">
        <v>136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15" t="s">
        <v>81</v>
      </c>
      <c r="BK111" s="183">
        <f>ROUND(I111*H111,2)</f>
        <v>0</v>
      </c>
      <c r="BL111" s="15" t="s">
        <v>143</v>
      </c>
      <c r="BM111" s="182" t="s">
        <v>4799</v>
      </c>
    </row>
    <row r="112" spans="1:65" s="2" customFormat="1" ht="19.5">
      <c r="A112" s="32"/>
      <c r="B112" s="33"/>
      <c r="C112" s="34"/>
      <c r="D112" s="184" t="s">
        <v>145</v>
      </c>
      <c r="E112" s="34"/>
      <c r="F112" s="185" t="s">
        <v>4800</v>
      </c>
      <c r="G112" s="34"/>
      <c r="H112" s="34"/>
      <c r="I112" s="186"/>
      <c r="J112" s="34"/>
      <c r="K112" s="34"/>
      <c r="L112" s="37"/>
      <c r="M112" s="187"/>
      <c r="N112" s="188"/>
      <c r="O112" s="62"/>
      <c r="P112" s="62"/>
      <c r="Q112" s="62"/>
      <c r="R112" s="62"/>
      <c r="S112" s="62"/>
      <c r="T112" s="63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5" t="s">
        <v>145</v>
      </c>
      <c r="AU112" s="15" t="s">
        <v>83</v>
      </c>
    </row>
    <row r="113" spans="1:65" s="2" customFormat="1" ht="19.5">
      <c r="A113" s="32"/>
      <c r="B113" s="33"/>
      <c r="C113" s="34"/>
      <c r="D113" s="184" t="s">
        <v>4385</v>
      </c>
      <c r="E113" s="34"/>
      <c r="F113" s="201" t="s">
        <v>4801</v>
      </c>
      <c r="G113" s="34"/>
      <c r="H113" s="34"/>
      <c r="I113" s="186"/>
      <c r="J113" s="34"/>
      <c r="K113" s="34"/>
      <c r="L113" s="37"/>
      <c r="M113" s="187"/>
      <c r="N113" s="188"/>
      <c r="O113" s="62"/>
      <c r="P113" s="62"/>
      <c r="Q113" s="62"/>
      <c r="R113" s="62"/>
      <c r="S113" s="62"/>
      <c r="T113" s="63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5" t="s">
        <v>4385</v>
      </c>
      <c r="AU113" s="15" t="s">
        <v>83</v>
      </c>
    </row>
    <row r="114" spans="1:65" s="2" customFormat="1" ht="16.5" customHeight="1">
      <c r="A114" s="32"/>
      <c r="B114" s="33"/>
      <c r="C114" s="171" t="s">
        <v>8</v>
      </c>
      <c r="D114" s="171" t="s">
        <v>138</v>
      </c>
      <c r="E114" s="172" t="s">
        <v>4802</v>
      </c>
      <c r="F114" s="173" t="s">
        <v>4803</v>
      </c>
      <c r="G114" s="174" t="s">
        <v>276</v>
      </c>
      <c r="H114" s="175">
        <v>250</v>
      </c>
      <c r="I114" s="176"/>
      <c r="J114" s="177">
        <f>ROUND(I114*H114,2)</f>
        <v>0</v>
      </c>
      <c r="K114" s="173" t="s">
        <v>4746</v>
      </c>
      <c r="L114" s="37"/>
      <c r="M114" s="178" t="s">
        <v>19</v>
      </c>
      <c r="N114" s="179" t="s">
        <v>44</v>
      </c>
      <c r="O114" s="62"/>
      <c r="P114" s="180">
        <f>O114*H114</f>
        <v>0</v>
      </c>
      <c r="Q114" s="180">
        <v>0</v>
      </c>
      <c r="R114" s="180">
        <f>Q114*H114</f>
        <v>0</v>
      </c>
      <c r="S114" s="180">
        <v>0</v>
      </c>
      <c r="T114" s="181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2" t="s">
        <v>143</v>
      </c>
      <c r="AT114" s="182" t="s">
        <v>138</v>
      </c>
      <c r="AU114" s="182" t="s">
        <v>83</v>
      </c>
      <c r="AY114" s="15" t="s">
        <v>136</v>
      </c>
      <c r="BE114" s="183">
        <f>IF(N114="základní",J114,0)</f>
        <v>0</v>
      </c>
      <c r="BF114" s="183">
        <f>IF(N114="snížená",J114,0)</f>
        <v>0</v>
      </c>
      <c r="BG114" s="183">
        <f>IF(N114="zákl. přenesená",J114,0)</f>
        <v>0</v>
      </c>
      <c r="BH114" s="183">
        <f>IF(N114="sníž. přenesená",J114,0)</f>
        <v>0</v>
      </c>
      <c r="BI114" s="183">
        <f>IF(N114="nulová",J114,0)</f>
        <v>0</v>
      </c>
      <c r="BJ114" s="15" t="s">
        <v>81</v>
      </c>
      <c r="BK114" s="183">
        <f>ROUND(I114*H114,2)</f>
        <v>0</v>
      </c>
      <c r="BL114" s="15" t="s">
        <v>143</v>
      </c>
      <c r="BM114" s="182" t="s">
        <v>4804</v>
      </c>
    </row>
    <row r="115" spans="1:65" s="2" customFormat="1" ht="19.5">
      <c r="A115" s="32"/>
      <c r="B115" s="33"/>
      <c r="C115" s="34"/>
      <c r="D115" s="184" t="s">
        <v>145</v>
      </c>
      <c r="E115" s="34"/>
      <c r="F115" s="185" t="s">
        <v>4805</v>
      </c>
      <c r="G115" s="34"/>
      <c r="H115" s="34"/>
      <c r="I115" s="186"/>
      <c r="J115" s="34"/>
      <c r="K115" s="34"/>
      <c r="L115" s="37"/>
      <c r="M115" s="187"/>
      <c r="N115" s="188"/>
      <c r="O115" s="62"/>
      <c r="P115" s="62"/>
      <c r="Q115" s="62"/>
      <c r="R115" s="62"/>
      <c r="S115" s="62"/>
      <c r="T115" s="63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5" t="s">
        <v>145</v>
      </c>
      <c r="AU115" s="15" t="s">
        <v>83</v>
      </c>
    </row>
    <row r="116" spans="1:65" s="2" customFormat="1" ht="19.5">
      <c r="A116" s="32"/>
      <c r="B116" s="33"/>
      <c r="C116" s="34"/>
      <c r="D116" s="184" t="s">
        <v>4385</v>
      </c>
      <c r="E116" s="34"/>
      <c r="F116" s="201" t="s">
        <v>4801</v>
      </c>
      <c r="G116" s="34"/>
      <c r="H116" s="34"/>
      <c r="I116" s="186"/>
      <c r="J116" s="34"/>
      <c r="K116" s="34"/>
      <c r="L116" s="37"/>
      <c r="M116" s="187"/>
      <c r="N116" s="188"/>
      <c r="O116" s="62"/>
      <c r="P116" s="62"/>
      <c r="Q116" s="62"/>
      <c r="R116" s="62"/>
      <c r="S116" s="62"/>
      <c r="T116" s="63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4385</v>
      </c>
      <c r="AU116" s="15" t="s">
        <v>83</v>
      </c>
    </row>
    <row r="117" spans="1:65" s="2" customFormat="1" ht="16.5" customHeight="1">
      <c r="A117" s="32"/>
      <c r="B117" s="33"/>
      <c r="C117" s="171" t="s">
        <v>231</v>
      </c>
      <c r="D117" s="171" t="s">
        <v>138</v>
      </c>
      <c r="E117" s="172" t="s">
        <v>4806</v>
      </c>
      <c r="F117" s="173" t="s">
        <v>4807</v>
      </c>
      <c r="G117" s="174" t="s">
        <v>4690</v>
      </c>
      <c r="H117" s="175">
        <v>0.05</v>
      </c>
      <c r="I117" s="176"/>
      <c r="J117" s="177">
        <f>ROUND(I117*H117,2)</f>
        <v>0</v>
      </c>
      <c r="K117" s="173" t="s">
        <v>4746</v>
      </c>
      <c r="L117" s="37"/>
      <c r="M117" s="178" t="s">
        <v>19</v>
      </c>
      <c r="N117" s="179" t="s">
        <v>44</v>
      </c>
      <c r="O117" s="62"/>
      <c r="P117" s="180">
        <f>O117*H117</f>
        <v>0</v>
      </c>
      <c r="Q117" s="180">
        <v>0</v>
      </c>
      <c r="R117" s="180">
        <f>Q117*H117</f>
        <v>0</v>
      </c>
      <c r="S117" s="180">
        <v>0</v>
      </c>
      <c r="T117" s="181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2" t="s">
        <v>143</v>
      </c>
      <c r="AT117" s="182" t="s">
        <v>138</v>
      </c>
      <c r="AU117" s="182" t="s">
        <v>83</v>
      </c>
      <c r="AY117" s="15" t="s">
        <v>136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15" t="s">
        <v>81</v>
      </c>
      <c r="BK117" s="183">
        <f>ROUND(I117*H117,2)</f>
        <v>0</v>
      </c>
      <c r="BL117" s="15" t="s">
        <v>143</v>
      </c>
      <c r="BM117" s="182" t="s">
        <v>4808</v>
      </c>
    </row>
    <row r="118" spans="1:65" s="2" customFormat="1" ht="29.25">
      <c r="A118" s="32"/>
      <c r="B118" s="33"/>
      <c r="C118" s="34"/>
      <c r="D118" s="184" t="s">
        <v>145</v>
      </c>
      <c r="E118" s="34"/>
      <c r="F118" s="185" t="s">
        <v>4809</v>
      </c>
      <c r="G118" s="34"/>
      <c r="H118" s="34"/>
      <c r="I118" s="186"/>
      <c r="J118" s="34"/>
      <c r="K118" s="34"/>
      <c r="L118" s="37"/>
      <c r="M118" s="187"/>
      <c r="N118" s="188"/>
      <c r="O118" s="62"/>
      <c r="P118" s="62"/>
      <c r="Q118" s="62"/>
      <c r="R118" s="62"/>
      <c r="S118" s="62"/>
      <c r="T118" s="63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145</v>
      </c>
      <c r="AU118" s="15" t="s">
        <v>83</v>
      </c>
    </row>
    <row r="119" spans="1:65" s="2" customFormat="1" ht="19.5">
      <c r="A119" s="32"/>
      <c r="B119" s="33"/>
      <c r="C119" s="34"/>
      <c r="D119" s="184" t="s">
        <v>4385</v>
      </c>
      <c r="E119" s="34"/>
      <c r="F119" s="201" t="s">
        <v>4810</v>
      </c>
      <c r="G119" s="34"/>
      <c r="H119" s="34"/>
      <c r="I119" s="186"/>
      <c r="J119" s="34"/>
      <c r="K119" s="34"/>
      <c r="L119" s="37"/>
      <c r="M119" s="187"/>
      <c r="N119" s="188"/>
      <c r="O119" s="62"/>
      <c r="P119" s="62"/>
      <c r="Q119" s="62"/>
      <c r="R119" s="62"/>
      <c r="S119" s="62"/>
      <c r="T119" s="63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4385</v>
      </c>
      <c r="AU119" s="15" t="s">
        <v>83</v>
      </c>
    </row>
    <row r="120" spans="1:65" s="2" customFormat="1" ht="16.5" customHeight="1">
      <c r="A120" s="32"/>
      <c r="B120" s="33"/>
      <c r="C120" s="171" t="s">
        <v>237</v>
      </c>
      <c r="D120" s="171" t="s">
        <v>138</v>
      </c>
      <c r="E120" s="172" t="s">
        <v>4811</v>
      </c>
      <c r="F120" s="173" t="s">
        <v>4812</v>
      </c>
      <c r="G120" s="174" t="s">
        <v>4690</v>
      </c>
      <c r="H120" s="175">
        <v>0.04</v>
      </c>
      <c r="I120" s="176"/>
      <c r="J120" s="177">
        <f>ROUND(I120*H120,2)</f>
        <v>0</v>
      </c>
      <c r="K120" s="173" t="s">
        <v>4746</v>
      </c>
      <c r="L120" s="37"/>
      <c r="M120" s="178" t="s">
        <v>19</v>
      </c>
      <c r="N120" s="179" t="s">
        <v>44</v>
      </c>
      <c r="O120" s="62"/>
      <c r="P120" s="180">
        <f>O120*H120</f>
        <v>0</v>
      </c>
      <c r="Q120" s="180">
        <v>0</v>
      </c>
      <c r="R120" s="180">
        <f>Q120*H120</f>
        <v>0</v>
      </c>
      <c r="S120" s="180">
        <v>0</v>
      </c>
      <c r="T120" s="181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2" t="s">
        <v>143</v>
      </c>
      <c r="AT120" s="182" t="s">
        <v>138</v>
      </c>
      <c r="AU120" s="182" t="s">
        <v>83</v>
      </c>
      <c r="AY120" s="15" t="s">
        <v>136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15" t="s">
        <v>81</v>
      </c>
      <c r="BK120" s="183">
        <f>ROUND(I120*H120,2)</f>
        <v>0</v>
      </c>
      <c r="BL120" s="15" t="s">
        <v>143</v>
      </c>
      <c r="BM120" s="182" t="s">
        <v>4813</v>
      </c>
    </row>
    <row r="121" spans="1:65" s="2" customFormat="1" ht="29.25">
      <c r="A121" s="32"/>
      <c r="B121" s="33"/>
      <c r="C121" s="34"/>
      <c r="D121" s="184" t="s">
        <v>145</v>
      </c>
      <c r="E121" s="34"/>
      <c r="F121" s="185" t="s">
        <v>4814</v>
      </c>
      <c r="G121" s="34"/>
      <c r="H121" s="34"/>
      <c r="I121" s="186"/>
      <c r="J121" s="34"/>
      <c r="K121" s="34"/>
      <c r="L121" s="37"/>
      <c r="M121" s="187"/>
      <c r="N121" s="188"/>
      <c r="O121" s="62"/>
      <c r="P121" s="62"/>
      <c r="Q121" s="62"/>
      <c r="R121" s="62"/>
      <c r="S121" s="62"/>
      <c r="T121" s="63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145</v>
      </c>
      <c r="AU121" s="15" t="s">
        <v>83</v>
      </c>
    </row>
    <row r="122" spans="1:65" s="2" customFormat="1" ht="19.5">
      <c r="A122" s="32"/>
      <c r="B122" s="33"/>
      <c r="C122" s="34"/>
      <c r="D122" s="184" t="s">
        <v>4385</v>
      </c>
      <c r="E122" s="34"/>
      <c r="F122" s="201" t="s">
        <v>4810</v>
      </c>
      <c r="G122" s="34"/>
      <c r="H122" s="34"/>
      <c r="I122" s="186"/>
      <c r="J122" s="34"/>
      <c r="K122" s="34"/>
      <c r="L122" s="37"/>
      <c r="M122" s="187"/>
      <c r="N122" s="188"/>
      <c r="O122" s="62"/>
      <c r="P122" s="62"/>
      <c r="Q122" s="62"/>
      <c r="R122" s="62"/>
      <c r="S122" s="62"/>
      <c r="T122" s="63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4385</v>
      </c>
      <c r="AU122" s="15" t="s">
        <v>83</v>
      </c>
    </row>
    <row r="123" spans="1:65" s="2" customFormat="1" ht="16.5" customHeight="1">
      <c r="A123" s="32"/>
      <c r="B123" s="33"/>
      <c r="C123" s="171" t="s">
        <v>243</v>
      </c>
      <c r="D123" s="171" t="s">
        <v>138</v>
      </c>
      <c r="E123" s="172" t="s">
        <v>4815</v>
      </c>
      <c r="F123" s="173" t="s">
        <v>4816</v>
      </c>
      <c r="G123" s="174" t="s">
        <v>263</v>
      </c>
      <c r="H123" s="175">
        <v>50</v>
      </c>
      <c r="I123" s="176"/>
      <c r="J123" s="177">
        <f>ROUND(I123*H123,2)</f>
        <v>0</v>
      </c>
      <c r="K123" s="173" t="s">
        <v>4746</v>
      </c>
      <c r="L123" s="37"/>
      <c r="M123" s="178" t="s">
        <v>19</v>
      </c>
      <c r="N123" s="179" t="s">
        <v>44</v>
      </c>
      <c r="O123" s="62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2" t="s">
        <v>143</v>
      </c>
      <c r="AT123" s="182" t="s">
        <v>138</v>
      </c>
      <c r="AU123" s="182" t="s">
        <v>83</v>
      </c>
      <c r="AY123" s="15" t="s">
        <v>136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5" t="s">
        <v>81</v>
      </c>
      <c r="BK123" s="183">
        <f>ROUND(I123*H123,2)</f>
        <v>0</v>
      </c>
      <c r="BL123" s="15" t="s">
        <v>143</v>
      </c>
      <c r="BM123" s="182" t="s">
        <v>4817</v>
      </c>
    </row>
    <row r="124" spans="1:65" s="2" customFormat="1" ht="19.5">
      <c r="A124" s="32"/>
      <c r="B124" s="33"/>
      <c r="C124" s="34"/>
      <c r="D124" s="184" t="s">
        <v>145</v>
      </c>
      <c r="E124" s="34"/>
      <c r="F124" s="185" t="s">
        <v>4818</v>
      </c>
      <c r="G124" s="34"/>
      <c r="H124" s="34"/>
      <c r="I124" s="186"/>
      <c r="J124" s="34"/>
      <c r="K124" s="34"/>
      <c r="L124" s="37"/>
      <c r="M124" s="187"/>
      <c r="N124" s="188"/>
      <c r="O124" s="62"/>
      <c r="P124" s="62"/>
      <c r="Q124" s="62"/>
      <c r="R124" s="62"/>
      <c r="S124" s="62"/>
      <c r="T124" s="63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145</v>
      </c>
      <c r="AU124" s="15" t="s">
        <v>83</v>
      </c>
    </row>
    <row r="125" spans="1:65" s="2" customFormat="1" ht="16.5" customHeight="1">
      <c r="A125" s="32"/>
      <c r="B125" s="33"/>
      <c r="C125" s="171" t="s">
        <v>249</v>
      </c>
      <c r="D125" s="171" t="s">
        <v>138</v>
      </c>
      <c r="E125" s="172" t="s">
        <v>4819</v>
      </c>
      <c r="F125" s="173" t="s">
        <v>4820</v>
      </c>
      <c r="G125" s="174" t="s">
        <v>263</v>
      </c>
      <c r="H125" s="175">
        <v>20</v>
      </c>
      <c r="I125" s="176"/>
      <c r="J125" s="177">
        <f>ROUND(I125*H125,2)</f>
        <v>0</v>
      </c>
      <c r="K125" s="173" t="s">
        <v>4746</v>
      </c>
      <c r="L125" s="37"/>
      <c r="M125" s="178" t="s">
        <v>19</v>
      </c>
      <c r="N125" s="179" t="s">
        <v>44</v>
      </c>
      <c r="O125" s="62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2" t="s">
        <v>143</v>
      </c>
      <c r="AT125" s="182" t="s">
        <v>138</v>
      </c>
      <c r="AU125" s="182" t="s">
        <v>83</v>
      </c>
      <c r="AY125" s="15" t="s">
        <v>136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5" t="s">
        <v>81</v>
      </c>
      <c r="BK125" s="183">
        <f>ROUND(I125*H125,2)</f>
        <v>0</v>
      </c>
      <c r="BL125" s="15" t="s">
        <v>143</v>
      </c>
      <c r="BM125" s="182" t="s">
        <v>4821</v>
      </c>
    </row>
    <row r="126" spans="1:65" s="2" customFormat="1" ht="19.5">
      <c r="A126" s="32"/>
      <c r="B126" s="33"/>
      <c r="C126" s="34"/>
      <c r="D126" s="184" t="s">
        <v>145</v>
      </c>
      <c r="E126" s="34"/>
      <c r="F126" s="185" t="s">
        <v>4822</v>
      </c>
      <c r="G126" s="34"/>
      <c r="H126" s="34"/>
      <c r="I126" s="186"/>
      <c r="J126" s="34"/>
      <c r="K126" s="34"/>
      <c r="L126" s="37"/>
      <c r="M126" s="187"/>
      <c r="N126" s="188"/>
      <c r="O126" s="62"/>
      <c r="P126" s="62"/>
      <c r="Q126" s="62"/>
      <c r="R126" s="62"/>
      <c r="S126" s="62"/>
      <c r="T126" s="63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145</v>
      </c>
      <c r="AU126" s="15" t="s">
        <v>83</v>
      </c>
    </row>
    <row r="127" spans="1:65" s="2" customFormat="1" ht="16.5" customHeight="1">
      <c r="A127" s="32"/>
      <c r="B127" s="33"/>
      <c r="C127" s="171" t="s">
        <v>255</v>
      </c>
      <c r="D127" s="171" t="s">
        <v>138</v>
      </c>
      <c r="E127" s="172" t="s">
        <v>4823</v>
      </c>
      <c r="F127" s="173" t="s">
        <v>4824</v>
      </c>
      <c r="G127" s="174" t="s">
        <v>4690</v>
      </c>
      <c r="H127" s="175">
        <v>0.2</v>
      </c>
      <c r="I127" s="176"/>
      <c r="J127" s="177">
        <f>ROUND(I127*H127,2)</f>
        <v>0</v>
      </c>
      <c r="K127" s="173" t="s">
        <v>4746</v>
      </c>
      <c r="L127" s="37"/>
      <c r="M127" s="178" t="s">
        <v>19</v>
      </c>
      <c r="N127" s="179" t="s">
        <v>44</v>
      </c>
      <c r="O127" s="62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2" t="s">
        <v>143</v>
      </c>
      <c r="AT127" s="182" t="s">
        <v>138</v>
      </c>
      <c r="AU127" s="182" t="s">
        <v>83</v>
      </c>
      <c r="AY127" s="15" t="s">
        <v>136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5" t="s">
        <v>81</v>
      </c>
      <c r="BK127" s="183">
        <f>ROUND(I127*H127,2)</f>
        <v>0</v>
      </c>
      <c r="BL127" s="15" t="s">
        <v>143</v>
      </c>
      <c r="BM127" s="182" t="s">
        <v>4825</v>
      </c>
    </row>
    <row r="128" spans="1:65" s="2" customFormat="1" ht="19.5">
      <c r="A128" s="32"/>
      <c r="B128" s="33"/>
      <c r="C128" s="34"/>
      <c r="D128" s="184" t="s">
        <v>145</v>
      </c>
      <c r="E128" s="34"/>
      <c r="F128" s="185" t="s">
        <v>4826</v>
      </c>
      <c r="G128" s="34"/>
      <c r="H128" s="34"/>
      <c r="I128" s="186"/>
      <c r="J128" s="34"/>
      <c r="K128" s="34"/>
      <c r="L128" s="37"/>
      <c r="M128" s="187"/>
      <c r="N128" s="188"/>
      <c r="O128" s="62"/>
      <c r="P128" s="62"/>
      <c r="Q128" s="62"/>
      <c r="R128" s="62"/>
      <c r="S128" s="62"/>
      <c r="T128" s="63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145</v>
      </c>
      <c r="AU128" s="15" t="s">
        <v>83</v>
      </c>
    </row>
    <row r="129" spans="1:65" s="2" customFormat="1" ht="19.5">
      <c r="A129" s="32"/>
      <c r="B129" s="33"/>
      <c r="C129" s="34"/>
      <c r="D129" s="184" t="s">
        <v>4385</v>
      </c>
      <c r="E129" s="34"/>
      <c r="F129" s="201" t="s">
        <v>4810</v>
      </c>
      <c r="G129" s="34"/>
      <c r="H129" s="34"/>
      <c r="I129" s="186"/>
      <c r="J129" s="34"/>
      <c r="K129" s="34"/>
      <c r="L129" s="37"/>
      <c r="M129" s="187"/>
      <c r="N129" s="188"/>
      <c r="O129" s="62"/>
      <c r="P129" s="62"/>
      <c r="Q129" s="62"/>
      <c r="R129" s="62"/>
      <c r="S129" s="62"/>
      <c r="T129" s="63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4385</v>
      </c>
      <c r="AU129" s="15" t="s">
        <v>83</v>
      </c>
    </row>
    <row r="130" spans="1:65" s="2" customFormat="1" ht="21.75" customHeight="1">
      <c r="A130" s="32"/>
      <c r="B130" s="33"/>
      <c r="C130" s="171" t="s">
        <v>7</v>
      </c>
      <c r="D130" s="171" t="s">
        <v>138</v>
      </c>
      <c r="E130" s="172" t="s">
        <v>4827</v>
      </c>
      <c r="F130" s="173" t="s">
        <v>4828</v>
      </c>
      <c r="G130" s="174" t="s">
        <v>168</v>
      </c>
      <c r="H130" s="175">
        <v>5</v>
      </c>
      <c r="I130" s="176"/>
      <c r="J130" s="177">
        <f>ROUND(I130*H130,2)</f>
        <v>0</v>
      </c>
      <c r="K130" s="173" t="s">
        <v>4746</v>
      </c>
      <c r="L130" s="37"/>
      <c r="M130" s="178" t="s">
        <v>19</v>
      </c>
      <c r="N130" s="179" t="s">
        <v>44</v>
      </c>
      <c r="O130" s="62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2" t="s">
        <v>143</v>
      </c>
      <c r="AT130" s="182" t="s">
        <v>138</v>
      </c>
      <c r="AU130" s="182" t="s">
        <v>83</v>
      </c>
      <c r="AY130" s="15" t="s">
        <v>136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5" t="s">
        <v>81</v>
      </c>
      <c r="BK130" s="183">
        <f>ROUND(I130*H130,2)</f>
        <v>0</v>
      </c>
      <c r="BL130" s="15" t="s">
        <v>143</v>
      </c>
      <c r="BM130" s="182" t="s">
        <v>4829</v>
      </c>
    </row>
    <row r="131" spans="1:65" s="2" customFormat="1" ht="58.5">
      <c r="A131" s="32"/>
      <c r="B131" s="33"/>
      <c r="C131" s="34"/>
      <c r="D131" s="184" t="s">
        <v>145</v>
      </c>
      <c r="E131" s="34"/>
      <c r="F131" s="185" t="s">
        <v>4830</v>
      </c>
      <c r="G131" s="34"/>
      <c r="H131" s="34"/>
      <c r="I131" s="186"/>
      <c r="J131" s="34"/>
      <c r="K131" s="34"/>
      <c r="L131" s="37"/>
      <c r="M131" s="187"/>
      <c r="N131" s="188"/>
      <c r="O131" s="62"/>
      <c r="P131" s="62"/>
      <c r="Q131" s="62"/>
      <c r="R131" s="62"/>
      <c r="S131" s="62"/>
      <c r="T131" s="63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145</v>
      </c>
      <c r="AU131" s="15" t="s">
        <v>83</v>
      </c>
    </row>
    <row r="132" spans="1:65" s="2" customFormat="1" ht="21.75" customHeight="1">
      <c r="A132" s="32"/>
      <c r="B132" s="33"/>
      <c r="C132" s="171" t="s">
        <v>267</v>
      </c>
      <c r="D132" s="171" t="s">
        <v>138</v>
      </c>
      <c r="E132" s="172" t="s">
        <v>4831</v>
      </c>
      <c r="F132" s="173" t="s">
        <v>4832</v>
      </c>
      <c r="G132" s="174" t="s">
        <v>168</v>
      </c>
      <c r="H132" s="175">
        <v>5</v>
      </c>
      <c r="I132" s="176"/>
      <c r="J132" s="177">
        <f>ROUND(I132*H132,2)</f>
        <v>0</v>
      </c>
      <c r="K132" s="173" t="s">
        <v>4746</v>
      </c>
      <c r="L132" s="37"/>
      <c r="M132" s="178" t="s">
        <v>19</v>
      </c>
      <c r="N132" s="179" t="s">
        <v>44</v>
      </c>
      <c r="O132" s="62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2" t="s">
        <v>143</v>
      </c>
      <c r="AT132" s="182" t="s">
        <v>138</v>
      </c>
      <c r="AU132" s="182" t="s">
        <v>83</v>
      </c>
      <c r="AY132" s="15" t="s">
        <v>136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5" t="s">
        <v>81</v>
      </c>
      <c r="BK132" s="183">
        <f>ROUND(I132*H132,2)</f>
        <v>0</v>
      </c>
      <c r="BL132" s="15" t="s">
        <v>143</v>
      </c>
      <c r="BM132" s="182" t="s">
        <v>4833</v>
      </c>
    </row>
    <row r="133" spans="1:65" s="2" customFormat="1" ht="58.5">
      <c r="A133" s="32"/>
      <c r="B133" s="33"/>
      <c r="C133" s="34"/>
      <c r="D133" s="184" t="s">
        <v>145</v>
      </c>
      <c r="E133" s="34"/>
      <c r="F133" s="185" t="s">
        <v>4834</v>
      </c>
      <c r="G133" s="34"/>
      <c r="H133" s="34"/>
      <c r="I133" s="186"/>
      <c r="J133" s="34"/>
      <c r="K133" s="34"/>
      <c r="L133" s="37"/>
      <c r="M133" s="187"/>
      <c r="N133" s="188"/>
      <c r="O133" s="62"/>
      <c r="P133" s="62"/>
      <c r="Q133" s="62"/>
      <c r="R133" s="62"/>
      <c r="S133" s="62"/>
      <c r="T133" s="63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145</v>
      </c>
      <c r="AU133" s="15" t="s">
        <v>83</v>
      </c>
    </row>
    <row r="134" spans="1:65" s="2" customFormat="1" ht="16.5" customHeight="1">
      <c r="A134" s="32"/>
      <c r="B134" s="33"/>
      <c r="C134" s="171" t="s">
        <v>273</v>
      </c>
      <c r="D134" s="171" t="s">
        <v>138</v>
      </c>
      <c r="E134" s="172" t="s">
        <v>4835</v>
      </c>
      <c r="F134" s="173" t="s">
        <v>4836</v>
      </c>
      <c r="G134" s="174" t="s">
        <v>276</v>
      </c>
      <c r="H134" s="175">
        <v>100</v>
      </c>
      <c r="I134" s="176"/>
      <c r="J134" s="177">
        <f>ROUND(I134*H134,2)</f>
        <v>0</v>
      </c>
      <c r="K134" s="173" t="s">
        <v>4746</v>
      </c>
      <c r="L134" s="37"/>
      <c r="M134" s="178" t="s">
        <v>19</v>
      </c>
      <c r="N134" s="179" t="s">
        <v>44</v>
      </c>
      <c r="O134" s="62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2" t="s">
        <v>143</v>
      </c>
      <c r="AT134" s="182" t="s">
        <v>138</v>
      </c>
      <c r="AU134" s="182" t="s">
        <v>83</v>
      </c>
      <c r="AY134" s="15" t="s">
        <v>136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5" t="s">
        <v>81</v>
      </c>
      <c r="BK134" s="183">
        <f>ROUND(I134*H134,2)</f>
        <v>0</v>
      </c>
      <c r="BL134" s="15" t="s">
        <v>143</v>
      </c>
      <c r="BM134" s="182" t="s">
        <v>4837</v>
      </c>
    </row>
    <row r="135" spans="1:65" s="2" customFormat="1" ht="19.5">
      <c r="A135" s="32"/>
      <c r="B135" s="33"/>
      <c r="C135" s="34"/>
      <c r="D135" s="184" t="s">
        <v>145</v>
      </c>
      <c r="E135" s="34"/>
      <c r="F135" s="185" t="s">
        <v>4838</v>
      </c>
      <c r="G135" s="34"/>
      <c r="H135" s="34"/>
      <c r="I135" s="186"/>
      <c r="J135" s="34"/>
      <c r="K135" s="34"/>
      <c r="L135" s="37"/>
      <c r="M135" s="187"/>
      <c r="N135" s="188"/>
      <c r="O135" s="62"/>
      <c r="P135" s="62"/>
      <c r="Q135" s="62"/>
      <c r="R135" s="62"/>
      <c r="S135" s="62"/>
      <c r="T135" s="63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145</v>
      </c>
      <c r="AU135" s="15" t="s">
        <v>83</v>
      </c>
    </row>
    <row r="136" spans="1:65" s="2" customFormat="1" ht="16.5" customHeight="1">
      <c r="A136" s="32"/>
      <c r="B136" s="33"/>
      <c r="C136" s="171" t="s">
        <v>280</v>
      </c>
      <c r="D136" s="171" t="s">
        <v>138</v>
      </c>
      <c r="E136" s="172" t="s">
        <v>4839</v>
      </c>
      <c r="F136" s="173" t="s">
        <v>4840</v>
      </c>
      <c r="G136" s="174" t="s">
        <v>276</v>
      </c>
      <c r="H136" s="175">
        <v>200</v>
      </c>
      <c r="I136" s="176"/>
      <c r="J136" s="177">
        <f>ROUND(I136*H136,2)</f>
        <v>0</v>
      </c>
      <c r="K136" s="173" t="s">
        <v>4746</v>
      </c>
      <c r="L136" s="37"/>
      <c r="M136" s="178" t="s">
        <v>19</v>
      </c>
      <c r="N136" s="179" t="s">
        <v>44</v>
      </c>
      <c r="O136" s="62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2" t="s">
        <v>143</v>
      </c>
      <c r="AT136" s="182" t="s">
        <v>138</v>
      </c>
      <c r="AU136" s="182" t="s">
        <v>83</v>
      </c>
      <c r="AY136" s="15" t="s">
        <v>136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5" t="s">
        <v>81</v>
      </c>
      <c r="BK136" s="183">
        <f>ROUND(I136*H136,2)</f>
        <v>0</v>
      </c>
      <c r="BL136" s="15" t="s">
        <v>143</v>
      </c>
      <c r="BM136" s="182" t="s">
        <v>4841</v>
      </c>
    </row>
    <row r="137" spans="1:65" s="2" customFormat="1" ht="19.5">
      <c r="A137" s="32"/>
      <c r="B137" s="33"/>
      <c r="C137" s="34"/>
      <c r="D137" s="184" t="s">
        <v>145</v>
      </c>
      <c r="E137" s="34"/>
      <c r="F137" s="185" t="s">
        <v>4842</v>
      </c>
      <c r="G137" s="34"/>
      <c r="H137" s="34"/>
      <c r="I137" s="186"/>
      <c r="J137" s="34"/>
      <c r="K137" s="34"/>
      <c r="L137" s="37"/>
      <c r="M137" s="187"/>
      <c r="N137" s="188"/>
      <c r="O137" s="62"/>
      <c r="P137" s="62"/>
      <c r="Q137" s="62"/>
      <c r="R137" s="62"/>
      <c r="S137" s="62"/>
      <c r="T137" s="63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145</v>
      </c>
      <c r="AU137" s="15" t="s">
        <v>83</v>
      </c>
    </row>
    <row r="138" spans="1:65" s="2" customFormat="1" ht="16.5" customHeight="1">
      <c r="A138" s="32"/>
      <c r="B138" s="33"/>
      <c r="C138" s="171" t="s">
        <v>286</v>
      </c>
      <c r="D138" s="171" t="s">
        <v>138</v>
      </c>
      <c r="E138" s="172" t="s">
        <v>4843</v>
      </c>
      <c r="F138" s="173" t="s">
        <v>4844</v>
      </c>
      <c r="G138" s="174" t="s">
        <v>168</v>
      </c>
      <c r="H138" s="175">
        <v>6</v>
      </c>
      <c r="I138" s="176"/>
      <c r="J138" s="177">
        <f>ROUND(I138*H138,2)</f>
        <v>0</v>
      </c>
      <c r="K138" s="173" t="s">
        <v>4746</v>
      </c>
      <c r="L138" s="37"/>
      <c r="M138" s="178" t="s">
        <v>19</v>
      </c>
      <c r="N138" s="179" t="s">
        <v>44</v>
      </c>
      <c r="O138" s="62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2" t="s">
        <v>143</v>
      </c>
      <c r="AT138" s="182" t="s">
        <v>138</v>
      </c>
      <c r="AU138" s="182" t="s">
        <v>83</v>
      </c>
      <c r="AY138" s="15" t="s">
        <v>136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5" t="s">
        <v>81</v>
      </c>
      <c r="BK138" s="183">
        <f>ROUND(I138*H138,2)</f>
        <v>0</v>
      </c>
      <c r="BL138" s="15" t="s">
        <v>143</v>
      </c>
      <c r="BM138" s="182" t="s">
        <v>4845</v>
      </c>
    </row>
    <row r="139" spans="1:65" s="2" customFormat="1" ht="19.5">
      <c r="A139" s="32"/>
      <c r="B139" s="33"/>
      <c r="C139" s="34"/>
      <c r="D139" s="184" t="s">
        <v>145</v>
      </c>
      <c r="E139" s="34"/>
      <c r="F139" s="185" t="s">
        <v>4846</v>
      </c>
      <c r="G139" s="34"/>
      <c r="H139" s="34"/>
      <c r="I139" s="186"/>
      <c r="J139" s="34"/>
      <c r="K139" s="34"/>
      <c r="L139" s="37"/>
      <c r="M139" s="187"/>
      <c r="N139" s="188"/>
      <c r="O139" s="62"/>
      <c r="P139" s="62"/>
      <c r="Q139" s="62"/>
      <c r="R139" s="62"/>
      <c r="S139" s="62"/>
      <c r="T139" s="63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145</v>
      </c>
      <c r="AU139" s="15" t="s">
        <v>83</v>
      </c>
    </row>
    <row r="140" spans="1:65" s="2" customFormat="1" ht="16.5" customHeight="1">
      <c r="A140" s="32"/>
      <c r="B140" s="33"/>
      <c r="C140" s="171" t="s">
        <v>293</v>
      </c>
      <c r="D140" s="171" t="s">
        <v>138</v>
      </c>
      <c r="E140" s="172" t="s">
        <v>4847</v>
      </c>
      <c r="F140" s="173" t="s">
        <v>4848</v>
      </c>
      <c r="G140" s="174" t="s">
        <v>168</v>
      </c>
      <c r="H140" s="175">
        <v>10</v>
      </c>
      <c r="I140" s="176"/>
      <c r="J140" s="177">
        <f>ROUND(I140*H140,2)</f>
        <v>0</v>
      </c>
      <c r="K140" s="173" t="s">
        <v>4746</v>
      </c>
      <c r="L140" s="37"/>
      <c r="M140" s="178" t="s">
        <v>19</v>
      </c>
      <c r="N140" s="179" t="s">
        <v>44</v>
      </c>
      <c r="O140" s="62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2" t="s">
        <v>143</v>
      </c>
      <c r="AT140" s="182" t="s">
        <v>138</v>
      </c>
      <c r="AU140" s="182" t="s">
        <v>83</v>
      </c>
      <c r="AY140" s="15" t="s">
        <v>136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5" t="s">
        <v>81</v>
      </c>
      <c r="BK140" s="183">
        <f>ROUND(I140*H140,2)</f>
        <v>0</v>
      </c>
      <c r="BL140" s="15" t="s">
        <v>143</v>
      </c>
      <c r="BM140" s="182" t="s">
        <v>4849</v>
      </c>
    </row>
    <row r="141" spans="1:65" s="2" customFormat="1" ht="19.5">
      <c r="A141" s="32"/>
      <c r="B141" s="33"/>
      <c r="C141" s="34"/>
      <c r="D141" s="184" t="s">
        <v>145</v>
      </c>
      <c r="E141" s="34"/>
      <c r="F141" s="185" t="s">
        <v>4850</v>
      </c>
      <c r="G141" s="34"/>
      <c r="H141" s="34"/>
      <c r="I141" s="186"/>
      <c r="J141" s="34"/>
      <c r="K141" s="34"/>
      <c r="L141" s="37"/>
      <c r="M141" s="187"/>
      <c r="N141" s="188"/>
      <c r="O141" s="62"/>
      <c r="P141" s="62"/>
      <c r="Q141" s="62"/>
      <c r="R141" s="62"/>
      <c r="S141" s="62"/>
      <c r="T141" s="63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145</v>
      </c>
      <c r="AU141" s="15" t="s">
        <v>83</v>
      </c>
    </row>
    <row r="142" spans="1:65" s="2" customFormat="1" ht="16.5" customHeight="1">
      <c r="A142" s="32"/>
      <c r="B142" s="33"/>
      <c r="C142" s="171" t="s">
        <v>299</v>
      </c>
      <c r="D142" s="171" t="s">
        <v>138</v>
      </c>
      <c r="E142" s="172" t="s">
        <v>4851</v>
      </c>
      <c r="F142" s="173" t="s">
        <v>4852</v>
      </c>
      <c r="G142" s="174" t="s">
        <v>168</v>
      </c>
      <c r="H142" s="175">
        <v>5</v>
      </c>
      <c r="I142" s="176"/>
      <c r="J142" s="177">
        <f>ROUND(I142*H142,2)</f>
        <v>0</v>
      </c>
      <c r="K142" s="173" t="s">
        <v>4746</v>
      </c>
      <c r="L142" s="37"/>
      <c r="M142" s="178" t="s">
        <v>19</v>
      </c>
      <c r="N142" s="179" t="s">
        <v>44</v>
      </c>
      <c r="O142" s="62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2" t="s">
        <v>143</v>
      </c>
      <c r="AT142" s="182" t="s">
        <v>138</v>
      </c>
      <c r="AU142" s="182" t="s">
        <v>83</v>
      </c>
      <c r="AY142" s="15" t="s">
        <v>136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5" t="s">
        <v>81</v>
      </c>
      <c r="BK142" s="183">
        <f>ROUND(I142*H142,2)</f>
        <v>0</v>
      </c>
      <c r="BL142" s="15" t="s">
        <v>143</v>
      </c>
      <c r="BM142" s="182" t="s">
        <v>4853</v>
      </c>
    </row>
    <row r="143" spans="1:65" s="2" customFormat="1" ht="19.5">
      <c r="A143" s="32"/>
      <c r="B143" s="33"/>
      <c r="C143" s="34"/>
      <c r="D143" s="184" t="s">
        <v>145</v>
      </c>
      <c r="E143" s="34"/>
      <c r="F143" s="185" t="s">
        <v>4854</v>
      </c>
      <c r="G143" s="34"/>
      <c r="H143" s="34"/>
      <c r="I143" s="186"/>
      <c r="J143" s="34"/>
      <c r="K143" s="34"/>
      <c r="L143" s="37"/>
      <c r="M143" s="187"/>
      <c r="N143" s="188"/>
      <c r="O143" s="62"/>
      <c r="P143" s="62"/>
      <c r="Q143" s="62"/>
      <c r="R143" s="62"/>
      <c r="S143" s="62"/>
      <c r="T143" s="63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145</v>
      </c>
      <c r="AU143" s="15" t="s">
        <v>83</v>
      </c>
    </row>
    <row r="144" spans="1:65" s="2" customFormat="1" ht="19.5">
      <c r="A144" s="32"/>
      <c r="B144" s="33"/>
      <c r="C144" s="34"/>
      <c r="D144" s="184" t="s">
        <v>4385</v>
      </c>
      <c r="E144" s="34"/>
      <c r="F144" s="201" t="s">
        <v>4855</v>
      </c>
      <c r="G144" s="34"/>
      <c r="H144" s="34"/>
      <c r="I144" s="186"/>
      <c r="J144" s="34"/>
      <c r="K144" s="34"/>
      <c r="L144" s="37"/>
      <c r="M144" s="187"/>
      <c r="N144" s="188"/>
      <c r="O144" s="62"/>
      <c r="P144" s="62"/>
      <c r="Q144" s="62"/>
      <c r="R144" s="62"/>
      <c r="S144" s="62"/>
      <c r="T144" s="63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4385</v>
      </c>
      <c r="AU144" s="15" t="s">
        <v>83</v>
      </c>
    </row>
    <row r="145" spans="1:65" s="2" customFormat="1" ht="24.2" customHeight="1">
      <c r="A145" s="32"/>
      <c r="B145" s="33"/>
      <c r="C145" s="171" t="s">
        <v>306</v>
      </c>
      <c r="D145" s="171" t="s">
        <v>138</v>
      </c>
      <c r="E145" s="172" t="s">
        <v>4856</v>
      </c>
      <c r="F145" s="173" t="s">
        <v>4857</v>
      </c>
      <c r="G145" s="174" t="s">
        <v>168</v>
      </c>
      <c r="H145" s="175">
        <v>5</v>
      </c>
      <c r="I145" s="176"/>
      <c r="J145" s="177">
        <f>ROUND(I145*H145,2)</f>
        <v>0</v>
      </c>
      <c r="K145" s="173" t="s">
        <v>4746</v>
      </c>
      <c r="L145" s="37"/>
      <c r="M145" s="178" t="s">
        <v>19</v>
      </c>
      <c r="N145" s="179" t="s">
        <v>44</v>
      </c>
      <c r="O145" s="62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2" t="s">
        <v>143</v>
      </c>
      <c r="AT145" s="182" t="s">
        <v>138</v>
      </c>
      <c r="AU145" s="182" t="s">
        <v>83</v>
      </c>
      <c r="AY145" s="15" t="s">
        <v>136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5" t="s">
        <v>81</v>
      </c>
      <c r="BK145" s="183">
        <f>ROUND(I145*H145,2)</f>
        <v>0</v>
      </c>
      <c r="BL145" s="15" t="s">
        <v>143</v>
      </c>
      <c r="BM145" s="182" t="s">
        <v>4858</v>
      </c>
    </row>
    <row r="146" spans="1:65" s="2" customFormat="1" ht="39">
      <c r="A146" s="32"/>
      <c r="B146" s="33"/>
      <c r="C146" s="34"/>
      <c r="D146" s="184" t="s">
        <v>145</v>
      </c>
      <c r="E146" s="34"/>
      <c r="F146" s="185" t="s">
        <v>4859</v>
      </c>
      <c r="G146" s="34"/>
      <c r="H146" s="34"/>
      <c r="I146" s="186"/>
      <c r="J146" s="34"/>
      <c r="K146" s="34"/>
      <c r="L146" s="37"/>
      <c r="M146" s="187"/>
      <c r="N146" s="188"/>
      <c r="O146" s="62"/>
      <c r="P146" s="62"/>
      <c r="Q146" s="62"/>
      <c r="R146" s="62"/>
      <c r="S146" s="62"/>
      <c r="T146" s="63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145</v>
      </c>
      <c r="AU146" s="15" t="s">
        <v>83</v>
      </c>
    </row>
    <row r="147" spans="1:65" s="2" customFormat="1" ht="19.5">
      <c r="A147" s="32"/>
      <c r="B147" s="33"/>
      <c r="C147" s="34"/>
      <c r="D147" s="184" t="s">
        <v>4385</v>
      </c>
      <c r="E147" s="34"/>
      <c r="F147" s="201" t="s">
        <v>4855</v>
      </c>
      <c r="G147" s="34"/>
      <c r="H147" s="34"/>
      <c r="I147" s="186"/>
      <c r="J147" s="34"/>
      <c r="K147" s="34"/>
      <c r="L147" s="37"/>
      <c r="M147" s="187"/>
      <c r="N147" s="188"/>
      <c r="O147" s="62"/>
      <c r="P147" s="62"/>
      <c r="Q147" s="62"/>
      <c r="R147" s="62"/>
      <c r="S147" s="62"/>
      <c r="T147" s="63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4385</v>
      </c>
      <c r="AU147" s="15" t="s">
        <v>83</v>
      </c>
    </row>
    <row r="148" spans="1:65" s="2" customFormat="1" ht="16.5" customHeight="1">
      <c r="A148" s="32"/>
      <c r="B148" s="33"/>
      <c r="C148" s="171" t="s">
        <v>312</v>
      </c>
      <c r="D148" s="171" t="s">
        <v>138</v>
      </c>
      <c r="E148" s="172" t="s">
        <v>4860</v>
      </c>
      <c r="F148" s="173" t="s">
        <v>4861</v>
      </c>
      <c r="G148" s="174" t="s">
        <v>168</v>
      </c>
      <c r="H148" s="175">
        <v>10</v>
      </c>
      <c r="I148" s="176"/>
      <c r="J148" s="177">
        <f>ROUND(I148*H148,2)</f>
        <v>0</v>
      </c>
      <c r="K148" s="173" t="s">
        <v>4746</v>
      </c>
      <c r="L148" s="37"/>
      <c r="M148" s="178" t="s">
        <v>19</v>
      </c>
      <c r="N148" s="179" t="s">
        <v>44</v>
      </c>
      <c r="O148" s="62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2" t="s">
        <v>143</v>
      </c>
      <c r="AT148" s="182" t="s">
        <v>138</v>
      </c>
      <c r="AU148" s="182" t="s">
        <v>83</v>
      </c>
      <c r="AY148" s="15" t="s">
        <v>136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5" t="s">
        <v>81</v>
      </c>
      <c r="BK148" s="183">
        <f>ROUND(I148*H148,2)</f>
        <v>0</v>
      </c>
      <c r="BL148" s="15" t="s">
        <v>143</v>
      </c>
      <c r="BM148" s="182" t="s">
        <v>4862</v>
      </c>
    </row>
    <row r="149" spans="1:65" s="2" customFormat="1" ht="19.5">
      <c r="A149" s="32"/>
      <c r="B149" s="33"/>
      <c r="C149" s="34"/>
      <c r="D149" s="184" t="s">
        <v>145</v>
      </c>
      <c r="E149" s="34"/>
      <c r="F149" s="185" t="s">
        <v>4863</v>
      </c>
      <c r="G149" s="34"/>
      <c r="H149" s="34"/>
      <c r="I149" s="186"/>
      <c r="J149" s="34"/>
      <c r="K149" s="34"/>
      <c r="L149" s="37"/>
      <c r="M149" s="187"/>
      <c r="N149" s="188"/>
      <c r="O149" s="62"/>
      <c r="P149" s="62"/>
      <c r="Q149" s="62"/>
      <c r="R149" s="62"/>
      <c r="S149" s="62"/>
      <c r="T149" s="63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145</v>
      </c>
      <c r="AU149" s="15" t="s">
        <v>83</v>
      </c>
    </row>
    <row r="150" spans="1:65" s="2" customFormat="1" ht="16.5" customHeight="1">
      <c r="A150" s="32"/>
      <c r="B150" s="33"/>
      <c r="C150" s="171" t="s">
        <v>318</v>
      </c>
      <c r="D150" s="171" t="s">
        <v>138</v>
      </c>
      <c r="E150" s="172" t="s">
        <v>4864</v>
      </c>
      <c r="F150" s="173" t="s">
        <v>4865</v>
      </c>
      <c r="G150" s="174" t="s">
        <v>168</v>
      </c>
      <c r="H150" s="175">
        <v>50</v>
      </c>
      <c r="I150" s="176"/>
      <c r="J150" s="177">
        <f>ROUND(I150*H150,2)</f>
        <v>0</v>
      </c>
      <c r="K150" s="173" t="s">
        <v>4746</v>
      </c>
      <c r="L150" s="37"/>
      <c r="M150" s="178" t="s">
        <v>19</v>
      </c>
      <c r="N150" s="179" t="s">
        <v>44</v>
      </c>
      <c r="O150" s="62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2" t="s">
        <v>143</v>
      </c>
      <c r="AT150" s="182" t="s">
        <v>138</v>
      </c>
      <c r="AU150" s="182" t="s">
        <v>83</v>
      </c>
      <c r="AY150" s="15" t="s">
        <v>136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5" t="s">
        <v>81</v>
      </c>
      <c r="BK150" s="183">
        <f>ROUND(I150*H150,2)</f>
        <v>0</v>
      </c>
      <c r="BL150" s="15" t="s">
        <v>143</v>
      </c>
      <c r="BM150" s="182" t="s">
        <v>4866</v>
      </c>
    </row>
    <row r="151" spans="1:65" s="2" customFormat="1" ht="19.5">
      <c r="A151" s="32"/>
      <c r="B151" s="33"/>
      <c r="C151" s="34"/>
      <c r="D151" s="184" t="s">
        <v>145</v>
      </c>
      <c r="E151" s="34"/>
      <c r="F151" s="185" t="s">
        <v>4867</v>
      </c>
      <c r="G151" s="34"/>
      <c r="H151" s="34"/>
      <c r="I151" s="186"/>
      <c r="J151" s="34"/>
      <c r="K151" s="34"/>
      <c r="L151" s="37"/>
      <c r="M151" s="187"/>
      <c r="N151" s="188"/>
      <c r="O151" s="62"/>
      <c r="P151" s="62"/>
      <c r="Q151" s="62"/>
      <c r="R151" s="62"/>
      <c r="S151" s="62"/>
      <c r="T151" s="63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145</v>
      </c>
      <c r="AU151" s="15" t="s">
        <v>83</v>
      </c>
    </row>
    <row r="152" spans="1:65" s="2" customFormat="1" ht="16.5" customHeight="1">
      <c r="A152" s="32"/>
      <c r="B152" s="33"/>
      <c r="C152" s="171" t="s">
        <v>324</v>
      </c>
      <c r="D152" s="171" t="s">
        <v>138</v>
      </c>
      <c r="E152" s="172" t="s">
        <v>4868</v>
      </c>
      <c r="F152" s="173" t="s">
        <v>4869</v>
      </c>
      <c r="G152" s="174" t="s">
        <v>168</v>
      </c>
      <c r="H152" s="175">
        <v>50</v>
      </c>
      <c r="I152" s="176"/>
      <c r="J152" s="177">
        <f>ROUND(I152*H152,2)</f>
        <v>0</v>
      </c>
      <c r="K152" s="173" t="s">
        <v>4746</v>
      </c>
      <c r="L152" s="37"/>
      <c r="M152" s="178" t="s">
        <v>19</v>
      </c>
      <c r="N152" s="179" t="s">
        <v>44</v>
      </c>
      <c r="O152" s="62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2" t="s">
        <v>143</v>
      </c>
      <c r="AT152" s="182" t="s">
        <v>138</v>
      </c>
      <c r="AU152" s="182" t="s">
        <v>83</v>
      </c>
      <c r="AY152" s="15" t="s">
        <v>136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5" t="s">
        <v>81</v>
      </c>
      <c r="BK152" s="183">
        <f>ROUND(I152*H152,2)</f>
        <v>0</v>
      </c>
      <c r="BL152" s="15" t="s">
        <v>143</v>
      </c>
      <c r="BM152" s="182" t="s">
        <v>4870</v>
      </c>
    </row>
    <row r="153" spans="1:65" s="2" customFormat="1" ht="19.5">
      <c r="A153" s="32"/>
      <c r="B153" s="33"/>
      <c r="C153" s="34"/>
      <c r="D153" s="184" t="s">
        <v>145</v>
      </c>
      <c r="E153" s="34"/>
      <c r="F153" s="185" t="s">
        <v>4871</v>
      </c>
      <c r="G153" s="34"/>
      <c r="H153" s="34"/>
      <c r="I153" s="186"/>
      <c r="J153" s="34"/>
      <c r="K153" s="34"/>
      <c r="L153" s="37"/>
      <c r="M153" s="187"/>
      <c r="N153" s="188"/>
      <c r="O153" s="62"/>
      <c r="P153" s="62"/>
      <c r="Q153" s="62"/>
      <c r="R153" s="62"/>
      <c r="S153" s="62"/>
      <c r="T153" s="63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145</v>
      </c>
      <c r="AU153" s="15" t="s">
        <v>83</v>
      </c>
    </row>
    <row r="154" spans="1:65" s="2" customFormat="1" ht="16.5" customHeight="1">
      <c r="A154" s="32"/>
      <c r="B154" s="33"/>
      <c r="C154" s="171" t="s">
        <v>330</v>
      </c>
      <c r="D154" s="171" t="s">
        <v>138</v>
      </c>
      <c r="E154" s="172" t="s">
        <v>4872</v>
      </c>
      <c r="F154" s="173" t="s">
        <v>4873</v>
      </c>
      <c r="G154" s="174" t="s">
        <v>168</v>
      </c>
      <c r="H154" s="175">
        <v>10</v>
      </c>
      <c r="I154" s="176"/>
      <c r="J154" s="177">
        <f>ROUND(I154*H154,2)</f>
        <v>0</v>
      </c>
      <c r="K154" s="173" t="s">
        <v>4746</v>
      </c>
      <c r="L154" s="37"/>
      <c r="M154" s="178" t="s">
        <v>19</v>
      </c>
      <c r="N154" s="179" t="s">
        <v>44</v>
      </c>
      <c r="O154" s="62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2" t="s">
        <v>143</v>
      </c>
      <c r="AT154" s="182" t="s">
        <v>138</v>
      </c>
      <c r="AU154" s="182" t="s">
        <v>83</v>
      </c>
      <c r="AY154" s="15" t="s">
        <v>136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5" t="s">
        <v>81</v>
      </c>
      <c r="BK154" s="183">
        <f>ROUND(I154*H154,2)</f>
        <v>0</v>
      </c>
      <c r="BL154" s="15" t="s">
        <v>143</v>
      </c>
      <c r="BM154" s="182" t="s">
        <v>4874</v>
      </c>
    </row>
    <row r="155" spans="1:65" s="2" customFormat="1" ht="29.25">
      <c r="A155" s="32"/>
      <c r="B155" s="33"/>
      <c r="C155" s="34"/>
      <c r="D155" s="184" t="s">
        <v>145</v>
      </c>
      <c r="E155" s="34"/>
      <c r="F155" s="185" t="s">
        <v>4875</v>
      </c>
      <c r="G155" s="34"/>
      <c r="H155" s="34"/>
      <c r="I155" s="186"/>
      <c r="J155" s="34"/>
      <c r="K155" s="34"/>
      <c r="L155" s="37"/>
      <c r="M155" s="187"/>
      <c r="N155" s="188"/>
      <c r="O155" s="62"/>
      <c r="P155" s="62"/>
      <c r="Q155" s="62"/>
      <c r="R155" s="62"/>
      <c r="S155" s="62"/>
      <c r="T155" s="63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145</v>
      </c>
      <c r="AU155" s="15" t="s">
        <v>83</v>
      </c>
    </row>
    <row r="156" spans="1:65" s="2" customFormat="1" ht="16.5" customHeight="1">
      <c r="A156" s="32"/>
      <c r="B156" s="33"/>
      <c r="C156" s="171" t="s">
        <v>336</v>
      </c>
      <c r="D156" s="171" t="s">
        <v>138</v>
      </c>
      <c r="E156" s="172" t="s">
        <v>4876</v>
      </c>
      <c r="F156" s="173" t="s">
        <v>4877</v>
      </c>
      <c r="G156" s="174" t="s">
        <v>168</v>
      </c>
      <c r="H156" s="175">
        <v>10</v>
      </c>
      <c r="I156" s="176"/>
      <c r="J156" s="177">
        <f>ROUND(I156*H156,2)</f>
        <v>0</v>
      </c>
      <c r="K156" s="173" t="s">
        <v>4746</v>
      </c>
      <c r="L156" s="37"/>
      <c r="M156" s="178" t="s">
        <v>19</v>
      </c>
      <c r="N156" s="179" t="s">
        <v>44</v>
      </c>
      <c r="O156" s="62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82" t="s">
        <v>143</v>
      </c>
      <c r="AT156" s="182" t="s">
        <v>138</v>
      </c>
      <c r="AU156" s="182" t="s">
        <v>83</v>
      </c>
      <c r="AY156" s="15" t="s">
        <v>136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5" t="s">
        <v>81</v>
      </c>
      <c r="BK156" s="183">
        <f>ROUND(I156*H156,2)</f>
        <v>0</v>
      </c>
      <c r="BL156" s="15" t="s">
        <v>143</v>
      </c>
      <c r="BM156" s="182" t="s">
        <v>4878</v>
      </c>
    </row>
    <row r="157" spans="1:65" s="2" customFormat="1" ht="29.25">
      <c r="A157" s="32"/>
      <c r="B157" s="33"/>
      <c r="C157" s="34"/>
      <c r="D157" s="184" t="s">
        <v>145</v>
      </c>
      <c r="E157" s="34"/>
      <c r="F157" s="185" t="s">
        <v>4879</v>
      </c>
      <c r="G157" s="34"/>
      <c r="H157" s="34"/>
      <c r="I157" s="186"/>
      <c r="J157" s="34"/>
      <c r="K157" s="34"/>
      <c r="L157" s="37"/>
      <c r="M157" s="187"/>
      <c r="N157" s="188"/>
      <c r="O157" s="62"/>
      <c r="P157" s="62"/>
      <c r="Q157" s="62"/>
      <c r="R157" s="62"/>
      <c r="S157" s="62"/>
      <c r="T157" s="63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145</v>
      </c>
      <c r="AU157" s="15" t="s">
        <v>83</v>
      </c>
    </row>
    <row r="158" spans="1:65" s="2" customFormat="1" ht="16.5" customHeight="1">
      <c r="A158" s="32"/>
      <c r="B158" s="33"/>
      <c r="C158" s="171" t="s">
        <v>342</v>
      </c>
      <c r="D158" s="171" t="s">
        <v>138</v>
      </c>
      <c r="E158" s="172" t="s">
        <v>4880</v>
      </c>
      <c r="F158" s="173" t="s">
        <v>4881</v>
      </c>
      <c r="G158" s="174" t="s">
        <v>168</v>
      </c>
      <c r="H158" s="175">
        <v>10</v>
      </c>
      <c r="I158" s="176"/>
      <c r="J158" s="177">
        <f>ROUND(I158*H158,2)</f>
        <v>0</v>
      </c>
      <c r="K158" s="173" t="s">
        <v>4746</v>
      </c>
      <c r="L158" s="37"/>
      <c r="M158" s="178" t="s">
        <v>19</v>
      </c>
      <c r="N158" s="179" t="s">
        <v>44</v>
      </c>
      <c r="O158" s="62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2" t="s">
        <v>143</v>
      </c>
      <c r="AT158" s="182" t="s">
        <v>138</v>
      </c>
      <c r="AU158" s="182" t="s">
        <v>83</v>
      </c>
      <c r="AY158" s="15" t="s">
        <v>136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5" t="s">
        <v>81</v>
      </c>
      <c r="BK158" s="183">
        <f>ROUND(I158*H158,2)</f>
        <v>0</v>
      </c>
      <c r="BL158" s="15" t="s">
        <v>143</v>
      </c>
      <c r="BM158" s="182" t="s">
        <v>4882</v>
      </c>
    </row>
    <row r="159" spans="1:65" s="2" customFormat="1" ht="19.5">
      <c r="A159" s="32"/>
      <c r="B159" s="33"/>
      <c r="C159" s="34"/>
      <c r="D159" s="184" t="s">
        <v>145</v>
      </c>
      <c r="E159" s="34"/>
      <c r="F159" s="185" t="s">
        <v>4883</v>
      </c>
      <c r="G159" s="34"/>
      <c r="H159" s="34"/>
      <c r="I159" s="186"/>
      <c r="J159" s="34"/>
      <c r="K159" s="34"/>
      <c r="L159" s="37"/>
      <c r="M159" s="187"/>
      <c r="N159" s="188"/>
      <c r="O159" s="62"/>
      <c r="P159" s="62"/>
      <c r="Q159" s="62"/>
      <c r="R159" s="62"/>
      <c r="S159" s="62"/>
      <c r="T159" s="63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145</v>
      </c>
      <c r="AU159" s="15" t="s">
        <v>83</v>
      </c>
    </row>
    <row r="160" spans="1:65" s="2" customFormat="1" ht="16.5" customHeight="1">
      <c r="A160" s="32"/>
      <c r="B160" s="33"/>
      <c r="C160" s="171" t="s">
        <v>348</v>
      </c>
      <c r="D160" s="171" t="s">
        <v>138</v>
      </c>
      <c r="E160" s="172" t="s">
        <v>4884</v>
      </c>
      <c r="F160" s="173" t="s">
        <v>4885</v>
      </c>
      <c r="G160" s="174" t="s">
        <v>168</v>
      </c>
      <c r="H160" s="175">
        <v>2</v>
      </c>
      <c r="I160" s="176"/>
      <c r="J160" s="177">
        <f>ROUND(I160*H160,2)</f>
        <v>0</v>
      </c>
      <c r="K160" s="173" t="s">
        <v>4746</v>
      </c>
      <c r="L160" s="37"/>
      <c r="M160" s="178" t="s">
        <v>19</v>
      </c>
      <c r="N160" s="179" t="s">
        <v>44</v>
      </c>
      <c r="O160" s="62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2" t="s">
        <v>143</v>
      </c>
      <c r="AT160" s="182" t="s">
        <v>138</v>
      </c>
      <c r="AU160" s="182" t="s">
        <v>83</v>
      </c>
      <c r="AY160" s="15" t="s">
        <v>136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5" t="s">
        <v>81</v>
      </c>
      <c r="BK160" s="183">
        <f>ROUND(I160*H160,2)</f>
        <v>0</v>
      </c>
      <c r="BL160" s="15" t="s">
        <v>143</v>
      </c>
      <c r="BM160" s="182" t="s">
        <v>4886</v>
      </c>
    </row>
    <row r="161" spans="1:65" s="2" customFormat="1" ht="19.5">
      <c r="A161" s="32"/>
      <c r="B161" s="33"/>
      <c r="C161" s="34"/>
      <c r="D161" s="184" t="s">
        <v>145</v>
      </c>
      <c r="E161" s="34"/>
      <c r="F161" s="185" t="s">
        <v>4887</v>
      </c>
      <c r="G161" s="34"/>
      <c r="H161" s="34"/>
      <c r="I161" s="186"/>
      <c r="J161" s="34"/>
      <c r="K161" s="34"/>
      <c r="L161" s="37"/>
      <c r="M161" s="187"/>
      <c r="N161" s="188"/>
      <c r="O161" s="62"/>
      <c r="P161" s="62"/>
      <c r="Q161" s="62"/>
      <c r="R161" s="62"/>
      <c r="S161" s="62"/>
      <c r="T161" s="63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145</v>
      </c>
      <c r="AU161" s="15" t="s">
        <v>83</v>
      </c>
    </row>
    <row r="162" spans="1:65" s="2" customFormat="1" ht="16.5" customHeight="1">
      <c r="A162" s="32"/>
      <c r="B162" s="33"/>
      <c r="C162" s="171" t="s">
        <v>354</v>
      </c>
      <c r="D162" s="171" t="s">
        <v>138</v>
      </c>
      <c r="E162" s="172" t="s">
        <v>4888</v>
      </c>
      <c r="F162" s="173" t="s">
        <v>4889</v>
      </c>
      <c r="G162" s="174" t="s">
        <v>4690</v>
      </c>
      <c r="H162" s="175">
        <v>0.1</v>
      </c>
      <c r="I162" s="176"/>
      <c r="J162" s="177">
        <f>ROUND(I162*H162,2)</f>
        <v>0</v>
      </c>
      <c r="K162" s="173" t="s">
        <v>4746</v>
      </c>
      <c r="L162" s="37"/>
      <c r="M162" s="178" t="s">
        <v>19</v>
      </c>
      <c r="N162" s="179" t="s">
        <v>44</v>
      </c>
      <c r="O162" s="62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2" t="s">
        <v>143</v>
      </c>
      <c r="AT162" s="182" t="s">
        <v>138</v>
      </c>
      <c r="AU162" s="182" t="s">
        <v>83</v>
      </c>
      <c r="AY162" s="15" t="s">
        <v>136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5" t="s">
        <v>81</v>
      </c>
      <c r="BK162" s="183">
        <f>ROUND(I162*H162,2)</f>
        <v>0</v>
      </c>
      <c r="BL162" s="15" t="s">
        <v>143</v>
      </c>
      <c r="BM162" s="182" t="s">
        <v>4890</v>
      </c>
    </row>
    <row r="163" spans="1:65" s="2" customFormat="1" ht="29.25">
      <c r="A163" s="32"/>
      <c r="B163" s="33"/>
      <c r="C163" s="34"/>
      <c r="D163" s="184" t="s">
        <v>145</v>
      </c>
      <c r="E163" s="34"/>
      <c r="F163" s="185" t="s">
        <v>4891</v>
      </c>
      <c r="G163" s="34"/>
      <c r="H163" s="34"/>
      <c r="I163" s="186"/>
      <c r="J163" s="34"/>
      <c r="K163" s="34"/>
      <c r="L163" s="37"/>
      <c r="M163" s="187"/>
      <c r="N163" s="188"/>
      <c r="O163" s="62"/>
      <c r="P163" s="62"/>
      <c r="Q163" s="62"/>
      <c r="R163" s="62"/>
      <c r="S163" s="62"/>
      <c r="T163" s="63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145</v>
      </c>
      <c r="AU163" s="15" t="s">
        <v>83</v>
      </c>
    </row>
    <row r="164" spans="1:65" s="2" customFormat="1" ht="16.5" customHeight="1">
      <c r="A164" s="32"/>
      <c r="B164" s="33"/>
      <c r="C164" s="171" t="s">
        <v>360</v>
      </c>
      <c r="D164" s="171" t="s">
        <v>138</v>
      </c>
      <c r="E164" s="172" t="s">
        <v>4892</v>
      </c>
      <c r="F164" s="173" t="s">
        <v>4893</v>
      </c>
      <c r="G164" s="174" t="s">
        <v>4690</v>
      </c>
      <c r="H164" s="175">
        <v>0.05</v>
      </c>
      <c r="I164" s="176"/>
      <c r="J164" s="177">
        <f>ROUND(I164*H164,2)</f>
        <v>0</v>
      </c>
      <c r="K164" s="173" t="s">
        <v>4746</v>
      </c>
      <c r="L164" s="37"/>
      <c r="M164" s="178" t="s">
        <v>19</v>
      </c>
      <c r="N164" s="179" t="s">
        <v>44</v>
      </c>
      <c r="O164" s="62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82" t="s">
        <v>143</v>
      </c>
      <c r="AT164" s="182" t="s">
        <v>138</v>
      </c>
      <c r="AU164" s="182" t="s">
        <v>83</v>
      </c>
      <c r="AY164" s="15" t="s">
        <v>136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5" t="s">
        <v>81</v>
      </c>
      <c r="BK164" s="183">
        <f>ROUND(I164*H164,2)</f>
        <v>0</v>
      </c>
      <c r="BL164" s="15" t="s">
        <v>143</v>
      </c>
      <c r="BM164" s="182" t="s">
        <v>4894</v>
      </c>
    </row>
    <row r="165" spans="1:65" s="2" customFormat="1" ht="29.25">
      <c r="A165" s="32"/>
      <c r="B165" s="33"/>
      <c r="C165" s="34"/>
      <c r="D165" s="184" t="s">
        <v>145</v>
      </c>
      <c r="E165" s="34"/>
      <c r="F165" s="185" t="s">
        <v>4895</v>
      </c>
      <c r="G165" s="34"/>
      <c r="H165" s="34"/>
      <c r="I165" s="186"/>
      <c r="J165" s="34"/>
      <c r="K165" s="34"/>
      <c r="L165" s="37"/>
      <c r="M165" s="187"/>
      <c r="N165" s="188"/>
      <c r="O165" s="62"/>
      <c r="P165" s="62"/>
      <c r="Q165" s="62"/>
      <c r="R165" s="62"/>
      <c r="S165" s="62"/>
      <c r="T165" s="63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5" t="s">
        <v>145</v>
      </c>
      <c r="AU165" s="15" t="s">
        <v>83</v>
      </c>
    </row>
    <row r="166" spans="1:65" s="2" customFormat="1" ht="16.5" customHeight="1">
      <c r="A166" s="32"/>
      <c r="B166" s="33"/>
      <c r="C166" s="171" t="s">
        <v>366</v>
      </c>
      <c r="D166" s="171" t="s">
        <v>138</v>
      </c>
      <c r="E166" s="172" t="s">
        <v>4896</v>
      </c>
      <c r="F166" s="173" t="s">
        <v>4897</v>
      </c>
      <c r="G166" s="174" t="s">
        <v>4690</v>
      </c>
      <c r="H166" s="175">
        <v>0.1</v>
      </c>
      <c r="I166" s="176"/>
      <c r="J166" s="177">
        <f>ROUND(I166*H166,2)</f>
        <v>0</v>
      </c>
      <c r="K166" s="173" t="s">
        <v>4746</v>
      </c>
      <c r="L166" s="37"/>
      <c r="M166" s="178" t="s">
        <v>19</v>
      </c>
      <c r="N166" s="179" t="s">
        <v>44</v>
      </c>
      <c r="O166" s="62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2" t="s">
        <v>143</v>
      </c>
      <c r="AT166" s="182" t="s">
        <v>138</v>
      </c>
      <c r="AU166" s="182" t="s">
        <v>83</v>
      </c>
      <c r="AY166" s="15" t="s">
        <v>136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5" t="s">
        <v>81</v>
      </c>
      <c r="BK166" s="183">
        <f>ROUND(I166*H166,2)</f>
        <v>0</v>
      </c>
      <c r="BL166" s="15" t="s">
        <v>143</v>
      </c>
      <c r="BM166" s="182" t="s">
        <v>4898</v>
      </c>
    </row>
    <row r="167" spans="1:65" s="2" customFormat="1" ht="29.25">
      <c r="A167" s="32"/>
      <c r="B167" s="33"/>
      <c r="C167" s="34"/>
      <c r="D167" s="184" t="s">
        <v>145</v>
      </c>
      <c r="E167" s="34"/>
      <c r="F167" s="185" t="s">
        <v>4899</v>
      </c>
      <c r="G167" s="34"/>
      <c r="H167" s="34"/>
      <c r="I167" s="186"/>
      <c r="J167" s="34"/>
      <c r="K167" s="34"/>
      <c r="L167" s="37"/>
      <c r="M167" s="187"/>
      <c r="N167" s="188"/>
      <c r="O167" s="62"/>
      <c r="P167" s="62"/>
      <c r="Q167" s="62"/>
      <c r="R167" s="62"/>
      <c r="S167" s="62"/>
      <c r="T167" s="63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145</v>
      </c>
      <c r="AU167" s="15" t="s">
        <v>83</v>
      </c>
    </row>
    <row r="168" spans="1:65" s="2" customFormat="1" ht="16.5" customHeight="1">
      <c r="A168" s="32"/>
      <c r="B168" s="33"/>
      <c r="C168" s="171" t="s">
        <v>372</v>
      </c>
      <c r="D168" s="171" t="s">
        <v>138</v>
      </c>
      <c r="E168" s="172" t="s">
        <v>4900</v>
      </c>
      <c r="F168" s="173" t="s">
        <v>4901</v>
      </c>
      <c r="G168" s="174" t="s">
        <v>4690</v>
      </c>
      <c r="H168" s="175">
        <v>0.05</v>
      </c>
      <c r="I168" s="176"/>
      <c r="J168" s="177">
        <f>ROUND(I168*H168,2)</f>
        <v>0</v>
      </c>
      <c r="K168" s="173" t="s">
        <v>4746</v>
      </c>
      <c r="L168" s="37"/>
      <c r="M168" s="178" t="s">
        <v>19</v>
      </c>
      <c r="N168" s="179" t="s">
        <v>44</v>
      </c>
      <c r="O168" s="62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82" t="s">
        <v>143</v>
      </c>
      <c r="AT168" s="182" t="s">
        <v>138</v>
      </c>
      <c r="AU168" s="182" t="s">
        <v>83</v>
      </c>
      <c r="AY168" s="15" t="s">
        <v>136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5" t="s">
        <v>81</v>
      </c>
      <c r="BK168" s="183">
        <f>ROUND(I168*H168,2)</f>
        <v>0</v>
      </c>
      <c r="BL168" s="15" t="s">
        <v>143</v>
      </c>
      <c r="BM168" s="182" t="s">
        <v>4902</v>
      </c>
    </row>
    <row r="169" spans="1:65" s="2" customFormat="1" ht="29.25">
      <c r="A169" s="32"/>
      <c r="B169" s="33"/>
      <c r="C169" s="34"/>
      <c r="D169" s="184" t="s">
        <v>145</v>
      </c>
      <c r="E169" s="34"/>
      <c r="F169" s="185" t="s">
        <v>4903</v>
      </c>
      <c r="G169" s="34"/>
      <c r="H169" s="34"/>
      <c r="I169" s="186"/>
      <c r="J169" s="34"/>
      <c r="K169" s="34"/>
      <c r="L169" s="37"/>
      <c r="M169" s="187"/>
      <c r="N169" s="188"/>
      <c r="O169" s="62"/>
      <c r="P169" s="62"/>
      <c r="Q169" s="62"/>
      <c r="R169" s="62"/>
      <c r="S169" s="62"/>
      <c r="T169" s="63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5" t="s">
        <v>145</v>
      </c>
      <c r="AU169" s="15" t="s">
        <v>83</v>
      </c>
    </row>
    <row r="170" spans="1:65" s="2" customFormat="1" ht="16.5" customHeight="1">
      <c r="A170" s="32"/>
      <c r="B170" s="33"/>
      <c r="C170" s="171" t="s">
        <v>378</v>
      </c>
      <c r="D170" s="171" t="s">
        <v>138</v>
      </c>
      <c r="E170" s="172" t="s">
        <v>4904</v>
      </c>
      <c r="F170" s="173" t="s">
        <v>4905</v>
      </c>
      <c r="G170" s="174" t="s">
        <v>4690</v>
      </c>
      <c r="H170" s="175">
        <v>0.1</v>
      </c>
      <c r="I170" s="176"/>
      <c r="J170" s="177">
        <f>ROUND(I170*H170,2)</f>
        <v>0</v>
      </c>
      <c r="K170" s="173" t="s">
        <v>4746</v>
      </c>
      <c r="L170" s="37"/>
      <c r="M170" s="178" t="s">
        <v>19</v>
      </c>
      <c r="N170" s="179" t="s">
        <v>44</v>
      </c>
      <c r="O170" s="62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82" t="s">
        <v>143</v>
      </c>
      <c r="AT170" s="182" t="s">
        <v>138</v>
      </c>
      <c r="AU170" s="182" t="s">
        <v>83</v>
      </c>
      <c r="AY170" s="15" t="s">
        <v>136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5" t="s">
        <v>81</v>
      </c>
      <c r="BK170" s="183">
        <f>ROUND(I170*H170,2)</f>
        <v>0</v>
      </c>
      <c r="BL170" s="15" t="s">
        <v>143</v>
      </c>
      <c r="BM170" s="182" t="s">
        <v>4906</v>
      </c>
    </row>
    <row r="171" spans="1:65" s="2" customFormat="1" ht="29.25">
      <c r="A171" s="32"/>
      <c r="B171" s="33"/>
      <c r="C171" s="34"/>
      <c r="D171" s="184" t="s">
        <v>145</v>
      </c>
      <c r="E171" s="34"/>
      <c r="F171" s="185" t="s">
        <v>4907</v>
      </c>
      <c r="G171" s="34"/>
      <c r="H171" s="34"/>
      <c r="I171" s="186"/>
      <c r="J171" s="34"/>
      <c r="K171" s="34"/>
      <c r="L171" s="37"/>
      <c r="M171" s="187"/>
      <c r="N171" s="188"/>
      <c r="O171" s="62"/>
      <c r="P171" s="62"/>
      <c r="Q171" s="62"/>
      <c r="R171" s="62"/>
      <c r="S171" s="62"/>
      <c r="T171" s="63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145</v>
      </c>
      <c r="AU171" s="15" t="s">
        <v>83</v>
      </c>
    </row>
    <row r="172" spans="1:65" s="2" customFormat="1" ht="16.5" customHeight="1">
      <c r="A172" s="32"/>
      <c r="B172" s="33"/>
      <c r="C172" s="171" t="s">
        <v>384</v>
      </c>
      <c r="D172" s="171" t="s">
        <v>138</v>
      </c>
      <c r="E172" s="172" t="s">
        <v>4908</v>
      </c>
      <c r="F172" s="173" t="s">
        <v>4909</v>
      </c>
      <c r="G172" s="174" t="s">
        <v>4690</v>
      </c>
      <c r="H172" s="175">
        <v>0.05</v>
      </c>
      <c r="I172" s="176"/>
      <c r="J172" s="177">
        <f>ROUND(I172*H172,2)</f>
        <v>0</v>
      </c>
      <c r="K172" s="173" t="s">
        <v>4746</v>
      </c>
      <c r="L172" s="37"/>
      <c r="M172" s="178" t="s">
        <v>19</v>
      </c>
      <c r="N172" s="179" t="s">
        <v>44</v>
      </c>
      <c r="O172" s="62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2" t="s">
        <v>143</v>
      </c>
      <c r="AT172" s="182" t="s">
        <v>138</v>
      </c>
      <c r="AU172" s="182" t="s">
        <v>83</v>
      </c>
      <c r="AY172" s="15" t="s">
        <v>136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5" t="s">
        <v>81</v>
      </c>
      <c r="BK172" s="183">
        <f>ROUND(I172*H172,2)</f>
        <v>0</v>
      </c>
      <c r="BL172" s="15" t="s">
        <v>143</v>
      </c>
      <c r="BM172" s="182" t="s">
        <v>4910</v>
      </c>
    </row>
    <row r="173" spans="1:65" s="2" customFormat="1" ht="29.25">
      <c r="A173" s="32"/>
      <c r="B173" s="33"/>
      <c r="C173" s="34"/>
      <c r="D173" s="184" t="s">
        <v>145</v>
      </c>
      <c r="E173" s="34"/>
      <c r="F173" s="185" t="s">
        <v>4911</v>
      </c>
      <c r="G173" s="34"/>
      <c r="H173" s="34"/>
      <c r="I173" s="186"/>
      <c r="J173" s="34"/>
      <c r="K173" s="34"/>
      <c r="L173" s="37"/>
      <c r="M173" s="187"/>
      <c r="N173" s="188"/>
      <c r="O173" s="62"/>
      <c r="P173" s="62"/>
      <c r="Q173" s="62"/>
      <c r="R173" s="62"/>
      <c r="S173" s="62"/>
      <c r="T173" s="63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5" t="s">
        <v>145</v>
      </c>
      <c r="AU173" s="15" t="s">
        <v>83</v>
      </c>
    </row>
    <row r="174" spans="1:65" s="2" customFormat="1" ht="16.5" customHeight="1">
      <c r="A174" s="32"/>
      <c r="B174" s="33"/>
      <c r="C174" s="171" t="s">
        <v>390</v>
      </c>
      <c r="D174" s="171" t="s">
        <v>138</v>
      </c>
      <c r="E174" s="172" t="s">
        <v>4912</v>
      </c>
      <c r="F174" s="173" t="s">
        <v>4913</v>
      </c>
      <c r="G174" s="174" t="s">
        <v>4690</v>
      </c>
      <c r="H174" s="175">
        <v>0.1</v>
      </c>
      <c r="I174" s="176"/>
      <c r="J174" s="177">
        <f>ROUND(I174*H174,2)</f>
        <v>0</v>
      </c>
      <c r="K174" s="173" t="s">
        <v>4746</v>
      </c>
      <c r="L174" s="37"/>
      <c r="M174" s="178" t="s">
        <v>19</v>
      </c>
      <c r="N174" s="179" t="s">
        <v>44</v>
      </c>
      <c r="O174" s="62"/>
      <c r="P174" s="180">
        <f>O174*H174</f>
        <v>0</v>
      </c>
      <c r="Q174" s="180">
        <v>0</v>
      </c>
      <c r="R174" s="180">
        <f>Q174*H174</f>
        <v>0</v>
      </c>
      <c r="S174" s="180">
        <v>0</v>
      </c>
      <c r="T174" s="181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82" t="s">
        <v>143</v>
      </c>
      <c r="AT174" s="182" t="s">
        <v>138</v>
      </c>
      <c r="AU174" s="182" t="s">
        <v>83</v>
      </c>
      <c r="AY174" s="15" t="s">
        <v>136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5" t="s">
        <v>81</v>
      </c>
      <c r="BK174" s="183">
        <f>ROUND(I174*H174,2)</f>
        <v>0</v>
      </c>
      <c r="BL174" s="15" t="s">
        <v>143</v>
      </c>
      <c r="BM174" s="182" t="s">
        <v>4914</v>
      </c>
    </row>
    <row r="175" spans="1:65" s="2" customFormat="1" ht="29.25">
      <c r="A175" s="32"/>
      <c r="B175" s="33"/>
      <c r="C175" s="34"/>
      <c r="D175" s="184" t="s">
        <v>145</v>
      </c>
      <c r="E175" s="34"/>
      <c r="F175" s="185" t="s">
        <v>4915</v>
      </c>
      <c r="G175" s="34"/>
      <c r="H175" s="34"/>
      <c r="I175" s="186"/>
      <c r="J175" s="34"/>
      <c r="K175" s="34"/>
      <c r="L175" s="37"/>
      <c r="M175" s="187"/>
      <c r="N175" s="188"/>
      <c r="O175" s="62"/>
      <c r="P175" s="62"/>
      <c r="Q175" s="62"/>
      <c r="R175" s="62"/>
      <c r="S175" s="62"/>
      <c r="T175" s="63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145</v>
      </c>
      <c r="AU175" s="15" t="s">
        <v>83</v>
      </c>
    </row>
    <row r="176" spans="1:65" s="2" customFormat="1" ht="16.5" customHeight="1">
      <c r="A176" s="32"/>
      <c r="B176" s="33"/>
      <c r="C176" s="171" t="s">
        <v>396</v>
      </c>
      <c r="D176" s="171" t="s">
        <v>138</v>
      </c>
      <c r="E176" s="172" t="s">
        <v>4916</v>
      </c>
      <c r="F176" s="173" t="s">
        <v>4917</v>
      </c>
      <c r="G176" s="174" t="s">
        <v>4690</v>
      </c>
      <c r="H176" s="175">
        <v>0.05</v>
      </c>
      <c r="I176" s="176"/>
      <c r="J176" s="177">
        <f>ROUND(I176*H176,2)</f>
        <v>0</v>
      </c>
      <c r="K176" s="173" t="s">
        <v>4746</v>
      </c>
      <c r="L176" s="37"/>
      <c r="M176" s="178" t="s">
        <v>19</v>
      </c>
      <c r="N176" s="179" t="s">
        <v>44</v>
      </c>
      <c r="O176" s="62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82" t="s">
        <v>143</v>
      </c>
      <c r="AT176" s="182" t="s">
        <v>138</v>
      </c>
      <c r="AU176" s="182" t="s">
        <v>83</v>
      </c>
      <c r="AY176" s="15" t="s">
        <v>136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5" t="s">
        <v>81</v>
      </c>
      <c r="BK176" s="183">
        <f>ROUND(I176*H176,2)</f>
        <v>0</v>
      </c>
      <c r="BL176" s="15" t="s">
        <v>143</v>
      </c>
      <c r="BM176" s="182" t="s">
        <v>4918</v>
      </c>
    </row>
    <row r="177" spans="1:65" s="2" customFormat="1" ht="29.25">
      <c r="A177" s="32"/>
      <c r="B177" s="33"/>
      <c r="C177" s="34"/>
      <c r="D177" s="184" t="s">
        <v>145</v>
      </c>
      <c r="E177" s="34"/>
      <c r="F177" s="185" t="s">
        <v>4919</v>
      </c>
      <c r="G177" s="34"/>
      <c r="H177" s="34"/>
      <c r="I177" s="186"/>
      <c r="J177" s="34"/>
      <c r="K177" s="34"/>
      <c r="L177" s="37"/>
      <c r="M177" s="187"/>
      <c r="N177" s="188"/>
      <c r="O177" s="62"/>
      <c r="P177" s="62"/>
      <c r="Q177" s="62"/>
      <c r="R177" s="62"/>
      <c r="S177" s="62"/>
      <c r="T177" s="63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5" t="s">
        <v>145</v>
      </c>
      <c r="AU177" s="15" t="s">
        <v>83</v>
      </c>
    </row>
    <row r="178" spans="1:65" s="2" customFormat="1" ht="16.5" customHeight="1">
      <c r="A178" s="32"/>
      <c r="B178" s="33"/>
      <c r="C178" s="171" t="s">
        <v>402</v>
      </c>
      <c r="D178" s="171" t="s">
        <v>138</v>
      </c>
      <c r="E178" s="172" t="s">
        <v>4920</v>
      </c>
      <c r="F178" s="173" t="s">
        <v>4921</v>
      </c>
      <c r="G178" s="174" t="s">
        <v>4690</v>
      </c>
      <c r="H178" s="175">
        <v>0.1</v>
      </c>
      <c r="I178" s="176"/>
      <c r="J178" s="177">
        <f>ROUND(I178*H178,2)</f>
        <v>0</v>
      </c>
      <c r="K178" s="173" t="s">
        <v>4746</v>
      </c>
      <c r="L178" s="37"/>
      <c r="M178" s="178" t="s">
        <v>19</v>
      </c>
      <c r="N178" s="179" t="s">
        <v>44</v>
      </c>
      <c r="O178" s="62"/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82" t="s">
        <v>143</v>
      </c>
      <c r="AT178" s="182" t="s">
        <v>138</v>
      </c>
      <c r="AU178" s="182" t="s">
        <v>83</v>
      </c>
      <c r="AY178" s="15" t="s">
        <v>136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5" t="s">
        <v>81</v>
      </c>
      <c r="BK178" s="183">
        <f>ROUND(I178*H178,2)</f>
        <v>0</v>
      </c>
      <c r="BL178" s="15" t="s">
        <v>143</v>
      </c>
      <c r="BM178" s="182" t="s">
        <v>4922</v>
      </c>
    </row>
    <row r="179" spans="1:65" s="2" customFormat="1" ht="29.25">
      <c r="A179" s="32"/>
      <c r="B179" s="33"/>
      <c r="C179" s="34"/>
      <c r="D179" s="184" t="s">
        <v>145</v>
      </c>
      <c r="E179" s="34"/>
      <c r="F179" s="185" t="s">
        <v>4923</v>
      </c>
      <c r="G179" s="34"/>
      <c r="H179" s="34"/>
      <c r="I179" s="186"/>
      <c r="J179" s="34"/>
      <c r="K179" s="34"/>
      <c r="L179" s="37"/>
      <c r="M179" s="187"/>
      <c r="N179" s="188"/>
      <c r="O179" s="62"/>
      <c r="P179" s="62"/>
      <c r="Q179" s="62"/>
      <c r="R179" s="62"/>
      <c r="S179" s="62"/>
      <c r="T179" s="63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145</v>
      </c>
      <c r="AU179" s="15" t="s">
        <v>83</v>
      </c>
    </row>
    <row r="180" spans="1:65" s="2" customFormat="1" ht="16.5" customHeight="1">
      <c r="A180" s="32"/>
      <c r="B180" s="33"/>
      <c r="C180" s="171" t="s">
        <v>408</v>
      </c>
      <c r="D180" s="171" t="s">
        <v>138</v>
      </c>
      <c r="E180" s="172" t="s">
        <v>4924</v>
      </c>
      <c r="F180" s="173" t="s">
        <v>4925</v>
      </c>
      <c r="G180" s="174" t="s">
        <v>4690</v>
      </c>
      <c r="H180" s="175">
        <v>0.05</v>
      </c>
      <c r="I180" s="176"/>
      <c r="J180" s="177">
        <f>ROUND(I180*H180,2)</f>
        <v>0</v>
      </c>
      <c r="K180" s="173" t="s">
        <v>4746</v>
      </c>
      <c r="L180" s="37"/>
      <c r="M180" s="178" t="s">
        <v>19</v>
      </c>
      <c r="N180" s="179" t="s">
        <v>44</v>
      </c>
      <c r="O180" s="62"/>
      <c r="P180" s="180">
        <f>O180*H180</f>
        <v>0</v>
      </c>
      <c r="Q180" s="180">
        <v>0</v>
      </c>
      <c r="R180" s="180">
        <f>Q180*H180</f>
        <v>0</v>
      </c>
      <c r="S180" s="180">
        <v>0</v>
      </c>
      <c r="T180" s="181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82" t="s">
        <v>143</v>
      </c>
      <c r="AT180" s="182" t="s">
        <v>138</v>
      </c>
      <c r="AU180" s="182" t="s">
        <v>83</v>
      </c>
      <c r="AY180" s="15" t="s">
        <v>136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5" t="s">
        <v>81</v>
      </c>
      <c r="BK180" s="183">
        <f>ROUND(I180*H180,2)</f>
        <v>0</v>
      </c>
      <c r="BL180" s="15" t="s">
        <v>143</v>
      </c>
      <c r="BM180" s="182" t="s">
        <v>4926</v>
      </c>
    </row>
    <row r="181" spans="1:65" s="2" customFormat="1" ht="29.25">
      <c r="A181" s="32"/>
      <c r="B181" s="33"/>
      <c r="C181" s="34"/>
      <c r="D181" s="184" t="s">
        <v>145</v>
      </c>
      <c r="E181" s="34"/>
      <c r="F181" s="185" t="s">
        <v>4927</v>
      </c>
      <c r="G181" s="34"/>
      <c r="H181" s="34"/>
      <c r="I181" s="186"/>
      <c r="J181" s="34"/>
      <c r="K181" s="34"/>
      <c r="L181" s="37"/>
      <c r="M181" s="187"/>
      <c r="N181" s="188"/>
      <c r="O181" s="62"/>
      <c r="P181" s="62"/>
      <c r="Q181" s="62"/>
      <c r="R181" s="62"/>
      <c r="S181" s="62"/>
      <c r="T181" s="63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5" t="s">
        <v>145</v>
      </c>
      <c r="AU181" s="15" t="s">
        <v>83</v>
      </c>
    </row>
    <row r="182" spans="1:65" s="2" customFormat="1" ht="16.5" customHeight="1">
      <c r="A182" s="32"/>
      <c r="B182" s="33"/>
      <c r="C182" s="171" t="s">
        <v>414</v>
      </c>
      <c r="D182" s="171" t="s">
        <v>138</v>
      </c>
      <c r="E182" s="172" t="s">
        <v>4928</v>
      </c>
      <c r="F182" s="173" t="s">
        <v>4929</v>
      </c>
      <c r="G182" s="174" t="s">
        <v>4690</v>
      </c>
      <c r="H182" s="175">
        <v>0.1</v>
      </c>
      <c r="I182" s="176"/>
      <c r="J182" s="177">
        <f>ROUND(I182*H182,2)</f>
        <v>0</v>
      </c>
      <c r="K182" s="173" t="s">
        <v>4746</v>
      </c>
      <c r="L182" s="37"/>
      <c r="M182" s="178" t="s">
        <v>19</v>
      </c>
      <c r="N182" s="179" t="s">
        <v>44</v>
      </c>
      <c r="O182" s="62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82" t="s">
        <v>143</v>
      </c>
      <c r="AT182" s="182" t="s">
        <v>138</v>
      </c>
      <c r="AU182" s="182" t="s">
        <v>83</v>
      </c>
      <c r="AY182" s="15" t="s">
        <v>136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5" t="s">
        <v>81</v>
      </c>
      <c r="BK182" s="183">
        <f>ROUND(I182*H182,2)</f>
        <v>0</v>
      </c>
      <c r="BL182" s="15" t="s">
        <v>143</v>
      </c>
      <c r="BM182" s="182" t="s">
        <v>4930</v>
      </c>
    </row>
    <row r="183" spans="1:65" s="2" customFormat="1" ht="29.25">
      <c r="A183" s="32"/>
      <c r="B183" s="33"/>
      <c r="C183" s="34"/>
      <c r="D183" s="184" t="s">
        <v>145</v>
      </c>
      <c r="E183" s="34"/>
      <c r="F183" s="185" t="s">
        <v>4931</v>
      </c>
      <c r="G183" s="34"/>
      <c r="H183" s="34"/>
      <c r="I183" s="186"/>
      <c r="J183" s="34"/>
      <c r="K183" s="34"/>
      <c r="L183" s="37"/>
      <c r="M183" s="187"/>
      <c r="N183" s="188"/>
      <c r="O183" s="62"/>
      <c r="P183" s="62"/>
      <c r="Q183" s="62"/>
      <c r="R183" s="62"/>
      <c r="S183" s="62"/>
      <c r="T183" s="63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145</v>
      </c>
      <c r="AU183" s="15" t="s">
        <v>83</v>
      </c>
    </row>
    <row r="184" spans="1:65" s="2" customFormat="1" ht="16.5" customHeight="1">
      <c r="A184" s="32"/>
      <c r="B184" s="33"/>
      <c r="C184" s="171" t="s">
        <v>418</v>
      </c>
      <c r="D184" s="171" t="s">
        <v>138</v>
      </c>
      <c r="E184" s="172" t="s">
        <v>4932</v>
      </c>
      <c r="F184" s="173" t="s">
        <v>4933</v>
      </c>
      <c r="G184" s="174" t="s">
        <v>4690</v>
      </c>
      <c r="H184" s="175">
        <v>0.05</v>
      </c>
      <c r="I184" s="176"/>
      <c r="J184" s="177">
        <f>ROUND(I184*H184,2)</f>
        <v>0</v>
      </c>
      <c r="K184" s="173" t="s">
        <v>4746</v>
      </c>
      <c r="L184" s="37"/>
      <c r="M184" s="178" t="s">
        <v>19</v>
      </c>
      <c r="N184" s="179" t="s">
        <v>44</v>
      </c>
      <c r="O184" s="62"/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82" t="s">
        <v>143</v>
      </c>
      <c r="AT184" s="182" t="s">
        <v>138</v>
      </c>
      <c r="AU184" s="182" t="s">
        <v>83</v>
      </c>
      <c r="AY184" s="15" t="s">
        <v>136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5" t="s">
        <v>81</v>
      </c>
      <c r="BK184" s="183">
        <f>ROUND(I184*H184,2)</f>
        <v>0</v>
      </c>
      <c r="BL184" s="15" t="s">
        <v>143</v>
      </c>
      <c r="BM184" s="182" t="s">
        <v>4934</v>
      </c>
    </row>
    <row r="185" spans="1:65" s="2" customFormat="1" ht="29.25">
      <c r="A185" s="32"/>
      <c r="B185" s="33"/>
      <c r="C185" s="34"/>
      <c r="D185" s="184" t="s">
        <v>145</v>
      </c>
      <c r="E185" s="34"/>
      <c r="F185" s="185" t="s">
        <v>4935</v>
      </c>
      <c r="G185" s="34"/>
      <c r="H185" s="34"/>
      <c r="I185" s="186"/>
      <c r="J185" s="34"/>
      <c r="K185" s="34"/>
      <c r="L185" s="37"/>
      <c r="M185" s="187"/>
      <c r="N185" s="188"/>
      <c r="O185" s="62"/>
      <c r="P185" s="62"/>
      <c r="Q185" s="62"/>
      <c r="R185" s="62"/>
      <c r="S185" s="62"/>
      <c r="T185" s="63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5" t="s">
        <v>145</v>
      </c>
      <c r="AU185" s="15" t="s">
        <v>83</v>
      </c>
    </row>
    <row r="186" spans="1:65" s="2" customFormat="1" ht="16.5" customHeight="1">
      <c r="A186" s="32"/>
      <c r="B186" s="33"/>
      <c r="C186" s="171" t="s">
        <v>422</v>
      </c>
      <c r="D186" s="171" t="s">
        <v>138</v>
      </c>
      <c r="E186" s="172" t="s">
        <v>4936</v>
      </c>
      <c r="F186" s="173" t="s">
        <v>4937</v>
      </c>
      <c r="G186" s="174" t="s">
        <v>276</v>
      </c>
      <c r="H186" s="175">
        <v>10</v>
      </c>
      <c r="I186" s="176"/>
      <c r="J186" s="177">
        <f>ROUND(I186*H186,2)</f>
        <v>0</v>
      </c>
      <c r="K186" s="173" t="s">
        <v>4746</v>
      </c>
      <c r="L186" s="37"/>
      <c r="M186" s="178" t="s">
        <v>19</v>
      </c>
      <c r="N186" s="179" t="s">
        <v>44</v>
      </c>
      <c r="O186" s="62"/>
      <c r="P186" s="180">
        <f>O186*H186</f>
        <v>0</v>
      </c>
      <c r="Q186" s="180">
        <v>0</v>
      </c>
      <c r="R186" s="180">
        <f>Q186*H186</f>
        <v>0</v>
      </c>
      <c r="S186" s="180">
        <v>0</v>
      </c>
      <c r="T186" s="181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82" t="s">
        <v>143</v>
      </c>
      <c r="AT186" s="182" t="s">
        <v>138</v>
      </c>
      <c r="AU186" s="182" t="s">
        <v>83</v>
      </c>
      <c r="AY186" s="15" t="s">
        <v>136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5" t="s">
        <v>81</v>
      </c>
      <c r="BK186" s="183">
        <f>ROUND(I186*H186,2)</f>
        <v>0</v>
      </c>
      <c r="BL186" s="15" t="s">
        <v>143</v>
      </c>
      <c r="BM186" s="182" t="s">
        <v>4938</v>
      </c>
    </row>
    <row r="187" spans="1:65" s="2" customFormat="1" ht="39">
      <c r="A187" s="32"/>
      <c r="B187" s="33"/>
      <c r="C187" s="34"/>
      <c r="D187" s="184" t="s">
        <v>145</v>
      </c>
      <c r="E187" s="34"/>
      <c r="F187" s="185" t="s">
        <v>4939</v>
      </c>
      <c r="G187" s="34"/>
      <c r="H187" s="34"/>
      <c r="I187" s="186"/>
      <c r="J187" s="34"/>
      <c r="K187" s="34"/>
      <c r="L187" s="37"/>
      <c r="M187" s="187"/>
      <c r="N187" s="188"/>
      <c r="O187" s="62"/>
      <c r="P187" s="62"/>
      <c r="Q187" s="62"/>
      <c r="R187" s="62"/>
      <c r="S187" s="62"/>
      <c r="T187" s="63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5" t="s">
        <v>145</v>
      </c>
      <c r="AU187" s="15" t="s">
        <v>83</v>
      </c>
    </row>
    <row r="188" spans="1:65" s="2" customFormat="1" ht="19.5">
      <c r="A188" s="32"/>
      <c r="B188" s="33"/>
      <c r="C188" s="34"/>
      <c r="D188" s="184" t="s">
        <v>4385</v>
      </c>
      <c r="E188" s="34"/>
      <c r="F188" s="201" t="s">
        <v>4940</v>
      </c>
      <c r="G188" s="34"/>
      <c r="H188" s="34"/>
      <c r="I188" s="186"/>
      <c r="J188" s="34"/>
      <c r="K188" s="34"/>
      <c r="L188" s="37"/>
      <c r="M188" s="187"/>
      <c r="N188" s="188"/>
      <c r="O188" s="62"/>
      <c r="P188" s="62"/>
      <c r="Q188" s="62"/>
      <c r="R188" s="62"/>
      <c r="S188" s="62"/>
      <c r="T188" s="63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5" t="s">
        <v>4385</v>
      </c>
      <c r="AU188" s="15" t="s">
        <v>83</v>
      </c>
    </row>
    <row r="189" spans="1:65" s="2" customFormat="1" ht="16.5" customHeight="1">
      <c r="A189" s="32"/>
      <c r="B189" s="33"/>
      <c r="C189" s="171" t="s">
        <v>428</v>
      </c>
      <c r="D189" s="171" t="s">
        <v>138</v>
      </c>
      <c r="E189" s="172" t="s">
        <v>4941</v>
      </c>
      <c r="F189" s="173" t="s">
        <v>4942</v>
      </c>
      <c r="G189" s="174" t="s">
        <v>276</v>
      </c>
      <c r="H189" s="175">
        <v>20</v>
      </c>
      <c r="I189" s="176"/>
      <c r="J189" s="177">
        <f>ROUND(I189*H189,2)</f>
        <v>0</v>
      </c>
      <c r="K189" s="173" t="s">
        <v>4746</v>
      </c>
      <c r="L189" s="37"/>
      <c r="M189" s="178" t="s">
        <v>19</v>
      </c>
      <c r="N189" s="179" t="s">
        <v>44</v>
      </c>
      <c r="O189" s="62"/>
      <c r="P189" s="180">
        <f>O189*H189</f>
        <v>0</v>
      </c>
      <c r="Q189" s="180">
        <v>0</v>
      </c>
      <c r="R189" s="180">
        <f>Q189*H189</f>
        <v>0</v>
      </c>
      <c r="S189" s="180">
        <v>0</v>
      </c>
      <c r="T189" s="181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82" t="s">
        <v>143</v>
      </c>
      <c r="AT189" s="182" t="s">
        <v>138</v>
      </c>
      <c r="AU189" s="182" t="s">
        <v>83</v>
      </c>
      <c r="AY189" s="15" t="s">
        <v>136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5" t="s">
        <v>81</v>
      </c>
      <c r="BK189" s="183">
        <f>ROUND(I189*H189,2)</f>
        <v>0</v>
      </c>
      <c r="BL189" s="15" t="s">
        <v>143</v>
      </c>
      <c r="BM189" s="182" t="s">
        <v>4943</v>
      </c>
    </row>
    <row r="190" spans="1:65" s="2" customFormat="1" ht="39">
      <c r="A190" s="32"/>
      <c r="B190" s="33"/>
      <c r="C190" s="34"/>
      <c r="D190" s="184" t="s">
        <v>145</v>
      </c>
      <c r="E190" s="34"/>
      <c r="F190" s="185" t="s">
        <v>4944</v>
      </c>
      <c r="G190" s="34"/>
      <c r="H190" s="34"/>
      <c r="I190" s="186"/>
      <c r="J190" s="34"/>
      <c r="K190" s="34"/>
      <c r="L190" s="37"/>
      <c r="M190" s="187"/>
      <c r="N190" s="188"/>
      <c r="O190" s="62"/>
      <c r="P190" s="62"/>
      <c r="Q190" s="62"/>
      <c r="R190" s="62"/>
      <c r="S190" s="62"/>
      <c r="T190" s="63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5" t="s">
        <v>145</v>
      </c>
      <c r="AU190" s="15" t="s">
        <v>83</v>
      </c>
    </row>
    <row r="191" spans="1:65" s="2" customFormat="1" ht="19.5">
      <c r="A191" s="32"/>
      <c r="B191" s="33"/>
      <c r="C191" s="34"/>
      <c r="D191" s="184" t="s">
        <v>4385</v>
      </c>
      <c r="E191" s="34"/>
      <c r="F191" s="201" t="s">
        <v>4940</v>
      </c>
      <c r="G191" s="34"/>
      <c r="H191" s="34"/>
      <c r="I191" s="186"/>
      <c r="J191" s="34"/>
      <c r="K191" s="34"/>
      <c r="L191" s="37"/>
      <c r="M191" s="187"/>
      <c r="N191" s="188"/>
      <c r="O191" s="62"/>
      <c r="P191" s="62"/>
      <c r="Q191" s="62"/>
      <c r="R191" s="62"/>
      <c r="S191" s="62"/>
      <c r="T191" s="63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5" t="s">
        <v>4385</v>
      </c>
      <c r="AU191" s="15" t="s">
        <v>83</v>
      </c>
    </row>
    <row r="192" spans="1:65" s="2" customFormat="1" ht="16.5" customHeight="1">
      <c r="A192" s="32"/>
      <c r="B192" s="33"/>
      <c r="C192" s="171" t="s">
        <v>434</v>
      </c>
      <c r="D192" s="171" t="s">
        <v>138</v>
      </c>
      <c r="E192" s="172" t="s">
        <v>4945</v>
      </c>
      <c r="F192" s="173" t="s">
        <v>4946</v>
      </c>
      <c r="G192" s="174" t="s">
        <v>276</v>
      </c>
      <c r="H192" s="175">
        <v>10</v>
      </c>
      <c r="I192" s="176"/>
      <c r="J192" s="177">
        <f>ROUND(I192*H192,2)</f>
        <v>0</v>
      </c>
      <c r="K192" s="173" t="s">
        <v>4746</v>
      </c>
      <c r="L192" s="37"/>
      <c r="M192" s="178" t="s">
        <v>19</v>
      </c>
      <c r="N192" s="179" t="s">
        <v>44</v>
      </c>
      <c r="O192" s="62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82" t="s">
        <v>143</v>
      </c>
      <c r="AT192" s="182" t="s">
        <v>138</v>
      </c>
      <c r="AU192" s="182" t="s">
        <v>83</v>
      </c>
      <c r="AY192" s="15" t="s">
        <v>136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5" t="s">
        <v>81</v>
      </c>
      <c r="BK192" s="183">
        <f>ROUND(I192*H192,2)</f>
        <v>0</v>
      </c>
      <c r="BL192" s="15" t="s">
        <v>143</v>
      </c>
      <c r="BM192" s="182" t="s">
        <v>4947</v>
      </c>
    </row>
    <row r="193" spans="1:65" s="2" customFormat="1" ht="39">
      <c r="A193" s="32"/>
      <c r="B193" s="33"/>
      <c r="C193" s="34"/>
      <c r="D193" s="184" t="s">
        <v>145</v>
      </c>
      <c r="E193" s="34"/>
      <c r="F193" s="185" t="s">
        <v>4948</v>
      </c>
      <c r="G193" s="34"/>
      <c r="H193" s="34"/>
      <c r="I193" s="186"/>
      <c r="J193" s="34"/>
      <c r="K193" s="34"/>
      <c r="L193" s="37"/>
      <c r="M193" s="187"/>
      <c r="N193" s="188"/>
      <c r="O193" s="62"/>
      <c r="P193" s="62"/>
      <c r="Q193" s="62"/>
      <c r="R193" s="62"/>
      <c r="S193" s="62"/>
      <c r="T193" s="63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5" t="s">
        <v>145</v>
      </c>
      <c r="AU193" s="15" t="s">
        <v>83</v>
      </c>
    </row>
    <row r="194" spans="1:65" s="2" customFormat="1" ht="19.5">
      <c r="A194" s="32"/>
      <c r="B194" s="33"/>
      <c r="C194" s="34"/>
      <c r="D194" s="184" t="s">
        <v>4385</v>
      </c>
      <c r="E194" s="34"/>
      <c r="F194" s="201" t="s">
        <v>4940</v>
      </c>
      <c r="G194" s="34"/>
      <c r="H194" s="34"/>
      <c r="I194" s="186"/>
      <c r="J194" s="34"/>
      <c r="K194" s="34"/>
      <c r="L194" s="37"/>
      <c r="M194" s="187"/>
      <c r="N194" s="188"/>
      <c r="O194" s="62"/>
      <c r="P194" s="62"/>
      <c r="Q194" s="62"/>
      <c r="R194" s="62"/>
      <c r="S194" s="62"/>
      <c r="T194" s="63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5" t="s">
        <v>4385</v>
      </c>
      <c r="AU194" s="15" t="s">
        <v>83</v>
      </c>
    </row>
    <row r="195" spans="1:65" s="2" customFormat="1" ht="16.5" customHeight="1">
      <c r="A195" s="32"/>
      <c r="B195" s="33"/>
      <c r="C195" s="171" t="s">
        <v>440</v>
      </c>
      <c r="D195" s="171" t="s">
        <v>138</v>
      </c>
      <c r="E195" s="172" t="s">
        <v>4949</v>
      </c>
      <c r="F195" s="173" t="s">
        <v>4950</v>
      </c>
      <c r="G195" s="174" t="s">
        <v>276</v>
      </c>
      <c r="H195" s="175">
        <v>10</v>
      </c>
      <c r="I195" s="176"/>
      <c r="J195" s="177">
        <f>ROUND(I195*H195,2)</f>
        <v>0</v>
      </c>
      <c r="K195" s="173" t="s">
        <v>4746</v>
      </c>
      <c r="L195" s="37"/>
      <c r="M195" s="178" t="s">
        <v>19</v>
      </c>
      <c r="N195" s="179" t="s">
        <v>44</v>
      </c>
      <c r="O195" s="62"/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82" t="s">
        <v>143</v>
      </c>
      <c r="AT195" s="182" t="s">
        <v>138</v>
      </c>
      <c r="AU195" s="182" t="s">
        <v>83</v>
      </c>
      <c r="AY195" s="15" t="s">
        <v>136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5" t="s">
        <v>81</v>
      </c>
      <c r="BK195" s="183">
        <f>ROUND(I195*H195,2)</f>
        <v>0</v>
      </c>
      <c r="BL195" s="15" t="s">
        <v>143</v>
      </c>
      <c r="BM195" s="182" t="s">
        <v>4951</v>
      </c>
    </row>
    <row r="196" spans="1:65" s="2" customFormat="1" ht="39">
      <c r="A196" s="32"/>
      <c r="B196" s="33"/>
      <c r="C196" s="34"/>
      <c r="D196" s="184" t="s">
        <v>145</v>
      </c>
      <c r="E196" s="34"/>
      <c r="F196" s="185" t="s">
        <v>4952</v>
      </c>
      <c r="G196" s="34"/>
      <c r="H196" s="34"/>
      <c r="I196" s="186"/>
      <c r="J196" s="34"/>
      <c r="K196" s="34"/>
      <c r="L196" s="37"/>
      <c r="M196" s="187"/>
      <c r="N196" s="188"/>
      <c r="O196" s="62"/>
      <c r="P196" s="62"/>
      <c r="Q196" s="62"/>
      <c r="R196" s="62"/>
      <c r="S196" s="62"/>
      <c r="T196" s="63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5" t="s">
        <v>145</v>
      </c>
      <c r="AU196" s="15" t="s">
        <v>83</v>
      </c>
    </row>
    <row r="197" spans="1:65" s="2" customFormat="1" ht="16.5" customHeight="1">
      <c r="A197" s="32"/>
      <c r="B197" s="33"/>
      <c r="C197" s="171" t="s">
        <v>446</v>
      </c>
      <c r="D197" s="171" t="s">
        <v>138</v>
      </c>
      <c r="E197" s="172" t="s">
        <v>4953</v>
      </c>
      <c r="F197" s="173" t="s">
        <v>4954</v>
      </c>
      <c r="G197" s="174" t="s">
        <v>276</v>
      </c>
      <c r="H197" s="175">
        <v>20</v>
      </c>
      <c r="I197" s="176"/>
      <c r="J197" s="177">
        <f>ROUND(I197*H197,2)</f>
        <v>0</v>
      </c>
      <c r="K197" s="173" t="s">
        <v>4746</v>
      </c>
      <c r="L197" s="37"/>
      <c r="M197" s="178" t="s">
        <v>19</v>
      </c>
      <c r="N197" s="179" t="s">
        <v>44</v>
      </c>
      <c r="O197" s="62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82" t="s">
        <v>143</v>
      </c>
      <c r="AT197" s="182" t="s">
        <v>138</v>
      </c>
      <c r="AU197" s="182" t="s">
        <v>83</v>
      </c>
      <c r="AY197" s="15" t="s">
        <v>136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5" t="s">
        <v>81</v>
      </c>
      <c r="BK197" s="183">
        <f>ROUND(I197*H197,2)</f>
        <v>0</v>
      </c>
      <c r="BL197" s="15" t="s">
        <v>143</v>
      </c>
      <c r="BM197" s="182" t="s">
        <v>4955</v>
      </c>
    </row>
    <row r="198" spans="1:65" s="2" customFormat="1" ht="39">
      <c r="A198" s="32"/>
      <c r="B198" s="33"/>
      <c r="C198" s="34"/>
      <c r="D198" s="184" t="s">
        <v>145</v>
      </c>
      <c r="E198" s="34"/>
      <c r="F198" s="185" t="s">
        <v>4956</v>
      </c>
      <c r="G198" s="34"/>
      <c r="H198" s="34"/>
      <c r="I198" s="186"/>
      <c r="J198" s="34"/>
      <c r="K198" s="34"/>
      <c r="L198" s="37"/>
      <c r="M198" s="187"/>
      <c r="N198" s="188"/>
      <c r="O198" s="62"/>
      <c r="P198" s="62"/>
      <c r="Q198" s="62"/>
      <c r="R198" s="62"/>
      <c r="S198" s="62"/>
      <c r="T198" s="63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5" t="s">
        <v>145</v>
      </c>
      <c r="AU198" s="15" t="s">
        <v>83</v>
      </c>
    </row>
    <row r="199" spans="1:65" s="2" customFormat="1" ht="16.5" customHeight="1">
      <c r="A199" s="32"/>
      <c r="B199" s="33"/>
      <c r="C199" s="171" t="s">
        <v>452</v>
      </c>
      <c r="D199" s="171" t="s">
        <v>138</v>
      </c>
      <c r="E199" s="172" t="s">
        <v>4957</v>
      </c>
      <c r="F199" s="173" t="s">
        <v>4958</v>
      </c>
      <c r="G199" s="174" t="s">
        <v>276</v>
      </c>
      <c r="H199" s="175">
        <v>10</v>
      </c>
      <c r="I199" s="176"/>
      <c r="J199" s="177">
        <f>ROUND(I199*H199,2)</f>
        <v>0</v>
      </c>
      <c r="K199" s="173" t="s">
        <v>4746</v>
      </c>
      <c r="L199" s="37"/>
      <c r="M199" s="178" t="s">
        <v>19</v>
      </c>
      <c r="N199" s="179" t="s">
        <v>44</v>
      </c>
      <c r="O199" s="62"/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82" t="s">
        <v>143</v>
      </c>
      <c r="AT199" s="182" t="s">
        <v>138</v>
      </c>
      <c r="AU199" s="182" t="s">
        <v>83</v>
      </c>
      <c r="AY199" s="15" t="s">
        <v>136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5" t="s">
        <v>81</v>
      </c>
      <c r="BK199" s="183">
        <f>ROUND(I199*H199,2)</f>
        <v>0</v>
      </c>
      <c r="BL199" s="15" t="s">
        <v>143</v>
      </c>
      <c r="BM199" s="182" t="s">
        <v>4959</v>
      </c>
    </row>
    <row r="200" spans="1:65" s="2" customFormat="1" ht="39">
      <c r="A200" s="32"/>
      <c r="B200" s="33"/>
      <c r="C200" s="34"/>
      <c r="D200" s="184" t="s">
        <v>145</v>
      </c>
      <c r="E200" s="34"/>
      <c r="F200" s="185" t="s">
        <v>4960</v>
      </c>
      <c r="G200" s="34"/>
      <c r="H200" s="34"/>
      <c r="I200" s="186"/>
      <c r="J200" s="34"/>
      <c r="K200" s="34"/>
      <c r="L200" s="37"/>
      <c r="M200" s="187"/>
      <c r="N200" s="188"/>
      <c r="O200" s="62"/>
      <c r="P200" s="62"/>
      <c r="Q200" s="62"/>
      <c r="R200" s="62"/>
      <c r="S200" s="62"/>
      <c r="T200" s="63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5" t="s">
        <v>145</v>
      </c>
      <c r="AU200" s="15" t="s">
        <v>83</v>
      </c>
    </row>
    <row r="201" spans="1:65" s="2" customFormat="1" ht="16.5" customHeight="1">
      <c r="A201" s="32"/>
      <c r="B201" s="33"/>
      <c r="C201" s="171" t="s">
        <v>458</v>
      </c>
      <c r="D201" s="171" t="s">
        <v>138</v>
      </c>
      <c r="E201" s="172" t="s">
        <v>4961</v>
      </c>
      <c r="F201" s="173" t="s">
        <v>4962</v>
      </c>
      <c r="G201" s="174" t="s">
        <v>276</v>
      </c>
      <c r="H201" s="175">
        <v>10</v>
      </c>
      <c r="I201" s="176"/>
      <c r="J201" s="177">
        <f>ROUND(I201*H201,2)</f>
        <v>0</v>
      </c>
      <c r="K201" s="173" t="s">
        <v>4746</v>
      </c>
      <c r="L201" s="37"/>
      <c r="M201" s="178" t="s">
        <v>19</v>
      </c>
      <c r="N201" s="179" t="s">
        <v>44</v>
      </c>
      <c r="O201" s="62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82" t="s">
        <v>143</v>
      </c>
      <c r="AT201" s="182" t="s">
        <v>138</v>
      </c>
      <c r="AU201" s="182" t="s">
        <v>83</v>
      </c>
      <c r="AY201" s="15" t="s">
        <v>136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5" t="s">
        <v>81</v>
      </c>
      <c r="BK201" s="183">
        <f>ROUND(I201*H201,2)</f>
        <v>0</v>
      </c>
      <c r="BL201" s="15" t="s">
        <v>143</v>
      </c>
      <c r="BM201" s="182" t="s">
        <v>4963</v>
      </c>
    </row>
    <row r="202" spans="1:65" s="2" customFormat="1" ht="29.25">
      <c r="A202" s="32"/>
      <c r="B202" s="33"/>
      <c r="C202" s="34"/>
      <c r="D202" s="184" t="s">
        <v>145</v>
      </c>
      <c r="E202" s="34"/>
      <c r="F202" s="185" t="s">
        <v>4964</v>
      </c>
      <c r="G202" s="34"/>
      <c r="H202" s="34"/>
      <c r="I202" s="186"/>
      <c r="J202" s="34"/>
      <c r="K202" s="34"/>
      <c r="L202" s="37"/>
      <c r="M202" s="187"/>
      <c r="N202" s="188"/>
      <c r="O202" s="62"/>
      <c r="P202" s="62"/>
      <c r="Q202" s="62"/>
      <c r="R202" s="62"/>
      <c r="S202" s="62"/>
      <c r="T202" s="63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5" t="s">
        <v>145</v>
      </c>
      <c r="AU202" s="15" t="s">
        <v>83</v>
      </c>
    </row>
    <row r="203" spans="1:65" s="2" customFormat="1" ht="19.5">
      <c r="A203" s="32"/>
      <c r="B203" s="33"/>
      <c r="C203" s="34"/>
      <c r="D203" s="184" t="s">
        <v>4385</v>
      </c>
      <c r="E203" s="34"/>
      <c r="F203" s="201" t="s">
        <v>4940</v>
      </c>
      <c r="G203" s="34"/>
      <c r="H203" s="34"/>
      <c r="I203" s="186"/>
      <c r="J203" s="34"/>
      <c r="K203" s="34"/>
      <c r="L203" s="37"/>
      <c r="M203" s="187"/>
      <c r="N203" s="188"/>
      <c r="O203" s="62"/>
      <c r="P203" s="62"/>
      <c r="Q203" s="62"/>
      <c r="R203" s="62"/>
      <c r="S203" s="62"/>
      <c r="T203" s="63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5" t="s">
        <v>4385</v>
      </c>
      <c r="AU203" s="15" t="s">
        <v>83</v>
      </c>
    </row>
    <row r="204" spans="1:65" s="2" customFormat="1" ht="16.5" customHeight="1">
      <c r="A204" s="32"/>
      <c r="B204" s="33"/>
      <c r="C204" s="171" t="s">
        <v>464</v>
      </c>
      <c r="D204" s="171" t="s">
        <v>138</v>
      </c>
      <c r="E204" s="172" t="s">
        <v>4965</v>
      </c>
      <c r="F204" s="173" t="s">
        <v>4966</v>
      </c>
      <c r="G204" s="174" t="s">
        <v>276</v>
      </c>
      <c r="H204" s="175">
        <v>5</v>
      </c>
      <c r="I204" s="176"/>
      <c r="J204" s="177">
        <f>ROUND(I204*H204,2)</f>
        <v>0</v>
      </c>
      <c r="K204" s="173" t="s">
        <v>4746</v>
      </c>
      <c r="L204" s="37"/>
      <c r="M204" s="178" t="s">
        <v>19</v>
      </c>
      <c r="N204" s="179" t="s">
        <v>44</v>
      </c>
      <c r="O204" s="62"/>
      <c r="P204" s="180">
        <f>O204*H204</f>
        <v>0</v>
      </c>
      <c r="Q204" s="180">
        <v>0</v>
      </c>
      <c r="R204" s="180">
        <f>Q204*H204</f>
        <v>0</v>
      </c>
      <c r="S204" s="180">
        <v>0</v>
      </c>
      <c r="T204" s="181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82" t="s">
        <v>143</v>
      </c>
      <c r="AT204" s="182" t="s">
        <v>138</v>
      </c>
      <c r="AU204" s="182" t="s">
        <v>83</v>
      </c>
      <c r="AY204" s="15" t="s">
        <v>136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15" t="s">
        <v>81</v>
      </c>
      <c r="BK204" s="183">
        <f>ROUND(I204*H204,2)</f>
        <v>0</v>
      </c>
      <c r="BL204" s="15" t="s">
        <v>143</v>
      </c>
      <c r="BM204" s="182" t="s">
        <v>4967</v>
      </c>
    </row>
    <row r="205" spans="1:65" s="2" customFormat="1" ht="29.25">
      <c r="A205" s="32"/>
      <c r="B205" s="33"/>
      <c r="C205" s="34"/>
      <c r="D205" s="184" t="s">
        <v>145</v>
      </c>
      <c r="E205" s="34"/>
      <c r="F205" s="185" t="s">
        <v>4968</v>
      </c>
      <c r="G205" s="34"/>
      <c r="H205" s="34"/>
      <c r="I205" s="186"/>
      <c r="J205" s="34"/>
      <c r="K205" s="34"/>
      <c r="L205" s="37"/>
      <c r="M205" s="187"/>
      <c r="N205" s="188"/>
      <c r="O205" s="62"/>
      <c r="P205" s="62"/>
      <c r="Q205" s="62"/>
      <c r="R205" s="62"/>
      <c r="S205" s="62"/>
      <c r="T205" s="63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5" t="s">
        <v>145</v>
      </c>
      <c r="AU205" s="15" t="s">
        <v>83</v>
      </c>
    </row>
    <row r="206" spans="1:65" s="2" customFormat="1" ht="19.5">
      <c r="A206" s="32"/>
      <c r="B206" s="33"/>
      <c r="C206" s="34"/>
      <c r="D206" s="184" t="s">
        <v>4385</v>
      </c>
      <c r="E206" s="34"/>
      <c r="F206" s="201" t="s">
        <v>4940</v>
      </c>
      <c r="G206" s="34"/>
      <c r="H206" s="34"/>
      <c r="I206" s="186"/>
      <c r="J206" s="34"/>
      <c r="K206" s="34"/>
      <c r="L206" s="37"/>
      <c r="M206" s="187"/>
      <c r="N206" s="188"/>
      <c r="O206" s="62"/>
      <c r="P206" s="62"/>
      <c r="Q206" s="62"/>
      <c r="R206" s="62"/>
      <c r="S206" s="62"/>
      <c r="T206" s="63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5" t="s">
        <v>4385</v>
      </c>
      <c r="AU206" s="15" t="s">
        <v>83</v>
      </c>
    </row>
    <row r="207" spans="1:65" s="2" customFormat="1" ht="16.5" customHeight="1">
      <c r="A207" s="32"/>
      <c r="B207" s="33"/>
      <c r="C207" s="171" t="s">
        <v>470</v>
      </c>
      <c r="D207" s="171" t="s">
        <v>138</v>
      </c>
      <c r="E207" s="172" t="s">
        <v>4969</v>
      </c>
      <c r="F207" s="173" t="s">
        <v>4970</v>
      </c>
      <c r="G207" s="174" t="s">
        <v>276</v>
      </c>
      <c r="H207" s="175">
        <v>50</v>
      </c>
      <c r="I207" s="176"/>
      <c r="J207" s="177">
        <f>ROUND(I207*H207,2)</f>
        <v>0</v>
      </c>
      <c r="K207" s="173" t="s">
        <v>4746</v>
      </c>
      <c r="L207" s="37"/>
      <c r="M207" s="178" t="s">
        <v>19</v>
      </c>
      <c r="N207" s="179" t="s">
        <v>44</v>
      </c>
      <c r="O207" s="62"/>
      <c r="P207" s="180">
        <f>O207*H207</f>
        <v>0</v>
      </c>
      <c r="Q207" s="180">
        <v>0</v>
      </c>
      <c r="R207" s="180">
        <f>Q207*H207</f>
        <v>0</v>
      </c>
      <c r="S207" s="180">
        <v>0</v>
      </c>
      <c r="T207" s="181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82" t="s">
        <v>143</v>
      </c>
      <c r="AT207" s="182" t="s">
        <v>138</v>
      </c>
      <c r="AU207" s="182" t="s">
        <v>83</v>
      </c>
      <c r="AY207" s="15" t="s">
        <v>136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5" t="s">
        <v>81</v>
      </c>
      <c r="BK207" s="183">
        <f>ROUND(I207*H207,2)</f>
        <v>0</v>
      </c>
      <c r="BL207" s="15" t="s">
        <v>143</v>
      </c>
      <c r="BM207" s="182" t="s">
        <v>4971</v>
      </c>
    </row>
    <row r="208" spans="1:65" s="2" customFormat="1" ht="19.5">
      <c r="A208" s="32"/>
      <c r="B208" s="33"/>
      <c r="C208" s="34"/>
      <c r="D208" s="184" t="s">
        <v>145</v>
      </c>
      <c r="E208" s="34"/>
      <c r="F208" s="185" t="s">
        <v>4972</v>
      </c>
      <c r="G208" s="34"/>
      <c r="H208" s="34"/>
      <c r="I208" s="186"/>
      <c r="J208" s="34"/>
      <c r="K208" s="34"/>
      <c r="L208" s="37"/>
      <c r="M208" s="187"/>
      <c r="N208" s="188"/>
      <c r="O208" s="62"/>
      <c r="P208" s="62"/>
      <c r="Q208" s="62"/>
      <c r="R208" s="62"/>
      <c r="S208" s="62"/>
      <c r="T208" s="63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5" t="s">
        <v>145</v>
      </c>
      <c r="AU208" s="15" t="s">
        <v>83</v>
      </c>
    </row>
    <row r="209" spans="1:65" s="2" customFormat="1" ht="19.5">
      <c r="A209" s="32"/>
      <c r="B209" s="33"/>
      <c r="C209" s="34"/>
      <c r="D209" s="184" t="s">
        <v>4385</v>
      </c>
      <c r="E209" s="34"/>
      <c r="F209" s="201" t="s">
        <v>4940</v>
      </c>
      <c r="G209" s="34"/>
      <c r="H209" s="34"/>
      <c r="I209" s="186"/>
      <c r="J209" s="34"/>
      <c r="K209" s="34"/>
      <c r="L209" s="37"/>
      <c r="M209" s="187"/>
      <c r="N209" s="188"/>
      <c r="O209" s="62"/>
      <c r="P209" s="62"/>
      <c r="Q209" s="62"/>
      <c r="R209" s="62"/>
      <c r="S209" s="62"/>
      <c r="T209" s="63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5" t="s">
        <v>4385</v>
      </c>
      <c r="AU209" s="15" t="s">
        <v>83</v>
      </c>
    </row>
    <row r="210" spans="1:65" s="2" customFormat="1" ht="16.5" customHeight="1">
      <c r="A210" s="32"/>
      <c r="B210" s="33"/>
      <c r="C210" s="171" t="s">
        <v>476</v>
      </c>
      <c r="D210" s="171" t="s">
        <v>138</v>
      </c>
      <c r="E210" s="172" t="s">
        <v>4973</v>
      </c>
      <c r="F210" s="173" t="s">
        <v>4974</v>
      </c>
      <c r="G210" s="174" t="s">
        <v>168</v>
      </c>
      <c r="H210" s="175">
        <v>10</v>
      </c>
      <c r="I210" s="176"/>
      <c r="J210" s="177">
        <f>ROUND(I210*H210,2)</f>
        <v>0</v>
      </c>
      <c r="K210" s="173" t="s">
        <v>4746</v>
      </c>
      <c r="L210" s="37"/>
      <c r="M210" s="178" t="s">
        <v>19</v>
      </c>
      <c r="N210" s="179" t="s">
        <v>44</v>
      </c>
      <c r="O210" s="62"/>
      <c r="P210" s="180">
        <f>O210*H210</f>
        <v>0</v>
      </c>
      <c r="Q210" s="180">
        <v>0</v>
      </c>
      <c r="R210" s="180">
        <f>Q210*H210</f>
        <v>0</v>
      </c>
      <c r="S210" s="180">
        <v>0</v>
      </c>
      <c r="T210" s="181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82" t="s">
        <v>3069</v>
      </c>
      <c r="AT210" s="182" t="s">
        <v>138</v>
      </c>
      <c r="AU210" s="182" t="s">
        <v>83</v>
      </c>
      <c r="AY210" s="15" t="s">
        <v>136</v>
      </c>
      <c r="BE210" s="183">
        <f>IF(N210="základní",J210,0)</f>
        <v>0</v>
      </c>
      <c r="BF210" s="183">
        <f>IF(N210="snížená",J210,0)</f>
        <v>0</v>
      </c>
      <c r="BG210" s="183">
        <f>IF(N210="zákl. přenesená",J210,0)</f>
        <v>0</v>
      </c>
      <c r="BH210" s="183">
        <f>IF(N210="sníž. přenesená",J210,0)</f>
        <v>0</v>
      </c>
      <c r="BI210" s="183">
        <f>IF(N210="nulová",J210,0)</f>
        <v>0</v>
      </c>
      <c r="BJ210" s="15" t="s">
        <v>81</v>
      </c>
      <c r="BK210" s="183">
        <f>ROUND(I210*H210,2)</f>
        <v>0</v>
      </c>
      <c r="BL210" s="15" t="s">
        <v>3069</v>
      </c>
      <c r="BM210" s="182" t="s">
        <v>4975</v>
      </c>
    </row>
    <row r="211" spans="1:65" s="2" customFormat="1" ht="19.5">
      <c r="A211" s="32"/>
      <c r="B211" s="33"/>
      <c r="C211" s="34"/>
      <c r="D211" s="184" t="s">
        <v>145</v>
      </c>
      <c r="E211" s="34"/>
      <c r="F211" s="185" t="s">
        <v>4976</v>
      </c>
      <c r="G211" s="34"/>
      <c r="H211" s="34"/>
      <c r="I211" s="186"/>
      <c r="J211" s="34"/>
      <c r="K211" s="34"/>
      <c r="L211" s="37"/>
      <c r="M211" s="187"/>
      <c r="N211" s="188"/>
      <c r="O211" s="62"/>
      <c r="P211" s="62"/>
      <c r="Q211" s="62"/>
      <c r="R211" s="62"/>
      <c r="S211" s="62"/>
      <c r="T211" s="63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5" t="s">
        <v>145</v>
      </c>
      <c r="AU211" s="15" t="s">
        <v>83</v>
      </c>
    </row>
    <row r="212" spans="1:65" s="2" customFormat="1" ht="16.5" customHeight="1">
      <c r="A212" s="32"/>
      <c r="B212" s="33"/>
      <c r="C212" s="171" t="s">
        <v>482</v>
      </c>
      <c r="D212" s="171" t="s">
        <v>138</v>
      </c>
      <c r="E212" s="172" t="s">
        <v>4977</v>
      </c>
      <c r="F212" s="173" t="s">
        <v>4978</v>
      </c>
      <c r="G212" s="174" t="s">
        <v>168</v>
      </c>
      <c r="H212" s="175">
        <v>20</v>
      </c>
      <c r="I212" s="176"/>
      <c r="J212" s="177">
        <f>ROUND(I212*H212,2)</f>
        <v>0</v>
      </c>
      <c r="K212" s="173" t="s">
        <v>4746</v>
      </c>
      <c r="L212" s="37"/>
      <c r="M212" s="178" t="s">
        <v>19</v>
      </c>
      <c r="N212" s="179" t="s">
        <v>44</v>
      </c>
      <c r="O212" s="62"/>
      <c r="P212" s="180">
        <f>O212*H212</f>
        <v>0</v>
      </c>
      <c r="Q212" s="180">
        <v>0</v>
      </c>
      <c r="R212" s="180">
        <f>Q212*H212</f>
        <v>0</v>
      </c>
      <c r="S212" s="180">
        <v>0</v>
      </c>
      <c r="T212" s="181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82" t="s">
        <v>143</v>
      </c>
      <c r="AT212" s="182" t="s">
        <v>138</v>
      </c>
      <c r="AU212" s="182" t="s">
        <v>83</v>
      </c>
      <c r="AY212" s="15" t="s">
        <v>136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5" t="s">
        <v>81</v>
      </c>
      <c r="BK212" s="183">
        <f>ROUND(I212*H212,2)</f>
        <v>0</v>
      </c>
      <c r="BL212" s="15" t="s">
        <v>143</v>
      </c>
      <c r="BM212" s="182" t="s">
        <v>4979</v>
      </c>
    </row>
    <row r="213" spans="1:65" s="2" customFormat="1" ht="19.5">
      <c r="A213" s="32"/>
      <c r="B213" s="33"/>
      <c r="C213" s="34"/>
      <c r="D213" s="184" t="s">
        <v>145</v>
      </c>
      <c r="E213" s="34"/>
      <c r="F213" s="185" t="s">
        <v>4980</v>
      </c>
      <c r="G213" s="34"/>
      <c r="H213" s="34"/>
      <c r="I213" s="186"/>
      <c r="J213" s="34"/>
      <c r="K213" s="34"/>
      <c r="L213" s="37"/>
      <c r="M213" s="187"/>
      <c r="N213" s="188"/>
      <c r="O213" s="62"/>
      <c r="P213" s="62"/>
      <c r="Q213" s="62"/>
      <c r="R213" s="62"/>
      <c r="S213" s="62"/>
      <c r="T213" s="63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5" t="s">
        <v>145</v>
      </c>
      <c r="AU213" s="15" t="s">
        <v>83</v>
      </c>
    </row>
    <row r="214" spans="1:65" s="2" customFormat="1" ht="16.5" customHeight="1">
      <c r="A214" s="32"/>
      <c r="B214" s="33"/>
      <c r="C214" s="171" t="s">
        <v>488</v>
      </c>
      <c r="D214" s="171" t="s">
        <v>138</v>
      </c>
      <c r="E214" s="172" t="s">
        <v>4981</v>
      </c>
      <c r="F214" s="173" t="s">
        <v>4982</v>
      </c>
      <c r="G214" s="174" t="s">
        <v>168</v>
      </c>
      <c r="H214" s="175">
        <v>10</v>
      </c>
      <c r="I214" s="176"/>
      <c r="J214" s="177">
        <f>ROUND(I214*H214,2)</f>
        <v>0</v>
      </c>
      <c r="K214" s="173" t="s">
        <v>4746</v>
      </c>
      <c r="L214" s="37"/>
      <c r="M214" s="178" t="s">
        <v>19</v>
      </c>
      <c r="N214" s="179" t="s">
        <v>44</v>
      </c>
      <c r="O214" s="62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82" t="s">
        <v>143</v>
      </c>
      <c r="AT214" s="182" t="s">
        <v>138</v>
      </c>
      <c r="AU214" s="182" t="s">
        <v>83</v>
      </c>
      <c r="AY214" s="15" t="s">
        <v>136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5" t="s">
        <v>81</v>
      </c>
      <c r="BK214" s="183">
        <f>ROUND(I214*H214,2)</f>
        <v>0</v>
      </c>
      <c r="BL214" s="15" t="s">
        <v>143</v>
      </c>
      <c r="BM214" s="182" t="s">
        <v>4983</v>
      </c>
    </row>
    <row r="215" spans="1:65" s="2" customFormat="1" ht="19.5">
      <c r="A215" s="32"/>
      <c r="B215" s="33"/>
      <c r="C215" s="34"/>
      <c r="D215" s="184" t="s">
        <v>145</v>
      </c>
      <c r="E215" s="34"/>
      <c r="F215" s="185" t="s">
        <v>4984</v>
      </c>
      <c r="G215" s="34"/>
      <c r="H215" s="34"/>
      <c r="I215" s="186"/>
      <c r="J215" s="34"/>
      <c r="K215" s="34"/>
      <c r="L215" s="37"/>
      <c r="M215" s="187"/>
      <c r="N215" s="188"/>
      <c r="O215" s="62"/>
      <c r="P215" s="62"/>
      <c r="Q215" s="62"/>
      <c r="R215" s="62"/>
      <c r="S215" s="62"/>
      <c r="T215" s="63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5" t="s">
        <v>145</v>
      </c>
      <c r="AU215" s="15" t="s">
        <v>83</v>
      </c>
    </row>
    <row r="216" spans="1:65" s="2" customFormat="1" ht="16.5" customHeight="1">
      <c r="A216" s="32"/>
      <c r="B216" s="33"/>
      <c r="C216" s="171" t="s">
        <v>494</v>
      </c>
      <c r="D216" s="171" t="s">
        <v>138</v>
      </c>
      <c r="E216" s="172" t="s">
        <v>4985</v>
      </c>
      <c r="F216" s="173" t="s">
        <v>4986</v>
      </c>
      <c r="G216" s="174" t="s">
        <v>168</v>
      </c>
      <c r="H216" s="175">
        <v>20</v>
      </c>
      <c r="I216" s="176"/>
      <c r="J216" s="177">
        <f>ROUND(I216*H216,2)</f>
        <v>0</v>
      </c>
      <c r="K216" s="173" t="s">
        <v>4746</v>
      </c>
      <c r="L216" s="37"/>
      <c r="M216" s="178" t="s">
        <v>19</v>
      </c>
      <c r="N216" s="179" t="s">
        <v>44</v>
      </c>
      <c r="O216" s="62"/>
      <c r="P216" s="180">
        <f>O216*H216</f>
        <v>0</v>
      </c>
      <c r="Q216" s="180">
        <v>0</v>
      </c>
      <c r="R216" s="180">
        <f>Q216*H216</f>
        <v>0</v>
      </c>
      <c r="S216" s="180">
        <v>0</v>
      </c>
      <c r="T216" s="181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82" t="s">
        <v>143</v>
      </c>
      <c r="AT216" s="182" t="s">
        <v>138</v>
      </c>
      <c r="AU216" s="182" t="s">
        <v>83</v>
      </c>
      <c r="AY216" s="15" t="s">
        <v>136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5" t="s">
        <v>81</v>
      </c>
      <c r="BK216" s="183">
        <f>ROUND(I216*H216,2)</f>
        <v>0</v>
      </c>
      <c r="BL216" s="15" t="s">
        <v>143</v>
      </c>
      <c r="BM216" s="182" t="s">
        <v>4987</v>
      </c>
    </row>
    <row r="217" spans="1:65" s="2" customFormat="1" ht="19.5">
      <c r="A217" s="32"/>
      <c r="B217" s="33"/>
      <c r="C217" s="34"/>
      <c r="D217" s="184" t="s">
        <v>145</v>
      </c>
      <c r="E217" s="34"/>
      <c r="F217" s="185" t="s">
        <v>4988</v>
      </c>
      <c r="G217" s="34"/>
      <c r="H217" s="34"/>
      <c r="I217" s="186"/>
      <c r="J217" s="34"/>
      <c r="K217" s="34"/>
      <c r="L217" s="37"/>
      <c r="M217" s="187"/>
      <c r="N217" s="188"/>
      <c r="O217" s="62"/>
      <c r="P217" s="62"/>
      <c r="Q217" s="62"/>
      <c r="R217" s="62"/>
      <c r="S217" s="62"/>
      <c r="T217" s="63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5" t="s">
        <v>145</v>
      </c>
      <c r="AU217" s="15" t="s">
        <v>83</v>
      </c>
    </row>
    <row r="218" spans="1:65" s="2" customFormat="1" ht="16.5" customHeight="1">
      <c r="A218" s="32"/>
      <c r="B218" s="33"/>
      <c r="C218" s="171" t="s">
        <v>500</v>
      </c>
      <c r="D218" s="171" t="s">
        <v>138</v>
      </c>
      <c r="E218" s="172" t="s">
        <v>4989</v>
      </c>
      <c r="F218" s="173" t="s">
        <v>4990</v>
      </c>
      <c r="G218" s="174" t="s">
        <v>168</v>
      </c>
      <c r="H218" s="175">
        <v>6</v>
      </c>
      <c r="I218" s="176"/>
      <c r="J218" s="177">
        <f>ROUND(I218*H218,2)</f>
        <v>0</v>
      </c>
      <c r="K218" s="173" t="s">
        <v>4746</v>
      </c>
      <c r="L218" s="37"/>
      <c r="M218" s="178" t="s">
        <v>19</v>
      </c>
      <c r="N218" s="179" t="s">
        <v>44</v>
      </c>
      <c r="O218" s="62"/>
      <c r="P218" s="180">
        <f>O218*H218</f>
        <v>0</v>
      </c>
      <c r="Q218" s="180">
        <v>0</v>
      </c>
      <c r="R218" s="180">
        <f>Q218*H218</f>
        <v>0</v>
      </c>
      <c r="S218" s="180">
        <v>0</v>
      </c>
      <c r="T218" s="181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82" t="s">
        <v>143</v>
      </c>
      <c r="AT218" s="182" t="s">
        <v>138</v>
      </c>
      <c r="AU218" s="182" t="s">
        <v>83</v>
      </c>
      <c r="AY218" s="15" t="s">
        <v>136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5" t="s">
        <v>81</v>
      </c>
      <c r="BK218" s="183">
        <f>ROUND(I218*H218,2)</f>
        <v>0</v>
      </c>
      <c r="BL218" s="15" t="s">
        <v>143</v>
      </c>
      <c r="BM218" s="182" t="s">
        <v>4991</v>
      </c>
    </row>
    <row r="219" spans="1:65" s="2" customFormat="1" ht="19.5">
      <c r="A219" s="32"/>
      <c r="B219" s="33"/>
      <c r="C219" s="34"/>
      <c r="D219" s="184" t="s">
        <v>145</v>
      </c>
      <c r="E219" s="34"/>
      <c r="F219" s="185" t="s">
        <v>4992</v>
      </c>
      <c r="G219" s="34"/>
      <c r="H219" s="34"/>
      <c r="I219" s="186"/>
      <c r="J219" s="34"/>
      <c r="K219" s="34"/>
      <c r="L219" s="37"/>
      <c r="M219" s="187"/>
      <c r="N219" s="188"/>
      <c r="O219" s="62"/>
      <c r="P219" s="62"/>
      <c r="Q219" s="62"/>
      <c r="R219" s="62"/>
      <c r="S219" s="62"/>
      <c r="T219" s="63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5" t="s">
        <v>145</v>
      </c>
      <c r="AU219" s="15" t="s">
        <v>83</v>
      </c>
    </row>
    <row r="220" spans="1:65" s="2" customFormat="1" ht="16.5" customHeight="1">
      <c r="A220" s="32"/>
      <c r="B220" s="33"/>
      <c r="C220" s="171" t="s">
        <v>506</v>
      </c>
      <c r="D220" s="171" t="s">
        <v>138</v>
      </c>
      <c r="E220" s="172" t="s">
        <v>4993</v>
      </c>
      <c r="F220" s="173" t="s">
        <v>4994</v>
      </c>
      <c r="G220" s="174" t="s">
        <v>168</v>
      </c>
      <c r="H220" s="175">
        <v>4</v>
      </c>
      <c r="I220" s="176"/>
      <c r="J220" s="177">
        <f>ROUND(I220*H220,2)</f>
        <v>0</v>
      </c>
      <c r="K220" s="173" t="s">
        <v>4746</v>
      </c>
      <c r="L220" s="37"/>
      <c r="M220" s="178" t="s">
        <v>19</v>
      </c>
      <c r="N220" s="179" t="s">
        <v>44</v>
      </c>
      <c r="O220" s="62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82" t="s">
        <v>143</v>
      </c>
      <c r="AT220" s="182" t="s">
        <v>138</v>
      </c>
      <c r="AU220" s="182" t="s">
        <v>83</v>
      </c>
      <c r="AY220" s="15" t="s">
        <v>136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5" t="s">
        <v>81</v>
      </c>
      <c r="BK220" s="183">
        <f>ROUND(I220*H220,2)</f>
        <v>0</v>
      </c>
      <c r="BL220" s="15" t="s">
        <v>143</v>
      </c>
      <c r="BM220" s="182" t="s">
        <v>4995</v>
      </c>
    </row>
    <row r="221" spans="1:65" s="2" customFormat="1" ht="19.5">
      <c r="A221" s="32"/>
      <c r="B221" s="33"/>
      <c r="C221" s="34"/>
      <c r="D221" s="184" t="s">
        <v>145</v>
      </c>
      <c r="E221" s="34"/>
      <c r="F221" s="185" t="s">
        <v>4996</v>
      </c>
      <c r="G221" s="34"/>
      <c r="H221" s="34"/>
      <c r="I221" s="186"/>
      <c r="J221" s="34"/>
      <c r="K221" s="34"/>
      <c r="L221" s="37"/>
      <c r="M221" s="187"/>
      <c r="N221" s="188"/>
      <c r="O221" s="62"/>
      <c r="P221" s="62"/>
      <c r="Q221" s="62"/>
      <c r="R221" s="62"/>
      <c r="S221" s="62"/>
      <c r="T221" s="63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5" t="s">
        <v>145</v>
      </c>
      <c r="AU221" s="15" t="s">
        <v>83</v>
      </c>
    </row>
    <row r="222" spans="1:65" s="2" customFormat="1" ht="19.5">
      <c r="A222" s="32"/>
      <c r="B222" s="33"/>
      <c r="C222" s="34"/>
      <c r="D222" s="184" t="s">
        <v>4385</v>
      </c>
      <c r="E222" s="34"/>
      <c r="F222" s="201" t="s">
        <v>4997</v>
      </c>
      <c r="G222" s="34"/>
      <c r="H222" s="34"/>
      <c r="I222" s="186"/>
      <c r="J222" s="34"/>
      <c r="K222" s="34"/>
      <c r="L222" s="37"/>
      <c r="M222" s="187"/>
      <c r="N222" s="188"/>
      <c r="O222" s="62"/>
      <c r="P222" s="62"/>
      <c r="Q222" s="62"/>
      <c r="R222" s="62"/>
      <c r="S222" s="62"/>
      <c r="T222" s="63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5" t="s">
        <v>4385</v>
      </c>
      <c r="AU222" s="15" t="s">
        <v>83</v>
      </c>
    </row>
    <row r="223" spans="1:65" s="2" customFormat="1" ht="16.5" customHeight="1">
      <c r="A223" s="32"/>
      <c r="B223" s="33"/>
      <c r="C223" s="171" t="s">
        <v>512</v>
      </c>
      <c r="D223" s="171" t="s">
        <v>138</v>
      </c>
      <c r="E223" s="172" t="s">
        <v>4998</v>
      </c>
      <c r="F223" s="173" t="s">
        <v>4999</v>
      </c>
      <c r="G223" s="174" t="s">
        <v>168</v>
      </c>
      <c r="H223" s="175">
        <v>2</v>
      </c>
      <c r="I223" s="176"/>
      <c r="J223" s="177">
        <f>ROUND(I223*H223,2)</f>
        <v>0</v>
      </c>
      <c r="K223" s="173" t="s">
        <v>4746</v>
      </c>
      <c r="L223" s="37"/>
      <c r="M223" s="178" t="s">
        <v>19</v>
      </c>
      <c r="N223" s="179" t="s">
        <v>44</v>
      </c>
      <c r="O223" s="62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82" t="s">
        <v>143</v>
      </c>
      <c r="AT223" s="182" t="s">
        <v>138</v>
      </c>
      <c r="AU223" s="182" t="s">
        <v>83</v>
      </c>
      <c r="AY223" s="15" t="s">
        <v>136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5" t="s">
        <v>81</v>
      </c>
      <c r="BK223" s="183">
        <f>ROUND(I223*H223,2)</f>
        <v>0</v>
      </c>
      <c r="BL223" s="15" t="s">
        <v>143</v>
      </c>
      <c r="BM223" s="182" t="s">
        <v>5000</v>
      </c>
    </row>
    <row r="224" spans="1:65" s="2" customFormat="1" ht="19.5">
      <c r="A224" s="32"/>
      <c r="B224" s="33"/>
      <c r="C224" s="34"/>
      <c r="D224" s="184" t="s">
        <v>145</v>
      </c>
      <c r="E224" s="34"/>
      <c r="F224" s="185" t="s">
        <v>5001</v>
      </c>
      <c r="G224" s="34"/>
      <c r="H224" s="34"/>
      <c r="I224" s="186"/>
      <c r="J224" s="34"/>
      <c r="K224" s="34"/>
      <c r="L224" s="37"/>
      <c r="M224" s="187"/>
      <c r="N224" s="188"/>
      <c r="O224" s="62"/>
      <c r="P224" s="62"/>
      <c r="Q224" s="62"/>
      <c r="R224" s="62"/>
      <c r="S224" s="62"/>
      <c r="T224" s="63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5" t="s">
        <v>145</v>
      </c>
      <c r="AU224" s="15" t="s">
        <v>83</v>
      </c>
    </row>
    <row r="225" spans="1:65" s="2" customFormat="1" ht="19.5">
      <c r="A225" s="32"/>
      <c r="B225" s="33"/>
      <c r="C225" s="34"/>
      <c r="D225" s="184" t="s">
        <v>4385</v>
      </c>
      <c r="E225" s="34"/>
      <c r="F225" s="201" t="s">
        <v>4997</v>
      </c>
      <c r="G225" s="34"/>
      <c r="H225" s="34"/>
      <c r="I225" s="186"/>
      <c r="J225" s="34"/>
      <c r="K225" s="34"/>
      <c r="L225" s="37"/>
      <c r="M225" s="187"/>
      <c r="N225" s="188"/>
      <c r="O225" s="62"/>
      <c r="P225" s="62"/>
      <c r="Q225" s="62"/>
      <c r="R225" s="62"/>
      <c r="S225" s="62"/>
      <c r="T225" s="63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5" t="s">
        <v>4385</v>
      </c>
      <c r="AU225" s="15" t="s">
        <v>83</v>
      </c>
    </row>
    <row r="226" spans="1:65" s="2" customFormat="1" ht="16.5" customHeight="1">
      <c r="A226" s="32"/>
      <c r="B226" s="33"/>
      <c r="C226" s="171" t="s">
        <v>518</v>
      </c>
      <c r="D226" s="171" t="s">
        <v>138</v>
      </c>
      <c r="E226" s="172" t="s">
        <v>5002</v>
      </c>
      <c r="F226" s="173" t="s">
        <v>5003</v>
      </c>
      <c r="G226" s="174" t="s">
        <v>5004</v>
      </c>
      <c r="H226" s="175">
        <v>1</v>
      </c>
      <c r="I226" s="176"/>
      <c r="J226" s="177">
        <f>ROUND(I226*H226,2)</f>
        <v>0</v>
      </c>
      <c r="K226" s="173" t="s">
        <v>4746</v>
      </c>
      <c r="L226" s="37"/>
      <c r="M226" s="178" t="s">
        <v>19</v>
      </c>
      <c r="N226" s="179" t="s">
        <v>44</v>
      </c>
      <c r="O226" s="62"/>
      <c r="P226" s="180">
        <f>O226*H226</f>
        <v>0</v>
      </c>
      <c r="Q226" s="180">
        <v>0</v>
      </c>
      <c r="R226" s="180">
        <f>Q226*H226</f>
        <v>0</v>
      </c>
      <c r="S226" s="180">
        <v>0</v>
      </c>
      <c r="T226" s="181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82" t="s">
        <v>143</v>
      </c>
      <c r="AT226" s="182" t="s">
        <v>138</v>
      </c>
      <c r="AU226" s="182" t="s">
        <v>83</v>
      </c>
      <c r="AY226" s="15" t="s">
        <v>136</v>
      </c>
      <c r="BE226" s="183">
        <f>IF(N226="základní",J226,0)</f>
        <v>0</v>
      </c>
      <c r="BF226" s="183">
        <f>IF(N226="snížená",J226,0)</f>
        <v>0</v>
      </c>
      <c r="BG226" s="183">
        <f>IF(N226="zákl. přenesená",J226,0)</f>
        <v>0</v>
      </c>
      <c r="BH226" s="183">
        <f>IF(N226="sníž. přenesená",J226,0)</f>
        <v>0</v>
      </c>
      <c r="BI226" s="183">
        <f>IF(N226="nulová",J226,0)</f>
        <v>0</v>
      </c>
      <c r="BJ226" s="15" t="s">
        <v>81</v>
      </c>
      <c r="BK226" s="183">
        <f>ROUND(I226*H226,2)</f>
        <v>0</v>
      </c>
      <c r="BL226" s="15" t="s">
        <v>143</v>
      </c>
      <c r="BM226" s="182" t="s">
        <v>5005</v>
      </c>
    </row>
    <row r="227" spans="1:65" s="2" customFormat="1" ht="29.25">
      <c r="A227" s="32"/>
      <c r="B227" s="33"/>
      <c r="C227" s="34"/>
      <c r="D227" s="184" t="s">
        <v>145</v>
      </c>
      <c r="E227" s="34"/>
      <c r="F227" s="185" t="s">
        <v>5006</v>
      </c>
      <c r="G227" s="34"/>
      <c r="H227" s="34"/>
      <c r="I227" s="186"/>
      <c r="J227" s="34"/>
      <c r="K227" s="34"/>
      <c r="L227" s="37"/>
      <c r="M227" s="187"/>
      <c r="N227" s="188"/>
      <c r="O227" s="62"/>
      <c r="P227" s="62"/>
      <c r="Q227" s="62"/>
      <c r="R227" s="62"/>
      <c r="S227" s="62"/>
      <c r="T227" s="63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5" t="s">
        <v>145</v>
      </c>
      <c r="AU227" s="15" t="s">
        <v>83</v>
      </c>
    </row>
    <row r="228" spans="1:65" s="2" customFormat="1" ht="19.5">
      <c r="A228" s="32"/>
      <c r="B228" s="33"/>
      <c r="C228" s="34"/>
      <c r="D228" s="184" t="s">
        <v>4385</v>
      </c>
      <c r="E228" s="34"/>
      <c r="F228" s="201" t="s">
        <v>5007</v>
      </c>
      <c r="G228" s="34"/>
      <c r="H228" s="34"/>
      <c r="I228" s="186"/>
      <c r="J228" s="34"/>
      <c r="K228" s="34"/>
      <c r="L228" s="37"/>
      <c r="M228" s="187"/>
      <c r="N228" s="188"/>
      <c r="O228" s="62"/>
      <c r="P228" s="62"/>
      <c r="Q228" s="62"/>
      <c r="R228" s="62"/>
      <c r="S228" s="62"/>
      <c r="T228" s="63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5" t="s">
        <v>4385</v>
      </c>
      <c r="AU228" s="15" t="s">
        <v>83</v>
      </c>
    </row>
    <row r="229" spans="1:65" s="2" customFormat="1" ht="16.5" customHeight="1">
      <c r="A229" s="32"/>
      <c r="B229" s="33"/>
      <c r="C229" s="171" t="s">
        <v>524</v>
      </c>
      <c r="D229" s="171" t="s">
        <v>138</v>
      </c>
      <c r="E229" s="172" t="s">
        <v>5008</v>
      </c>
      <c r="F229" s="173" t="s">
        <v>5009</v>
      </c>
      <c r="G229" s="174" t="s">
        <v>5004</v>
      </c>
      <c r="H229" s="175">
        <v>10</v>
      </c>
      <c r="I229" s="176"/>
      <c r="J229" s="177">
        <f>ROUND(I229*H229,2)</f>
        <v>0</v>
      </c>
      <c r="K229" s="173" t="s">
        <v>4746</v>
      </c>
      <c r="L229" s="37"/>
      <c r="M229" s="178" t="s">
        <v>19</v>
      </c>
      <c r="N229" s="179" t="s">
        <v>44</v>
      </c>
      <c r="O229" s="62"/>
      <c r="P229" s="180">
        <f>O229*H229</f>
        <v>0</v>
      </c>
      <c r="Q229" s="180">
        <v>0</v>
      </c>
      <c r="R229" s="180">
        <f>Q229*H229</f>
        <v>0</v>
      </c>
      <c r="S229" s="180">
        <v>0</v>
      </c>
      <c r="T229" s="181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82" t="s">
        <v>143</v>
      </c>
      <c r="AT229" s="182" t="s">
        <v>138</v>
      </c>
      <c r="AU229" s="182" t="s">
        <v>83</v>
      </c>
      <c r="AY229" s="15" t="s">
        <v>136</v>
      </c>
      <c r="BE229" s="183">
        <f>IF(N229="základní",J229,0)</f>
        <v>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15" t="s">
        <v>81</v>
      </c>
      <c r="BK229" s="183">
        <f>ROUND(I229*H229,2)</f>
        <v>0</v>
      </c>
      <c r="BL229" s="15" t="s">
        <v>143</v>
      </c>
      <c r="BM229" s="182" t="s">
        <v>5010</v>
      </c>
    </row>
    <row r="230" spans="1:65" s="2" customFormat="1" ht="29.25">
      <c r="A230" s="32"/>
      <c r="B230" s="33"/>
      <c r="C230" s="34"/>
      <c r="D230" s="184" t="s">
        <v>145</v>
      </c>
      <c r="E230" s="34"/>
      <c r="F230" s="185" t="s">
        <v>5011</v>
      </c>
      <c r="G230" s="34"/>
      <c r="H230" s="34"/>
      <c r="I230" s="186"/>
      <c r="J230" s="34"/>
      <c r="K230" s="34"/>
      <c r="L230" s="37"/>
      <c r="M230" s="187"/>
      <c r="N230" s="188"/>
      <c r="O230" s="62"/>
      <c r="P230" s="62"/>
      <c r="Q230" s="62"/>
      <c r="R230" s="62"/>
      <c r="S230" s="62"/>
      <c r="T230" s="63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5" t="s">
        <v>145</v>
      </c>
      <c r="AU230" s="15" t="s">
        <v>83</v>
      </c>
    </row>
    <row r="231" spans="1:65" s="2" customFormat="1" ht="19.5">
      <c r="A231" s="32"/>
      <c r="B231" s="33"/>
      <c r="C231" s="34"/>
      <c r="D231" s="184" t="s">
        <v>4385</v>
      </c>
      <c r="E231" s="34"/>
      <c r="F231" s="201" t="s">
        <v>5007</v>
      </c>
      <c r="G231" s="34"/>
      <c r="H231" s="34"/>
      <c r="I231" s="186"/>
      <c r="J231" s="34"/>
      <c r="K231" s="34"/>
      <c r="L231" s="37"/>
      <c r="M231" s="187"/>
      <c r="N231" s="188"/>
      <c r="O231" s="62"/>
      <c r="P231" s="62"/>
      <c r="Q231" s="62"/>
      <c r="R231" s="62"/>
      <c r="S231" s="62"/>
      <c r="T231" s="63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5" t="s">
        <v>4385</v>
      </c>
      <c r="AU231" s="15" t="s">
        <v>83</v>
      </c>
    </row>
    <row r="232" spans="1:65" s="2" customFormat="1" ht="16.5" customHeight="1">
      <c r="A232" s="32"/>
      <c r="B232" s="33"/>
      <c r="C232" s="171" t="s">
        <v>530</v>
      </c>
      <c r="D232" s="171" t="s">
        <v>138</v>
      </c>
      <c r="E232" s="172" t="s">
        <v>5012</v>
      </c>
      <c r="F232" s="173" t="s">
        <v>5013</v>
      </c>
      <c r="G232" s="174" t="s">
        <v>5004</v>
      </c>
      <c r="H232" s="175">
        <v>2</v>
      </c>
      <c r="I232" s="176"/>
      <c r="J232" s="177">
        <f>ROUND(I232*H232,2)</f>
        <v>0</v>
      </c>
      <c r="K232" s="173" t="s">
        <v>4746</v>
      </c>
      <c r="L232" s="37"/>
      <c r="M232" s="178" t="s">
        <v>19</v>
      </c>
      <c r="N232" s="179" t="s">
        <v>44</v>
      </c>
      <c r="O232" s="62"/>
      <c r="P232" s="180">
        <f>O232*H232</f>
        <v>0</v>
      </c>
      <c r="Q232" s="180">
        <v>0</v>
      </c>
      <c r="R232" s="180">
        <f>Q232*H232</f>
        <v>0</v>
      </c>
      <c r="S232" s="180">
        <v>0</v>
      </c>
      <c r="T232" s="181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82" t="s">
        <v>143</v>
      </c>
      <c r="AT232" s="182" t="s">
        <v>138</v>
      </c>
      <c r="AU232" s="182" t="s">
        <v>83</v>
      </c>
      <c r="AY232" s="15" t="s">
        <v>136</v>
      </c>
      <c r="BE232" s="183">
        <f>IF(N232="základní",J232,0)</f>
        <v>0</v>
      </c>
      <c r="BF232" s="183">
        <f>IF(N232="snížená",J232,0)</f>
        <v>0</v>
      </c>
      <c r="BG232" s="183">
        <f>IF(N232="zákl. přenesená",J232,0)</f>
        <v>0</v>
      </c>
      <c r="BH232" s="183">
        <f>IF(N232="sníž. přenesená",J232,0)</f>
        <v>0</v>
      </c>
      <c r="BI232" s="183">
        <f>IF(N232="nulová",J232,0)</f>
        <v>0</v>
      </c>
      <c r="BJ232" s="15" t="s">
        <v>81</v>
      </c>
      <c r="BK232" s="183">
        <f>ROUND(I232*H232,2)</f>
        <v>0</v>
      </c>
      <c r="BL232" s="15" t="s">
        <v>143</v>
      </c>
      <c r="BM232" s="182" t="s">
        <v>5014</v>
      </c>
    </row>
    <row r="233" spans="1:65" s="2" customFormat="1" ht="29.25">
      <c r="A233" s="32"/>
      <c r="B233" s="33"/>
      <c r="C233" s="34"/>
      <c r="D233" s="184" t="s">
        <v>145</v>
      </c>
      <c r="E233" s="34"/>
      <c r="F233" s="185" t="s">
        <v>5015</v>
      </c>
      <c r="G233" s="34"/>
      <c r="H233" s="34"/>
      <c r="I233" s="186"/>
      <c r="J233" s="34"/>
      <c r="K233" s="34"/>
      <c r="L233" s="37"/>
      <c r="M233" s="187"/>
      <c r="N233" s="188"/>
      <c r="O233" s="62"/>
      <c r="P233" s="62"/>
      <c r="Q233" s="62"/>
      <c r="R233" s="62"/>
      <c r="S233" s="62"/>
      <c r="T233" s="63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5" t="s">
        <v>145</v>
      </c>
      <c r="AU233" s="15" t="s">
        <v>83</v>
      </c>
    </row>
    <row r="234" spans="1:65" s="2" customFormat="1" ht="19.5">
      <c r="A234" s="32"/>
      <c r="B234" s="33"/>
      <c r="C234" s="34"/>
      <c r="D234" s="184" t="s">
        <v>4385</v>
      </c>
      <c r="E234" s="34"/>
      <c r="F234" s="201" t="s">
        <v>5007</v>
      </c>
      <c r="G234" s="34"/>
      <c r="H234" s="34"/>
      <c r="I234" s="186"/>
      <c r="J234" s="34"/>
      <c r="K234" s="34"/>
      <c r="L234" s="37"/>
      <c r="M234" s="187"/>
      <c r="N234" s="188"/>
      <c r="O234" s="62"/>
      <c r="P234" s="62"/>
      <c r="Q234" s="62"/>
      <c r="R234" s="62"/>
      <c r="S234" s="62"/>
      <c r="T234" s="63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5" t="s">
        <v>4385</v>
      </c>
      <c r="AU234" s="15" t="s">
        <v>83</v>
      </c>
    </row>
    <row r="235" spans="1:65" s="2" customFormat="1" ht="16.5" customHeight="1">
      <c r="A235" s="32"/>
      <c r="B235" s="33"/>
      <c r="C235" s="171" t="s">
        <v>536</v>
      </c>
      <c r="D235" s="171" t="s">
        <v>138</v>
      </c>
      <c r="E235" s="172" t="s">
        <v>5016</v>
      </c>
      <c r="F235" s="173" t="s">
        <v>5017</v>
      </c>
      <c r="G235" s="174" t="s">
        <v>5004</v>
      </c>
      <c r="H235" s="175">
        <v>5</v>
      </c>
      <c r="I235" s="176"/>
      <c r="J235" s="177">
        <f>ROUND(I235*H235,2)</f>
        <v>0</v>
      </c>
      <c r="K235" s="173" t="s">
        <v>4746</v>
      </c>
      <c r="L235" s="37"/>
      <c r="M235" s="178" t="s">
        <v>19</v>
      </c>
      <c r="N235" s="179" t="s">
        <v>44</v>
      </c>
      <c r="O235" s="62"/>
      <c r="P235" s="180">
        <f>O235*H235</f>
        <v>0</v>
      </c>
      <c r="Q235" s="180">
        <v>0</v>
      </c>
      <c r="R235" s="180">
        <f>Q235*H235</f>
        <v>0</v>
      </c>
      <c r="S235" s="180">
        <v>0</v>
      </c>
      <c r="T235" s="181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82" t="s">
        <v>143</v>
      </c>
      <c r="AT235" s="182" t="s">
        <v>138</v>
      </c>
      <c r="AU235" s="182" t="s">
        <v>83</v>
      </c>
      <c r="AY235" s="15" t="s">
        <v>136</v>
      </c>
      <c r="BE235" s="183">
        <f>IF(N235="základní",J235,0)</f>
        <v>0</v>
      </c>
      <c r="BF235" s="183">
        <f>IF(N235="snížená",J235,0)</f>
        <v>0</v>
      </c>
      <c r="BG235" s="183">
        <f>IF(N235="zákl. přenesená",J235,0)</f>
        <v>0</v>
      </c>
      <c r="BH235" s="183">
        <f>IF(N235="sníž. přenesená",J235,0)</f>
        <v>0</v>
      </c>
      <c r="BI235" s="183">
        <f>IF(N235="nulová",J235,0)</f>
        <v>0</v>
      </c>
      <c r="BJ235" s="15" t="s">
        <v>81</v>
      </c>
      <c r="BK235" s="183">
        <f>ROUND(I235*H235,2)</f>
        <v>0</v>
      </c>
      <c r="BL235" s="15" t="s">
        <v>143</v>
      </c>
      <c r="BM235" s="182" t="s">
        <v>5018</v>
      </c>
    </row>
    <row r="236" spans="1:65" s="2" customFormat="1" ht="29.25">
      <c r="A236" s="32"/>
      <c r="B236" s="33"/>
      <c r="C236" s="34"/>
      <c r="D236" s="184" t="s">
        <v>145</v>
      </c>
      <c r="E236" s="34"/>
      <c r="F236" s="185" t="s">
        <v>5019</v>
      </c>
      <c r="G236" s="34"/>
      <c r="H236" s="34"/>
      <c r="I236" s="186"/>
      <c r="J236" s="34"/>
      <c r="K236" s="34"/>
      <c r="L236" s="37"/>
      <c r="M236" s="187"/>
      <c r="N236" s="188"/>
      <c r="O236" s="62"/>
      <c r="P236" s="62"/>
      <c r="Q236" s="62"/>
      <c r="R236" s="62"/>
      <c r="S236" s="62"/>
      <c r="T236" s="63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5" t="s">
        <v>145</v>
      </c>
      <c r="AU236" s="15" t="s">
        <v>83</v>
      </c>
    </row>
    <row r="237" spans="1:65" s="2" customFormat="1" ht="19.5">
      <c r="A237" s="32"/>
      <c r="B237" s="33"/>
      <c r="C237" s="34"/>
      <c r="D237" s="184" t="s">
        <v>4385</v>
      </c>
      <c r="E237" s="34"/>
      <c r="F237" s="201" t="s">
        <v>5007</v>
      </c>
      <c r="G237" s="34"/>
      <c r="H237" s="34"/>
      <c r="I237" s="186"/>
      <c r="J237" s="34"/>
      <c r="K237" s="34"/>
      <c r="L237" s="37"/>
      <c r="M237" s="187"/>
      <c r="N237" s="188"/>
      <c r="O237" s="62"/>
      <c r="P237" s="62"/>
      <c r="Q237" s="62"/>
      <c r="R237" s="62"/>
      <c r="S237" s="62"/>
      <c r="T237" s="63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5" t="s">
        <v>4385</v>
      </c>
      <c r="AU237" s="15" t="s">
        <v>83</v>
      </c>
    </row>
    <row r="238" spans="1:65" s="2" customFormat="1" ht="16.5" customHeight="1">
      <c r="A238" s="32"/>
      <c r="B238" s="33"/>
      <c r="C238" s="171" t="s">
        <v>542</v>
      </c>
      <c r="D238" s="171" t="s">
        <v>138</v>
      </c>
      <c r="E238" s="172" t="s">
        <v>5020</v>
      </c>
      <c r="F238" s="173" t="s">
        <v>5021</v>
      </c>
      <c r="G238" s="174" t="s">
        <v>5004</v>
      </c>
      <c r="H238" s="175">
        <v>1</v>
      </c>
      <c r="I238" s="176"/>
      <c r="J238" s="177">
        <f>ROUND(I238*H238,2)</f>
        <v>0</v>
      </c>
      <c r="K238" s="173" t="s">
        <v>4746</v>
      </c>
      <c r="L238" s="37"/>
      <c r="M238" s="178" t="s">
        <v>19</v>
      </c>
      <c r="N238" s="179" t="s">
        <v>44</v>
      </c>
      <c r="O238" s="62"/>
      <c r="P238" s="180">
        <f>O238*H238</f>
        <v>0</v>
      </c>
      <c r="Q238" s="180">
        <v>0</v>
      </c>
      <c r="R238" s="180">
        <f>Q238*H238</f>
        <v>0</v>
      </c>
      <c r="S238" s="180">
        <v>0</v>
      </c>
      <c r="T238" s="181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82" t="s">
        <v>143</v>
      </c>
      <c r="AT238" s="182" t="s">
        <v>138</v>
      </c>
      <c r="AU238" s="182" t="s">
        <v>83</v>
      </c>
      <c r="AY238" s="15" t="s">
        <v>136</v>
      </c>
      <c r="BE238" s="183">
        <f>IF(N238="základní",J238,0)</f>
        <v>0</v>
      </c>
      <c r="BF238" s="183">
        <f>IF(N238="snížená",J238,0)</f>
        <v>0</v>
      </c>
      <c r="BG238" s="183">
        <f>IF(N238="zákl. přenesená",J238,0)</f>
        <v>0</v>
      </c>
      <c r="BH238" s="183">
        <f>IF(N238="sníž. přenesená",J238,0)</f>
        <v>0</v>
      </c>
      <c r="BI238" s="183">
        <f>IF(N238="nulová",J238,0)</f>
        <v>0</v>
      </c>
      <c r="BJ238" s="15" t="s">
        <v>81</v>
      </c>
      <c r="BK238" s="183">
        <f>ROUND(I238*H238,2)</f>
        <v>0</v>
      </c>
      <c r="BL238" s="15" t="s">
        <v>143</v>
      </c>
      <c r="BM238" s="182" t="s">
        <v>5022</v>
      </c>
    </row>
    <row r="239" spans="1:65" s="2" customFormat="1" ht="29.25">
      <c r="A239" s="32"/>
      <c r="B239" s="33"/>
      <c r="C239" s="34"/>
      <c r="D239" s="184" t="s">
        <v>145</v>
      </c>
      <c r="E239" s="34"/>
      <c r="F239" s="185" t="s">
        <v>5023</v>
      </c>
      <c r="G239" s="34"/>
      <c r="H239" s="34"/>
      <c r="I239" s="186"/>
      <c r="J239" s="34"/>
      <c r="K239" s="34"/>
      <c r="L239" s="37"/>
      <c r="M239" s="187"/>
      <c r="N239" s="188"/>
      <c r="O239" s="62"/>
      <c r="P239" s="62"/>
      <c r="Q239" s="62"/>
      <c r="R239" s="62"/>
      <c r="S239" s="62"/>
      <c r="T239" s="63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5" t="s">
        <v>145</v>
      </c>
      <c r="AU239" s="15" t="s">
        <v>83</v>
      </c>
    </row>
    <row r="240" spans="1:65" s="2" customFormat="1" ht="19.5">
      <c r="A240" s="32"/>
      <c r="B240" s="33"/>
      <c r="C240" s="34"/>
      <c r="D240" s="184" t="s">
        <v>4385</v>
      </c>
      <c r="E240" s="34"/>
      <c r="F240" s="201" t="s">
        <v>5007</v>
      </c>
      <c r="G240" s="34"/>
      <c r="H240" s="34"/>
      <c r="I240" s="186"/>
      <c r="J240" s="34"/>
      <c r="K240" s="34"/>
      <c r="L240" s="37"/>
      <c r="M240" s="187"/>
      <c r="N240" s="188"/>
      <c r="O240" s="62"/>
      <c r="P240" s="62"/>
      <c r="Q240" s="62"/>
      <c r="R240" s="62"/>
      <c r="S240" s="62"/>
      <c r="T240" s="63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5" t="s">
        <v>4385</v>
      </c>
      <c r="AU240" s="15" t="s">
        <v>83</v>
      </c>
    </row>
    <row r="241" spans="1:65" s="2" customFormat="1" ht="16.5" customHeight="1">
      <c r="A241" s="32"/>
      <c r="B241" s="33"/>
      <c r="C241" s="171" t="s">
        <v>548</v>
      </c>
      <c r="D241" s="171" t="s">
        <v>138</v>
      </c>
      <c r="E241" s="172" t="s">
        <v>5024</v>
      </c>
      <c r="F241" s="173" t="s">
        <v>5025</v>
      </c>
      <c r="G241" s="174" t="s">
        <v>5004</v>
      </c>
      <c r="H241" s="175">
        <v>50</v>
      </c>
      <c r="I241" s="176"/>
      <c r="J241" s="177">
        <f>ROUND(I241*H241,2)</f>
        <v>0</v>
      </c>
      <c r="K241" s="173" t="s">
        <v>4746</v>
      </c>
      <c r="L241" s="37"/>
      <c r="M241" s="178" t="s">
        <v>19</v>
      </c>
      <c r="N241" s="179" t="s">
        <v>44</v>
      </c>
      <c r="O241" s="62"/>
      <c r="P241" s="180">
        <f>O241*H241</f>
        <v>0</v>
      </c>
      <c r="Q241" s="180">
        <v>0</v>
      </c>
      <c r="R241" s="180">
        <f>Q241*H241</f>
        <v>0</v>
      </c>
      <c r="S241" s="180">
        <v>0</v>
      </c>
      <c r="T241" s="181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82" t="s">
        <v>143</v>
      </c>
      <c r="AT241" s="182" t="s">
        <v>138</v>
      </c>
      <c r="AU241" s="182" t="s">
        <v>83</v>
      </c>
      <c r="AY241" s="15" t="s">
        <v>136</v>
      </c>
      <c r="BE241" s="183">
        <f>IF(N241="základní",J241,0)</f>
        <v>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15" t="s">
        <v>81</v>
      </c>
      <c r="BK241" s="183">
        <f>ROUND(I241*H241,2)</f>
        <v>0</v>
      </c>
      <c r="BL241" s="15" t="s">
        <v>143</v>
      </c>
      <c r="BM241" s="182" t="s">
        <v>5026</v>
      </c>
    </row>
    <row r="242" spans="1:65" s="2" customFormat="1" ht="29.25">
      <c r="A242" s="32"/>
      <c r="B242" s="33"/>
      <c r="C242" s="34"/>
      <c r="D242" s="184" t="s">
        <v>145</v>
      </c>
      <c r="E242" s="34"/>
      <c r="F242" s="185" t="s">
        <v>5027</v>
      </c>
      <c r="G242" s="34"/>
      <c r="H242" s="34"/>
      <c r="I242" s="186"/>
      <c r="J242" s="34"/>
      <c r="K242" s="34"/>
      <c r="L242" s="37"/>
      <c r="M242" s="187"/>
      <c r="N242" s="188"/>
      <c r="O242" s="62"/>
      <c r="P242" s="62"/>
      <c r="Q242" s="62"/>
      <c r="R242" s="62"/>
      <c r="S242" s="62"/>
      <c r="T242" s="63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T242" s="15" t="s">
        <v>145</v>
      </c>
      <c r="AU242" s="15" t="s">
        <v>83</v>
      </c>
    </row>
    <row r="243" spans="1:65" s="2" customFormat="1" ht="19.5">
      <c r="A243" s="32"/>
      <c r="B243" s="33"/>
      <c r="C243" s="34"/>
      <c r="D243" s="184" t="s">
        <v>4385</v>
      </c>
      <c r="E243" s="34"/>
      <c r="F243" s="201" t="s">
        <v>5007</v>
      </c>
      <c r="G243" s="34"/>
      <c r="H243" s="34"/>
      <c r="I243" s="186"/>
      <c r="J243" s="34"/>
      <c r="K243" s="34"/>
      <c r="L243" s="37"/>
      <c r="M243" s="187"/>
      <c r="N243" s="188"/>
      <c r="O243" s="62"/>
      <c r="P243" s="62"/>
      <c r="Q243" s="62"/>
      <c r="R243" s="62"/>
      <c r="S243" s="62"/>
      <c r="T243" s="63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5" t="s">
        <v>4385</v>
      </c>
      <c r="AU243" s="15" t="s">
        <v>83</v>
      </c>
    </row>
    <row r="244" spans="1:65" s="2" customFormat="1" ht="16.5" customHeight="1">
      <c r="A244" s="32"/>
      <c r="B244" s="33"/>
      <c r="C244" s="171" t="s">
        <v>554</v>
      </c>
      <c r="D244" s="171" t="s">
        <v>138</v>
      </c>
      <c r="E244" s="172" t="s">
        <v>5028</v>
      </c>
      <c r="F244" s="173" t="s">
        <v>5029</v>
      </c>
      <c r="G244" s="174" t="s">
        <v>168</v>
      </c>
      <c r="H244" s="175">
        <v>150</v>
      </c>
      <c r="I244" s="176"/>
      <c r="J244" s="177">
        <f>ROUND(I244*H244,2)</f>
        <v>0</v>
      </c>
      <c r="K244" s="173" t="s">
        <v>4746</v>
      </c>
      <c r="L244" s="37"/>
      <c r="M244" s="178" t="s">
        <v>19</v>
      </c>
      <c r="N244" s="179" t="s">
        <v>44</v>
      </c>
      <c r="O244" s="62"/>
      <c r="P244" s="180">
        <f>O244*H244</f>
        <v>0</v>
      </c>
      <c r="Q244" s="180">
        <v>0</v>
      </c>
      <c r="R244" s="180">
        <f>Q244*H244</f>
        <v>0</v>
      </c>
      <c r="S244" s="180">
        <v>0</v>
      </c>
      <c r="T244" s="181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82" t="s">
        <v>143</v>
      </c>
      <c r="AT244" s="182" t="s">
        <v>138</v>
      </c>
      <c r="AU244" s="182" t="s">
        <v>83</v>
      </c>
      <c r="AY244" s="15" t="s">
        <v>136</v>
      </c>
      <c r="BE244" s="183">
        <f>IF(N244="základní",J244,0)</f>
        <v>0</v>
      </c>
      <c r="BF244" s="183">
        <f>IF(N244="snížená",J244,0)</f>
        <v>0</v>
      </c>
      <c r="BG244" s="183">
        <f>IF(N244="zákl. přenesená",J244,0)</f>
        <v>0</v>
      </c>
      <c r="BH244" s="183">
        <f>IF(N244="sníž. přenesená",J244,0)</f>
        <v>0</v>
      </c>
      <c r="BI244" s="183">
        <f>IF(N244="nulová",J244,0)</f>
        <v>0</v>
      </c>
      <c r="BJ244" s="15" t="s">
        <v>81</v>
      </c>
      <c r="BK244" s="183">
        <f>ROUND(I244*H244,2)</f>
        <v>0</v>
      </c>
      <c r="BL244" s="15" t="s">
        <v>143</v>
      </c>
      <c r="BM244" s="182" t="s">
        <v>5030</v>
      </c>
    </row>
    <row r="245" spans="1:65" s="2" customFormat="1" ht="29.25">
      <c r="A245" s="32"/>
      <c r="B245" s="33"/>
      <c r="C245" s="34"/>
      <c r="D245" s="184" t="s">
        <v>145</v>
      </c>
      <c r="E245" s="34"/>
      <c r="F245" s="185" t="s">
        <v>5031</v>
      </c>
      <c r="G245" s="34"/>
      <c r="H245" s="34"/>
      <c r="I245" s="186"/>
      <c r="J245" s="34"/>
      <c r="K245" s="34"/>
      <c r="L245" s="37"/>
      <c r="M245" s="187"/>
      <c r="N245" s="188"/>
      <c r="O245" s="62"/>
      <c r="P245" s="62"/>
      <c r="Q245" s="62"/>
      <c r="R245" s="62"/>
      <c r="S245" s="62"/>
      <c r="T245" s="63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5" t="s">
        <v>145</v>
      </c>
      <c r="AU245" s="15" t="s">
        <v>83</v>
      </c>
    </row>
    <row r="246" spans="1:65" s="2" customFormat="1" ht="19.5">
      <c r="A246" s="32"/>
      <c r="B246" s="33"/>
      <c r="C246" s="34"/>
      <c r="D246" s="184" t="s">
        <v>4385</v>
      </c>
      <c r="E246" s="34"/>
      <c r="F246" s="201" t="s">
        <v>5032</v>
      </c>
      <c r="G246" s="34"/>
      <c r="H246" s="34"/>
      <c r="I246" s="186"/>
      <c r="J246" s="34"/>
      <c r="K246" s="34"/>
      <c r="L246" s="37"/>
      <c r="M246" s="187"/>
      <c r="N246" s="188"/>
      <c r="O246" s="62"/>
      <c r="P246" s="62"/>
      <c r="Q246" s="62"/>
      <c r="R246" s="62"/>
      <c r="S246" s="62"/>
      <c r="T246" s="63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5" t="s">
        <v>4385</v>
      </c>
      <c r="AU246" s="15" t="s">
        <v>83</v>
      </c>
    </row>
    <row r="247" spans="1:65" s="2" customFormat="1" ht="16.5" customHeight="1">
      <c r="A247" s="32"/>
      <c r="B247" s="33"/>
      <c r="C247" s="171" t="s">
        <v>560</v>
      </c>
      <c r="D247" s="171" t="s">
        <v>138</v>
      </c>
      <c r="E247" s="172" t="s">
        <v>5033</v>
      </c>
      <c r="F247" s="173" t="s">
        <v>5034</v>
      </c>
      <c r="G247" s="174" t="s">
        <v>168</v>
      </c>
      <c r="H247" s="175">
        <v>150</v>
      </c>
      <c r="I247" s="176"/>
      <c r="J247" s="177">
        <f>ROUND(I247*H247,2)</f>
        <v>0</v>
      </c>
      <c r="K247" s="173" t="s">
        <v>4746</v>
      </c>
      <c r="L247" s="37"/>
      <c r="M247" s="178" t="s">
        <v>19</v>
      </c>
      <c r="N247" s="179" t="s">
        <v>44</v>
      </c>
      <c r="O247" s="62"/>
      <c r="P247" s="180">
        <f>O247*H247</f>
        <v>0</v>
      </c>
      <c r="Q247" s="180">
        <v>0</v>
      </c>
      <c r="R247" s="180">
        <f>Q247*H247</f>
        <v>0</v>
      </c>
      <c r="S247" s="180">
        <v>0</v>
      </c>
      <c r="T247" s="181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82" t="s">
        <v>143</v>
      </c>
      <c r="AT247" s="182" t="s">
        <v>138</v>
      </c>
      <c r="AU247" s="182" t="s">
        <v>83</v>
      </c>
      <c r="AY247" s="15" t="s">
        <v>136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5" t="s">
        <v>81</v>
      </c>
      <c r="BK247" s="183">
        <f>ROUND(I247*H247,2)</f>
        <v>0</v>
      </c>
      <c r="BL247" s="15" t="s">
        <v>143</v>
      </c>
      <c r="BM247" s="182" t="s">
        <v>5035</v>
      </c>
    </row>
    <row r="248" spans="1:65" s="2" customFormat="1" ht="29.25">
      <c r="A248" s="32"/>
      <c r="B248" s="33"/>
      <c r="C248" s="34"/>
      <c r="D248" s="184" t="s">
        <v>145</v>
      </c>
      <c r="E248" s="34"/>
      <c r="F248" s="185" t="s">
        <v>5036</v>
      </c>
      <c r="G248" s="34"/>
      <c r="H248" s="34"/>
      <c r="I248" s="186"/>
      <c r="J248" s="34"/>
      <c r="K248" s="34"/>
      <c r="L248" s="37"/>
      <c r="M248" s="187"/>
      <c r="N248" s="188"/>
      <c r="O248" s="62"/>
      <c r="P248" s="62"/>
      <c r="Q248" s="62"/>
      <c r="R248" s="62"/>
      <c r="S248" s="62"/>
      <c r="T248" s="63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5" t="s">
        <v>145</v>
      </c>
      <c r="AU248" s="15" t="s">
        <v>83</v>
      </c>
    </row>
    <row r="249" spans="1:65" s="2" customFormat="1" ht="19.5">
      <c r="A249" s="32"/>
      <c r="B249" s="33"/>
      <c r="C249" s="34"/>
      <c r="D249" s="184" t="s">
        <v>4385</v>
      </c>
      <c r="E249" s="34"/>
      <c r="F249" s="201" t="s">
        <v>5032</v>
      </c>
      <c r="G249" s="34"/>
      <c r="H249" s="34"/>
      <c r="I249" s="186"/>
      <c r="J249" s="34"/>
      <c r="K249" s="34"/>
      <c r="L249" s="37"/>
      <c r="M249" s="187"/>
      <c r="N249" s="188"/>
      <c r="O249" s="62"/>
      <c r="P249" s="62"/>
      <c r="Q249" s="62"/>
      <c r="R249" s="62"/>
      <c r="S249" s="62"/>
      <c r="T249" s="63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5" t="s">
        <v>4385</v>
      </c>
      <c r="AU249" s="15" t="s">
        <v>83</v>
      </c>
    </row>
    <row r="250" spans="1:65" s="2" customFormat="1" ht="16.5" customHeight="1">
      <c r="A250" s="32"/>
      <c r="B250" s="33"/>
      <c r="C250" s="171" t="s">
        <v>566</v>
      </c>
      <c r="D250" s="171" t="s">
        <v>138</v>
      </c>
      <c r="E250" s="172" t="s">
        <v>5037</v>
      </c>
      <c r="F250" s="173" t="s">
        <v>5038</v>
      </c>
      <c r="G250" s="174" t="s">
        <v>168</v>
      </c>
      <c r="H250" s="175">
        <v>200</v>
      </c>
      <c r="I250" s="176"/>
      <c r="J250" s="177">
        <f>ROUND(I250*H250,2)</f>
        <v>0</v>
      </c>
      <c r="K250" s="173" t="s">
        <v>4746</v>
      </c>
      <c r="L250" s="37"/>
      <c r="M250" s="178" t="s">
        <v>19</v>
      </c>
      <c r="N250" s="179" t="s">
        <v>44</v>
      </c>
      <c r="O250" s="62"/>
      <c r="P250" s="180">
        <f>O250*H250</f>
        <v>0</v>
      </c>
      <c r="Q250" s="180">
        <v>0</v>
      </c>
      <c r="R250" s="180">
        <f>Q250*H250</f>
        <v>0</v>
      </c>
      <c r="S250" s="180">
        <v>0</v>
      </c>
      <c r="T250" s="181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82" t="s">
        <v>143</v>
      </c>
      <c r="AT250" s="182" t="s">
        <v>138</v>
      </c>
      <c r="AU250" s="182" t="s">
        <v>83</v>
      </c>
      <c r="AY250" s="15" t="s">
        <v>136</v>
      </c>
      <c r="BE250" s="183">
        <f>IF(N250="základní",J250,0)</f>
        <v>0</v>
      </c>
      <c r="BF250" s="183">
        <f>IF(N250="snížená",J250,0)</f>
        <v>0</v>
      </c>
      <c r="BG250" s="183">
        <f>IF(N250="zákl. přenesená",J250,0)</f>
        <v>0</v>
      </c>
      <c r="BH250" s="183">
        <f>IF(N250="sníž. přenesená",J250,0)</f>
        <v>0</v>
      </c>
      <c r="BI250" s="183">
        <f>IF(N250="nulová",J250,0)</f>
        <v>0</v>
      </c>
      <c r="BJ250" s="15" t="s">
        <v>81</v>
      </c>
      <c r="BK250" s="183">
        <f>ROUND(I250*H250,2)</f>
        <v>0</v>
      </c>
      <c r="BL250" s="15" t="s">
        <v>143</v>
      </c>
      <c r="BM250" s="182" t="s">
        <v>5039</v>
      </c>
    </row>
    <row r="251" spans="1:65" s="2" customFormat="1" ht="29.25">
      <c r="A251" s="32"/>
      <c r="B251" s="33"/>
      <c r="C251" s="34"/>
      <c r="D251" s="184" t="s">
        <v>145</v>
      </c>
      <c r="E251" s="34"/>
      <c r="F251" s="185" t="s">
        <v>5040</v>
      </c>
      <c r="G251" s="34"/>
      <c r="H251" s="34"/>
      <c r="I251" s="186"/>
      <c r="J251" s="34"/>
      <c r="K251" s="34"/>
      <c r="L251" s="37"/>
      <c r="M251" s="187"/>
      <c r="N251" s="188"/>
      <c r="O251" s="62"/>
      <c r="P251" s="62"/>
      <c r="Q251" s="62"/>
      <c r="R251" s="62"/>
      <c r="S251" s="62"/>
      <c r="T251" s="63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5" t="s">
        <v>145</v>
      </c>
      <c r="AU251" s="15" t="s">
        <v>83</v>
      </c>
    </row>
    <row r="252" spans="1:65" s="2" customFormat="1" ht="16.5" customHeight="1">
      <c r="A252" s="32"/>
      <c r="B252" s="33"/>
      <c r="C252" s="171" t="s">
        <v>572</v>
      </c>
      <c r="D252" s="171" t="s">
        <v>138</v>
      </c>
      <c r="E252" s="172" t="s">
        <v>5041</v>
      </c>
      <c r="F252" s="173" t="s">
        <v>5042</v>
      </c>
      <c r="G252" s="174" t="s">
        <v>168</v>
      </c>
      <c r="H252" s="175">
        <v>1050</v>
      </c>
      <c r="I252" s="176"/>
      <c r="J252" s="177">
        <f>ROUND(I252*H252,2)</f>
        <v>0</v>
      </c>
      <c r="K252" s="173" t="s">
        <v>4746</v>
      </c>
      <c r="L252" s="37"/>
      <c r="M252" s="178" t="s">
        <v>19</v>
      </c>
      <c r="N252" s="179" t="s">
        <v>44</v>
      </c>
      <c r="O252" s="62"/>
      <c r="P252" s="180">
        <f>O252*H252</f>
        <v>0</v>
      </c>
      <c r="Q252" s="180">
        <v>0</v>
      </c>
      <c r="R252" s="180">
        <f>Q252*H252</f>
        <v>0</v>
      </c>
      <c r="S252" s="180">
        <v>0</v>
      </c>
      <c r="T252" s="181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82" t="s">
        <v>143</v>
      </c>
      <c r="AT252" s="182" t="s">
        <v>138</v>
      </c>
      <c r="AU252" s="182" t="s">
        <v>83</v>
      </c>
      <c r="AY252" s="15" t="s">
        <v>136</v>
      </c>
      <c r="BE252" s="183">
        <f>IF(N252="základní",J252,0)</f>
        <v>0</v>
      </c>
      <c r="BF252" s="183">
        <f>IF(N252="snížená",J252,0)</f>
        <v>0</v>
      </c>
      <c r="BG252" s="183">
        <f>IF(N252="zákl. přenesená",J252,0)</f>
        <v>0</v>
      </c>
      <c r="BH252" s="183">
        <f>IF(N252="sníž. přenesená",J252,0)</f>
        <v>0</v>
      </c>
      <c r="BI252" s="183">
        <f>IF(N252="nulová",J252,0)</f>
        <v>0</v>
      </c>
      <c r="BJ252" s="15" t="s">
        <v>81</v>
      </c>
      <c r="BK252" s="183">
        <f>ROUND(I252*H252,2)</f>
        <v>0</v>
      </c>
      <c r="BL252" s="15" t="s">
        <v>143</v>
      </c>
      <c r="BM252" s="182" t="s">
        <v>5043</v>
      </c>
    </row>
    <row r="253" spans="1:65" s="2" customFormat="1" ht="19.5">
      <c r="A253" s="32"/>
      <c r="B253" s="33"/>
      <c r="C253" s="34"/>
      <c r="D253" s="184" t="s">
        <v>145</v>
      </c>
      <c r="E253" s="34"/>
      <c r="F253" s="185" t="s">
        <v>5044</v>
      </c>
      <c r="G253" s="34"/>
      <c r="H253" s="34"/>
      <c r="I253" s="186"/>
      <c r="J253" s="34"/>
      <c r="K253" s="34"/>
      <c r="L253" s="37"/>
      <c r="M253" s="187"/>
      <c r="N253" s="188"/>
      <c r="O253" s="62"/>
      <c r="P253" s="62"/>
      <c r="Q253" s="62"/>
      <c r="R253" s="62"/>
      <c r="S253" s="62"/>
      <c r="T253" s="63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5" t="s">
        <v>145</v>
      </c>
      <c r="AU253" s="15" t="s">
        <v>83</v>
      </c>
    </row>
    <row r="254" spans="1:65" s="2" customFormat="1" ht="16.5" customHeight="1">
      <c r="A254" s="32"/>
      <c r="B254" s="33"/>
      <c r="C254" s="171" t="s">
        <v>578</v>
      </c>
      <c r="D254" s="171" t="s">
        <v>138</v>
      </c>
      <c r="E254" s="172" t="s">
        <v>5045</v>
      </c>
      <c r="F254" s="173" t="s">
        <v>5046</v>
      </c>
      <c r="G254" s="174" t="s">
        <v>168</v>
      </c>
      <c r="H254" s="175">
        <v>100</v>
      </c>
      <c r="I254" s="176"/>
      <c r="J254" s="177">
        <f>ROUND(I254*H254,2)</f>
        <v>0</v>
      </c>
      <c r="K254" s="173" t="s">
        <v>4746</v>
      </c>
      <c r="L254" s="37"/>
      <c r="M254" s="178" t="s">
        <v>19</v>
      </c>
      <c r="N254" s="179" t="s">
        <v>44</v>
      </c>
      <c r="O254" s="62"/>
      <c r="P254" s="180">
        <f>O254*H254</f>
        <v>0</v>
      </c>
      <c r="Q254" s="180">
        <v>0</v>
      </c>
      <c r="R254" s="180">
        <f>Q254*H254</f>
        <v>0</v>
      </c>
      <c r="S254" s="180">
        <v>0</v>
      </c>
      <c r="T254" s="181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82" t="s">
        <v>143</v>
      </c>
      <c r="AT254" s="182" t="s">
        <v>138</v>
      </c>
      <c r="AU254" s="182" t="s">
        <v>83</v>
      </c>
      <c r="AY254" s="15" t="s">
        <v>136</v>
      </c>
      <c r="BE254" s="183">
        <f>IF(N254="základní",J254,0)</f>
        <v>0</v>
      </c>
      <c r="BF254" s="183">
        <f>IF(N254="snížená",J254,0)</f>
        <v>0</v>
      </c>
      <c r="BG254" s="183">
        <f>IF(N254="zákl. přenesená",J254,0)</f>
        <v>0</v>
      </c>
      <c r="BH254" s="183">
        <f>IF(N254="sníž. přenesená",J254,0)</f>
        <v>0</v>
      </c>
      <c r="BI254" s="183">
        <f>IF(N254="nulová",J254,0)</f>
        <v>0</v>
      </c>
      <c r="BJ254" s="15" t="s">
        <v>81</v>
      </c>
      <c r="BK254" s="183">
        <f>ROUND(I254*H254,2)</f>
        <v>0</v>
      </c>
      <c r="BL254" s="15" t="s">
        <v>143</v>
      </c>
      <c r="BM254" s="182" t="s">
        <v>5047</v>
      </c>
    </row>
    <row r="255" spans="1:65" s="2" customFormat="1" ht="19.5">
      <c r="A255" s="32"/>
      <c r="B255" s="33"/>
      <c r="C255" s="34"/>
      <c r="D255" s="184" t="s">
        <v>145</v>
      </c>
      <c r="E255" s="34"/>
      <c r="F255" s="185" t="s">
        <v>5048</v>
      </c>
      <c r="G255" s="34"/>
      <c r="H255" s="34"/>
      <c r="I255" s="186"/>
      <c r="J255" s="34"/>
      <c r="K255" s="34"/>
      <c r="L255" s="37"/>
      <c r="M255" s="187"/>
      <c r="N255" s="188"/>
      <c r="O255" s="62"/>
      <c r="P255" s="62"/>
      <c r="Q255" s="62"/>
      <c r="R255" s="62"/>
      <c r="S255" s="62"/>
      <c r="T255" s="63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5" t="s">
        <v>145</v>
      </c>
      <c r="AU255" s="15" t="s">
        <v>83</v>
      </c>
    </row>
    <row r="256" spans="1:65" s="2" customFormat="1" ht="16.5" customHeight="1">
      <c r="A256" s="32"/>
      <c r="B256" s="33"/>
      <c r="C256" s="171" t="s">
        <v>582</v>
      </c>
      <c r="D256" s="171" t="s">
        <v>138</v>
      </c>
      <c r="E256" s="172" t="s">
        <v>5049</v>
      </c>
      <c r="F256" s="173" t="s">
        <v>5050</v>
      </c>
      <c r="G256" s="174" t="s">
        <v>168</v>
      </c>
      <c r="H256" s="175">
        <v>2000</v>
      </c>
      <c r="I256" s="176"/>
      <c r="J256" s="177">
        <f>ROUND(I256*H256,2)</f>
        <v>0</v>
      </c>
      <c r="K256" s="173" t="s">
        <v>4746</v>
      </c>
      <c r="L256" s="37"/>
      <c r="M256" s="178" t="s">
        <v>19</v>
      </c>
      <c r="N256" s="179" t="s">
        <v>44</v>
      </c>
      <c r="O256" s="62"/>
      <c r="P256" s="180">
        <f>O256*H256</f>
        <v>0</v>
      </c>
      <c r="Q256" s="180">
        <v>0</v>
      </c>
      <c r="R256" s="180">
        <f>Q256*H256</f>
        <v>0</v>
      </c>
      <c r="S256" s="180">
        <v>0</v>
      </c>
      <c r="T256" s="181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82" t="s">
        <v>143</v>
      </c>
      <c r="AT256" s="182" t="s">
        <v>138</v>
      </c>
      <c r="AU256" s="182" t="s">
        <v>83</v>
      </c>
      <c r="AY256" s="15" t="s">
        <v>136</v>
      </c>
      <c r="BE256" s="183">
        <f>IF(N256="základní",J256,0)</f>
        <v>0</v>
      </c>
      <c r="BF256" s="183">
        <f>IF(N256="snížená",J256,0)</f>
        <v>0</v>
      </c>
      <c r="BG256" s="183">
        <f>IF(N256="zákl. přenesená",J256,0)</f>
        <v>0</v>
      </c>
      <c r="BH256" s="183">
        <f>IF(N256="sníž. přenesená",J256,0)</f>
        <v>0</v>
      </c>
      <c r="BI256" s="183">
        <f>IF(N256="nulová",J256,0)</f>
        <v>0</v>
      </c>
      <c r="BJ256" s="15" t="s">
        <v>81</v>
      </c>
      <c r="BK256" s="183">
        <f>ROUND(I256*H256,2)</f>
        <v>0</v>
      </c>
      <c r="BL256" s="15" t="s">
        <v>143</v>
      </c>
      <c r="BM256" s="182" t="s">
        <v>5051</v>
      </c>
    </row>
    <row r="257" spans="1:65" s="2" customFormat="1" ht="19.5">
      <c r="A257" s="32"/>
      <c r="B257" s="33"/>
      <c r="C257" s="34"/>
      <c r="D257" s="184" t="s">
        <v>145</v>
      </c>
      <c r="E257" s="34"/>
      <c r="F257" s="185" t="s">
        <v>5052</v>
      </c>
      <c r="G257" s="34"/>
      <c r="H257" s="34"/>
      <c r="I257" s="186"/>
      <c r="J257" s="34"/>
      <c r="K257" s="34"/>
      <c r="L257" s="37"/>
      <c r="M257" s="187"/>
      <c r="N257" s="188"/>
      <c r="O257" s="62"/>
      <c r="P257" s="62"/>
      <c r="Q257" s="62"/>
      <c r="R257" s="62"/>
      <c r="S257" s="62"/>
      <c r="T257" s="63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5" t="s">
        <v>145</v>
      </c>
      <c r="AU257" s="15" t="s">
        <v>83</v>
      </c>
    </row>
    <row r="258" spans="1:65" s="2" customFormat="1" ht="16.5" customHeight="1">
      <c r="A258" s="32"/>
      <c r="B258" s="33"/>
      <c r="C258" s="171" t="s">
        <v>588</v>
      </c>
      <c r="D258" s="171" t="s">
        <v>138</v>
      </c>
      <c r="E258" s="172" t="s">
        <v>5053</v>
      </c>
      <c r="F258" s="173" t="s">
        <v>5054</v>
      </c>
      <c r="G258" s="174" t="s">
        <v>168</v>
      </c>
      <c r="H258" s="175">
        <v>1500</v>
      </c>
      <c r="I258" s="176"/>
      <c r="J258" s="177">
        <f>ROUND(I258*H258,2)</f>
        <v>0</v>
      </c>
      <c r="K258" s="173" t="s">
        <v>4746</v>
      </c>
      <c r="L258" s="37"/>
      <c r="M258" s="178" t="s">
        <v>19</v>
      </c>
      <c r="N258" s="179" t="s">
        <v>44</v>
      </c>
      <c r="O258" s="62"/>
      <c r="P258" s="180">
        <f>O258*H258</f>
        <v>0</v>
      </c>
      <c r="Q258" s="180">
        <v>0</v>
      </c>
      <c r="R258" s="180">
        <f>Q258*H258</f>
        <v>0</v>
      </c>
      <c r="S258" s="180">
        <v>0</v>
      </c>
      <c r="T258" s="181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82" t="s">
        <v>143</v>
      </c>
      <c r="AT258" s="182" t="s">
        <v>138</v>
      </c>
      <c r="AU258" s="182" t="s">
        <v>83</v>
      </c>
      <c r="AY258" s="15" t="s">
        <v>136</v>
      </c>
      <c r="BE258" s="183">
        <f>IF(N258="základní",J258,0)</f>
        <v>0</v>
      </c>
      <c r="BF258" s="183">
        <f>IF(N258="snížená",J258,0)</f>
        <v>0</v>
      </c>
      <c r="BG258" s="183">
        <f>IF(N258="zákl. přenesená",J258,0)</f>
        <v>0</v>
      </c>
      <c r="BH258" s="183">
        <f>IF(N258="sníž. přenesená",J258,0)</f>
        <v>0</v>
      </c>
      <c r="BI258" s="183">
        <f>IF(N258="nulová",J258,0)</f>
        <v>0</v>
      </c>
      <c r="BJ258" s="15" t="s">
        <v>81</v>
      </c>
      <c r="BK258" s="183">
        <f>ROUND(I258*H258,2)</f>
        <v>0</v>
      </c>
      <c r="BL258" s="15" t="s">
        <v>143</v>
      </c>
      <c r="BM258" s="182" t="s">
        <v>5055</v>
      </c>
    </row>
    <row r="259" spans="1:65" s="2" customFormat="1" ht="19.5">
      <c r="A259" s="32"/>
      <c r="B259" s="33"/>
      <c r="C259" s="34"/>
      <c r="D259" s="184" t="s">
        <v>145</v>
      </c>
      <c r="E259" s="34"/>
      <c r="F259" s="185" t="s">
        <v>5056</v>
      </c>
      <c r="G259" s="34"/>
      <c r="H259" s="34"/>
      <c r="I259" s="186"/>
      <c r="J259" s="34"/>
      <c r="K259" s="34"/>
      <c r="L259" s="37"/>
      <c r="M259" s="187"/>
      <c r="N259" s="188"/>
      <c r="O259" s="62"/>
      <c r="P259" s="62"/>
      <c r="Q259" s="62"/>
      <c r="R259" s="62"/>
      <c r="S259" s="62"/>
      <c r="T259" s="63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T259" s="15" t="s">
        <v>145</v>
      </c>
      <c r="AU259" s="15" t="s">
        <v>83</v>
      </c>
    </row>
    <row r="260" spans="1:65" s="2" customFormat="1" ht="16.5" customHeight="1">
      <c r="A260" s="32"/>
      <c r="B260" s="33"/>
      <c r="C260" s="171" t="s">
        <v>594</v>
      </c>
      <c r="D260" s="171" t="s">
        <v>138</v>
      </c>
      <c r="E260" s="172" t="s">
        <v>5057</v>
      </c>
      <c r="F260" s="173" t="s">
        <v>5058</v>
      </c>
      <c r="G260" s="174" t="s">
        <v>168</v>
      </c>
      <c r="H260" s="175">
        <v>1000</v>
      </c>
      <c r="I260" s="176"/>
      <c r="J260" s="177">
        <f>ROUND(I260*H260,2)</f>
        <v>0</v>
      </c>
      <c r="K260" s="173" t="s">
        <v>4746</v>
      </c>
      <c r="L260" s="37"/>
      <c r="M260" s="178" t="s">
        <v>19</v>
      </c>
      <c r="N260" s="179" t="s">
        <v>44</v>
      </c>
      <c r="O260" s="62"/>
      <c r="P260" s="180">
        <f>O260*H260</f>
        <v>0</v>
      </c>
      <c r="Q260" s="180">
        <v>0</v>
      </c>
      <c r="R260" s="180">
        <f>Q260*H260</f>
        <v>0</v>
      </c>
      <c r="S260" s="180">
        <v>0</v>
      </c>
      <c r="T260" s="181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82" t="s">
        <v>143</v>
      </c>
      <c r="AT260" s="182" t="s">
        <v>138</v>
      </c>
      <c r="AU260" s="182" t="s">
        <v>83</v>
      </c>
      <c r="AY260" s="15" t="s">
        <v>136</v>
      </c>
      <c r="BE260" s="183">
        <f>IF(N260="základní",J260,0)</f>
        <v>0</v>
      </c>
      <c r="BF260" s="183">
        <f>IF(N260="snížená",J260,0)</f>
        <v>0</v>
      </c>
      <c r="BG260" s="183">
        <f>IF(N260="zákl. přenesená",J260,0)</f>
        <v>0</v>
      </c>
      <c r="BH260" s="183">
        <f>IF(N260="sníž. přenesená",J260,0)</f>
        <v>0</v>
      </c>
      <c r="BI260" s="183">
        <f>IF(N260="nulová",J260,0)</f>
        <v>0</v>
      </c>
      <c r="BJ260" s="15" t="s">
        <v>81</v>
      </c>
      <c r="BK260" s="183">
        <f>ROUND(I260*H260,2)</f>
        <v>0</v>
      </c>
      <c r="BL260" s="15" t="s">
        <v>143</v>
      </c>
      <c r="BM260" s="182" t="s">
        <v>5059</v>
      </c>
    </row>
    <row r="261" spans="1:65" s="2" customFormat="1" ht="19.5">
      <c r="A261" s="32"/>
      <c r="B261" s="33"/>
      <c r="C261" s="34"/>
      <c r="D261" s="184" t="s">
        <v>145</v>
      </c>
      <c r="E261" s="34"/>
      <c r="F261" s="185" t="s">
        <v>5060</v>
      </c>
      <c r="G261" s="34"/>
      <c r="H261" s="34"/>
      <c r="I261" s="186"/>
      <c r="J261" s="34"/>
      <c r="K261" s="34"/>
      <c r="L261" s="37"/>
      <c r="M261" s="187"/>
      <c r="N261" s="188"/>
      <c r="O261" s="62"/>
      <c r="P261" s="62"/>
      <c r="Q261" s="62"/>
      <c r="R261" s="62"/>
      <c r="S261" s="62"/>
      <c r="T261" s="63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5" t="s">
        <v>145</v>
      </c>
      <c r="AU261" s="15" t="s">
        <v>83</v>
      </c>
    </row>
    <row r="262" spans="1:65" s="2" customFormat="1" ht="16.5" customHeight="1">
      <c r="A262" s="32"/>
      <c r="B262" s="33"/>
      <c r="C262" s="171" t="s">
        <v>600</v>
      </c>
      <c r="D262" s="171" t="s">
        <v>138</v>
      </c>
      <c r="E262" s="172" t="s">
        <v>5061</v>
      </c>
      <c r="F262" s="173" t="s">
        <v>5062</v>
      </c>
      <c r="G262" s="174" t="s">
        <v>168</v>
      </c>
      <c r="H262" s="175">
        <v>200</v>
      </c>
      <c r="I262" s="176"/>
      <c r="J262" s="177">
        <f>ROUND(I262*H262,2)</f>
        <v>0</v>
      </c>
      <c r="K262" s="173" t="s">
        <v>4746</v>
      </c>
      <c r="L262" s="37"/>
      <c r="M262" s="178" t="s">
        <v>19</v>
      </c>
      <c r="N262" s="179" t="s">
        <v>44</v>
      </c>
      <c r="O262" s="62"/>
      <c r="P262" s="180">
        <f>O262*H262</f>
        <v>0</v>
      </c>
      <c r="Q262" s="180">
        <v>0</v>
      </c>
      <c r="R262" s="180">
        <f>Q262*H262</f>
        <v>0</v>
      </c>
      <c r="S262" s="180">
        <v>0</v>
      </c>
      <c r="T262" s="181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82" t="s">
        <v>143</v>
      </c>
      <c r="AT262" s="182" t="s">
        <v>138</v>
      </c>
      <c r="AU262" s="182" t="s">
        <v>83</v>
      </c>
      <c r="AY262" s="15" t="s">
        <v>136</v>
      </c>
      <c r="BE262" s="183">
        <f>IF(N262="základní",J262,0)</f>
        <v>0</v>
      </c>
      <c r="BF262" s="183">
        <f>IF(N262="snížená",J262,0)</f>
        <v>0</v>
      </c>
      <c r="BG262" s="183">
        <f>IF(N262="zákl. přenesená",J262,0)</f>
        <v>0</v>
      </c>
      <c r="BH262" s="183">
        <f>IF(N262="sníž. přenesená",J262,0)</f>
        <v>0</v>
      </c>
      <c r="BI262" s="183">
        <f>IF(N262="nulová",J262,0)</f>
        <v>0</v>
      </c>
      <c r="BJ262" s="15" t="s">
        <v>81</v>
      </c>
      <c r="BK262" s="183">
        <f>ROUND(I262*H262,2)</f>
        <v>0</v>
      </c>
      <c r="BL262" s="15" t="s">
        <v>143</v>
      </c>
      <c r="BM262" s="182" t="s">
        <v>5063</v>
      </c>
    </row>
    <row r="263" spans="1:65" s="2" customFormat="1" ht="19.5">
      <c r="A263" s="32"/>
      <c r="B263" s="33"/>
      <c r="C263" s="34"/>
      <c r="D263" s="184" t="s">
        <v>145</v>
      </c>
      <c r="E263" s="34"/>
      <c r="F263" s="185" t="s">
        <v>5064</v>
      </c>
      <c r="G263" s="34"/>
      <c r="H263" s="34"/>
      <c r="I263" s="186"/>
      <c r="J263" s="34"/>
      <c r="K263" s="34"/>
      <c r="L263" s="37"/>
      <c r="M263" s="187"/>
      <c r="N263" s="188"/>
      <c r="O263" s="62"/>
      <c r="P263" s="62"/>
      <c r="Q263" s="62"/>
      <c r="R263" s="62"/>
      <c r="S263" s="62"/>
      <c r="T263" s="63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5" t="s">
        <v>145</v>
      </c>
      <c r="AU263" s="15" t="s">
        <v>83</v>
      </c>
    </row>
    <row r="264" spans="1:65" s="2" customFormat="1" ht="16.5" customHeight="1">
      <c r="A264" s="32"/>
      <c r="B264" s="33"/>
      <c r="C264" s="171" t="s">
        <v>606</v>
      </c>
      <c r="D264" s="171" t="s">
        <v>138</v>
      </c>
      <c r="E264" s="172" t="s">
        <v>5065</v>
      </c>
      <c r="F264" s="173" t="s">
        <v>5066</v>
      </c>
      <c r="G264" s="174" t="s">
        <v>168</v>
      </c>
      <c r="H264" s="175">
        <v>100</v>
      </c>
      <c r="I264" s="176"/>
      <c r="J264" s="177">
        <f>ROUND(I264*H264,2)</f>
        <v>0</v>
      </c>
      <c r="K264" s="173" t="s">
        <v>4746</v>
      </c>
      <c r="L264" s="37"/>
      <c r="M264" s="178" t="s">
        <v>19</v>
      </c>
      <c r="N264" s="179" t="s">
        <v>44</v>
      </c>
      <c r="O264" s="62"/>
      <c r="P264" s="180">
        <f>O264*H264</f>
        <v>0</v>
      </c>
      <c r="Q264" s="180">
        <v>0</v>
      </c>
      <c r="R264" s="180">
        <f>Q264*H264</f>
        <v>0</v>
      </c>
      <c r="S264" s="180">
        <v>0</v>
      </c>
      <c r="T264" s="181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82" t="s">
        <v>143</v>
      </c>
      <c r="AT264" s="182" t="s">
        <v>138</v>
      </c>
      <c r="AU264" s="182" t="s">
        <v>83</v>
      </c>
      <c r="AY264" s="15" t="s">
        <v>136</v>
      </c>
      <c r="BE264" s="183">
        <f>IF(N264="základní",J264,0)</f>
        <v>0</v>
      </c>
      <c r="BF264" s="183">
        <f>IF(N264="snížená",J264,0)</f>
        <v>0</v>
      </c>
      <c r="BG264" s="183">
        <f>IF(N264="zákl. přenesená",J264,0)</f>
        <v>0</v>
      </c>
      <c r="BH264" s="183">
        <f>IF(N264="sníž. přenesená",J264,0)</f>
        <v>0</v>
      </c>
      <c r="BI264" s="183">
        <f>IF(N264="nulová",J264,0)</f>
        <v>0</v>
      </c>
      <c r="BJ264" s="15" t="s">
        <v>81</v>
      </c>
      <c r="BK264" s="183">
        <f>ROUND(I264*H264,2)</f>
        <v>0</v>
      </c>
      <c r="BL264" s="15" t="s">
        <v>143</v>
      </c>
      <c r="BM264" s="182" t="s">
        <v>5067</v>
      </c>
    </row>
    <row r="265" spans="1:65" s="2" customFormat="1" ht="19.5">
      <c r="A265" s="32"/>
      <c r="B265" s="33"/>
      <c r="C265" s="34"/>
      <c r="D265" s="184" t="s">
        <v>145</v>
      </c>
      <c r="E265" s="34"/>
      <c r="F265" s="185" t="s">
        <v>5068</v>
      </c>
      <c r="G265" s="34"/>
      <c r="H265" s="34"/>
      <c r="I265" s="186"/>
      <c r="J265" s="34"/>
      <c r="K265" s="34"/>
      <c r="L265" s="37"/>
      <c r="M265" s="187"/>
      <c r="N265" s="188"/>
      <c r="O265" s="62"/>
      <c r="P265" s="62"/>
      <c r="Q265" s="62"/>
      <c r="R265" s="62"/>
      <c r="S265" s="62"/>
      <c r="T265" s="63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T265" s="15" t="s">
        <v>145</v>
      </c>
      <c r="AU265" s="15" t="s">
        <v>83</v>
      </c>
    </row>
    <row r="266" spans="1:65" s="2" customFormat="1" ht="16.5" customHeight="1">
      <c r="A266" s="32"/>
      <c r="B266" s="33"/>
      <c r="C266" s="171" t="s">
        <v>612</v>
      </c>
      <c r="D266" s="171" t="s">
        <v>138</v>
      </c>
      <c r="E266" s="172" t="s">
        <v>5069</v>
      </c>
      <c r="F266" s="173" t="s">
        <v>5070</v>
      </c>
      <c r="G266" s="174" t="s">
        <v>168</v>
      </c>
      <c r="H266" s="175">
        <v>50</v>
      </c>
      <c r="I266" s="176"/>
      <c r="J266" s="177">
        <f>ROUND(I266*H266,2)</f>
        <v>0</v>
      </c>
      <c r="K266" s="173" t="s">
        <v>4746</v>
      </c>
      <c r="L266" s="37"/>
      <c r="M266" s="178" t="s">
        <v>19</v>
      </c>
      <c r="N266" s="179" t="s">
        <v>44</v>
      </c>
      <c r="O266" s="62"/>
      <c r="P266" s="180">
        <f>O266*H266</f>
        <v>0</v>
      </c>
      <c r="Q266" s="180">
        <v>0</v>
      </c>
      <c r="R266" s="180">
        <f>Q266*H266</f>
        <v>0</v>
      </c>
      <c r="S266" s="180">
        <v>0</v>
      </c>
      <c r="T266" s="181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82" t="s">
        <v>143</v>
      </c>
      <c r="AT266" s="182" t="s">
        <v>138</v>
      </c>
      <c r="AU266" s="182" t="s">
        <v>83</v>
      </c>
      <c r="AY266" s="15" t="s">
        <v>136</v>
      </c>
      <c r="BE266" s="183">
        <f>IF(N266="základní",J266,0)</f>
        <v>0</v>
      </c>
      <c r="BF266" s="183">
        <f>IF(N266="snížená",J266,0)</f>
        <v>0</v>
      </c>
      <c r="BG266" s="183">
        <f>IF(N266="zákl. přenesená",J266,0)</f>
        <v>0</v>
      </c>
      <c r="BH266" s="183">
        <f>IF(N266="sníž. přenesená",J266,0)</f>
        <v>0</v>
      </c>
      <c r="BI266" s="183">
        <f>IF(N266="nulová",J266,0)</f>
        <v>0</v>
      </c>
      <c r="BJ266" s="15" t="s">
        <v>81</v>
      </c>
      <c r="BK266" s="183">
        <f>ROUND(I266*H266,2)</f>
        <v>0</v>
      </c>
      <c r="BL266" s="15" t="s">
        <v>143</v>
      </c>
      <c r="BM266" s="182" t="s">
        <v>5071</v>
      </c>
    </row>
    <row r="267" spans="1:65" s="2" customFormat="1" ht="19.5">
      <c r="A267" s="32"/>
      <c r="B267" s="33"/>
      <c r="C267" s="34"/>
      <c r="D267" s="184" t="s">
        <v>145</v>
      </c>
      <c r="E267" s="34"/>
      <c r="F267" s="185" t="s">
        <v>5072</v>
      </c>
      <c r="G267" s="34"/>
      <c r="H267" s="34"/>
      <c r="I267" s="186"/>
      <c r="J267" s="34"/>
      <c r="K267" s="34"/>
      <c r="L267" s="37"/>
      <c r="M267" s="187"/>
      <c r="N267" s="188"/>
      <c r="O267" s="62"/>
      <c r="P267" s="62"/>
      <c r="Q267" s="62"/>
      <c r="R267" s="62"/>
      <c r="S267" s="62"/>
      <c r="T267" s="63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T267" s="15" t="s">
        <v>145</v>
      </c>
      <c r="AU267" s="15" t="s">
        <v>83</v>
      </c>
    </row>
    <row r="268" spans="1:65" s="2" customFormat="1" ht="16.5" customHeight="1">
      <c r="A268" s="32"/>
      <c r="B268" s="33"/>
      <c r="C268" s="171" t="s">
        <v>618</v>
      </c>
      <c r="D268" s="171" t="s">
        <v>138</v>
      </c>
      <c r="E268" s="172" t="s">
        <v>5073</v>
      </c>
      <c r="F268" s="173" t="s">
        <v>5074</v>
      </c>
      <c r="G268" s="174" t="s">
        <v>168</v>
      </c>
      <c r="H268" s="175">
        <v>50</v>
      </c>
      <c r="I268" s="176"/>
      <c r="J268" s="177">
        <f>ROUND(I268*H268,2)</f>
        <v>0</v>
      </c>
      <c r="K268" s="173" t="s">
        <v>4746</v>
      </c>
      <c r="L268" s="37"/>
      <c r="M268" s="178" t="s">
        <v>19</v>
      </c>
      <c r="N268" s="179" t="s">
        <v>44</v>
      </c>
      <c r="O268" s="62"/>
      <c r="P268" s="180">
        <f>O268*H268</f>
        <v>0</v>
      </c>
      <c r="Q268" s="180">
        <v>0</v>
      </c>
      <c r="R268" s="180">
        <f>Q268*H268</f>
        <v>0</v>
      </c>
      <c r="S268" s="180">
        <v>0</v>
      </c>
      <c r="T268" s="181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82" t="s">
        <v>143</v>
      </c>
      <c r="AT268" s="182" t="s">
        <v>138</v>
      </c>
      <c r="AU268" s="182" t="s">
        <v>83</v>
      </c>
      <c r="AY268" s="15" t="s">
        <v>136</v>
      </c>
      <c r="BE268" s="183">
        <f>IF(N268="základní",J268,0)</f>
        <v>0</v>
      </c>
      <c r="BF268" s="183">
        <f>IF(N268="snížená",J268,0)</f>
        <v>0</v>
      </c>
      <c r="BG268" s="183">
        <f>IF(N268="zákl. přenesená",J268,0)</f>
        <v>0</v>
      </c>
      <c r="BH268" s="183">
        <f>IF(N268="sníž. přenesená",J268,0)</f>
        <v>0</v>
      </c>
      <c r="BI268" s="183">
        <f>IF(N268="nulová",J268,0)</f>
        <v>0</v>
      </c>
      <c r="BJ268" s="15" t="s">
        <v>81</v>
      </c>
      <c r="BK268" s="183">
        <f>ROUND(I268*H268,2)</f>
        <v>0</v>
      </c>
      <c r="BL268" s="15" t="s">
        <v>143</v>
      </c>
      <c r="BM268" s="182" t="s">
        <v>5075</v>
      </c>
    </row>
    <row r="269" spans="1:65" s="2" customFormat="1" ht="19.5">
      <c r="A269" s="32"/>
      <c r="B269" s="33"/>
      <c r="C269" s="34"/>
      <c r="D269" s="184" t="s">
        <v>145</v>
      </c>
      <c r="E269" s="34"/>
      <c r="F269" s="185" t="s">
        <v>5076</v>
      </c>
      <c r="G269" s="34"/>
      <c r="H269" s="34"/>
      <c r="I269" s="186"/>
      <c r="J269" s="34"/>
      <c r="K269" s="34"/>
      <c r="L269" s="37"/>
      <c r="M269" s="187"/>
      <c r="N269" s="188"/>
      <c r="O269" s="62"/>
      <c r="P269" s="62"/>
      <c r="Q269" s="62"/>
      <c r="R269" s="62"/>
      <c r="S269" s="62"/>
      <c r="T269" s="63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5" t="s">
        <v>145</v>
      </c>
      <c r="AU269" s="15" t="s">
        <v>83</v>
      </c>
    </row>
    <row r="270" spans="1:65" s="2" customFormat="1" ht="16.5" customHeight="1">
      <c r="A270" s="32"/>
      <c r="B270" s="33"/>
      <c r="C270" s="171" t="s">
        <v>624</v>
      </c>
      <c r="D270" s="171" t="s">
        <v>138</v>
      </c>
      <c r="E270" s="172" t="s">
        <v>5077</v>
      </c>
      <c r="F270" s="173" t="s">
        <v>5078</v>
      </c>
      <c r="G270" s="174" t="s">
        <v>168</v>
      </c>
      <c r="H270" s="175">
        <v>100</v>
      </c>
      <c r="I270" s="176"/>
      <c r="J270" s="177">
        <f>ROUND(I270*H270,2)</f>
        <v>0</v>
      </c>
      <c r="K270" s="173" t="s">
        <v>4746</v>
      </c>
      <c r="L270" s="37"/>
      <c r="M270" s="178" t="s">
        <v>19</v>
      </c>
      <c r="N270" s="179" t="s">
        <v>44</v>
      </c>
      <c r="O270" s="62"/>
      <c r="P270" s="180">
        <f>O270*H270</f>
        <v>0</v>
      </c>
      <c r="Q270" s="180">
        <v>0</v>
      </c>
      <c r="R270" s="180">
        <f>Q270*H270</f>
        <v>0</v>
      </c>
      <c r="S270" s="180">
        <v>0</v>
      </c>
      <c r="T270" s="181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82" t="s">
        <v>143</v>
      </c>
      <c r="AT270" s="182" t="s">
        <v>138</v>
      </c>
      <c r="AU270" s="182" t="s">
        <v>83</v>
      </c>
      <c r="AY270" s="15" t="s">
        <v>136</v>
      </c>
      <c r="BE270" s="183">
        <f>IF(N270="základní",J270,0)</f>
        <v>0</v>
      </c>
      <c r="BF270" s="183">
        <f>IF(N270="snížená",J270,0)</f>
        <v>0</v>
      </c>
      <c r="BG270" s="183">
        <f>IF(N270="zákl. přenesená",J270,0)</f>
        <v>0</v>
      </c>
      <c r="BH270" s="183">
        <f>IF(N270="sníž. přenesená",J270,0)</f>
        <v>0</v>
      </c>
      <c r="BI270" s="183">
        <f>IF(N270="nulová",J270,0)</f>
        <v>0</v>
      </c>
      <c r="BJ270" s="15" t="s">
        <v>81</v>
      </c>
      <c r="BK270" s="183">
        <f>ROUND(I270*H270,2)</f>
        <v>0</v>
      </c>
      <c r="BL270" s="15" t="s">
        <v>143</v>
      </c>
      <c r="BM270" s="182" t="s">
        <v>5079</v>
      </c>
    </row>
    <row r="271" spans="1:65" s="2" customFormat="1" ht="19.5">
      <c r="A271" s="32"/>
      <c r="B271" s="33"/>
      <c r="C271" s="34"/>
      <c r="D271" s="184" t="s">
        <v>145</v>
      </c>
      <c r="E271" s="34"/>
      <c r="F271" s="185" t="s">
        <v>5080</v>
      </c>
      <c r="G271" s="34"/>
      <c r="H271" s="34"/>
      <c r="I271" s="186"/>
      <c r="J271" s="34"/>
      <c r="K271" s="34"/>
      <c r="L271" s="37"/>
      <c r="M271" s="187"/>
      <c r="N271" s="188"/>
      <c r="O271" s="62"/>
      <c r="P271" s="62"/>
      <c r="Q271" s="62"/>
      <c r="R271" s="62"/>
      <c r="S271" s="62"/>
      <c r="T271" s="63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T271" s="15" t="s">
        <v>145</v>
      </c>
      <c r="AU271" s="15" t="s">
        <v>83</v>
      </c>
    </row>
    <row r="272" spans="1:65" s="2" customFormat="1" ht="16.5" customHeight="1">
      <c r="A272" s="32"/>
      <c r="B272" s="33"/>
      <c r="C272" s="171" t="s">
        <v>630</v>
      </c>
      <c r="D272" s="171" t="s">
        <v>138</v>
      </c>
      <c r="E272" s="172" t="s">
        <v>5081</v>
      </c>
      <c r="F272" s="173" t="s">
        <v>5082</v>
      </c>
      <c r="G272" s="174" t="s">
        <v>168</v>
      </c>
      <c r="H272" s="175">
        <v>50</v>
      </c>
      <c r="I272" s="176"/>
      <c r="J272" s="177">
        <f>ROUND(I272*H272,2)</f>
        <v>0</v>
      </c>
      <c r="K272" s="173" t="s">
        <v>4746</v>
      </c>
      <c r="L272" s="37"/>
      <c r="M272" s="178" t="s">
        <v>19</v>
      </c>
      <c r="N272" s="179" t="s">
        <v>44</v>
      </c>
      <c r="O272" s="62"/>
      <c r="P272" s="180">
        <f>O272*H272</f>
        <v>0</v>
      </c>
      <c r="Q272" s="180">
        <v>0</v>
      </c>
      <c r="R272" s="180">
        <f>Q272*H272</f>
        <v>0</v>
      </c>
      <c r="S272" s="180">
        <v>0</v>
      </c>
      <c r="T272" s="181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82" t="s">
        <v>143</v>
      </c>
      <c r="AT272" s="182" t="s">
        <v>138</v>
      </c>
      <c r="AU272" s="182" t="s">
        <v>83</v>
      </c>
      <c r="AY272" s="15" t="s">
        <v>136</v>
      </c>
      <c r="BE272" s="183">
        <f>IF(N272="základní",J272,0)</f>
        <v>0</v>
      </c>
      <c r="BF272" s="183">
        <f>IF(N272="snížená",J272,0)</f>
        <v>0</v>
      </c>
      <c r="BG272" s="183">
        <f>IF(N272="zákl. přenesená",J272,0)</f>
        <v>0</v>
      </c>
      <c r="BH272" s="183">
        <f>IF(N272="sníž. přenesená",J272,0)</f>
        <v>0</v>
      </c>
      <c r="BI272" s="183">
        <f>IF(N272="nulová",J272,0)</f>
        <v>0</v>
      </c>
      <c r="BJ272" s="15" t="s">
        <v>81</v>
      </c>
      <c r="BK272" s="183">
        <f>ROUND(I272*H272,2)</f>
        <v>0</v>
      </c>
      <c r="BL272" s="15" t="s">
        <v>143</v>
      </c>
      <c r="BM272" s="182" t="s">
        <v>5083</v>
      </c>
    </row>
    <row r="273" spans="1:65" s="2" customFormat="1" ht="19.5">
      <c r="A273" s="32"/>
      <c r="B273" s="33"/>
      <c r="C273" s="34"/>
      <c r="D273" s="184" t="s">
        <v>145</v>
      </c>
      <c r="E273" s="34"/>
      <c r="F273" s="185" t="s">
        <v>5084</v>
      </c>
      <c r="G273" s="34"/>
      <c r="H273" s="34"/>
      <c r="I273" s="186"/>
      <c r="J273" s="34"/>
      <c r="K273" s="34"/>
      <c r="L273" s="37"/>
      <c r="M273" s="187"/>
      <c r="N273" s="188"/>
      <c r="O273" s="62"/>
      <c r="P273" s="62"/>
      <c r="Q273" s="62"/>
      <c r="R273" s="62"/>
      <c r="S273" s="62"/>
      <c r="T273" s="63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5" t="s">
        <v>145</v>
      </c>
      <c r="AU273" s="15" t="s">
        <v>83</v>
      </c>
    </row>
    <row r="274" spans="1:65" s="2" customFormat="1" ht="16.5" customHeight="1">
      <c r="A274" s="32"/>
      <c r="B274" s="33"/>
      <c r="C274" s="171" t="s">
        <v>636</v>
      </c>
      <c r="D274" s="171" t="s">
        <v>138</v>
      </c>
      <c r="E274" s="172" t="s">
        <v>5085</v>
      </c>
      <c r="F274" s="173" t="s">
        <v>5086</v>
      </c>
      <c r="G274" s="174" t="s">
        <v>168</v>
      </c>
      <c r="H274" s="175">
        <v>50</v>
      </c>
      <c r="I274" s="176"/>
      <c r="J274" s="177">
        <f>ROUND(I274*H274,2)</f>
        <v>0</v>
      </c>
      <c r="K274" s="173" t="s">
        <v>4746</v>
      </c>
      <c r="L274" s="37"/>
      <c r="M274" s="178" t="s">
        <v>19</v>
      </c>
      <c r="N274" s="179" t="s">
        <v>44</v>
      </c>
      <c r="O274" s="62"/>
      <c r="P274" s="180">
        <f>O274*H274</f>
        <v>0</v>
      </c>
      <c r="Q274" s="180">
        <v>0</v>
      </c>
      <c r="R274" s="180">
        <f>Q274*H274</f>
        <v>0</v>
      </c>
      <c r="S274" s="180">
        <v>0</v>
      </c>
      <c r="T274" s="181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82" t="s">
        <v>143</v>
      </c>
      <c r="AT274" s="182" t="s">
        <v>138</v>
      </c>
      <c r="AU274" s="182" t="s">
        <v>83</v>
      </c>
      <c r="AY274" s="15" t="s">
        <v>136</v>
      </c>
      <c r="BE274" s="183">
        <f>IF(N274="základní",J274,0)</f>
        <v>0</v>
      </c>
      <c r="BF274" s="183">
        <f>IF(N274="snížená",J274,0)</f>
        <v>0</v>
      </c>
      <c r="BG274" s="183">
        <f>IF(N274="zákl. přenesená",J274,0)</f>
        <v>0</v>
      </c>
      <c r="BH274" s="183">
        <f>IF(N274="sníž. přenesená",J274,0)</f>
        <v>0</v>
      </c>
      <c r="BI274" s="183">
        <f>IF(N274="nulová",J274,0)</f>
        <v>0</v>
      </c>
      <c r="BJ274" s="15" t="s">
        <v>81</v>
      </c>
      <c r="BK274" s="183">
        <f>ROUND(I274*H274,2)</f>
        <v>0</v>
      </c>
      <c r="BL274" s="15" t="s">
        <v>143</v>
      </c>
      <c r="BM274" s="182" t="s">
        <v>5087</v>
      </c>
    </row>
    <row r="275" spans="1:65" s="2" customFormat="1" ht="19.5">
      <c r="A275" s="32"/>
      <c r="B275" s="33"/>
      <c r="C275" s="34"/>
      <c r="D275" s="184" t="s">
        <v>145</v>
      </c>
      <c r="E275" s="34"/>
      <c r="F275" s="185" t="s">
        <v>5088</v>
      </c>
      <c r="G275" s="34"/>
      <c r="H275" s="34"/>
      <c r="I275" s="186"/>
      <c r="J275" s="34"/>
      <c r="K275" s="34"/>
      <c r="L275" s="37"/>
      <c r="M275" s="187"/>
      <c r="N275" s="188"/>
      <c r="O275" s="62"/>
      <c r="P275" s="62"/>
      <c r="Q275" s="62"/>
      <c r="R275" s="62"/>
      <c r="S275" s="62"/>
      <c r="T275" s="63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5" t="s">
        <v>145</v>
      </c>
      <c r="AU275" s="15" t="s">
        <v>83</v>
      </c>
    </row>
    <row r="276" spans="1:65" s="2" customFormat="1" ht="16.5" customHeight="1">
      <c r="A276" s="32"/>
      <c r="B276" s="33"/>
      <c r="C276" s="171" t="s">
        <v>642</v>
      </c>
      <c r="D276" s="171" t="s">
        <v>138</v>
      </c>
      <c r="E276" s="172" t="s">
        <v>5089</v>
      </c>
      <c r="F276" s="173" t="s">
        <v>5090</v>
      </c>
      <c r="G276" s="174" t="s">
        <v>168</v>
      </c>
      <c r="H276" s="175">
        <v>100</v>
      </c>
      <c r="I276" s="176"/>
      <c r="J276" s="177">
        <f>ROUND(I276*H276,2)</f>
        <v>0</v>
      </c>
      <c r="K276" s="173" t="s">
        <v>4746</v>
      </c>
      <c r="L276" s="37"/>
      <c r="M276" s="178" t="s">
        <v>19</v>
      </c>
      <c r="N276" s="179" t="s">
        <v>44</v>
      </c>
      <c r="O276" s="62"/>
      <c r="P276" s="180">
        <f>O276*H276</f>
        <v>0</v>
      </c>
      <c r="Q276" s="180">
        <v>0</v>
      </c>
      <c r="R276" s="180">
        <f>Q276*H276</f>
        <v>0</v>
      </c>
      <c r="S276" s="180">
        <v>0</v>
      </c>
      <c r="T276" s="181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82" t="s">
        <v>143</v>
      </c>
      <c r="AT276" s="182" t="s">
        <v>138</v>
      </c>
      <c r="AU276" s="182" t="s">
        <v>83</v>
      </c>
      <c r="AY276" s="15" t="s">
        <v>136</v>
      </c>
      <c r="BE276" s="183">
        <f>IF(N276="základní",J276,0)</f>
        <v>0</v>
      </c>
      <c r="BF276" s="183">
        <f>IF(N276="snížená",J276,0)</f>
        <v>0</v>
      </c>
      <c r="BG276" s="183">
        <f>IF(N276="zákl. přenesená",J276,0)</f>
        <v>0</v>
      </c>
      <c r="BH276" s="183">
        <f>IF(N276="sníž. přenesená",J276,0)</f>
        <v>0</v>
      </c>
      <c r="BI276" s="183">
        <f>IF(N276="nulová",J276,0)</f>
        <v>0</v>
      </c>
      <c r="BJ276" s="15" t="s">
        <v>81</v>
      </c>
      <c r="BK276" s="183">
        <f>ROUND(I276*H276,2)</f>
        <v>0</v>
      </c>
      <c r="BL276" s="15" t="s">
        <v>143</v>
      </c>
      <c r="BM276" s="182" t="s">
        <v>5091</v>
      </c>
    </row>
    <row r="277" spans="1:65" s="2" customFormat="1" ht="19.5">
      <c r="A277" s="32"/>
      <c r="B277" s="33"/>
      <c r="C277" s="34"/>
      <c r="D277" s="184" t="s">
        <v>145</v>
      </c>
      <c r="E277" s="34"/>
      <c r="F277" s="185" t="s">
        <v>5092</v>
      </c>
      <c r="G277" s="34"/>
      <c r="H277" s="34"/>
      <c r="I277" s="186"/>
      <c r="J277" s="34"/>
      <c r="K277" s="34"/>
      <c r="L277" s="37"/>
      <c r="M277" s="187"/>
      <c r="N277" s="188"/>
      <c r="O277" s="62"/>
      <c r="P277" s="62"/>
      <c r="Q277" s="62"/>
      <c r="R277" s="62"/>
      <c r="S277" s="62"/>
      <c r="T277" s="63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T277" s="15" t="s">
        <v>145</v>
      </c>
      <c r="AU277" s="15" t="s">
        <v>83</v>
      </c>
    </row>
    <row r="278" spans="1:65" s="2" customFormat="1" ht="16.5" customHeight="1">
      <c r="A278" s="32"/>
      <c r="B278" s="33"/>
      <c r="C278" s="171" t="s">
        <v>648</v>
      </c>
      <c r="D278" s="171" t="s">
        <v>138</v>
      </c>
      <c r="E278" s="172" t="s">
        <v>5093</v>
      </c>
      <c r="F278" s="173" t="s">
        <v>5094</v>
      </c>
      <c r="G278" s="174" t="s">
        <v>168</v>
      </c>
      <c r="H278" s="175">
        <v>10</v>
      </c>
      <c r="I278" s="176"/>
      <c r="J278" s="177">
        <f>ROUND(I278*H278,2)</f>
        <v>0</v>
      </c>
      <c r="K278" s="173" t="s">
        <v>4746</v>
      </c>
      <c r="L278" s="37"/>
      <c r="M278" s="178" t="s">
        <v>19</v>
      </c>
      <c r="N278" s="179" t="s">
        <v>44</v>
      </c>
      <c r="O278" s="62"/>
      <c r="P278" s="180">
        <f>O278*H278</f>
        <v>0</v>
      </c>
      <c r="Q278" s="180">
        <v>0</v>
      </c>
      <c r="R278" s="180">
        <f>Q278*H278</f>
        <v>0</v>
      </c>
      <c r="S278" s="180">
        <v>0</v>
      </c>
      <c r="T278" s="181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82" t="s">
        <v>143</v>
      </c>
      <c r="AT278" s="182" t="s">
        <v>138</v>
      </c>
      <c r="AU278" s="182" t="s">
        <v>83</v>
      </c>
      <c r="AY278" s="15" t="s">
        <v>136</v>
      </c>
      <c r="BE278" s="183">
        <f>IF(N278="základní",J278,0)</f>
        <v>0</v>
      </c>
      <c r="BF278" s="183">
        <f>IF(N278="snížená",J278,0)</f>
        <v>0</v>
      </c>
      <c r="BG278" s="183">
        <f>IF(N278="zákl. přenesená",J278,0)</f>
        <v>0</v>
      </c>
      <c r="BH278" s="183">
        <f>IF(N278="sníž. přenesená",J278,0)</f>
        <v>0</v>
      </c>
      <c r="BI278" s="183">
        <f>IF(N278="nulová",J278,0)</f>
        <v>0</v>
      </c>
      <c r="BJ278" s="15" t="s">
        <v>81</v>
      </c>
      <c r="BK278" s="183">
        <f>ROUND(I278*H278,2)</f>
        <v>0</v>
      </c>
      <c r="BL278" s="15" t="s">
        <v>143</v>
      </c>
      <c r="BM278" s="182" t="s">
        <v>5095</v>
      </c>
    </row>
    <row r="279" spans="1:65" s="2" customFormat="1" ht="19.5">
      <c r="A279" s="32"/>
      <c r="B279" s="33"/>
      <c r="C279" s="34"/>
      <c r="D279" s="184" t="s">
        <v>145</v>
      </c>
      <c r="E279" s="34"/>
      <c r="F279" s="185" t="s">
        <v>5096</v>
      </c>
      <c r="G279" s="34"/>
      <c r="H279" s="34"/>
      <c r="I279" s="186"/>
      <c r="J279" s="34"/>
      <c r="K279" s="34"/>
      <c r="L279" s="37"/>
      <c r="M279" s="187"/>
      <c r="N279" s="188"/>
      <c r="O279" s="62"/>
      <c r="P279" s="62"/>
      <c r="Q279" s="62"/>
      <c r="R279" s="62"/>
      <c r="S279" s="62"/>
      <c r="T279" s="63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T279" s="15" t="s">
        <v>145</v>
      </c>
      <c r="AU279" s="15" t="s">
        <v>83</v>
      </c>
    </row>
    <row r="280" spans="1:65" s="2" customFormat="1" ht="16.5" customHeight="1">
      <c r="A280" s="32"/>
      <c r="B280" s="33"/>
      <c r="C280" s="171" t="s">
        <v>654</v>
      </c>
      <c r="D280" s="171" t="s">
        <v>138</v>
      </c>
      <c r="E280" s="172" t="s">
        <v>5097</v>
      </c>
      <c r="F280" s="173" t="s">
        <v>5098</v>
      </c>
      <c r="G280" s="174" t="s">
        <v>168</v>
      </c>
      <c r="H280" s="175">
        <v>20</v>
      </c>
      <c r="I280" s="176"/>
      <c r="J280" s="177">
        <f>ROUND(I280*H280,2)</f>
        <v>0</v>
      </c>
      <c r="K280" s="173" t="s">
        <v>4746</v>
      </c>
      <c r="L280" s="37"/>
      <c r="M280" s="178" t="s">
        <v>19</v>
      </c>
      <c r="N280" s="179" t="s">
        <v>44</v>
      </c>
      <c r="O280" s="62"/>
      <c r="P280" s="180">
        <f>O280*H280</f>
        <v>0</v>
      </c>
      <c r="Q280" s="180">
        <v>0</v>
      </c>
      <c r="R280" s="180">
        <f>Q280*H280</f>
        <v>0</v>
      </c>
      <c r="S280" s="180">
        <v>0</v>
      </c>
      <c r="T280" s="181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82" t="s">
        <v>143</v>
      </c>
      <c r="AT280" s="182" t="s">
        <v>138</v>
      </c>
      <c r="AU280" s="182" t="s">
        <v>83</v>
      </c>
      <c r="AY280" s="15" t="s">
        <v>136</v>
      </c>
      <c r="BE280" s="183">
        <f>IF(N280="základní",J280,0)</f>
        <v>0</v>
      </c>
      <c r="BF280" s="183">
        <f>IF(N280="snížená",J280,0)</f>
        <v>0</v>
      </c>
      <c r="BG280" s="183">
        <f>IF(N280="zákl. přenesená",J280,0)</f>
        <v>0</v>
      </c>
      <c r="BH280" s="183">
        <f>IF(N280="sníž. přenesená",J280,0)</f>
        <v>0</v>
      </c>
      <c r="BI280" s="183">
        <f>IF(N280="nulová",J280,0)</f>
        <v>0</v>
      </c>
      <c r="BJ280" s="15" t="s">
        <v>81</v>
      </c>
      <c r="BK280" s="183">
        <f>ROUND(I280*H280,2)</f>
        <v>0</v>
      </c>
      <c r="BL280" s="15" t="s">
        <v>143</v>
      </c>
      <c r="BM280" s="182" t="s">
        <v>5099</v>
      </c>
    </row>
    <row r="281" spans="1:65" s="2" customFormat="1" ht="19.5">
      <c r="A281" s="32"/>
      <c r="B281" s="33"/>
      <c r="C281" s="34"/>
      <c r="D281" s="184" t="s">
        <v>145</v>
      </c>
      <c r="E281" s="34"/>
      <c r="F281" s="185" t="s">
        <v>5100</v>
      </c>
      <c r="G281" s="34"/>
      <c r="H281" s="34"/>
      <c r="I281" s="186"/>
      <c r="J281" s="34"/>
      <c r="K281" s="34"/>
      <c r="L281" s="37"/>
      <c r="M281" s="187"/>
      <c r="N281" s="188"/>
      <c r="O281" s="62"/>
      <c r="P281" s="62"/>
      <c r="Q281" s="62"/>
      <c r="R281" s="62"/>
      <c r="S281" s="62"/>
      <c r="T281" s="63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T281" s="15" t="s">
        <v>145</v>
      </c>
      <c r="AU281" s="15" t="s">
        <v>83</v>
      </c>
    </row>
    <row r="282" spans="1:65" s="2" customFormat="1" ht="16.5" customHeight="1">
      <c r="A282" s="32"/>
      <c r="B282" s="33"/>
      <c r="C282" s="171" t="s">
        <v>660</v>
      </c>
      <c r="D282" s="171" t="s">
        <v>138</v>
      </c>
      <c r="E282" s="172" t="s">
        <v>5101</v>
      </c>
      <c r="F282" s="173" t="s">
        <v>5102</v>
      </c>
      <c r="G282" s="174" t="s">
        <v>168</v>
      </c>
      <c r="H282" s="175">
        <v>10</v>
      </c>
      <c r="I282" s="176"/>
      <c r="J282" s="177">
        <f>ROUND(I282*H282,2)</f>
        <v>0</v>
      </c>
      <c r="K282" s="173" t="s">
        <v>4746</v>
      </c>
      <c r="L282" s="37"/>
      <c r="M282" s="178" t="s">
        <v>19</v>
      </c>
      <c r="N282" s="179" t="s">
        <v>44</v>
      </c>
      <c r="O282" s="62"/>
      <c r="P282" s="180">
        <f>O282*H282</f>
        <v>0</v>
      </c>
      <c r="Q282" s="180">
        <v>0</v>
      </c>
      <c r="R282" s="180">
        <f>Q282*H282</f>
        <v>0</v>
      </c>
      <c r="S282" s="180">
        <v>0</v>
      </c>
      <c r="T282" s="181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82" t="s">
        <v>143</v>
      </c>
      <c r="AT282" s="182" t="s">
        <v>138</v>
      </c>
      <c r="AU282" s="182" t="s">
        <v>83</v>
      </c>
      <c r="AY282" s="15" t="s">
        <v>136</v>
      </c>
      <c r="BE282" s="183">
        <f>IF(N282="základní",J282,0)</f>
        <v>0</v>
      </c>
      <c r="BF282" s="183">
        <f>IF(N282="snížená",J282,0)</f>
        <v>0</v>
      </c>
      <c r="BG282" s="183">
        <f>IF(N282="zákl. přenesená",J282,0)</f>
        <v>0</v>
      </c>
      <c r="BH282" s="183">
        <f>IF(N282="sníž. přenesená",J282,0)</f>
        <v>0</v>
      </c>
      <c r="BI282" s="183">
        <f>IF(N282="nulová",J282,0)</f>
        <v>0</v>
      </c>
      <c r="BJ282" s="15" t="s">
        <v>81</v>
      </c>
      <c r="BK282" s="183">
        <f>ROUND(I282*H282,2)</f>
        <v>0</v>
      </c>
      <c r="BL282" s="15" t="s">
        <v>143</v>
      </c>
      <c r="BM282" s="182" t="s">
        <v>5103</v>
      </c>
    </row>
    <row r="283" spans="1:65" s="2" customFormat="1" ht="19.5">
      <c r="A283" s="32"/>
      <c r="B283" s="33"/>
      <c r="C283" s="34"/>
      <c r="D283" s="184" t="s">
        <v>145</v>
      </c>
      <c r="E283" s="34"/>
      <c r="F283" s="185" t="s">
        <v>5104</v>
      </c>
      <c r="G283" s="34"/>
      <c r="H283" s="34"/>
      <c r="I283" s="186"/>
      <c r="J283" s="34"/>
      <c r="K283" s="34"/>
      <c r="L283" s="37"/>
      <c r="M283" s="187"/>
      <c r="N283" s="188"/>
      <c r="O283" s="62"/>
      <c r="P283" s="62"/>
      <c r="Q283" s="62"/>
      <c r="R283" s="62"/>
      <c r="S283" s="62"/>
      <c r="T283" s="63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T283" s="15" t="s">
        <v>145</v>
      </c>
      <c r="AU283" s="15" t="s">
        <v>83</v>
      </c>
    </row>
    <row r="284" spans="1:65" s="2" customFormat="1" ht="16.5" customHeight="1">
      <c r="A284" s="32"/>
      <c r="B284" s="33"/>
      <c r="C284" s="171" t="s">
        <v>666</v>
      </c>
      <c r="D284" s="171" t="s">
        <v>138</v>
      </c>
      <c r="E284" s="172" t="s">
        <v>5105</v>
      </c>
      <c r="F284" s="173" t="s">
        <v>5106</v>
      </c>
      <c r="G284" s="174" t="s">
        <v>168</v>
      </c>
      <c r="H284" s="175">
        <v>20</v>
      </c>
      <c r="I284" s="176"/>
      <c r="J284" s="177">
        <f>ROUND(I284*H284,2)</f>
        <v>0</v>
      </c>
      <c r="K284" s="173" t="s">
        <v>4746</v>
      </c>
      <c r="L284" s="37"/>
      <c r="M284" s="178" t="s">
        <v>19</v>
      </c>
      <c r="N284" s="179" t="s">
        <v>44</v>
      </c>
      <c r="O284" s="62"/>
      <c r="P284" s="180">
        <f>O284*H284</f>
        <v>0</v>
      </c>
      <c r="Q284" s="180">
        <v>0</v>
      </c>
      <c r="R284" s="180">
        <f>Q284*H284</f>
        <v>0</v>
      </c>
      <c r="S284" s="180">
        <v>0</v>
      </c>
      <c r="T284" s="181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82" t="s">
        <v>143</v>
      </c>
      <c r="AT284" s="182" t="s">
        <v>138</v>
      </c>
      <c r="AU284" s="182" t="s">
        <v>83</v>
      </c>
      <c r="AY284" s="15" t="s">
        <v>136</v>
      </c>
      <c r="BE284" s="183">
        <f>IF(N284="základní",J284,0)</f>
        <v>0</v>
      </c>
      <c r="BF284" s="183">
        <f>IF(N284="snížená",J284,0)</f>
        <v>0</v>
      </c>
      <c r="BG284" s="183">
        <f>IF(N284="zákl. přenesená",J284,0)</f>
        <v>0</v>
      </c>
      <c r="BH284" s="183">
        <f>IF(N284="sníž. přenesená",J284,0)</f>
        <v>0</v>
      </c>
      <c r="BI284" s="183">
        <f>IF(N284="nulová",J284,0)</f>
        <v>0</v>
      </c>
      <c r="BJ284" s="15" t="s">
        <v>81</v>
      </c>
      <c r="BK284" s="183">
        <f>ROUND(I284*H284,2)</f>
        <v>0</v>
      </c>
      <c r="BL284" s="15" t="s">
        <v>143</v>
      </c>
      <c r="BM284" s="182" t="s">
        <v>5107</v>
      </c>
    </row>
    <row r="285" spans="1:65" s="2" customFormat="1" ht="19.5">
      <c r="A285" s="32"/>
      <c r="B285" s="33"/>
      <c r="C285" s="34"/>
      <c r="D285" s="184" t="s">
        <v>145</v>
      </c>
      <c r="E285" s="34"/>
      <c r="F285" s="185" t="s">
        <v>5108</v>
      </c>
      <c r="G285" s="34"/>
      <c r="H285" s="34"/>
      <c r="I285" s="186"/>
      <c r="J285" s="34"/>
      <c r="K285" s="34"/>
      <c r="L285" s="37"/>
      <c r="M285" s="187"/>
      <c r="N285" s="188"/>
      <c r="O285" s="62"/>
      <c r="P285" s="62"/>
      <c r="Q285" s="62"/>
      <c r="R285" s="62"/>
      <c r="S285" s="62"/>
      <c r="T285" s="63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T285" s="15" t="s">
        <v>145</v>
      </c>
      <c r="AU285" s="15" t="s">
        <v>83</v>
      </c>
    </row>
    <row r="286" spans="1:65" s="2" customFormat="1" ht="16.5" customHeight="1">
      <c r="A286" s="32"/>
      <c r="B286" s="33"/>
      <c r="C286" s="171" t="s">
        <v>672</v>
      </c>
      <c r="D286" s="171" t="s">
        <v>138</v>
      </c>
      <c r="E286" s="172" t="s">
        <v>5109</v>
      </c>
      <c r="F286" s="173" t="s">
        <v>5110</v>
      </c>
      <c r="G286" s="174" t="s">
        <v>168</v>
      </c>
      <c r="H286" s="175">
        <v>50</v>
      </c>
      <c r="I286" s="176"/>
      <c r="J286" s="177">
        <f>ROUND(I286*H286,2)</f>
        <v>0</v>
      </c>
      <c r="K286" s="173" t="s">
        <v>4746</v>
      </c>
      <c r="L286" s="37"/>
      <c r="M286" s="178" t="s">
        <v>19</v>
      </c>
      <c r="N286" s="179" t="s">
        <v>44</v>
      </c>
      <c r="O286" s="62"/>
      <c r="P286" s="180">
        <f>O286*H286</f>
        <v>0</v>
      </c>
      <c r="Q286" s="180">
        <v>0</v>
      </c>
      <c r="R286" s="180">
        <f>Q286*H286</f>
        <v>0</v>
      </c>
      <c r="S286" s="180">
        <v>0</v>
      </c>
      <c r="T286" s="181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82" t="s">
        <v>143</v>
      </c>
      <c r="AT286" s="182" t="s">
        <v>138</v>
      </c>
      <c r="AU286" s="182" t="s">
        <v>83</v>
      </c>
      <c r="AY286" s="15" t="s">
        <v>136</v>
      </c>
      <c r="BE286" s="183">
        <f>IF(N286="základní",J286,0)</f>
        <v>0</v>
      </c>
      <c r="BF286" s="183">
        <f>IF(N286="snížená",J286,0)</f>
        <v>0</v>
      </c>
      <c r="BG286" s="183">
        <f>IF(N286="zákl. přenesená",J286,0)</f>
        <v>0</v>
      </c>
      <c r="BH286" s="183">
        <f>IF(N286="sníž. přenesená",J286,0)</f>
        <v>0</v>
      </c>
      <c r="BI286" s="183">
        <f>IF(N286="nulová",J286,0)</f>
        <v>0</v>
      </c>
      <c r="BJ286" s="15" t="s">
        <v>81</v>
      </c>
      <c r="BK286" s="183">
        <f>ROUND(I286*H286,2)</f>
        <v>0</v>
      </c>
      <c r="BL286" s="15" t="s">
        <v>143</v>
      </c>
      <c r="BM286" s="182" t="s">
        <v>5111</v>
      </c>
    </row>
    <row r="287" spans="1:65" s="2" customFormat="1" ht="19.5">
      <c r="A287" s="32"/>
      <c r="B287" s="33"/>
      <c r="C287" s="34"/>
      <c r="D287" s="184" t="s">
        <v>145</v>
      </c>
      <c r="E287" s="34"/>
      <c r="F287" s="185" t="s">
        <v>5112</v>
      </c>
      <c r="G287" s="34"/>
      <c r="H287" s="34"/>
      <c r="I287" s="186"/>
      <c r="J287" s="34"/>
      <c r="K287" s="34"/>
      <c r="L287" s="37"/>
      <c r="M287" s="187"/>
      <c r="N287" s="188"/>
      <c r="O287" s="62"/>
      <c r="P287" s="62"/>
      <c r="Q287" s="62"/>
      <c r="R287" s="62"/>
      <c r="S287" s="62"/>
      <c r="T287" s="63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5" t="s">
        <v>145</v>
      </c>
      <c r="AU287" s="15" t="s">
        <v>83</v>
      </c>
    </row>
    <row r="288" spans="1:65" s="2" customFormat="1" ht="16.5" customHeight="1">
      <c r="A288" s="32"/>
      <c r="B288" s="33"/>
      <c r="C288" s="171" t="s">
        <v>678</v>
      </c>
      <c r="D288" s="171" t="s">
        <v>138</v>
      </c>
      <c r="E288" s="172" t="s">
        <v>5113</v>
      </c>
      <c r="F288" s="173" t="s">
        <v>5114</v>
      </c>
      <c r="G288" s="174" t="s">
        <v>168</v>
      </c>
      <c r="H288" s="175">
        <v>40</v>
      </c>
      <c r="I288" s="176"/>
      <c r="J288" s="177">
        <f>ROUND(I288*H288,2)</f>
        <v>0</v>
      </c>
      <c r="K288" s="173" t="s">
        <v>4746</v>
      </c>
      <c r="L288" s="37"/>
      <c r="M288" s="178" t="s">
        <v>19</v>
      </c>
      <c r="N288" s="179" t="s">
        <v>44</v>
      </c>
      <c r="O288" s="62"/>
      <c r="P288" s="180">
        <f>O288*H288</f>
        <v>0</v>
      </c>
      <c r="Q288" s="180">
        <v>0</v>
      </c>
      <c r="R288" s="180">
        <f>Q288*H288</f>
        <v>0</v>
      </c>
      <c r="S288" s="180">
        <v>0</v>
      </c>
      <c r="T288" s="181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82" t="s">
        <v>143</v>
      </c>
      <c r="AT288" s="182" t="s">
        <v>138</v>
      </c>
      <c r="AU288" s="182" t="s">
        <v>83</v>
      </c>
      <c r="AY288" s="15" t="s">
        <v>136</v>
      </c>
      <c r="BE288" s="183">
        <f>IF(N288="základní",J288,0)</f>
        <v>0</v>
      </c>
      <c r="BF288" s="183">
        <f>IF(N288="snížená",J288,0)</f>
        <v>0</v>
      </c>
      <c r="BG288" s="183">
        <f>IF(N288="zákl. přenesená",J288,0)</f>
        <v>0</v>
      </c>
      <c r="BH288" s="183">
        <f>IF(N288="sníž. přenesená",J288,0)</f>
        <v>0</v>
      </c>
      <c r="BI288" s="183">
        <f>IF(N288="nulová",J288,0)</f>
        <v>0</v>
      </c>
      <c r="BJ288" s="15" t="s">
        <v>81</v>
      </c>
      <c r="BK288" s="183">
        <f>ROUND(I288*H288,2)</f>
        <v>0</v>
      </c>
      <c r="BL288" s="15" t="s">
        <v>143</v>
      </c>
      <c r="BM288" s="182" t="s">
        <v>5115</v>
      </c>
    </row>
    <row r="289" spans="1:65" s="2" customFormat="1" ht="19.5">
      <c r="A289" s="32"/>
      <c r="B289" s="33"/>
      <c r="C289" s="34"/>
      <c r="D289" s="184" t="s">
        <v>145</v>
      </c>
      <c r="E289" s="34"/>
      <c r="F289" s="185" t="s">
        <v>5116</v>
      </c>
      <c r="G289" s="34"/>
      <c r="H289" s="34"/>
      <c r="I289" s="186"/>
      <c r="J289" s="34"/>
      <c r="K289" s="34"/>
      <c r="L289" s="37"/>
      <c r="M289" s="187"/>
      <c r="N289" s="188"/>
      <c r="O289" s="62"/>
      <c r="P289" s="62"/>
      <c r="Q289" s="62"/>
      <c r="R289" s="62"/>
      <c r="S289" s="62"/>
      <c r="T289" s="63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T289" s="15" t="s">
        <v>145</v>
      </c>
      <c r="AU289" s="15" t="s">
        <v>83</v>
      </c>
    </row>
    <row r="290" spans="1:65" s="2" customFormat="1" ht="16.5" customHeight="1">
      <c r="A290" s="32"/>
      <c r="B290" s="33"/>
      <c r="C290" s="171" t="s">
        <v>684</v>
      </c>
      <c r="D290" s="171" t="s">
        <v>138</v>
      </c>
      <c r="E290" s="172" t="s">
        <v>5117</v>
      </c>
      <c r="F290" s="173" t="s">
        <v>5118</v>
      </c>
      <c r="G290" s="174" t="s">
        <v>168</v>
      </c>
      <c r="H290" s="175">
        <v>40</v>
      </c>
      <c r="I290" s="176"/>
      <c r="J290" s="177">
        <f>ROUND(I290*H290,2)</f>
        <v>0</v>
      </c>
      <c r="K290" s="173" t="s">
        <v>4746</v>
      </c>
      <c r="L290" s="37"/>
      <c r="M290" s="178" t="s">
        <v>19</v>
      </c>
      <c r="N290" s="179" t="s">
        <v>44</v>
      </c>
      <c r="O290" s="62"/>
      <c r="P290" s="180">
        <f>O290*H290</f>
        <v>0</v>
      </c>
      <c r="Q290" s="180">
        <v>0</v>
      </c>
      <c r="R290" s="180">
        <f>Q290*H290</f>
        <v>0</v>
      </c>
      <c r="S290" s="180">
        <v>0</v>
      </c>
      <c r="T290" s="181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82" t="s">
        <v>143</v>
      </c>
      <c r="AT290" s="182" t="s">
        <v>138</v>
      </c>
      <c r="AU290" s="182" t="s">
        <v>83</v>
      </c>
      <c r="AY290" s="15" t="s">
        <v>136</v>
      </c>
      <c r="BE290" s="183">
        <f>IF(N290="základní",J290,0)</f>
        <v>0</v>
      </c>
      <c r="BF290" s="183">
        <f>IF(N290="snížená",J290,0)</f>
        <v>0</v>
      </c>
      <c r="BG290" s="183">
        <f>IF(N290="zákl. přenesená",J290,0)</f>
        <v>0</v>
      </c>
      <c r="BH290" s="183">
        <f>IF(N290="sníž. přenesená",J290,0)</f>
        <v>0</v>
      </c>
      <c r="BI290" s="183">
        <f>IF(N290="nulová",J290,0)</f>
        <v>0</v>
      </c>
      <c r="BJ290" s="15" t="s">
        <v>81</v>
      </c>
      <c r="BK290" s="183">
        <f>ROUND(I290*H290,2)</f>
        <v>0</v>
      </c>
      <c r="BL290" s="15" t="s">
        <v>143</v>
      </c>
      <c r="BM290" s="182" t="s">
        <v>5119</v>
      </c>
    </row>
    <row r="291" spans="1:65" s="2" customFormat="1" ht="11.25">
      <c r="A291" s="32"/>
      <c r="B291" s="33"/>
      <c r="C291" s="34"/>
      <c r="D291" s="184" t="s">
        <v>145</v>
      </c>
      <c r="E291" s="34"/>
      <c r="F291" s="185" t="s">
        <v>5118</v>
      </c>
      <c r="G291" s="34"/>
      <c r="H291" s="34"/>
      <c r="I291" s="186"/>
      <c r="J291" s="34"/>
      <c r="K291" s="34"/>
      <c r="L291" s="37"/>
      <c r="M291" s="187"/>
      <c r="N291" s="188"/>
      <c r="O291" s="62"/>
      <c r="P291" s="62"/>
      <c r="Q291" s="62"/>
      <c r="R291" s="62"/>
      <c r="S291" s="62"/>
      <c r="T291" s="63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T291" s="15" t="s">
        <v>145</v>
      </c>
      <c r="AU291" s="15" t="s">
        <v>83</v>
      </c>
    </row>
    <row r="292" spans="1:65" s="2" customFormat="1" ht="16.5" customHeight="1">
      <c r="A292" s="32"/>
      <c r="B292" s="33"/>
      <c r="C292" s="171" t="s">
        <v>690</v>
      </c>
      <c r="D292" s="171" t="s">
        <v>138</v>
      </c>
      <c r="E292" s="172" t="s">
        <v>5120</v>
      </c>
      <c r="F292" s="173" t="s">
        <v>5121</v>
      </c>
      <c r="G292" s="174" t="s">
        <v>276</v>
      </c>
      <c r="H292" s="175">
        <v>20</v>
      </c>
      <c r="I292" s="176"/>
      <c r="J292" s="177">
        <f>ROUND(I292*H292,2)</f>
        <v>0</v>
      </c>
      <c r="K292" s="173" t="s">
        <v>4746</v>
      </c>
      <c r="L292" s="37"/>
      <c r="M292" s="178" t="s">
        <v>19</v>
      </c>
      <c r="N292" s="179" t="s">
        <v>44</v>
      </c>
      <c r="O292" s="62"/>
      <c r="P292" s="180">
        <f>O292*H292</f>
        <v>0</v>
      </c>
      <c r="Q292" s="180">
        <v>0</v>
      </c>
      <c r="R292" s="180">
        <f>Q292*H292</f>
        <v>0</v>
      </c>
      <c r="S292" s="180">
        <v>0</v>
      </c>
      <c r="T292" s="181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82" t="s">
        <v>143</v>
      </c>
      <c r="AT292" s="182" t="s">
        <v>138</v>
      </c>
      <c r="AU292" s="182" t="s">
        <v>83</v>
      </c>
      <c r="AY292" s="15" t="s">
        <v>136</v>
      </c>
      <c r="BE292" s="183">
        <f>IF(N292="základní",J292,0)</f>
        <v>0</v>
      </c>
      <c r="BF292" s="183">
        <f>IF(N292="snížená",J292,0)</f>
        <v>0</v>
      </c>
      <c r="BG292" s="183">
        <f>IF(N292="zákl. přenesená",J292,0)</f>
        <v>0</v>
      </c>
      <c r="BH292" s="183">
        <f>IF(N292="sníž. přenesená",J292,0)</f>
        <v>0</v>
      </c>
      <c r="BI292" s="183">
        <f>IF(N292="nulová",J292,0)</f>
        <v>0</v>
      </c>
      <c r="BJ292" s="15" t="s">
        <v>81</v>
      </c>
      <c r="BK292" s="183">
        <f>ROUND(I292*H292,2)</f>
        <v>0</v>
      </c>
      <c r="BL292" s="15" t="s">
        <v>143</v>
      </c>
      <c r="BM292" s="182" t="s">
        <v>5122</v>
      </c>
    </row>
    <row r="293" spans="1:65" s="2" customFormat="1" ht="29.25">
      <c r="A293" s="32"/>
      <c r="B293" s="33"/>
      <c r="C293" s="34"/>
      <c r="D293" s="184" t="s">
        <v>145</v>
      </c>
      <c r="E293" s="34"/>
      <c r="F293" s="185" t="s">
        <v>5123</v>
      </c>
      <c r="G293" s="34"/>
      <c r="H293" s="34"/>
      <c r="I293" s="186"/>
      <c r="J293" s="34"/>
      <c r="K293" s="34"/>
      <c r="L293" s="37"/>
      <c r="M293" s="187"/>
      <c r="N293" s="188"/>
      <c r="O293" s="62"/>
      <c r="P293" s="62"/>
      <c r="Q293" s="62"/>
      <c r="R293" s="62"/>
      <c r="S293" s="62"/>
      <c r="T293" s="63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T293" s="15" t="s">
        <v>145</v>
      </c>
      <c r="AU293" s="15" t="s">
        <v>83</v>
      </c>
    </row>
    <row r="294" spans="1:65" s="2" customFormat="1" ht="19.5">
      <c r="A294" s="32"/>
      <c r="B294" s="33"/>
      <c r="C294" s="34"/>
      <c r="D294" s="184" t="s">
        <v>4385</v>
      </c>
      <c r="E294" s="34"/>
      <c r="F294" s="201" t="s">
        <v>4801</v>
      </c>
      <c r="G294" s="34"/>
      <c r="H294" s="34"/>
      <c r="I294" s="186"/>
      <c r="J294" s="34"/>
      <c r="K294" s="34"/>
      <c r="L294" s="37"/>
      <c r="M294" s="187"/>
      <c r="N294" s="188"/>
      <c r="O294" s="62"/>
      <c r="P294" s="62"/>
      <c r="Q294" s="62"/>
      <c r="R294" s="62"/>
      <c r="S294" s="62"/>
      <c r="T294" s="63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T294" s="15" t="s">
        <v>4385</v>
      </c>
      <c r="AU294" s="15" t="s">
        <v>83</v>
      </c>
    </row>
    <row r="295" spans="1:65" s="2" customFormat="1" ht="16.5" customHeight="1">
      <c r="A295" s="32"/>
      <c r="B295" s="33"/>
      <c r="C295" s="171" t="s">
        <v>696</v>
      </c>
      <c r="D295" s="171" t="s">
        <v>138</v>
      </c>
      <c r="E295" s="172" t="s">
        <v>5124</v>
      </c>
      <c r="F295" s="173" t="s">
        <v>5125</v>
      </c>
      <c r="G295" s="174" t="s">
        <v>4690</v>
      </c>
      <c r="H295" s="175">
        <v>0.5</v>
      </c>
      <c r="I295" s="176"/>
      <c r="J295" s="177">
        <f>ROUND(I295*H295,2)</f>
        <v>0</v>
      </c>
      <c r="K295" s="173" t="s">
        <v>4746</v>
      </c>
      <c r="L295" s="37"/>
      <c r="M295" s="178" t="s">
        <v>19</v>
      </c>
      <c r="N295" s="179" t="s">
        <v>44</v>
      </c>
      <c r="O295" s="62"/>
      <c r="P295" s="180">
        <f>O295*H295</f>
        <v>0</v>
      </c>
      <c r="Q295" s="180">
        <v>0</v>
      </c>
      <c r="R295" s="180">
        <f>Q295*H295</f>
        <v>0</v>
      </c>
      <c r="S295" s="180">
        <v>0</v>
      </c>
      <c r="T295" s="181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82" t="s">
        <v>143</v>
      </c>
      <c r="AT295" s="182" t="s">
        <v>138</v>
      </c>
      <c r="AU295" s="182" t="s">
        <v>83</v>
      </c>
      <c r="AY295" s="15" t="s">
        <v>136</v>
      </c>
      <c r="BE295" s="183">
        <f>IF(N295="základní",J295,0)</f>
        <v>0</v>
      </c>
      <c r="BF295" s="183">
        <f>IF(N295="snížená",J295,0)</f>
        <v>0</v>
      </c>
      <c r="BG295" s="183">
        <f>IF(N295="zákl. přenesená",J295,0)</f>
        <v>0</v>
      </c>
      <c r="BH295" s="183">
        <f>IF(N295="sníž. přenesená",J295,0)</f>
        <v>0</v>
      </c>
      <c r="BI295" s="183">
        <f>IF(N295="nulová",J295,0)</f>
        <v>0</v>
      </c>
      <c r="BJ295" s="15" t="s">
        <v>81</v>
      </c>
      <c r="BK295" s="183">
        <f>ROUND(I295*H295,2)</f>
        <v>0</v>
      </c>
      <c r="BL295" s="15" t="s">
        <v>143</v>
      </c>
      <c r="BM295" s="182" t="s">
        <v>5126</v>
      </c>
    </row>
    <row r="296" spans="1:65" s="2" customFormat="1" ht="39">
      <c r="A296" s="32"/>
      <c r="B296" s="33"/>
      <c r="C296" s="34"/>
      <c r="D296" s="184" t="s">
        <v>145</v>
      </c>
      <c r="E296" s="34"/>
      <c r="F296" s="185" t="s">
        <v>5127</v>
      </c>
      <c r="G296" s="34"/>
      <c r="H296" s="34"/>
      <c r="I296" s="186"/>
      <c r="J296" s="34"/>
      <c r="K296" s="34"/>
      <c r="L296" s="37"/>
      <c r="M296" s="187"/>
      <c r="N296" s="188"/>
      <c r="O296" s="62"/>
      <c r="P296" s="62"/>
      <c r="Q296" s="62"/>
      <c r="R296" s="62"/>
      <c r="S296" s="62"/>
      <c r="T296" s="63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T296" s="15" t="s">
        <v>145</v>
      </c>
      <c r="AU296" s="15" t="s">
        <v>83</v>
      </c>
    </row>
    <row r="297" spans="1:65" s="2" customFormat="1" ht="16.5" customHeight="1">
      <c r="A297" s="32"/>
      <c r="B297" s="33"/>
      <c r="C297" s="171" t="s">
        <v>702</v>
      </c>
      <c r="D297" s="171" t="s">
        <v>138</v>
      </c>
      <c r="E297" s="172" t="s">
        <v>5128</v>
      </c>
      <c r="F297" s="173" t="s">
        <v>5129</v>
      </c>
      <c r="G297" s="174" t="s">
        <v>4690</v>
      </c>
      <c r="H297" s="175">
        <v>0.2</v>
      </c>
      <c r="I297" s="176"/>
      <c r="J297" s="177">
        <f>ROUND(I297*H297,2)</f>
        <v>0</v>
      </c>
      <c r="K297" s="173" t="s">
        <v>4746</v>
      </c>
      <c r="L297" s="37"/>
      <c r="M297" s="178" t="s">
        <v>19</v>
      </c>
      <c r="N297" s="179" t="s">
        <v>44</v>
      </c>
      <c r="O297" s="62"/>
      <c r="P297" s="180">
        <f>O297*H297</f>
        <v>0</v>
      </c>
      <c r="Q297" s="180">
        <v>0</v>
      </c>
      <c r="R297" s="180">
        <f>Q297*H297</f>
        <v>0</v>
      </c>
      <c r="S297" s="180">
        <v>0</v>
      </c>
      <c r="T297" s="181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82" t="s">
        <v>143</v>
      </c>
      <c r="AT297" s="182" t="s">
        <v>138</v>
      </c>
      <c r="AU297" s="182" t="s">
        <v>83</v>
      </c>
      <c r="AY297" s="15" t="s">
        <v>136</v>
      </c>
      <c r="BE297" s="183">
        <f>IF(N297="základní",J297,0)</f>
        <v>0</v>
      </c>
      <c r="BF297" s="183">
        <f>IF(N297="snížená",J297,0)</f>
        <v>0</v>
      </c>
      <c r="BG297" s="183">
        <f>IF(N297="zákl. přenesená",J297,0)</f>
        <v>0</v>
      </c>
      <c r="BH297" s="183">
        <f>IF(N297="sníž. přenesená",J297,0)</f>
        <v>0</v>
      </c>
      <c r="BI297" s="183">
        <f>IF(N297="nulová",J297,0)</f>
        <v>0</v>
      </c>
      <c r="BJ297" s="15" t="s">
        <v>81</v>
      </c>
      <c r="BK297" s="183">
        <f>ROUND(I297*H297,2)</f>
        <v>0</v>
      </c>
      <c r="BL297" s="15" t="s">
        <v>143</v>
      </c>
      <c r="BM297" s="182" t="s">
        <v>5130</v>
      </c>
    </row>
    <row r="298" spans="1:65" s="2" customFormat="1" ht="39">
      <c r="A298" s="32"/>
      <c r="B298" s="33"/>
      <c r="C298" s="34"/>
      <c r="D298" s="184" t="s">
        <v>145</v>
      </c>
      <c r="E298" s="34"/>
      <c r="F298" s="185" t="s">
        <v>5131</v>
      </c>
      <c r="G298" s="34"/>
      <c r="H298" s="34"/>
      <c r="I298" s="186"/>
      <c r="J298" s="34"/>
      <c r="K298" s="34"/>
      <c r="L298" s="37"/>
      <c r="M298" s="187"/>
      <c r="N298" s="188"/>
      <c r="O298" s="62"/>
      <c r="P298" s="62"/>
      <c r="Q298" s="62"/>
      <c r="R298" s="62"/>
      <c r="S298" s="62"/>
      <c r="T298" s="63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T298" s="15" t="s">
        <v>145</v>
      </c>
      <c r="AU298" s="15" t="s">
        <v>83</v>
      </c>
    </row>
    <row r="299" spans="1:65" s="2" customFormat="1" ht="16.5" customHeight="1">
      <c r="A299" s="32"/>
      <c r="B299" s="33"/>
      <c r="C299" s="171" t="s">
        <v>708</v>
      </c>
      <c r="D299" s="171" t="s">
        <v>138</v>
      </c>
      <c r="E299" s="172" t="s">
        <v>5132</v>
      </c>
      <c r="F299" s="173" t="s">
        <v>5133</v>
      </c>
      <c r="G299" s="174" t="s">
        <v>4690</v>
      </c>
      <c r="H299" s="175">
        <v>0.5</v>
      </c>
      <c r="I299" s="176"/>
      <c r="J299" s="177">
        <f>ROUND(I299*H299,2)</f>
        <v>0</v>
      </c>
      <c r="K299" s="173" t="s">
        <v>4746</v>
      </c>
      <c r="L299" s="37"/>
      <c r="M299" s="178" t="s">
        <v>19</v>
      </c>
      <c r="N299" s="179" t="s">
        <v>44</v>
      </c>
      <c r="O299" s="62"/>
      <c r="P299" s="180">
        <f>O299*H299</f>
        <v>0</v>
      </c>
      <c r="Q299" s="180">
        <v>0</v>
      </c>
      <c r="R299" s="180">
        <f>Q299*H299</f>
        <v>0</v>
      </c>
      <c r="S299" s="180">
        <v>0</v>
      </c>
      <c r="T299" s="181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82" t="s">
        <v>143</v>
      </c>
      <c r="AT299" s="182" t="s">
        <v>138</v>
      </c>
      <c r="AU299" s="182" t="s">
        <v>83</v>
      </c>
      <c r="AY299" s="15" t="s">
        <v>136</v>
      </c>
      <c r="BE299" s="183">
        <f>IF(N299="základní",J299,0)</f>
        <v>0</v>
      </c>
      <c r="BF299" s="183">
        <f>IF(N299="snížená",J299,0)</f>
        <v>0</v>
      </c>
      <c r="BG299" s="183">
        <f>IF(N299="zákl. přenesená",J299,0)</f>
        <v>0</v>
      </c>
      <c r="BH299" s="183">
        <f>IF(N299="sníž. přenesená",J299,0)</f>
        <v>0</v>
      </c>
      <c r="BI299" s="183">
        <f>IF(N299="nulová",J299,0)</f>
        <v>0</v>
      </c>
      <c r="BJ299" s="15" t="s">
        <v>81</v>
      </c>
      <c r="BK299" s="183">
        <f>ROUND(I299*H299,2)</f>
        <v>0</v>
      </c>
      <c r="BL299" s="15" t="s">
        <v>143</v>
      </c>
      <c r="BM299" s="182" t="s">
        <v>5134</v>
      </c>
    </row>
    <row r="300" spans="1:65" s="2" customFormat="1" ht="39">
      <c r="A300" s="32"/>
      <c r="B300" s="33"/>
      <c r="C300" s="34"/>
      <c r="D300" s="184" t="s">
        <v>145</v>
      </c>
      <c r="E300" s="34"/>
      <c r="F300" s="185" t="s">
        <v>5135</v>
      </c>
      <c r="G300" s="34"/>
      <c r="H300" s="34"/>
      <c r="I300" s="186"/>
      <c r="J300" s="34"/>
      <c r="K300" s="34"/>
      <c r="L300" s="37"/>
      <c r="M300" s="187"/>
      <c r="N300" s="188"/>
      <c r="O300" s="62"/>
      <c r="P300" s="62"/>
      <c r="Q300" s="62"/>
      <c r="R300" s="62"/>
      <c r="S300" s="62"/>
      <c r="T300" s="63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T300" s="15" t="s">
        <v>145</v>
      </c>
      <c r="AU300" s="15" t="s">
        <v>83</v>
      </c>
    </row>
    <row r="301" spans="1:65" s="2" customFormat="1" ht="19.5">
      <c r="A301" s="32"/>
      <c r="B301" s="33"/>
      <c r="C301" s="34"/>
      <c r="D301" s="184" t="s">
        <v>4385</v>
      </c>
      <c r="E301" s="34"/>
      <c r="F301" s="201" t="s">
        <v>4810</v>
      </c>
      <c r="G301" s="34"/>
      <c r="H301" s="34"/>
      <c r="I301" s="186"/>
      <c r="J301" s="34"/>
      <c r="K301" s="34"/>
      <c r="L301" s="37"/>
      <c r="M301" s="187"/>
      <c r="N301" s="188"/>
      <c r="O301" s="62"/>
      <c r="P301" s="62"/>
      <c r="Q301" s="62"/>
      <c r="R301" s="62"/>
      <c r="S301" s="62"/>
      <c r="T301" s="63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T301" s="15" t="s">
        <v>4385</v>
      </c>
      <c r="AU301" s="15" t="s">
        <v>83</v>
      </c>
    </row>
    <row r="302" spans="1:65" s="2" customFormat="1" ht="16.5" customHeight="1">
      <c r="A302" s="32"/>
      <c r="B302" s="33"/>
      <c r="C302" s="171" t="s">
        <v>714</v>
      </c>
      <c r="D302" s="171" t="s">
        <v>138</v>
      </c>
      <c r="E302" s="172" t="s">
        <v>5136</v>
      </c>
      <c r="F302" s="173" t="s">
        <v>5137</v>
      </c>
      <c r="G302" s="174" t="s">
        <v>4690</v>
      </c>
      <c r="H302" s="175">
        <v>0.2</v>
      </c>
      <c r="I302" s="176"/>
      <c r="J302" s="177">
        <f>ROUND(I302*H302,2)</f>
        <v>0</v>
      </c>
      <c r="K302" s="173" t="s">
        <v>4746</v>
      </c>
      <c r="L302" s="37"/>
      <c r="M302" s="178" t="s">
        <v>19</v>
      </c>
      <c r="N302" s="179" t="s">
        <v>44</v>
      </c>
      <c r="O302" s="62"/>
      <c r="P302" s="180">
        <f>O302*H302</f>
        <v>0</v>
      </c>
      <c r="Q302" s="180">
        <v>0</v>
      </c>
      <c r="R302" s="180">
        <f>Q302*H302</f>
        <v>0</v>
      </c>
      <c r="S302" s="180">
        <v>0</v>
      </c>
      <c r="T302" s="181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82" t="s">
        <v>143</v>
      </c>
      <c r="AT302" s="182" t="s">
        <v>138</v>
      </c>
      <c r="AU302" s="182" t="s">
        <v>83</v>
      </c>
      <c r="AY302" s="15" t="s">
        <v>136</v>
      </c>
      <c r="BE302" s="183">
        <f>IF(N302="základní",J302,0)</f>
        <v>0</v>
      </c>
      <c r="BF302" s="183">
        <f>IF(N302="snížená",J302,0)</f>
        <v>0</v>
      </c>
      <c r="BG302" s="183">
        <f>IF(N302="zákl. přenesená",J302,0)</f>
        <v>0</v>
      </c>
      <c r="BH302" s="183">
        <f>IF(N302="sníž. přenesená",J302,0)</f>
        <v>0</v>
      </c>
      <c r="BI302" s="183">
        <f>IF(N302="nulová",J302,0)</f>
        <v>0</v>
      </c>
      <c r="BJ302" s="15" t="s">
        <v>81</v>
      </c>
      <c r="BK302" s="183">
        <f>ROUND(I302*H302,2)</f>
        <v>0</v>
      </c>
      <c r="BL302" s="15" t="s">
        <v>143</v>
      </c>
      <c r="BM302" s="182" t="s">
        <v>5138</v>
      </c>
    </row>
    <row r="303" spans="1:65" s="2" customFormat="1" ht="39">
      <c r="A303" s="32"/>
      <c r="B303" s="33"/>
      <c r="C303" s="34"/>
      <c r="D303" s="184" t="s">
        <v>145</v>
      </c>
      <c r="E303" s="34"/>
      <c r="F303" s="185" t="s">
        <v>5139</v>
      </c>
      <c r="G303" s="34"/>
      <c r="H303" s="34"/>
      <c r="I303" s="186"/>
      <c r="J303" s="34"/>
      <c r="K303" s="34"/>
      <c r="L303" s="37"/>
      <c r="M303" s="187"/>
      <c r="N303" s="188"/>
      <c r="O303" s="62"/>
      <c r="P303" s="62"/>
      <c r="Q303" s="62"/>
      <c r="R303" s="62"/>
      <c r="S303" s="62"/>
      <c r="T303" s="63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T303" s="15" t="s">
        <v>145</v>
      </c>
      <c r="AU303" s="15" t="s">
        <v>83</v>
      </c>
    </row>
    <row r="304" spans="1:65" s="2" customFormat="1" ht="19.5">
      <c r="A304" s="32"/>
      <c r="B304" s="33"/>
      <c r="C304" s="34"/>
      <c r="D304" s="184" t="s">
        <v>4385</v>
      </c>
      <c r="E304" s="34"/>
      <c r="F304" s="201" t="s">
        <v>4810</v>
      </c>
      <c r="G304" s="34"/>
      <c r="H304" s="34"/>
      <c r="I304" s="186"/>
      <c r="J304" s="34"/>
      <c r="K304" s="34"/>
      <c r="L304" s="37"/>
      <c r="M304" s="187"/>
      <c r="N304" s="188"/>
      <c r="O304" s="62"/>
      <c r="P304" s="62"/>
      <c r="Q304" s="62"/>
      <c r="R304" s="62"/>
      <c r="S304" s="62"/>
      <c r="T304" s="63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T304" s="15" t="s">
        <v>4385</v>
      </c>
      <c r="AU304" s="15" t="s">
        <v>83</v>
      </c>
    </row>
    <row r="305" spans="1:65" s="2" customFormat="1" ht="16.5" customHeight="1">
      <c r="A305" s="32"/>
      <c r="B305" s="33"/>
      <c r="C305" s="171" t="s">
        <v>720</v>
      </c>
      <c r="D305" s="171" t="s">
        <v>138</v>
      </c>
      <c r="E305" s="172" t="s">
        <v>5140</v>
      </c>
      <c r="F305" s="173" t="s">
        <v>5141</v>
      </c>
      <c r="G305" s="174" t="s">
        <v>5142</v>
      </c>
      <c r="H305" s="175">
        <v>8</v>
      </c>
      <c r="I305" s="176"/>
      <c r="J305" s="177">
        <f>ROUND(I305*H305,2)</f>
        <v>0</v>
      </c>
      <c r="K305" s="173" t="s">
        <v>4746</v>
      </c>
      <c r="L305" s="37"/>
      <c r="M305" s="178" t="s">
        <v>19</v>
      </c>
      <c r="N305" s="179" t="s">
        <v>44</v>
      </c>
      <c r="O305" s="62"/>
      <c r="P305" s="180">
        <f>O305*H305</f>
        <v>0</v>
      </c>
      <c r="Q305" s="180">
        <v>0</v>
      </c>
      <c r="R305" s="180">
        <f>Q305*H305</f>
        <v>0</v>
      </c>
      <c r="S305" s="180">
        <v>0</v>
      </c>
      <c r="T305" s="181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82" t="s">
        <v>143</v>
      </c>
      <c r="AT305" s="182" t="s">
        <v>138</v>
      </c>
      <c r="AU305" s="182" t="s">
        <v>83</v>
      </c>
      <c r="AY305" s="15" t="s">
        <v>136</v>
      </c>
      <c r="BE305" s="183">
        <f>IF(N305="základní",J305,0)</f>
        <v>0</v>
      </c>
      <c r="BF305" s="183">
        <f>IF(N305="snížená",J305,0)</f>
        <v>0</v>
      </c>
      <c r="BG305" s="183">
        <f>IF(N305="zákl. přenesená",J305,0)</f>
        <v>0</v>
      </c>
      <c r="BH305" s="183">
        <f>IF(N305="sníž. přenesená",J305,0)</f>
        <v>0</v>
      </c>
      <c r="BI305" s="183">
        <f>IF(N305="nulová",J305,0)</f>
        <v>0</v>
      </c>
      <c r="BJ305" s="15" t="s">
        <v>81</v>
      </c>
      <c r="BK305" s="183">
        <f>ROUND(I305*H305,2)</f>
        <v>0</v>
      </c>
      <c r="BL305" s="15" t="s">
        <v>143</v>
      </c>
      <c r="BM305" s="182" t="s">
        <v>5143</v>
      </c>
    </row>
    <row r="306" spans="1:65" s="2" customFormat="1" ht="39">
      <c r="A306" s="32"/>
      <c r="B306" s="33"/>
      <c r="C306" s="34"/>
      <c r="D306" s="184" t="s">
        <v>145</v>
      </c>
      <c r="E306" s="34"/>
      <c r="F306" s="185" t="s">
        <v>5144</v>
      </c>
      <c r="G306" s="34"/>
      <c r="H306" s="34"/>
      <c r="I306" s="186"/>
      <c r="J306" s="34"/>
      <c r="K306" s="34"/>
      <c r="L306" s="37"/>
      <c r="M306" s="187"/>
      <c r="N306" s="188"/>
      <c r="O306" s="62"/>
      <c r="P306" s="62"/>
      <c r="Q306" s="62"/>
      <c r="R306" s="62"/>
      <c r="S306" s="62"/>
      <c r="T306" s="63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T306" s="15" t="s">
        <v>145</v>
      </c>
      <c r="AU306" s="15" t="s">
        <v>83</v>
      </c>
    </row>
    <row r="307" spans="1:65" s="2" customFormat="1" ht="16.5" customHeight="1">
      <c r="A307" s="32"/>
      <c r="B307" s="33"/>
      <c r="C307" s="171" t="s">
        <v>726</v>
      </c>
      <c r="D307" s="171" t="s">
        <v>138</v>
      </c>
      <c r="E307" s="172" t="s">
        <v>5145</v>
      </c>
      <c r="F307" s="173" t="s">
        <v>5146</v>
      </c>
      <c r="G307" s="174" t="s">
        <v>5142</v>
      </c>
      <c r="H307" s="175">
        <v>4</v>
      </c>
      <c r="I307" s="176"/>
      <c r="J307" s="177">
        <f>ROUND(I307*H307,2)</f>
        <v>0</v>
      </c>
      <c r="K307" s="173" t="s">
        <v>4746</v>
      </c>
      <c r="L307" s="37"/>
      <c r="M307" s="178" t="s">
        <v>19</v>
      </c>
      <c r="N307" s="179" t="s">
        <v>44</v>
      </c>
      <c r="O307" s="62"/>
      <c r="P307" s="180">
        <f>O307*H307</f>
        <v>0</v>
      </c>
      <c r="Q307" s="180">
        <v>0</v>
      </c>
      <c r="R307" s="180">
        <f>Q307*H307</f>
        <v>0</v>
      </c>
      <c r="S307" s="180">
        <v>0</v>
      </c>
      <c r="T307" s="181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82" t="s">
        <v>143</v>
      </c>
      <c r="AT307" s="182" t="s">
        <v>138</v>
      </c>
      <c r="AU307" s="182" t="s">
        <v>83</v>
      </c>
      <c r="AY307" s="15" t="s">
        <v>136</v>
      </c>
      <c r="BE307" s="183">
        <f>IF(N307="základní",J307,0)</f>
        <v>0</v>
      </c>
      <c r="BF307" s="183">
        <f>IF(N307="snížená",J307,0)</f>
        <v>0</v>
      </c>
      <c r="BG307" s="183">
        <f>IF(N307="zákl. přenesená",J307,0)</f>
        <v>0</v>
      </c>
      <c r="BH307" s="183">
        <f>IF(N307="sníž. přenesená",J307,0)</f>
        <v>0</v>
      </c>
      <c r="BI307" s="183">
        <f>IF(N307="nulová",J307,0)</f>
        <v>0</v>
      </c>
      <c r="BJ307" s="15" t="s">
        <v>81</v>
      </c>
      <c r="BK307" s="183">
        <f>ROUND(I307*H307,2)</f>
        <v>0</v>
      </c>
      <c r="BL307" s="15" t="s">
        <v>143</v>
      </c>
      <c r="BM307" s="182" t="s">
        <v>5147</v>
      </c>
    </row>
    <row r="308" spans="1:65" s="2" customFormat="1" ht="39">
      <c r="A308" s="32"/>
      <c r="B308" s="33"/>
      <c r="C308" s="34"/>
      <c r="D308" s="184" t="s">
        <v>145</v>
      </c>
      <c r="E308" s="34"/>
      <c r="F308" s="185" t="s">
        <v>5148</v>
      </c>
      <c r="G308" s="34"/>
      <c r="H308" s="34"/>
      <c r="I308" s="186"/>
      <c r="J308" s="34"/>
      <c r="K308" s="34"/>
      <c r="L308" s="37"/>
      <c r="M308" s="187"/>
      <c r="N308" s="188"/>
      <c r="O308" s="62"/>
      <c r="P308" s="62"/>
      <c r="Q308" s="62"/>
      <c r="R308" s="62"/>
      <c r="S308" s="62"/>
      <c r="T308" s="63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T308" s="15" t="s">
        <v>145</v>
      </c>
      <c r="AU308" s="15" t="s">
        <v>83</v>
      </c>
    </row>
    <row r="309" spans="1:65" s="2" customFormat="1" ht="16.5" customHeight="1">
      <c r="A309" s="32"/>
      <c r="B309" s="33"/>
      <c r="C309" s="171" t="s">
        <v>732</v>
      </c>
      <c r="D309" s="171" t="s">
        <v>138</v>
      </c>
      <c r="E309" s="172" t="s">
        <v>5149</v>
      </c>
      <c r="F309" s="173" t="s">
        <v>5150</v>
      </c>
      <c r="G309" s="174" t="s">
        <v>5142</v>
      </c>
      <c r="H309" s="175">
        <v>2</v>
      </c>
      <c r="I309" s="176"/>
      <c r="J309" s="177">
        <f>ROUND(I309*H309,2)</f>
        <v>0</v>
      </c>
      <c r="K309" s="173" t="s">
        <v>4746</v>
      </c>
      <c r="L309" s="37"/>
      <c r="M309" s="178" t="s">
        <v>19</v>
      </c>
      <c r="N309" s="179" t="s">
        <v>44</v>
      </c>
      <c r="O309" s="62"/>
      <c r="P309" s="180">
        <f>O309*H309</f>
        <v>0</v>
      </c>
      <c r="Q309" s="180">
        <v>0</v>
      </c>
      <c r="R309" s="180">
        <f>Q309*H309</f>
        <v>0</v>
      </c>
      <c r="S309" s="180">
        <v>0</v>
      </c>
      <c r="T309" s="181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82" t="s">
        <v>143</v>
      </c>
      <c r="AT309" s="182" t="s">
        <v>138</v>
      </c>
      <c r="AU309" s="182" t="s">
        <v>83</v>
      </c>
      <c r="AY309" s="15" t="s">
        <v>136</v>
      </c>
      <c r="BE309" s="183">
        <f>IF(N309="základní",J309,0)</f>
        <v>0</v>
      </c>
      <c r="BF309" s="183">
        <f>IF(N309="snížená",J309,0)</f>
        <v>0</v>
      </c>
      <c r="BG309" s="183">
        <f>IF(N309="zákl. přenesená",J309,0)</f>
        <v>0</v>
      </c>
      <c r="BH309" s="183">
        <f>IF(N309="sníž. přenesená",J309,0)</f>
        <v>0</v>
      </c>
      <c r="BI309" s="183">
        <f>IF(N309="nulová",J309,0)</f>
        <v>0</v>
      </c>
      <c r="BJ309" s="15" t="s">
        <v>81</v>
      </c>
      <c r="BK309" s="183">
        <f>ROUND(I309*H309,2)</f>
        <v>0</v>
      </c>
      <c r="BL309" s="15" t="s">
        <v>143</v>
      </c>
      <c r="BM309" s="182" t="s">
        <v>5151</v>
      </c>
    </row>
    <row r="310" spans="1:65" s="2" customFormat="1" ht="39">
      <c r="A310" s="32"/>
      <c r="B310" s="33"/>
      <c r="C310" s="34"/>
      <c r="D310" s="184" t="s">
        <v>145</v>
      </c>
      <c r="E310" s="34"/>
      <c r="F310" s="185" t="s">
        <v>5152</v>
      </c>
      <c r="G310" s="34"/>
      <c r="H310" s="34"/>
      <c r="I310" s="186"/>
      <c r="J310" s="34"/>
      <c r="K310" s="34"/>
      <c r="L310" s="37"/>
      <c r="M310" s="187"/>
      <c r="N310" s="188"/>
      <c r="O310" s="62"/>
      <c r="P310" s="62"/>
      <c r="Q310" s="62"/>
      <c r="R310" s="62"/>
      <c r="S310" s="62"/>
      <c r="T310" s="63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T310" s="15" t="s">
        <v>145</v>
      </c>
      <c r="AU310" s="15" t="s">
        <v>83</v>
      </c>
    </row>
    <row r="311" spans="1:65" s="2" customFormat="1" ht="16.5" customHeight="1">
      <c r="A311" s="32"/>
      <c r="B311" s="33"/>
      <c r="C311" s="171" t="s">
        <v>738</v>
      </c>
      <c r="D311" s="171" t="s">
        <v>138</v>
      </c>
      <c r="E311" s="172" t="s">
        <v>5153</v>
      </c>
      <c r="F311" s="173" t="s">
        <v>5154</v>
      </c>
      <c r="G311" s="174" t="s">
        <v>5142</v>
      </c>
      <c r="H311" s="175">
        <v>2</v>
      </c>
      <c r="I311" s="176"/>
      <c r="J311" s="177">
        <f>ROUND(I311*H311,2)</f>
        <v>0</v>
      </c>
      <c r="K311" s="173" t="s">
        <v>4746</v>
      </c>
      <c r="L311" s="37"/>
      <c r="M311" s="178" t="s">
        <v>19</v>
      </c>
      <c r="N311" s="179" t="s">
        <v>44</v>
      </c>
      <c r="O311" s="62"/>
      <c r="P311" s="180">
        <f>O311*H311</f>
        <v>0</v>
      </c>
      <c r="Q311" s="180">
        <v>0</v>
      </c>
      <c r="R311" s="180">
        <f>Q311*H311</f>
        <v>0</v>
      </c>
      <c r="S311" s="180">
        <v>0</v>
      </c>
      <c r="T311" s="181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82" t="s">
        <v>143</v>
      </c>
      <c r="AT311" s="182" t="s">
        <v>138</v>
      </c>
      <c r="AU311" s="182" t="s">
        <v>83</v>
      </c>
      <c r="AY311" s="15" t="s">
        <v>136</v>
      </c>
      <c r="BE311" s="183">
        <f>IF(N311="základní",J311,0)</f>
        <v>0</v>
      </c>
      <c r="BF311" s="183">
        <f>IF(N311="snížená",J311,0)</f>
        <v>0</v>
      </c>
      <c r="BG311" s="183">
        <f>IF(N311="zákl. přenesená",J311,0)</f>
        <v>0</v>
      </c>
      <c r="BH311" s="183">
        <f>IF(N311="sníž. přenesená",J311,0)</f>
        <v>0</v>
      </c>
      <c r="BI311" s="183">
        <f>IF(N311="nulová",J311,0)</f>
        <v>0</v>
      </c>
      <c r="BJ311" s="15" t="s">
        <v>81</v>
      </c>
      <c r="BK311" s="183">
        <f>ROUND(I311*H311,2)</f>
        <v>0</v>
      </c>
      <c r="BL311" s="15" t="s">
        <v>143</v>
      </c>
      <c r="BM311" s="182" t="s">
        <v>5155</v>
      </c>
    </row>
    <row r="312" spans="1:65" s="2" customFormat="1" ht="39">
      <c r="A312" s="32"/>
      <c r="B312" s="33"/>
      <c r="C312" s="34"/>
      <c r="D312" s="184" t="s">
        <v>145</v>
      </c>
      <c r="E312" s="34"/>
      <c r="F312" s="185" t="s">
        <v>5156</v>
      </c>
      <c r="G312" s="34"/>
      <c r="H312" s="34"/>
      <c r="I312" s="186"/>
      <c r="J312" s="34"/>
      <c r="K312" s="34"/>
      <c r="L312" s="37"/>
      <c r="M312" s="187"/>
      <c r="N312" s="188"/>
      <c r="O312" s="62"/>
      <c r="P312" s="62"/>
      <c r="Q312" s="62"/>
      <c r="R312" s="62"/>
      <c r="S312" s="62"/>
      <c r="T312" s="63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T312" s="15" t="s">
        <v>145</v>
      </c>
      <c r="AU312" s="15" t="s">
        <v>83</v>
      </c>
    </row>
    <row r="313" spans="1:65" s="2" customFormat="1" ht="16.5" customHeight="1">
      <c r="A313" s="32"/>
      <c r="B313" s="33"/>
      <c r="C313" s="171" t="s">
        <v>744</v>
      </c>
      <c r="D313" s="171" t="s">
        <v>138</v>
      </c>
      <c r="E313" s="172" t="s">
        <v>5157</v>
      </c>
      <c r="F313" s="173" t="s">
        <v>5158</v>
      </c>
      <c r="G313" s="174" t="s">
        <v>5142</v>
      </c>
      <c r="H313" s="175">
        <v>4</v>
      </c>
      <c r="I313" s="176"/>
      <c r="J313" s="177">
        <f>ROUND(I313*H313,2)</f>
        <v>0</v>
      </c>
      <c r="K313" s="173" t="s">
        <v>4746</v>
      </c>
      <c r="L313" s="37"/>
      <c r="M313" s="178" t="s">
        <v>19</v>
      </c>
      <c r="N313" s="179" t="s">
        <v>44</v>
      </c>
      <c r="O313" s="62"/>
      <c r="P313" s="180">
        <f>O313*H313</f>
        <v>0</v>
      </c>
      <c r="Q313" s="180">
        <v>0</v>
      </c>
      <c r="R313" s="180">
        <f>Q313*H313</f>
        <v>0</v>
      </c>
      <c r="S313" s="180">
        <v>0</v>
      </c>
      <c r="T313" s="181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82" t="s">
        <v>143</v>
      </c>
      <c r="AT313" s="182" t="s">
        <v>138</v>
      </c>
      <c r="AU313" s="182" t="s">
        <v>83</v>
      </c>
      <c r="AY313" s="15" t="s">
        <v>136</v>
      </c>
      <c r="BE313" s="183">
        <f>IF(N313="základní",J313,0)</f>
        <v>0</v>
      </c>
      <c r="BF313" s="183">
        <f>IF(N313="snížená",J313,0)</f>
        <v>0</v>
      </c>
      <c r="BG313" s="183">
        <f>IF(N313="zákl. přenesená",J313,0)</f>
        <v>0</v>
      </c>
      <c r="BH313" s="183">
        <f>IF(N313="sníž. přenesená",J313,0)</f>
        <v>0</v>
      </c>
      <c r="BI313" s="183">
        <f>IF(N313="nulová",J313,0)</f>
        <v>0</v>
      </c>
      <c r="BJ313" s="15" t="s">
        <v>81</v>
      </c>
      <c r="BK313" s="183">
        <f>ROUND(I313*H313,2)</f>
        <v>0</v>
      </c>
      <c r="BL313" s="15" t="s">
        <v>143</v>
      </c>
      <c r="BM313" s="182" t="s">
        <v>5159</v>
      </c>
    </row>
    <row r="314" spans="1:65" s="2" customFormat="1" ht="29.25">
      <c r="A314" s="32"/>
      <c r="B314" s="33"/>
      <c r="C314" s="34"/>
      <c r="D314" s="184" t="s">
        <v>145</v>
      </c>
      <c r="E314" s="34"/>
      <c r="F314" s="185" t="s">
        <v>5160</v>
      </c>
      <c r="G314" s="34"/>
      <c r="H314" s="34"/>
      <c r="I314" s="186"/>
      <c r="J314" s="34"/>
      <c r="K314" s="34"/>
      <c r="L314" s="37"/>
      <c r="M314" s="187"/>
      <c r="N314" s="188"/>
      <c r="O314" s="62"/>
      <c r="P314" s="62"/>
      <c r="Q314" s="62"/>
      <c r="R314" s="62"/>
      <c r="S314" s="62"/>
      <c r="T314" s="63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T314" s="15" t="s">
        <v>145</v>
      </c>
      <c r="AU314" s="15" t="s">
        <v>83</v>
      </c>
    </row>
    <row r="315" spans="1:65" s="2" customFormat="1" ht="16.5" customHeight="1">
      <c r="A315" s="32"/>
      <c r="B315" s="33"/>
      <c r="C315" s="171" t="s">
        <v>748</v>
      </c>
      <c r="D315" s="171" t="s">
        <v>138</v>
      </c>
      <c r="E315" s="172" t="s">
        <v>5161</v>
      </c>
      <c r="F315" s="173" t="s">
        <v>5162</v>
      </c>
      <c r="G315" s="174" t="s">
        <v>5142</v>
      </c>
      <c r="H315" s="175">
        <v>2</v>
      </c>
      <c r="I315" s="176"/>
      <c r="J315" s="177">
        <f>ROUND(I315*H315,2)</f>
        <v>0</v>
      </c>
      <c r="K315" s="173" t="s">
        <v>4746</v>
      </c>
      <c r="L315" s="37"/>
      <c r="M315" s="178" t="s">
        <v>19</v>
      </c>
      <c r="N315" s="179" t="s">
        <v>44</v>
      </c>
      <c r="O315" s="62"/>
      <c r="P315" s="180">
        <f>O315*H315</f>
        <v>0</v>
      </c>
      <c r="Q315" s="180">
        <v>0</v>
      </c>
      <c r="R315" s="180">
        <f>Q315*H315</f>
        <v>0</v>
      </c>
      <c r="S315" s="180">
        <v>0</v>
      </c>
      <c r="T315" s="181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82" t="s">
        <v>143</v>
      </c>
      <c r="AT315" s="182" t="s">
        <v>138</v>
      </c>
      <c r="AU315" s="182" t="s">
        <v>83</v>
      </c>
      <c r="AY315" s="15" t="s">
        <v>136</v>
      </c>
      <c r="BE315" s="183">
        <f>IF(N315="základní",J315,0)</f>
        <v>0</v>
      </c>
      <c r="BF315" s="183">
        <f>IF(N315="snížená",J315,0)</f>
        <v>0</v>
      </c>
      <c r="BG315" s="183">
        <f>IF(N315="zákl. přenesená",J315,0)</f>
        <v>0</v>
      </c>
      <c r="BH315" s="183">
        <f>IF(N315="sníž. přenesená",J315,0)</f>
        <v>0</v>
      </c>
      <c r="BI315" s="183">
        <f>IF(N315="nulová",J315,0)</f>
        <v>0</v>
      </c>
      <c r="BJ315" s="15" t="s">
        <v>81</v>
      </c>
      <c r="BK315" s="183">
        <f>ROUND(I315*H315,2)</f>
        <v>0</v>
      </c>
      <c r="BL315" s="15" t="s">
        <v>143</v>
      </c>
      <c r="BM315" s="182" t="s">
        <v>5163</v>
      </c>
    </row>
    <row r="316" spans="1:65" s="2" customFormat="1" ht="29.25">
      <c r="A316" s="32"/>
      <c r="B316" s="33"/>
      <c r="C316" s="34"/>
      <c r="D316" s="184" t="s">
        <v>145</v>
      </c>
      <c r="E316" s="34"/>
      <c r="F316" s="185" t="s">
        <v>5164</v>
      </c>
      <c r="G316" s="34"/>
      <c r="H316" s="34"/>
      <c r="I316" s="186"/>
      <c r="J316" s="34"/>
      <c r="K316" s="34"/>
      <c r="L316" s="37"/>
      <c r="M316" s="187"/>
      <c r="N316" s="188"/>
      <c r="O316" s="62"/>
      <c r="P316" s="62"/>
      <c r="Q316" s="62"/>
      <c r="R316" s="62"/>
      <c r="S316" s="62"/>
      <c r="T316" s="63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T316" s="15" t="s">
        <v>145</v>
      </c>
      <c r="AU316" s="15" t="s">
        <v>83</v>
      </c>
    </row>
    <row r="317" spans="1:65" s="2" customFormat="1" ht="21.75" customHeight="1">
      <c r="A317" s="32"/>
      <c r="B317" s="33"/>
      <c r="C317" s="171" t="s">
        <v>754</v>
      </c>
      <c r="D317" s="171" t="s">
        <v>138</v>
      </c>
      <c r="E317" s="172" t="s">
        <v>5165</v>
      </c>
      <c r="F317" s="173" t="s">
        <v>5166</v>
      </c>
      <c r="G317" s="174" t="s">
        <v>276</v>
      </c>
      <c r="H317" s="175">
        <v>500</v>
      </c>
      <c r="I317" s="176"/>
      <c r="J317" s="177">
        <f>ROUND(I317*H317,2)</f>
        <v>0</v>
      </c>
      <c r="K317" s="173" t="s">
        <v>4746</v>
      </c>
      <c r="L317" s="37"/>
      <c r="M317" s="178" t="s">
        <v>19</v>
      </c>
      <c r="N317" s="179" t="s">
        <v>44</v>
      </c>
      <c r="O317" s="62"/>
      <c r="P317" s="180">
        <f>O317*H317</f>
        <v>0</v>
      </c>
      <c r="Q317" s="180">
        <v>0</v>
      </c>
      <c r="R317" s="180">
        <f>Q317*H317</f>
        <v>0</v>
      </c>
      <c r="S317" s="180">
        <v>0</v>
      </c>
      <c r="T317" s="181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82" t="s">
        <v>143</v>
      </c>
      <c r="AT317" s="182" t="s">
        <v>138</v>
      </c>
      <c r="AU317" s="182" t="s">
        <v>83</v>
      </c>
      <c r="AY317" s="15" t="s">
        <v>136</v>
      </c>
      <c r="BE317" s="183">
        <f>IF(N317="základní",J317,0)</f>
        <v>0</v>
      </c>
      <c r="BF317" s="183">
        <f>IF(N317="snížená",J317,0)</f>
        <v>0</v>
      </c>
      <c r="BG317" s="183">
        <f>IF(N317="zákl. přenesená",J317,0)</f>
        <v>0</v>
      </c>
      <c r="BH317" s="183">
        <f>IF(N317="sníž. přenesená",J317,0)</f>
        <v>0</v>
      </c>
      <c r="BI317" s="183">
        <f>IF(N317="nulová",J317,0)</f>
        <v>0</v>
      </c>
      <c r="BJ317" s="15" t="s">
        <v>81</v>
      </c>
      <c r="BK317" s="183">
        <f>ROUND(I317*H317,2)</f>
        <v>0</v>
      </c>
      <c r="BL317" s="15" t="s">
        <v>143</v>
      </c>
      <c r="BM317" s="182" t="s">
        <v>5167</v>
      </c>
    </row>
    <row r="318" spans="1:65" s="2" customFormat="1" ht="29.25">
      <c r="A318" s="32"/>
      <c r="B318" s="33"/>
      <c r="C318" s="34"/>
      <c r="D318" s="184" t="s">
        <v>145</v>
      </c>
      <c r="E318" s="34"/>
      <c r="F318" s="185" t="s">
        <v>5168</v>
      </c>
      <c r="G318" s="34"/>
      <c r="H318" s="34"/>
      <c r="I318" s="186"/>
      <c r="J318" s="34"/>
      <c r="K318" s="34"/>
      <c r="L318" s="37"/>
      <c r="M318" s="187"/>
      <c r="N318" s="188"/>
      <c r="O318" s="62"/>
      <c r="P318" s="62"/>
      <c r="Q318" s="62"/>
      <c r="R318" s="62"/>
      <c r="S318" s="62"/>
      <c r="T318" s="63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T318" s="15" t="s">
        <v>145</v>
      </c>
      <c r="AU318" s="15" t="s">
        <v>83</v>
      </c>
    </row>
    <row r="319" spans="1:65" s="2" customFormat="1" ht="19.5">
      <c r="A319" s="32"/>
      <c r="B319" s="33"/>
      <c r="C319" s="34"/>
      <c r="D319" s="184" t="s">
        <v>4385</v>
      </c>
      <c r="E319" s="34"/>
      <c r="F319" s="201" t="s">
        <v>4940</v>
      </c>
      <c r="G319" s="34"/>
      <c r="H319" s="34"/>
      <c r="I319" s="186"/>
      <c r="J319" s="34"/>
      <c r="K319" s="34"/>
      <c r="L319" s="37"/>
      <c r="M319" s="187"/>
      <c r="N319" s="188"/>
      <c r="O319" s="62"/>
      <c r="P319" s="62"/>
      <c r="Q319" s="62"/>
      <c r="R319" s="62"/>
      <c r="S319" s="62"/>
      <c r="T319" s="63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T319" s="15" t="s">
        <v>4385</v>
      </c>
      <c r="AU319" s="15" t="s">
        <v>83</v>
      </c>
    </row>
    <row r="320" spans="1:65" s="2" customFormat="1" ht="21.75" customHeight="1">
      <c r="A320" s="32"/>
      <c r="B320" s="33"/>
      <c r="C320" s="171" t="s">
        <v>760</v>
      </c>
      <c r="D320" s="171" t="s">
        <v>138</v>
      </c>
      <c r="E320" s="172" t="s">
        <v>5169</v>
      </c>
      <c r="F320" s="173" t="s">
        <v>5170</v>
      </c>
      <c r="G320" s="174" t="s">
        <v>276</v>
      </c>
      <c r="H320" s="175">
        <v>500</v>
      </c>
      <c r="I320" s="176"/>
      <c r="J320" s="177">
        <f>ROUND(I320*H320,2)</f>
        <v>0</v>
      </c>
      <c r="K320" s="173" t="s">
        <v>4746</v>
      </c>
      <c r="L320" s="37"/>
      <c r="M320" s="178" t="s">
        <v>19</v>
      </c>
      <c r="N320" s="179" t="s">
        <v>44</v>
      </c>
      <c r="O320" s="62"/>
      <c r="P320" s="180">
        <f>O320*H320</f>
        <v>0</v>
      </c>
      <c r="Q320" s="180">
        <v>0</v>
      </c>
      <c r="R320" s="180">
        <f>Q320*H320</f>
        <v>0</v>
      </c>
      <c r="S320" s="180">
        <v>0</v>
      </c>
      <c r="T320" s="181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82" t="s">
        <v>143</v>
      </c>
      <c r="AT320" s="182" t="s">
        <v>138</v>
      </c>
      <c r="AU320" s="182" t="s">
        <v>83</v>
      </c>
      <c r="AY320" s="15" t="s">
        <v>136</v>
      </c>
      <c r="BE320" s="183">
        <f>IF(N320="základní",J320,0)</f>
        <v>0</v>
      </c>
      <c r="BF320" s="183">
        <f>IF(N320="snížená",J320,0)</f>
        <v>0</v>
      </c>
      <c r="BG320" s="183">
        <f>IF(N320="zákl. přenesená",J320,0)</f>
        <v>0</v>
      </c>
      <c r="BH320" s="183">
        <f>IF(N320="sníž. přenesená",J320,0)</f>
        <v>0</v>
      </c>
      <c r="BI320" s="183">
        <f>IF(N320="nulová",J320,0)</f>
        <v>0</v>
      </c>
      <c r="BJ320" s="15" t="s">
        <v>81</v>
      </c>
      <c r="BK320" s="183">
        <f>ROUND(I320*H320,2)</f>
        <v>0</v>
      </c>
      <c r="BL320" s="15" t="s">
        <v>143</v>
      </c>
      <c r="BM320" s="182" t="s">
        <v>5171</v>
      </c>
    </row>
    <row r="321" spans="1:65" s="2" customFormat="1" ht="29.25">
      <c r="A321" s="32"/>
      <c r="B321" s="33"/>
      <c r="C321" s="34"/>
      <c r="D321" s="184" t="s">
        <v>145</v>
      </c>
      <c r="E321" s="34"/>
      <c r="F321" s="185" t="s">
        <v>5172</v>
      </c>
      <c r="G321" s="34"/>
      <c r="H321" s="34"/>
      <c r="I321" s="186"/>
      <c r="J321" s="34"/>
      <c r="K321" s="34"/>
      <c r="L321" s="37"/>
      <c r="M321" s="187"/>
      <c r="N321" s="188"/>
      <c r="O321" s="62"/>
      <c r="P321" s="62"/>
      <c r="Q321" s="62"/>
      <c r="R321" s="62"/>
      <c r="S321" s="62"/>
      <c r="T321" s="63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T321" s="15" t="s">
        <v>145</v>
      </c>
      <c r="AU321" s="15" t="s">
        <v>83</v>
      </c>
    </row>
    <row r="322" spans="1:65" s="2" customFormat="1" ht="19.5">
      <c r="A322" s="32"/>
      <c r="B322" s="33"/>
      <c r="C322" s="34"/>
      <c r="D322" s="184" t="s">
        <v>4385</v>
      </c>
      <c r="E322" s="34"/>
      <c r="F322" s="201" t="s">
        <v>4940</v>
      </c>
      <c r="G322" s="34"/>
      <c r="H322" s="34"/>
      <c r="I322" s="186"/>
      <c r="J322" s="34"/>
      <c r="K322" s="34"/>
      <c r="L322" s="37"/>
      <c r="M322" s="187"/>
      <c r="N322" s="188"/>
      <c r="O322" s="62"/>
      <c r="P322" s="62"/>
      <c r="Q322" s="62"/>
      <c r="R322" s="62"/>
      <c r="S322" s="62"/>
      <c r="T322" s="63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T322" s="15" t="s">
        <v>4385</v>
      </c>
      <c r="AU322" s="15" t="s">
        <v>83</v>
      </c>
    </row>
    <row r="323" spans="1:65" s="2" customFormat="1" ht="21.75" customHeight="1">
      <c r="A323" s="32"/>
      <c r="B323" s="33"/>
      <c r="C323" s="171" t="s">
        <v>766</v>
      </c>
      <c r="D323" s="171" t="s">
        <v>138</v>
      </c>
      <c r="E323" s="172" t="s">
        <v>5173</v>
      </c>
      <c r="F323" s="173" t="s">
        <v>5174</v>
      </c>
      <c r="G323" s="174" t="s">
        <v>276</v>
      </c>
      <c r="H323" s="175">
        <v>200</v>
      </c>
      <c r="I323" s="176"/>
      <c r="J323" s="177">
        <f>ROUND(I323*H323,2)</f>
        <v>0</v>
      </c>
      <c r="K323" s="173" t="s">
        <v>4746</v>
      </c>
      <c r="L323" s="37"/>
      <c r="M323" s="178" t="s">
        <v>19</v>
      </c>
      <c r="N323" s="179" t="s">
        <v>44</v>
      </c>
      <c r="O323" s="62"/>
      <c r="P323" s="180">
        <f>O323*H323</f>
        <v>0</v>
      </c>
      <c r="Q323" s="180">
        <v>0</v>
      </c>
      <c r="R323" s="180">
        <f>Q323*H323</f>
        <v>0</v>
      </c>
      <c r="S323" s="180">
        <v>0</v>
      </c>
      <c r="T323" s="181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82" t="s">
        <v>143</v>
      </c>
      <c r="AT323" s="182" t="s">
        <v>138</v>
      </c>
      <c r="AU323" s="182" t="s">
        <v>83</v>
      </c>
      <c r="AY323" s="15" t="s">
        <v>136</v>
      </c>
      <c r="BE323" s="183">
        <f>IF(N323="základní",J323,0)</f>
        <v>0</v>
      </c>
      <c r="BF323" s="183">
        <f>IF(N323="snížená",J323,0)</f>
        <v>0</v>
      </c>
      <c r="BG323" s="183">
        <f>IF(N323="zákl. přenesená",J323,0)</f>
        <v>0</v>
      </c>
      <c r="BH323" s="183">
        <f>IF(N323="sníž. přenesená",J323,0)</f>
        <v>0</v>
      </c>
      <c r="BI323" s="183">
        <f>IF(N323="nulová",J323,0)</f>
        <v>0</v>
      </c>
      <c r="BJ323" s="15" t="s">
        <v>81</v>
      </c>
      <c r="BK323" s="183">
        <f>ROUND(I323*H323,2)</f>
        <v>0</v>
      </c>
      <c r="BL323" s="15" t="s">
        <v>143</v>
      </c>
      <c r="BM323" s="182" t="s">
        <v>5175</v>
      </c>
    </row>
    <row r="324" spans="1:65" s="2" customFormat="1" ht="29.25">
      <c r="A324" s="32"/>
      <c r="B324" s="33"/>
      <c r="C324" s="34"/>
      <c r="D324" s="184" t="s">
        <v>145</v>
      </c>
      <c r="E324" s="34"/>
      <c r="F324" s="185" t="s">
        <v>5176</v>
      </c>
      <c r="G324" s="34"/>
      <c r="H324" s="34"/>
      <c r="I324" s="186"/>
      <c r="J324" s="34"/>
      <c r="K324" s="34"/>
      <c r="L324" s="37"/>
      <c r="M324" s="187"/>
      <c r="N324" s="188"/>
      <c r="O324" s="62"/>
      <c r="P324" s="62"/>
      <c r="Q324" s="62"/>
      <c r="R324" s="62"/>
      <c r="S324" s="62"/>
      <c r="T324" s="63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T324" s="15" t="s">
        <v>145</v>
      </c>
      <c r="AU324" s="15" t="s">
        <v>83</v>
      </c>
    </row>
    <row r="325" spans="1:65" s="2" customFormat="1" ht="21.75" customHeight="1">
      <c r="A325" s="32"/>
      <c r="B325" s="33"/>
      <c r="C325" s="171" t="s">
        <v>772</v>
      </c>
      <c r="D325" s="171" t="s">
        <v>138</v>
      </c>
      <c r="E325" s="172" t="s">
        <v>5177</v>
      </c>
      <c r="F325" s="173" t="s">
        <v>5178</v>
      </c>
      <c r="G325" s="174" t="s">
        <v>276</v>
      </c>
      <c r="H325" s="175">
        <v>200</v>
      </c>
      <c r="I325" s="176"/>
      <c r="J325" s="177">
        <f>ROUND(I325*H325,2)</f>
        <v>0</v>
      </c>
      <c r="K325" s="173" t="s">
        <v>4746</v>
      </c>
      <c r="L325" s="37"/>
      <c r="M325" s="178" t="s">
        <v>19</v>
      </c>
      <c r="N325" s="179" t="s">
        <v>44</v>
      </c>
      <c r="O325" s="62"/>
      <c r="P325" s="180">
        <f>O325*H325</f>
        <v>0</v>
      </c>
      <c r="Q325" s="180">
        <v>0</v>
      </c>
      <c r="R325" s="180">
        <f>Q325*H325</f>
        <v>0</v>
      </c>
      <c r="S325" s="180">
        <v>0</v>
      </c>
      <c r="T325" s="181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82" t="s">
        <v>143</v>
      </c>
      <c r="AT325" s="182" t="s">
        <v>138</v>
      </c>
      <c r="AU325" s="182" t="s">
        <v>83</v>
      </c>
      <c r="AY325" s="15" t="s">
        <v>136</v>
      </c>
      <c r="BE325" s="183">
        <f>IF(N325="základní",J325,0)</f>
        <v>0</v>
      </c>
      <c r="BF325" s="183">
        <f>IF(N325="snížená",J325,0)</f>
        <v>0</v>
      </c>
      <c r="BG325" s="183">
        <f>IF(N325="zákl. přenesená",J325,0)</f>
        <v>0</v>
      </c>
      <c r="BH325" s="183">
        <f>IF(N325="sníž. přenesená",J325,0)</f>
        <v>0</v>
      </c>
      <c r="BI325" s="183">
        <f>IF(N325="nulová",J325,0)</f>
        <v>0</v>
      </c>
      <c r="BJ325" s="15" t="s">
        <v>81</v>
      </c>
      <c r="BK325" s="183">
        <f>ROUND(I325*H325,2)</f>
        <v>0</v>
      </c>
      <c r="BL325" s="15" t="s">
        <v>143</v>
      </c>
      <c r="BM325" s="182" t="s">
        <v>5179</v>
      </c>
    </row>
    <row r="326" spans="1:65" s="2" customFormat="1" ht="29.25">
      <c r="A326" s="32"/>
      <c r="B326" s="33"/>
      <c r="C326" s="34"/>
      <c r="D326" s="184" t="s">
        <v>145</v>
      </c>
      <c r="E326" s="34"/>
      <c r="F326" s="185" t="s">
        <v>5180</v>
      </c>
      <c r="G326" s="34"/>
      <c r="H326" s="34"/>
      <c r="I326" s="186"/>
      <c r="J326" s="34"/>
      <c r="K326" s="34"/>
      <c r="L326" s="37"/>
      <c r="M326" s="187"/>
      <c r="N326" s="188"/>
      <c r="O326" s="62"/>
      <c r="P326" s="62"/>
      <c r="Q326" s="62"/>
      <c r="R326" s="62"/>
      <c r="S326" s="62"/>
      <c r="T326" s="63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T326" s="15" t="s">
        <v>145</v>
      </c>
      <c r="AU326" s="15" t="s">
        <v>83</v>
      </c>
    </row>
    <row r="327" spans="1:65" s="2" customFormat="1" ht="16.5" customHeight="1">
      <c r="A327" s="32"/>
      <c r="B327" s="33"/>
      <c r="C327" s="171" t="s">
        <v>778</v>
      </c>
      <c r="D327" s="171" t="s">
        <v>138</v>
      </c>
      <c r="E327" s="172" t="s">
        <v>5181</v>
      </c>
      <c r="F327" s="173" t="s">
        <v>5182</v>
      </c>
      <c r="G327" s="174" t="s">
        <v>168</v>
      </c>
      <c r="H327" s="175">
        <v>10</v>
      </c>
      <c r="I327" s="176"/>
      <c r="J327" s="177">
        <f>ROUND(I327*H327,2)</f>
        <v>0</v>
      </c>
      <c r="K327" s="173" t="s">
        <v>4746</v>
      </c>
      <c r="L327" s="37"/>
      <c r="M327" s="178" t="s">
        <v>19</v>
      </c>
      <c r="N327" s="179" t="s">
        <v>44</v>
      </c>
      <c r="O327" s="62"/>
      <c r="P327" s="180">
        <f>O327*H327</f>
        <v>0</v>
      </c>
      <c r="Q327" s="180">
        <v>0</v>
      </c>
      <c r="R327" s="180">
        <f>Q327*H327</f>
        <v>0</v>
      </c>
      <c r="S327" s="180">
        <v>0</v>
      </c>
      <c r="T327" s="181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82" t="s">
        <v>143</v>
      </c>
      <c r="AT327" s="182" t="s">
        <v>138</v>
      </c>
      <c r="AU327" s="182" t="s">
        <v>83</v>
      </c>
      <c r="AY327" s="15" t="s">
        <v>136</v>
      </c>
      <c r="BE327" s="183">
        <f>IF(N327="základní",J327,0)</f>
        <v>0</v>
      </c>
      <c r="BF327" s="183">
        <f>IF(N327="snížená",J327,0)</f>
        <v>0</v>
      </c>
      <c r="BG327" s="183">
        <f>IF(N327="zákl. přenesená",J327,0)</f>
        <v>0</v>
      </c>
      <c r="BH327" s="183">
        <f>IF(N327="sníž. přenesená",J327,0)</f>
        <v>0</v>
      </c>
      <c r="BI327" s="183">
        <f>IF(N327="nulová",J327,0)</f>
        <v>0</v>
      </c>
      <c r="BJ327" s="15" t="s">
        <v>81</v>
      </c>
      <c r="BK327" s="183">
        <f>ROUND(I327*H327,2)</f>
        <v>0</v>
      </c>
      <c r="BL327" s="15" t="s">
        <v>143</v>
      </c>
      <c r="BM327" s="182" t="s">
        <v>5183</v>
      </c>
    </row>
    <row r="328" spans="1:65" s="2" customFormat="1" ht="19.5">
      <c r="A328" s="32"/>
      <c r="B328" s="33"/>
      <c r="C328" s="34"/>
      <c r="D328" s="184" t="s">
        <v>145</v>
      </c>
      <c r="E328" s="34"/>
      <c r="F328" s="185" t="s">
        <v>5184</v>
      </c>
      <c r="G328" s="34"/>
      <c r="H328" s="34"/>
      <c r="I328" s="186"/>
      <c r="J328" s="34"/>
      <c r="K328" s="34"/>
      <c r="L328" s="37"/>
      <c r="M328" s="187"/>
      <c r="N328" s="188"/>
      <c r="O328" s="62"/>
      <c r="P328" s="62"/>
      <c r="Q328" s="62"/>
      <c r="R328" s="62"/>
      <c r="S328" s="62"/>
      <c r="T328" s="63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T328" s="15" t="s">
        <v>145</v>
      </c>
      <c r="AU328" s="15" t="s">
        <v>83</v>
      </c>
    </row>
    <row r="329" spans="1:65" s="2" customFormat="1" ht="16.5" customHeight="1">
      <c r="A329" s="32"/>
      <c r="B329" s="33"/>
      <c r="C329" s="171" t="s">
        <v>783</v>
      </c>
      <c r="D329" s="171" t="s">
        <v>138</v>
      </c>
      <c r="E329" s="172" t="s">
        <v>5185</v>
      </c>
      <c r="F329" s="173" t="s">
        <v>5186</v>
      </c>
      <c r="G329" s="174" t="s">
        <v>168</v>
      </c>
      <c r="H329" s="175">
        <v>10</v>
      </c>
      <c r="I329" s="176"/>
      <c r="J329" s="177">
        <f>ROUND(I329*H329,2)</f>
        <v>0</v>
      </c>
      <c r="K329" s="173" t="s">
        <v>4746</v>
      </c>
      <c r="L329" s="37"/>
      <c r="M329" s="178" t="s">
        <v>19</v>
      </c>
      <c r="N329" s="179" t="s">
        <v>44</v>
      </c>
      <c r="O329" s="62"/>
      <c r="P329" s="180">
        <f>O329*H329</f>
        <v>0</v>
      </c>
      <c r="Q329" s="180">
        <v>0</v>
      </c>
      <c r="R329" s="180">
        <f>Q329*H329</f>
        <v>0</v>
      </c>
      <c r="S329" s="180">
        <v>0</v>
      </c>
      <c r="T329" s="181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82" t="s">
        <v>143</v>
      </c>
      <c r="AT329" s="182" t="s">
        <v>138</v>
      </c>
      <c r="AU329" s="182" t="s">
        <v>83</v>
      </c>
      <c r="AY329" s="15" t="s">
        <v>136</v>
      </c>
      <c r="BE329" s="183">
        <f>IF(N329="základní",J329,0)</f>
        <v>0</v>
      </c>
      <c r="BF329" s="183">
        <f>IF(N329="snížená",J329,0)</f>
        <v>0</v>
      </c>
      <c r="BG329" s="183">
        <f>IF(N329="zákl. přenesená",J329,0)</f>
        <v>0</v>
      </c>
      <c r="BH329" s="183">
        <f>IF(N329="sníž. přenesená",J329,0)</f>
        <v>0</v>
      </c>
      <c r="BI329" s="183">
        <f>IF(N329="nulová",J329,0)</f>
        <v>0</v>
      </c>
      <c r="BJ329" s="15" t="s">
        <v>81</v>
      </c>
      <c r="BK329" s="183">
        <f>ROUND(I329*H329,2)</f>
        <v>0</v>
      </c>
      <c r="BL329" s="15" t="s">
        <v>143</v>
      </c>
      <c r="BM329" s="182" t="s">
        <v>5187</v>
      </c>
    </row>
    <row r="330" spans="1:65" s="2" customFormat="1" ht="19.5">
      <c r="A330" s="32"/>
      <c r="B330" s="33"/>
      <c r="C330" s="34"/>
      <c r="D330" s="184" t="s">
        <v>145</v>
      </c>
      <c r="E330" s="34"/>
      <c r="F330" s="185" t="s">
        <v>5188</v>
      </c>
      <c r="G330" s="34"/>
      <c r="H330" s="34"/>
      <c r="I330" s="186"/>
      <c r="J330" s="34"/>
      <c r="K330" s="34"/>
      <c r="L330" s="37"/>
      <c r="M330" s="187"/>
      <c r="N330" s="188"/>
      <c r="O330" s="62"/>
      <c r="P330" s="62"/>
      <c r="Q330" s="62"/>
      <c r="R330" s="62"/>
      <c r="S330" s="62"/>
      <c r="T330" s="63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T330" s="15" t="s">
        <v>145</v>
      </c>
      <c r="AU330" s="15" t="s">
        <v>83</v>
      </c>
    </row>
    <row r="331" spans="1:65" s="2" customFormat="1" ht="16.5" customHeight="1">
      <c r="A331" s="32"/>
      <c r="B331" s="33"/>
      <c r="C331" s="171" t="s">
        <v>789</v>
      </c>
      <c r="D331" s="171" t="s">
        <v>138</v>
      </c>
      <c r="E331" s="172" t="s">
        <v>5189</v>
      </c>
      <c r="F331" s="173" t="s">
        <v>5190</v>
      </c>
      <c r="G331" s="174" t="s">
        <v>168</v>
      </c>
      <c r="H331" s="175">
        <v>10</v>
      </c>
      <c r="I331" s="176"/>
      <c r="J331" s="177">
        <f>ROUND(I331*H331,2)</f>
        <v>0</v>
      </c>
      <c r="K331" s="173" t="s">
        <v>4746</v>
      </c>
      <c r="L331" s="37"/>
      <c r="M331" s="178" t="s">
        <v>19</v>
      </c>
      <c r="N331" s="179" t="s">
        <v>44</v>
      </c>
      <c r="O331" s="62"/>
      <c r="P331" s="180">
        <f>O331*H331</f>
        <v>0</v>
      </c>
      <c r="Q331" s="180">
        <v>0</v>
      </c>
      <c r="R331" s="180">
        <f>Q331*H331</f>
        <v>0</v>
      </c>
      <c r="S331" s="180">
        <v>0</v>
      </c>
      <c r="T331" s="181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82" t="s">
        <v>143</v>
      </c>
      <c r="AT331" s="182" t="s">
        <v>138</v>
      </c>
      <c r="AU331" s="182" t="s">
        <v>83</v>
      </c>
      <c r="AY331" s="15" t="s">
        <v>136</v>
      </c>
      <c r="BE331" s="183">
        <f>IF(N331="základní",J331,0)</f>
        <v>0</v>
      </c>
      <c r="BF331" s="183">
        <f>IF(N331="snížená",J331,0)</f>
        <v>0</v>
      </c>
      <c r="BG331" s="183">
        <f>IF(N331="zákl. přenesená",J331,0)</f>
        <v>0</v>
      </c>
      <c r="BH331" s="183">
        <f>IF(N331="sníž. přenesená",J331,0)</f>
        <v>0</v>
      </c>
      <c r="BI331" s="183">
        <f>IF(N331="nulová",J331,0)</f>
        <v>0</v>
      </c>
      <c r="BJ331" s="15" t="s">
        <v>81</v>
      </c>
      <c r="BK331" s="183">
        <f>ROUND(I331*H331,2)</f>
        <v>0</v>
      </c>
      <c r="BL331" s="15" t="s">
        <v>143</v>
      </c>
      <c r="BM331" s="182" t="s">
        <v>5191</v>
      </c>
    </row>
    <row r="332" spans="1:65" s="2" customFormat="1" ht="19.5">
      <c r="A332" s="32"/>
      <c r="B332" s="33"/>
      <c r="C332" s="34"/>
      <c r="D332" s="184" t="s">
        <v>145</v>
      </c>
      <c r="E332" s="34"/>
      <c r="F332" s="185" t="s">
        <v>5192</v>
      </c>
      <c r="G332" s="34"/>
      <c r="H332" s="34"/>
      <c r="I332" s="186"/>
      <c r="J332" s="34"/>
      <c r="K332" s="34"/>
      <c r="L332" s="37"/>
      <c r="M332" s="187"/>
      <c r="N332" s="188"/>
      <c r="O332" s="62"/>
      <c r="P332" s="62"/>
      <c r="Q332" s="62"/>
      <c r="R332" s="62"/>
      <c r="S332" s="62"/>
      <c r="T332" s="63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T332" s="15" t="s">
        <v>145</v>
      </c>
      <c r="AU332" s="15" t="s">
        <v>83</v>
      </c>
    </row>
    <row r="333" spans="1:65" s="2" customFormat="1" ht="16.5" customHeight="1">
      <c r="A333" s="32"/>
      <c r="B333" s="33"/>
      <c r="C333" s="171" t="s">
        <v>795</v>
      </c>
      <c r="D333" s="171" t="s">
        <v>138</v>
      </c>
      <c r="E333" s="172" t="s">
        <v>5193</v>
      </c>
      <c r="F333" s="173" t="s">
        <v>5194</v>
      </c>
      <c r="G333" s="174" t="s">
        <v>263</v>
      </c>
      <c r="H333" s="175">
        <v>5</v>
      </c>
      <c r="I333" s="176"/>
      <c r="J333" s="177">
        <f>ROUND(I333*H333,2)</f>
        <v>0</v>
      </c>
      <c r="K333" s="173" t="s">
        <v>4746</v>
      </c>
      <c r="L333" s="37"/>
      <c r="M333" s="178" t="s">
        <v>19</v>
      </c>
      <c r="N333" s="179" t="s">
        <v>44</v>
      </c>
      <c r="O333" s="62"/>
      <c r="P333" s="180">
        <f>O333*H333</f>
        <v>0</v>
      </c>
      <c r="Q333" s="180">
        <v>0</v>
      </c>
      <c r="R333" s="180">
        <f>Q333*H333</f>
        <v>0</v>
      </c>
      <c r="S333" s="180">
        <v>0</v>
      </c>
      <c r="T333" s="181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82" t="s">
        <v>143</v>
      </c>
      <c r="AT333" s="182" t="s">
        <v>138</v>
      </c>
      <c r="AU333" s="182" t="s">
        <v>83</v>
      </c>
      <c r="AY333" s="15" t="s">
        <v>136</v>
      </c>
      <c r="BE333" s="183">
        <f>IF(N333="základní",J333,0)</f>
        <v>0</v>
      </c>
      <c r="BF333" s="183">
        <f>IF(N333="snížená",J333,0)</f>
        <v>0</v>
      </c>
      <c r="BG333" s="183">
        <f>IF(N333="zákl. přenesená",J333,0)</f>
        <v>0</v>
      </c>
      <c r="BH333" s="183">
        <f>IF(N333="sníž. přenesená",J333,0)</f>
        <v>0</v>
      </c>
      <c r="BI333" s="183">
        <f>IF(N333="nulová",J333,0)</f>
        <v>0</v>
      </c>
      <c r="BJ333" s="15" t="s">
        <v>81</v>
      </c>
      <c r="BK333" s="183">
        <f>ROUND(I333*H333,2)</f>
        <v>0</v>
      </c>
      <c r="BL333" s="15" t="s">
        <v>143</v>
      </c>
      <c r="BM333" s="182" t="s">
        <v>5195</v>
      </c>
    </row>
    <row r="334" spans="1:65" s="2" customFormat="1" ht="29.25">
      <c r="A334" s="32"/>
      <c r="B334" s="33"/>
      <c r="C334" s="34"/>
      <c r="D334" s="184" t="s">
        <v>145</v>
      </c>
      <c r="E334" s="34"/>
      <c r="F334" s="185" t="s">
        <v>5196</v>
      </c>
      <c r="G334" s="34"/>
      <c r="H334" s="34"/>
      <c r="I334" s="186"/>
      <c r="J334" s="34"/>
      <c r="K334" s="34"/>
      <c r="L334" s="37"/>
      <c r="M334" s="187"/>
      <c r="N334" s="188"/>
      <c r="O334" s="62"/>
      <c r="P334" s="62"/>
      <c r="Q334" s="62"/>
      <c r="R334" s="62"/>
      <c r="S334" s="62"/>
      <c r="T334" s="63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T334" s="15" t="s">
        <v>145</v>
      </c>
      <c r="AU334" s="15" t="s">
        <v>83</v>
      </c>
    </row>
    <row r="335" spans="1:65" s="2" customFormat="1" ht="16.5" customHeight="1">
      <c r="A335" s="32"/>
      <c r="B335" s="33"/>
      <c r="C335" s="171" t="s">
        <v>801</v>
      </c>
      <c r="D335" s="171" t="s">
        <v>138</v>
      </c>
      <c r="E335" s="172" t="s">
        <v>5197</v>
      </c>
      <c r="F335" s="173" t="s">
        <v>5198</v>
      </c>
      <c r="G335" s="174" t="s">
        <v>263</v>
      </c>
      <c r="H335" s="175">
        <v>10</v>
      </c>
      <c r="I335" s="176"/>
      <c r="J335" s="177">
        <f>ROUND(I335*H335,2)</f>
        <v>0</v>
      </c>
      <c r="K335" s="173" t="s">
        <v>4746</v>
      </c>
      <c r="L335" s="37"/>
      <c r="M335" s="178" t="s">
        <v>19</v>
      </c>
      <c r="N335" s="179" t="s">
        <v>44</v>
      </c>
      <c r="O335" s="62"/>
      <c r="P335" s="180">
        <f>O335*H335</f>
        <v>0</v>
      </c>
      <c r="Q335" s="180">
        <v>0</v>
      </c>
      <c r="R335" s="180">
        <f>Q335*H335</f>
        <v>0</v>
      </c>
      <c r="S335" s="180">
        <v>0</v>
      </c>
      <c r="T335" s="181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82" t="s">
        <v>143</v>
      </c>
      <c r="AT335" s="182" t="s">
        <v>138</v>
      </c>
      <c r="AU335" s="182" t="s">
        <v>83</v>
      </c>
      <c r="AY335" s="15" t="s">
        <v>136</v>
      </c>
      <c r="BE335" s="183">
        <f>IF(N335="základní",J335,0)</f>
        <v>0</v>
      </c>
      <c r="BF335" s="183">
        <f>IF(N335="snížená",J335,0)</f>
        <v>0</v>
      </c>
      <c r="BG335" s="183">
        <f>IF(N335="zákl. přenesená",J335,0)</f>
        <v>0</v>
      </c>
      <c r="BH335" s="183">
        <f>IF(N335="sníž. přenesená",J335,0)</f>
        <v>0</v>
      </c>
      <c r="BI335" s="183">
        <f>IF(N335="nulová",J335,0)</f>
        <v>0</v>
      </c>
      <c r="BJ335" s="15" t="s">
        <v>81</v>
      </c>
      <c r="BK335" s="183">
        <f>ROUND(I335*H335,2)</f>
        <v>0</v>
      </c>
      <c r="BL335" s="15" t="s">
        <v>143</v>
      </c>
      <c r="BM335" s="182" t="s">
        <v>5199</v>
      </c>
    </row>
    <row r="336" spans="1:65" s="2" customFormat="1" ht="29.25">
      <c r="A336" s="32"/>
      <c r="B336" s="33"/>
      <c r="C336" s="34"/>
      <c r="D336" s="184" t="s">
        <v>145</v>
      </c>
      <c r="E336" s="34"/>
      <c r="F336" s="185" t="s">
        <v>5200</v>
      </c>
      <c r="G336" s="34"/>
      <c r="H336" s="34"/>
      <c r="I336" s="186"/>
      <c r="J336" s="34"/>
      <c r="K336" s="34"/>
      <c r="L336" s="37"/>
      <c r="M336" s="187"/>
      <c r="N336" s="188"/>
      <c r="O336" s="62"/>
      <c r="P336" s="62"/>
      <c r="Q336" s="62"/>
      <c r="R336" s="62"/>
      <c r="S336" s="62"/>
      <c r="T336" s="63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T336" s="15" t="s">
        <v>145</v>
      </c>
      <c r="AU336" s="15" t="s">
        <v>83</v>
      </c>
    </row>
    <row r="337" spans="1:65" s="2" customFormat="1" ht="16.5" customHeight="1">
      <c r="A337" s="32"/>
      <c r="B337" s="33"/>
      <c r="C337" s="171" t="s">
        <v>807</v>
      </c>
      <c r="D337" s="171" t="s">
        <v>138</v>
      </c>
      <c r="E337" s="172" t="s">
        <v>5201</v>
      </c>
      <c r="F337" s="173" t="s">
        <v>5202</v>
      </c>
      <c r="G337" s="174" t="s">
        <v>263</v>
      </c>
      <c r="H337" s="175">
        <v>2</v>
      </c>
      <c r="I337" s="176"/>
      <c r="J337" s="177">
        <f>ROUND(I337*H337,2)</f>
        <v>0</v>
      </c>
      <c r="K337" s="173" t="s">
        <v>4746</v>
      </c>
      <c r="L337" s="37"/>
      <c r="M337" s="178" t="s">
        <v>19</v>
      </c>
      <c r="N337" s="179" t="s">
        <v>44</v>
      </c>
      <c r="O337" s="62"/>
      <c r="P337" s="180">
        <f>O337*H337</f>
        <v>0</v>
      </c>
      <c r="Q337" s="180">
        <v>0</v>
      </c>
      <c r="R337" s="180">
        <f>Q337*H337</f>
        <v>0</v>
      </c>
      <c r="S337" s="180">
        <v>0</v>
      </c>
      <c r="T337" s="181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82" t="s">
        <v>143</v>
      </c>
      <c r="AT337" s="182" t="s">
        <v>138</v>
      </c>
      <c r="AU337" s="182" t="s">
        <v>83</v>
      </c>
      <c r="AY337" s="15" t="s">
        <v>136</v>
      </c>
      <c r="BE337" s="183">
        <f>IF(N337="základní",J337,0)</f>
        <v>0</v>
      </c>
      <c r="BF337" s="183">
        <f>IF(N337="snížená",J337,0)</f>
        <v>0</v>
      </c>
      <c r="BG337" s="183">
        <f>IF(N337="zákl. přenesená",J337,0)</f>
        <v>0</v>
      </c>
      <c r="BH337" s="183">
        <f>IF(N337="sníž. přenesená",J337,0)</f>
        <v>0</v>
      </c>
      <c r="BI337" s="183">
        <f>IF(N337="nulová",J337,0)</f>
        <v>0</v>
      </c>
      <c r="BJ337" s="15" t="s">
        <v>81</v>
      </c>
      <c r="BK337" s="183">
        <f>ROUND(I337*H337,2)</f>
        <v>0</v>
      </c>
      <c r="BL337" s="15" t="s">
        <v>143</v>
      </c>
      <c r="BM337" s="182" t="s">
        <v>5203</v>
      </c>
    </row>
    <row r="338" spans="1:65" s="2" customFormat="1" ht="29.25">
      <c r="A338" s="32"/>
      <c r="B338" s="33"/>
      <c r="C338" s="34"/>
      <c r="D338" s="184" t="s">
        <v>145</v>
      </c>
      <c r="E338" s="34"/>
      <c r="F338" s="185" t="s">
        <v>5204</v>
      </c>
      <c r="G338" s="34"/>
      <c r="H338" s="34"/>
      <c r="I338" s="186"/>
      <c r="J338" s="34"/>
      <c r="K338" s="34"/>
      <c r="L338" s="37"/>
      <c r="M338" s="187"/>
      <c r="N338" s="188"/>
      <c r="O338" s="62"/>
      <c r="P338" s="62"/>
      <c r="Q338" s="62"/>
      <c r="R338" s="62"/>
      <c r="S338" s="62"/>
      <c r="T338" s="63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T338" s="15" t="s">
        <v>145</v>
      </c>
      <c r="AU338" s="15" t="s">
        <v>83</v>
      </c>
    </row>
    <row r="339" spans="1:65" s="2" customFormat="1" ht="16.5" customHeight="1">
      <c r="A339" s="32"/>
      <c r="B339" s="33"/>
      <c r="C339" s="171" t="s">
        <v>814</v>
      </c>
      <c r="D339" s="171" t="s">
        <v>138</v>
      </c>
      <c r="E339" s="172" t="s">
        <v>5205</v>
      </c>
      <c r="F339" s="173" t="s">
        <v>5206</v>
      </c>
      <c r="G339" s="174" t="s">
        <v>263</v>
      </c>
      <c r="H339" s="175">
        <v>5</v>
      </c>
      <c r="I339" s="176"/>
      <c r="J339" s="177">
        <f>ROUND(I339*H339,2)</f>
        <v>0</v>
      </c>
      <c r="K339" s="173" t="s">
        <v>4746</v>
      </c>
      <c r="L339" s="37"/>
      <c r="M339" s="178" t="s">
        <v>19</v>
      </c>
      <c r="N339" s="179" t="s">
        <v>44</v>
      </c>
      <c r="O339" s="62"/>
      <c r="P339" s="180">
        <f>O339*H339</f>
        <v>0</v>
      </c>
      <c r="Q339" s="180">
        <v>0</v>
      </c>
      <c r="R339" s="180">
        <f>Q339*H339</f>
        <v>0</v>
      </c>
      <c r="S339" s="180">
        <v>0</v>
      </c>
      <c r="T339" s="181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82" t="s">
        <v>143</v>
      </c>
      <c r="AT339" s="182" t="s">
        <v>138</v>
      </c>
      <c r="AU339" s="182" t="s">
        <v>83</v>
      </c>
      <c r="AY339" s="15" t="s">
        <v>136</v>
      </c>
      <c r="BE339" s="183">
        <f>IF(N339="základní",J339,0)</f>
        <v>0</v>
      </c>
      <c r="BF339" s="183">
        <f>IF(N339="snížená",J339,0)</f>
        <v>0</v>
      </c>
      <c r="BG339" s="183">
        <f>IF(N339="zákl. přenesená",J339,0)</f>
        <v>0</v>
      </c>
      <c r="BH339" s="183">
        <f>IF(N339="sníž. přenesená",J339,0)</f>
        <v>0</v>
      </c>
      <c r="BI339" s="183">
        <f>IF(N339="nulová",J339,0)</f>
        <v>0</v>
      </c>
      <c r="BJ339" s="15" t="s">
        <v>81</v>
      </c>
      <c r="BK339" s="183">
        <f>ROUND(I339*H339,2)</f>
        <v>0</v>
      </c>
      <c r="BL339" s="15" t="s">
        <v>143</v>
      </c>
      <c r="BM339" s="182" t="s">
        <v>5207</v>
      </c>
    </row>
    <row r="340" spans="1:65" s="2" customFormat="1" ht="29.25">
      <c r="A340" s="32"/>
      <c r="B340" s="33"/>
      <c r="C340" s="34"/>
      <c r="D340" s="184" t="s">
        <v>145</v>
      </c>
      <c r="E340" s="34"/>
      <c r="F340" s="185" t="s">
        <v>5208</v>
      </c>
      <c r="G340" s="34"/>
      <c r="H340" s="34"/>
      <c r="I340" s="186"/>
      <c r="J340" s="34"/>
      <c r="K340" s="34"/>
      <c r="L340" s="37"/>
      <c r="M340" s="187"/>
      <c r="N340" s="188"/>
      <c r="O340" s="62"/>
      <c r="P340" s="62"/>
      <c r="Q340" s="62"/>
      <c r="R340" s="62"/>
      <c r="S340" s="62"/>
      <c r="T340" s="63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T340" s="15" t="s">
        <v>145</v>
      </c>
      <c r="AU340" s="15" t="s">
        <v>83</v>
      </c>
    </row>
    <row r="341" spans="1:65" s="2" customFormat="1" ht="16.5" customHeight="1">
      <c r="A341" s="32"/>
      <c r="B341" s="33"/>
      <c r="C341" s="171" t="s">
        <v>820</v>
      </c>
      <c r="D341" s="171" t="s">
        <v>138</v>
      </c>
      <c r="E341" s="172" t="s">
        <v>5209</v>
      </c>
      <c r="F341" s="173" t="s">
        <v>5210</v>
      </c>
      <c r="G341" s="174" t="s">
        <v>412</v>
      </c>
      <c r="H341" s="175">
        <v>0.5</v>
      </c>
      <c r="I341" s="176"/>
      <c r="J341" s="177">
        <f>ROUND(I341*H341,2)</f>
        <v>0</v>
      </c>
      <c r="K341" s="173" t="s">
        <v>4746</v>
      </c>
      <c r="L341" s="37"/>
      <c r="M341" s="178" t="s">
        <v>19</v>
      </c>
      <c r="N341" s="179" t="s">
        <v>44</v>
      </c>
      <c r="O341" s="62"/>
      <c r="P341" s="180">
        <f>O341*H341</f>
        <v>0</v>
      </c>
      <c r="Q341" s="180">
        <v>0</v>
      </c>
      <c r="R341" s="180">
        <f>Q341*H341</f>
        <v>0</v>
      </c>
      <c r="S341" s="180">
        <v>0</v>
      </c>
      <c r="T341" s="181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82" t="s">
        <v>143</v>
      </c>
      <c r="AT341" s="182" t="s">
        <v>138</v>
      </c>
      <c r="AU341" s="182" t="s">
        <v>83</v>
      </c>
      <c r="AY341" s="15" t="s">
        <v>136</v>
      </c>
      <c r="BE341" s="183">
        <f>IF(N341="základní",J341,0)</f>
        <v>0</v>
      </c>
      <c r="BF341" s="183">
        <f>IF(N341="snížená",J341,0)</f>
        <v>0</v>
      </c>
      <c r="BG341" s="183">
        <f>IF(N341="zákl. přenesená",J341,0)</f>
        <v>0</v>
      </c>
      <c r="BH341" s="183">
        <f>IF(N341="sníž. přenesená",J341,0)</f>
        <v>0</v>
      </c>
      <c r="BI341" s="183">
        <f>IF(N341="nulová",J341,0)</f>
        <v>0</v>
      </c>
      <c r="BJ341" s="15" t="s">
        <v>81</v>
      </c>
      <c r="BK341" s="183">
        <f>ROUND(I341*H341,2)</f>
        <v>0</v>
      </c>
      <c r="BL341" s="15" t="s">
        <v>143</v>
      </c>
      <c r="BM341" s="182" t="s">
        <v>5211</v>
      </c>
    </row>
    <row r="342" spans="1:65" s="2" customFormat="1" ht="19.5">
      <c r="A342" s="32"/>
      <c r="B342" s="33"/>
      <c r="C342" s="34"/>
      <c r="D342" s="184" t="s">
        <v>145</v>
      </c>
      <c r="E342" s="34"/>
      <c r="F342" s="185" t="s">
        <v>5212</v>
      </c>
      <c r="G342" s="34"/>
      <c r="H342" s="34"/>
      <c r="I342" s="186"/>
      <c r="J342" s="34"/>
      <c r="K342" s="34"/>
      <c r="L342" s="37"/>
      <c r="M342" s="187"/>
      <c r="N342" s="188"/>
      <c r="O342" s="62"/>
      <c r="P342" s="62"/>
      <c r="Q342" s="62"/>
      <c r="R342" s="62"/>
      <c r="S342" s="62"/>
      <c r="T342" s="63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T342" s="15" t="s">
        <v>145</v>
      </c>
      <c r="AU342" s="15" t="s">
        <v>83</v>
      </c>
    </row>
    <row r="343" spans="1:65" s="2" customFormat="1" ht="16.5" customHeight="1">
      <c r="A343" s="32"/>
      <c r="B343" s="33"/>
      <c r="C343" s="171" t="s">
        <v>826</v>
      </c>
      <c r="D343" s="171" t="s">
        <v>138</v>
      </c>
      <c r="E343" s="172" t="s">
        <v>5213</v>
      </c>
      <c r="F343" s="173" t="s">
        <v>5214</v>
      </c>
      <c r="G343" s="174" t="s">
        <v>412</v>
      </c>
      <c r="H343" s="175">
        <v>8</v>
      </c>
      <c r="I343" s="176"/>
      <c r="J343" s="177">
        <f>ROUND(I343*H343,2)</f>
        <v>0</v>
      </c>
      <c r="K343" s="173" t="s">
        <v>4746</v>
      </c>
      <c r="L343" s="37"/>
      <c r="M343" s="178" t="s">
        <v>19</v>
      </c>
      <c r="N343" s="179" t="s">
        <v>44</v>
      </c>
      <c r="O343" s="62"/>
      <c r="P343" s="180">
        <f>O343*H343</f>
        <v>0</v>
      </c>
      <c r="Q343" s="180">
        <v>0</v>
      </c>
      <c r="R343" s="180">
        <f>Q343*H343</f>
        <v>0</v>
      </c>
      <c r="S343" s="180">
        <v>0</v>
      </c>
      <c r="T343" s="181">
        <f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82" t="s">
        <v>143</v>
      </c>
      <c r="AT343" s="182" t="s">
        <v>138</v>
      </c>
      <c r="AU343" s="182" t="s">
        <v>83</v>
      </c>
      <c r="AY343" s="15" t="s">
        <v>136</v>
      </c>
      <c r="BE343" s="183">
        <f>IF(N343="základní",J343,0)</f>
        <v>0</v>
      </c>
      <c r="BF343" s="183">
        <f>IF(N343="snížená",J343,0)</f>
        <v>0</v>
      </c>
      <c r="BG343" s="183">
        <f>IF(N343="zákl. přenesená",J343,0)</f>
        <v>0</v>
      </c>
      <c r="BH343" s="183">
        <f>IF(N343="sníž. přenesená",J343,0)</f>
        <v>0</v>
      </c>
      <c r="BI343" s="183">
        <f>IF(N343="nulová",J343,0)</f>
        <v>0</v>
      </c>
      <c r="BJ343" s="15" t="s">
        <v>81</v>
      </c>
      <c r="BK343" s="183">
        <f>ROUND(I343*H343,2)</f>
        <v>0</v>
      </c>
      <c r="BL343" s="15" t="s">
        <v>143</v>
      </c>
      <c r="BM343" s="182" t="s">
        <v>5215</v>
      </c>
    </row>
    <row r="344" spans="1:65" s="2" customFormat="1" ht="29.25">
      <c r="A344" s="32"/>
      <c r="B344" s="33"/>
      <c r="C344" s="34"/>
      <c r="D344" s="184" t="s">
        <v>145</v>
      </c>
      <c r="E344" s="34"/>
      <c r="F344" s="185" t="s">
        <v>5216</v>
      </c>
      <c r="G344" s="34"/>
      <c r="H344" s="34"/>
      <c r="I344" s="186"/>
      <c r="J344" s="34"/>
      <c r="K344" s="34"/>
      <c r="L344" s="37"/>
      <c r="M344" s="187"/>
      <c r="N344" s="188"/>
      <c r="O344" s="62"/>
      <c r="P344" s="62"/>
      <c r="Q344" s="62"/>
      <c r="R344" s="62"/>
      <c r="S344" s="62"/>
      <c r="T344" s="63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T344" s="15" t="s">
        <v>145</v>
      </c>
      <c r="AU344" s="15" t="s">
        <v>83</v>
      </c>
    </row>
    <row r="345" spans="1:65" s="2" customFormat="1" ht="16.5" customHeight="1">
      <c r="A345" s="32"/>
      <c r="B345" s="33"/>
      <c r="C345" s="171" t="s">
        <v>832</v>
      </c>
      <c r="D345" s="171" t="s">
        <v>138</v>
      </c>
      <c r="E345" s="172" t="s">
        <v>5217</v>
      </c>
      <c r="F345" s="173" t="s">
        <v>5218</v>
      </c>
      <c r="G345" s="174" t="s">
        <v>412</v>
      </c>
      <c r="H345" s="175">
        <v>1</v>
      </c>
      <c r="I345" s="176"/>
      <c r="J345" s="177">
        <f>ROUND(I345*H345,2)</f>
        <v>0</v>
      </c>
      <c r="K345" s="173" t="s">
        <v>4746</v>
      </c>
      <c r="L345" s="37"/>
      <c r="M345" s="178" t="s">
        <v>19</v>
      </c>
      <c r="N345" s="179" t="s">
        <v>44</v>
      </c>
      <c r="O345" s="62"/>
      <c r="P345" s="180">
        <f>O345*H345</f>
        <v>0</v>
      </c>
      <c r="Q345" s="180">
        <v>0</v>
      </c>
      <c r="R345" s="180">
        <f>Q345*H345</f>
        <v>0</v>
      </c>
      <c r="S345" s="180">
        <v>0</v>
      </c>
      <c r="T345" s="181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82" t="s">
        <v>143</v>
      </c>
      <c r="AT345" s="182" t="s">
        <v>138</v>
      </c>
      <c r="AU345" s="182" t="s">
        <v>83</v>
      </c>
      <c r="AY345" s="15" t="s">
        <v>136</v>
      </c>
      <c r="BE345" s="183">
        <f>IF(N345="základní",J345,0)</f>
        <v>0</v>
      </c>
      <c r="BF345" s="183">
        <f>IF(N345="snížená",J345,0)</f>
        <v>0</v>
      </c>
      <c r="BG345" s="183">
        <f>IF(N345="zákl. přenesená",J345,0)</f>
        <v>0</v>
      </c>
      <c r="BH345" s="183">
        <f>IF(N345="sníž. přenesená",J345,0)</f>
        <v>0</v>
      </c>
      <c r="BI345" s="183">
        <f>IF(N345="nulová",J345,0)</f>
        <v>0</v>
      </c>
      <c r="BJ345" s="15" t="s">
        <v>81</v>
      </c>
      <c r="BK345" s="183">
        <f>ROUND(I345*H345,2)</f>
        <v>0</v>
      </c>
      <c r="BL345" s="15" t="s">
        <v>143</v>
      </c>
      <c r="BM345" s="182" t="s">
        <v>5219</v>
      </c>
    </row>
    <row r="346" spans="1:65" s="2" customFormat="1" ht="19.5">
      <c r="A346" s="32"/>
      <c r="B346" s="33"/>
      <c r="C346" s="34"/>
      <c r="D346" s="184" t="s">
        <v>145</v>
      </c>
      <c r="E346" s="34"/>
      <c r="F346" s="185" t="s">
        <v>5220</v>
      </c>
      <c r="G346" s="34"/>
      <c r="H346" s="34"/>
      <c r="I346" s="186"/>
      <c r="J346" s="34"/>
      <c r="K346" s="34"/>
      <c r="L346" s="37"/>
      <c r="M346" s="187"/>
      <c r="N346" s="188"/>
      <c r="O346" s="62"/>
      <c r="P346" s="62"/>
      <c r="Q346" s="62"/>
      <c r="R346" s="62"/>
      <c r="S346" s="62"/>
      <c r="T346" s="63"/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T346" s="15" t="s">
        <v>145</v>
      </c>
      <c r="AU346" s="15" t="s">
        <v>83</v>
      </c>
    </row>
    <row r="347" spans="1:65" s="2" customFormat="1" ht="16.5" customHeight="1">
      <c r="A347" s="32"/>
      <c r="B347" s="33"/>
      <c r="C347" s="191" t="s">
        <v>838</v>
      </c>
      <c r="D347" s="191" t="s">
        <v>409</v>
      </c>
      <c r="E347" s="192" t="s">
        <v>5221</v>
      </c>
      <c r="F347" s="193" t="s">
        <v>5222</v>
      </c>
      <c r="G347" s="194" t="s">
        <v>412</v>
      </c>
      <c r="H347" s="195">
        <v>30</v>
      </c>
      <c r="I347" s="196"/>
      <c r="J347" s="197">
        <f>ROUND(I347*H347,2)</f>
        <v>0</v>
      </c>
      <c r="K347" s="193" t="s">
        <v>4746</v>
      </c>
      <c r="L347" s="198"/>
      <c r="M347" s="199" t="s">
        <v>19</v>
      </c>
      <c r="N347" s="200" t="s">
        <v>44</v>
      </c>
      <c r="O347" s="62"/>
      <c r="P347" s="180">
        <f>O347*H347</f>
        <v>0</v>
      </c>
      <c r="Q347" s="180">
        <v>1</v>
      </c>
      <c r="R347" s="180">
        <f>Q347*H347</f>
        <v>30</v>
      </c>
      <c r="S347" s="180">
        <v>0</v>
      </c>
      <c r="T347" s="181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82" t="s">
        <v>184</v>
      </c>
      <c r="AT347" s="182" t="s">
        <v>409</v>
      </c>
      <c r="AU347" s="182" t="s">
        <v>83</v>
      </c>
      <c r="AY347" s="15" t="s">
        <v>136</v>
      </c>
      <c r="BE347" s="183">
        <f>IF(N347="základní",J347,0)</f>
        <v>0</v>
      </c>
      <c r="BF347" s="183">
        <f>IF(N347="snížená",J347,0)</f>
        <v>0</v>
      </c>
      <c r="BG347" s="183">
        <f>IF(N347="zákl. přenesená",J347,0)</f>
        <v>0</v>
      </c>
      <c r="BH347" s="183">
        <f>IF(N347="sníž. přenesená",J347,0)</f>
        <v>0</v>
      </c>
      <c r="BI347" s="183">
        <f>IF(N347="nulová",J347,0)</f>
        <v>0</v>
      </c>
      <c r="BJ347" s="15" t="s">
        <v>81</v>
      </c>
      <c r="BK347" s="183">
        <f>ROUND(I347*H347,2)</f>
        <v>0</v>
      </c>
      <c r="BL347" s="15" t="s">
        <v>143</v>
      </c>
      <c r="BM347" s="182" t="s">
        <v>5223</v>
      </c>
    </row>
    <row r="348" spans="1:65" s="2" customFormat="1" ht="11.25">
      <c r="A348" s="32"/>
      <c r="B348" s="33"/>
      <c r="C348" s="34"/>
      <c r="D348" s="184" t="s">
        <v>145</v>
      </c>
      <c r="E348" s="34"/>
      <c r="F348" s="185" t="s">
        <v>5222</v>
      </c>
      <c r="G348" s="34"/>
      <c r="H348" s="34"/>
      <c r="I348" s="186"/>
      <c r="J348" s="34"/>
      <c r="K348" s="34"/>
      <c r="L348" s="37"/>
      <c r="M348" s="187"/>
      <c r="N348" s="188"/>
      <c r="O348" s="62"/>
      <c r="P348" s="62"/>
      <c r="Q348" s="62"/>
      <c r="R348" s="62"/>
      <c r="S348" s="62"/>
      <c r="T348" s="63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T348" s="15" t="s">
        <v>145</v>
      </c>
      <c r="AU348" s="15" t="s">
        <v>83</v>
      </c>
    </row>
    <row r="349" spans="1:65" s="2" customFormat="1" ht="16.5" customHeight="1">
      <c r="A349" s="32"/>
      <c r="B349" s="33"/>
      <c r="C349" s="191" t="s">
        <v>844</v>
      </c>
      <c r="D349" s="191" t="s">
        <v>409</v>
      </c>
      <c r="E349" s="192" t="s">
        <v>5224</v>
      </c>
      <c r="F349" s="193" t="s">
        <v>5225</v>
      </c>
      <c r="G349" s="194" t="s">
        <v>412</v>
      </c>
      <c r="H349" s="195">
        <v>10</v>
      </c>
      <c r="I349" s="196"/>
      <c r="J349" s="197">
        <f>ROUND(I349*H349,2)</f>
        <v>0</v>
      </c>
      <c r="K349" s="193" t="s">
        <v>4746</v>
      </c>
      <c r="L349" s="198"/>
      <c r="M349" s="199" t="s">
        <v>19</v>
      </c>
      <c r="N349" s="200" t="s">
        <v>44</v>
      </c>
      <c r="O349" s="62"/>
      <c r="P349" s="180">
        <f>O349*H349</f>
        <v>0</v>
      </c>
      <c r="Q349" s="180">
        <v>1</v>
      </c>
      <c r="R349" s="180">
        <f>Q349*H349</f>
        <v>10</v>
      </c>
      <c r="S349" s="180">
        <v>0</v>
      </c>
      <c r="T349" s="181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82" t="s">
        <v>184</v>
      </c>
      <c r="AT349" s="182" t="s">
        <v>409</v>
      </c>
      <c r="AU349" s="182" t="s">
        <v>83</v>
      </c>
      <c r="AY349" s="15" t="s">
        <v>136</v>
      </c>
      <c r="BE349" s="183">
        <f>IF(N349="základní",J349,0)</f>
        <v>0</v>
      </c>
      <c r="BF349" s="183">
        <f>IF(N349="snížená",J349,0)</f>
        <v>0</v>
      </c>
      <c r="BG349" s="183">
        <f>IF(N349="zákl. přenesená",J349,0)</f>
        <v>0</v>
      </c>
      <c r="BH349" s="183">
        <f>IF(N349="sníž. přenesená",J349,0)</f>
        <v>0</v>
      </c>
      <c r="BI349" s="183">
        <f>IF(N349="nulová",J349,0)</f>
        <v>0</v>
      </c>
      <c r="BJ349" s="15" t="s">
        <v>81</v>
      </c>
      <c r="BK349" s="183">
        <f>ROUND(I349*H349,2)</f>
        <v>0</v>
      </c>
      <c r="BL349" s="15" t="s">
        <v>143</v>
      </c>
      <c r="BM349" s="182" t="s">
        <v>5226</v>
      </c>
    </row>
    <row r="350" spans="1:65" s="2" customFormat="1" ht="11.25">
      <c r="A350" s="32"/>
      <c r="B350" s="33"/>
      <c r="C350" s="34"/>
      <c r="D350" s="184" t="s">
        <v>145</v>
      </c>
      <c r="E350" s="34"/>
      <c r="F350" s="185" t="s">
        <v>5225</v>
      </c>
      <c r="G350" s="34"/>
      <c r="H350" s="34"/>
      <c r="I350" s="186"/>
      <c r="J350" s="34"/>
      <c r="K350" s="34"/>
      <c r="L350" s="37"/>
      <c r="M350" s="187"/>
      <c r="N350" s="188"/>
      <c r="O350" s="62"/>
      <c r="P350" s="62"/>
      <c r="Q350" s="62"/>
      <c r="R350" s="62"/>
      <c r="S350" s="62"/>
      <c r="T350" s="63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T350" s="15" t="s">
        <v>145</v>
      </c>
      <c r="AU350" s="15" t="s">
        <v>83</v>
      </c>
    </row>
    <row r="351" spans="1:65" s="2" customFormat="1" ht="16.5" customHeight="1">
      <c r="A351" s="32"/>
      <c r="B351" s="33"/>
      <c r="C351" s="191" t="s">
        <v>848</v>
      </c>
      <c r="D351" s="191" t="s">
        <v>409</v>
      </c>
      <c r="E351" s="192" t="s">
        <v>5227</v>
      </c>
      <c r="F351" s="193" t="s">
        <v>5228</v>
      </c>
      <c r="G351" s="194" t="s">
        <v>412</v>
      </c>
      <c r="H351" s="195">
        <v>10</v>
      </c>
      <c r="I351" s="196"/>
      <c r="J351" s="197">
        <f>ROUND(I351*H351,2)</f>
        <v>0</v>
      </c>
      <c r="K351" s="193" t="s">
        <v>4746</v>
      </c>
      <c r="L351" s="198"/>
      <c r="M351" s="199" t="s">
        <v>19</v>
      </c>
      <c r="N351" s="200" t="s">
        <v>44</v>
      </c>
      <c r="O351" s="62"/>
      <c r="P351" s="180">
        <f>O351*H351</f>
        <v>0</v>
      </c>
      <c r="Q351" s="180">
        <v>1</v>
      </c>
      <c r="R351" s="180">
        <f>Q351*H351</f>
        <v>10</v>
      </c>
      <c r="S351" s="180">
        <v>0</v>
      </c>
      <c r="T351" s="181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82" t="s">
        <v>184</v>
      </c>
      <c r="AT351" s="182" t="s">
        <v>409</v>
      </c>
      <c r="AU351" s="182" t="s">
        <v>83</v>
      </c>
      <c r="AY351" s="15" t="s">
        <v>136</v>
      </c>
      <c r="BE351" s="183">
        <f>IF(N351="základní",J351,0)</f>
        <v>0</v>
      </c>
      <c r="BF351" s="183">
        <f>IF(N351="snížená",J351,0)</f>
        <v>0</v>
      </c>
      <c r="BG351" s="183">
        <f>IF(N351="zákl. přenesená",J351,0)</f>
        <v>0</v>
      </c>
      <c r="BH351" s="183">
        <f>IF(N351="sníž. přenesená",J351,0)</f>
        <v>0</v>
      </c>
      <c r="BI351" s="183">
        <f>IF(N351="nulová",J351,0)</f>
        <v>0</v>
      </c>
      <c r="BJ351" s="15" t="s">
        <v>81</v>
      </c>
      <c r="BK351" s="183">
        <f>ROUND(I351*H351,2)</f>
        <v>0</v>
      </c>
      <c r="BL351" s="15" t="s">
        <v>143</v>
      </c>
      <c r="BM351" s="182" t="s">
        <v>5229</v>
      </c>
    </row>
    <row r="352" spans="1:65" s="2" customFormat="1" ht="11.25">
      <c r="A352" s="32"/>
      <c r="B352" s="33"/>
      <c r="C352" s="34"/>
      <c r="D352" s="184" t="s">
        <v>145</v>
      </c>
      <c r="E352" s="34"/>
      <c r="F352" s="185" t="s">
        <v>5228</v>
      </c>
      <c r="G352" s="34"/>
      <c r="H352" s="34"/>
      <c r="I352" s="186"/>
      <c r="J352" s="34"/>
      <c r="K352" s="34"/>
      <c r="L352" s="37"/>
      <c r="M352" s="187"/>
      <c r="N352" s="188"/>
      <c r="O352" s="62"/>
      <c r="P352" s="62"/>
      <c r="Q352" s="62"/>
      <c r="R352" s="62"/>
      <c r="S352" s="62"/>
      <c r="T352" s="63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T352" s="15" t="s">
        <v>145</v>
      </c>
      <c r="AU352" s="15" t="s">
        <v>83</v>
      </c>
    </row>
    <row r="353" spans="1:65" s="2" customFormat="1" ht="16.5" customHeight="1">
      <c r="A353" s="32"/>
      <c r="B353" s="33"/>
      <c r="C353" s="191" t="s">
        <v>854</v>
      </c>
      <c r="D353" s="191" t="s">
        <v>409</v>
      </c>
      <c r="E353" s="192" t="s">
        <v>5230</v>
      </c>
      <c r="F353" s="193" t="s">
        <v>5231</v>
      </c>
      <c r="G353" s="194" t="s">
        <v>168</v>
      </c>
      <c r="H353" s="195">
        <v>20</v>
      </c>
      <c r="I353" s="196"/>
      <c r="J353" s="197">
        <f>ROUND(I353*H353,2)</f>
        <v>0</v>
      </c>
      <c r="K353" s="193" t="s">
        <v>4746</v>
      </c>
      <c r="L353" s="198"/>
      <c r="M353" s="199" t="s">
        <v>19</v>
      </c>
      <c r="N353" s="200" t="s">
        <v>44</v>
      </c>
      <c r="O353" s="62"/>
      <c r="P353" s="180">
        <f>O353*H353</f>
        <v>0</v>
      </c>
      <c r="Q353" s="180">
        <v>0.10299999999999999</v>
      </c>
      <c r="R353" s="180">
        <f>Q353*H353</f>
        <v>2.06</v>
      </c>
      <c r="S353" s="180">
        <v>0</v>
      </c>
      <c r="T353" s="181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82" t="s">
        <v>184</v>
      </c>
      <c r="AT353" s="182" t="s">
        <v>409</v>
      </c>
      <c r="AU353" s="182" t="s">
        <v>83</v>
      </c>
      <c r="AY353" s="15" t="s">
        <v>136</v>
      </c>
      <c r="BE353" s="183">
        <f>IF(N353="základní",J353,0)</f>
        <v>0</v>
      </c>
      <c r="BF353" s="183">
        <f>IF(N353="snížená",J353,0)</f>
        <v>0</v>
      </c>
      <c r="BG353" s="183">
        <f>IF(N353="zákl. přenesená",J353,0)</f>
        <v>0</v>
      </c>
      <c r="BH353" s="183">
        <f>IF(N353="sníž. přenesená",J353,0)</f>
        <v>0</v>
      </c>
      <c r="BI353" s="183">
        <f>IF(N353="nulová",J353,0)</f>
        <v>0</v>
      </c>
      <c r="BJ353" s="15" t="s">
        <v>81</v>
      </c>
      <c r="BK353" s="183">
        <f>ROUND(I353*H353,2)</f>
        <v>0</v>
      </c>
      <c r="BL353" s="15" t="s">
        <v>143</v>
      </c>
      <c r="BM353" s="182" t="s">
        <v>5232</v>
      </c>
    </row>
    <row r="354" spans="1:65" s="2" customFormat="1" ht="11.25">
      <c r="A354" s="32"/>
      <c r="B354" s="33"/>
      <c r="C354" s="34"/>
      <c r="D354" s="184" t="s">
        <v>145</v>
      </c>
      <c r="E354" s="34"/>
      <c r="F354" s="185" t="s">
        <v>5231</v>
      </c>
      <c r="G354" s="34"/>
      <c r="H354" s="34"/>
      <c r="I354" s="186"/>
      <c r="J354" s="34"/>
      <c r="K354" s="34"/>
      <c r="L354" s="37"/>
      <c r="M354" s="187"/>
      <c r="N354" s="188"/>
      <c r="O354" s="62"/>
      <c r="P354" s="62"/>
      <c r="Q354" s="62"/>
      <c r="R354" s="62"/>
      <c r="S354" s="62"/>
      <c r="T354" s="63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T354" s="15" t="s">
        <v>145</v>
      </c>
      <c r="AU354" s="15" t="s">
        <v>83</v>
      </c>
    </row>
    <row r="355" spans="1:65" s="2" customFormat="1" ht="16.5" customHeight="1">
      <c r="A355" s="32"/>
      <c r="B355" s="33"/>
      <c r="C355" s="191" t="s">
        <v>860</v>
      </c>
      <c r="D355" s="191" t="s">
        <v>409</v>
      </c>
      <c r="E355" s="192" t="s">
        <v>5233</v>
      </c>
      <c r="F355" s="193" t="s">
        <v>5234</v>
      </c>
      <c r="G355" s="194" t="s">
        <v>168</v>
      </c>
      <c r="H355" s="195">
        <v>10</v>
      </c>
      <c r="I355" s="196"/>
      <c r="J355" s="197">
        <f>ROUND(I355*H355,2)</f>
        <v>0</v>
      </c>
      <c r="K355" s="193" t="s">
        <v>4746</v>
      </c>
      <c r="L355" s="198"/>
      <c r="M355" s="199" t="s">
        <v>19</v>
      </c>
      <c r="N355" s="200" t="s">
        <v>44</v>
      </c>
      <c r="O355" s="62"/>
      <c r="P355" s="180">
        <f>O355*H355</f>
        <v>0</v>
      </c>
      <c r="Q355" s="180">
        <v>0.28048000000000001</v>
      </c>
      <c r="R355" s="180">
        <f>Q355*H355</f>
        <v>2.8048000000000002</v>
      </c>
      <c r="S355" s="180">
        <v>0</v>
      </c>
      <c r="T355" s="181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82" t="s">
        <v>184</v>
      </c>
      <c r="AT355" s="182" t="s">
        <v>409</v>
      </c>
      <c r="AU355" s="182" t="s">
        <v>83</v>
      </c>
      <c r="AY355" s="15" t="s">
        <v>136</v>
      </c>
      <c r="BE355" s="183">
        <f>IF(N355="základní",J355,0)</f>
        <v>0</v>
      </c>
      <c r="BF355" s="183">
        <f>IF(N355="snížená",J355,0)</f>
        <v>0</v>
      </c>
      <c r="BG355" s="183">
        <f>IF(N355="zákl. přenesená",J355,0)</f>
        <v>0</v>
      </c>
      <c r="BH355" s="183">
        <f>IF(N355="sníž. přenesená",J355,0)</f>
        <v>0</v>
      </c>
      <c r="BI355" s="183">
        <f>IF(N355="nulová",J355,0)</f>
        <v>0</v>
      </c>
      <c r="BJ355" s="15" t="s">
        <v>81</v>
      </c>
      <c r="BK355" s="183">
        <f>ROUND(I355*H355,2)</f>
        <v>0</v>
      </c>
      <c r="BL355" s="15" t="s">
        <v>143</v>
      </c>
      <c r="BM355" s="182" t="s">
        <v>5235</v>
      </c>
    </row>
    <row r="356" spans="1:65" s="2" customFormat="1" ht="11.25">
      <c r="A356" s="32"/>
      <c r="B356" s="33"/>
      <c r="C356" s="34"/>
      <c r="D356" s="184" t="s">
        <v>145</v>
      </c>
      <c r="E356" s="34"/>
      <c r="F356" s="185" t="s">
        <v>5234</v>
      </c>
      <c r="G356" s="34"/>
      <c r="H356" s="34"/>
      <c r="I356" s="186"/>
      <c r="J356" s="34"/>
      <c r="K356" s="34"/>
      <c r="L356" s="37"/>
      <c r="M356" s="187"/>
      <c r="N356" s="188"/>
      <c r="O356" s="62"/>
      <c r="P356" s="62"/>
      <c r="Q356" s="62"/>
      <c r="R356" s="62"/>
      <c r="S356" s="62"/>
      <c r="T356" s="63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T356" s="15" t="s">
        <v>145</v>
      </c>
      <c r="AU356" s="15" t="s">
        <v>83</v>
      </c>
    </row>
    <row r="357" spans="1:65" s="2" customFormat="1" ht="16.5" customHeight="1">
      <c r="A357" s="32"/>
      <c r="B357" s="33"/>
      <c r="C357" s="191" t="s">
        <v>866</v>
      </c>
      <c r="D357" s="191" t="s">
        <v>409</v>
      </c>
      <c r="E357" s="192" t="s">
        <v>5236</v>
      </c>
      <c r="F357" s="193" t="s">
        <v>5237</v>
      </c>
      <c r="G357" s="194" t="s">
        <v>168</v>
      </c>
      <c r="H357" s="195">
        <v>10</v>
      </c>
      <c r="I357" s="196"/>
      <c r="J357" s="197">
        <f>ROUND(I357*H357,2)</f>
        <v>0</v>
      </c>
      <c r="K357" s="193" t="s">
        <v>4746</v>
      </c>
      <c r="L357" s="198"/>
      <c r="M357" s="199" t="s">
        <v>19</v>
      </c>
      <c r="N357" s="200" t="s">
        <v>44</v>
      </c>
      <c r="O357" s="62"/>
      <c r="P357" s="180">
        <f>O357*H357</f>
        <v>0</v>
      </c>
      <c r="Q357" s="180">
        <v>0.27</v>
      </c>
      <c r="R357" s="180">
        <f>Q357*H357</f>
        <v>2.7</v>
      </c>
      <c r="S357" s="180">
        <v>0</v>
      </c>
      <c r="T357" s="181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82" t="s">
        <v>184</v>
      </c>
      <c r="AT357" s="182" t="s">
        <v>409</v>
      </c>
      <c r="AU357" s="182" t="s">
        <v>83</v>
      </c>
      <c r="AY357" s="15" t="s">
        <v>136</v>
      </c>
      <c r="BE357" s="183">
        <f>IF(N357="základní",J357,0)</f>
        <v>0</v>
      </c>
      <c r="BF357" s="183">
        <f>IF(N357="snížená",J357,0)</f>
        <v>0</v>
      </c>
      <c r="BG357" s="183">
        <f>IF(N357="zákl. přenesená",J357,0)</f>
        <v>0</v>
      </c>
      <c r="BH357" s="183">
        <f>IF(N357="sníž. přenesená",J357,0)</f>
        <v>0</v>
      </c>
      <c r="BI357" s="183">
        <f>IF(N357="nulová",J357,0)</f>
        <v>0</v>
      </c>
      <c r="BJ357" s="15" t="s">
        <v>81</v>
      </c>
      <c r="BK357" s="183">
        <f>ROUND(I357*H357,2)</f>
        <v>0</v>
      </c>
      <c r="BL357" s="15" t="s">
        <v>143</v>
      </c>
      <c r="BM357" s="182" t="s">
        <v>5238</v>
      </c>
    </row>
    <row r="358" spans="1:65" s="2" customFormat="1" ht="11.25">
      <c r="A358" s="32"/>
      <c r="B358" s="33"/>
      <c r="C358" s="34"/>
      <c r="D358" s="184" t="s">
        <v>145</v>
      </c>
      <c r="E358" s="34"/>
      <c r="F358" s="185" t="s">
        <v>5237</v>
      </c>
      <c r="G358" s="34"/>
      <c r="H358" s="34"/>
      <c r="I358" s="186"/>
      <c r="J358" s="34"/>
      <c r="K358" s="34"/>
      <c r="L358" s="37"/>
      <c r="M358" s="187"/>
      <c r="N358" s="188"/>
      <c r="O358" s="62"/>
      <c r="P358" s="62"/>
      <c r="Q358" s="62"/>
      <c r="R358" s="62"/>
      <c r="S358" s="62"/>
      <c r="T358" s="63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T358" s="15" t="s">
        <v>145</v>
      </c>
      <c r="AU358" s="15" t="s">
        <v>83</v>
      </c>
    </row>
    <row r="359" spans="1:65" s="2" customFormat="1" ht="16.5" customHeight="1">
      <c r="A359" s="32"/>
      <c r="B359" s="33"/>
      <c r="C359" s="191" t="s">
        <v>872</v>
      </c>
      <c r="D359" s="191" t="s">
        <v>409</v>
      </c>
      <c r="E359" s="192" t="s">
        <v>5239</v>
      </c>
      <c r="F359" s="193" t="s">
        <v>5240</v>
      </c>
      <c r="G359" s="194" t="s">
        <v>168</v>
      </c>
      <c r="H359" s="195">
        <v>10</v>
      </c>
      <c r="I359" s="196"/>
      <c r="J359" s="197">
        <f>ROUND(I359*H359,2)</f>
        <v>0</v>
      </c>
      <c r="K359" s="193" t="s">
        <v>4746</v>
      </c>
      <c r="L359" s="198"/>
      <c r="M359" s="199" t="s">
        <v>19</v>
      </c>
      <c r="N359" s="200" t="s">
        <v>44</v>
      </c>
      <c r="O359" s="62"/>
      <c r="P359" s="180">
        <f>O359*H359</f>
        <v>0</v>
      </c>
      <c r="Q359" s="180">
        <v>0.32729999999999998</v>
      </c>
      <c r="R359" s="180">
        <f>Q359*H359</f>
        <v>3.2729999999999997</v>
      </c>
      <c r="S359" s="180">
        <v>0</v>
      </c>
      <c r="T359" s="181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82" t="s">
        <v>184</v>
      </c>
      <c r="AT359" s="182" t="s">
        <v>409</v>
      </c>
      <c r="AU359" s="182" t="s">
        <v>83</v>
      </c>
      <c r="AY359" s="15" t="s">
        <v>136</v>
      </c>
      <c r="BE359" s="183">
        <f>IF(N359="základní",J359,0)</f>
        <v>0</v>
      </c>
      <c r="BF359" s="183">
        <f>IF(N359="snížená",J359,0)</f>
        <v>0</v>
      </c>
      <c r="BG359" s="183">
        <f>IF(N359="zákl. přenesená",J359,0)</f>
        <v>0</v>
      </c>
      <c r="BH359" s="183">
        <f>IF(N359="sníž. přenesená",J359,0)</f>
        <v>0</v>
      </c>
      <c r="BI359" s="183">
        <f>IF(N359="nulová",J359,0)</f>
        <v>0</v>
      </c>
      <c r="BJ359" s="15" t="s">
        <v>81</v>
      </c>
      <c r="BK359" s="183">
        <f>ROUND(I359*H359,2)</f>
        <v>0</v>
      </c>
      <c r="BL359" s="15" t="s">
        <v>143</v>
      </c>
      <c r="BM359" s="182" t="s">
        <v>5241</v>
      </c>
    </row>
    <row r="360" spans="1:65" s="2" customFormat="1" ht="11.25">
      <c r="A360" s="32"/>
      <c r="B360" s="33"/>
      <c r="C360" s="34"/>
      <c r="D360" s="184" t="s">
        <v>145</v>
      </c>
      <c r="E360" s="34"/>
      <c r="F360" s="185" t="s">
        <v>5240</v>
      </c>
      <c r="G360" s="34"/>
      <c r="H360" s="34"/>
      <c r="I360" s="186"/>
      <c r="J360" s="34"/>
      <c r="K360" s="34"/>
      <c r="L360" s="37"/>
      <c r="M360" s="187"/>
      <c r="N360" s="188"/>
      <c r="O360" s="62"/>
      <c r="P360" s="62"/>
      <c r="Q360" s="62"/>
      <c r="R360" s="62"/>
      <c r="S360" s="62"/>
      <c r="T360" s="63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T360" s="15" t="s">
        <v>145</v>
      </c>
      <c r="AU360" s="15" t="s">
        <v>83</v>
      </c>
    </row>
    <row r="361" spans="1:65" s="2" customFormat="1" ht="16.5" customHeight="1">
      <c r="A361" s="32"/>
      <c r="B361" s="33"/>
      <c r="C361" s="191" t="s">
        <v>877</v>
      </c>
      <c r="D361" s="191" t="s">
        <v>409</v>
      </c>
      <c r="E361" s="192" t="s">
        <v>5242</v>
      </c>
      <c r="F361" s="193" t="s">
        <v>5243</v>
      </c>
      <c r="G361" s="194" t="s">
        <v>168</v>
      </c>
      <c r="H361" s="195">
        <v>100</v>
      </c>
      <c r="I361" s="196"/>
      <c r="J361" s="197">
        <f>ROUND(I361*H361,2)</f>
        <v>0</v>
      </c>
      <c r="K361" s="193" t="s">
        <v>4746</v>
      </c>
      <c r="L361" s="198"/>
      <c r="M361" s="199" t="s">
        <v>19</v>
      </c>
      <c r="N361" s="200" t="s">
        <v>44</v>
      </c>
      <c r="O361" s="62"/>
      <c r="P361" s="180">
        <f>O361*H361</f>
        <v>0</v>
      </c>
      <c r="Q361" s="180">
        <v>2.5999999999999998E-4</v>
      </c>
      <c r="R361" s="180">
        <f>Q361*H361</f>
        <v>2.5999999999999999E-2</v>
      </c>
      <c r="S361" s="180">
        <v>0</v>
      </c>
      <c r="T361" s="181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82" t="s">
        <v>184</v>
      </c>
      <c r="AT361" s="182" t="s">
        <v>409</v>
      </c>
      <c r="AU361" s="182" t="s">
        <v>83</v>
      </c>
      <c r="AY361" s="15" t="s">
        <v>136</v>
      </c>
      <c r="BE361" s="183">
        <f>IF(N361="základní",J361,0)</f>
        <v>0</v>
      </c>
      <c r="BF361" s="183">
        <f>IF(N361="snížená",J361,0)</f>
        <v>0</v>
      </c>
      <c r="BG361" s="183">
        <f>IF(N361="zákl. přenesená",J361,0)</f>
        <v>0</v>
      </c>
      <c r="BH361" s="183">
        <f>IF(N361="sníž. přenesená",J361,0)</f>
        <v>0</v>
      </c>
      <c r="BI361" s="183">
        <f>IF(N361="nulová",J361,0)</f>
        <v>0</v>
      </c>
      <c r="BJ361" s="15" t="s">
        <v>81</v>
      </c>
      <c r="BK361" s="183">
        <f>ROUND(I361*H361,2)</f>
        <v>0</v>
      </c>
      <c r="BL361" s="15" t="s">
        <v>143</v>
      </c>
      <c r="BM361" s="182" t="s">
        <v>5244</v>
      </c>
    </row>
    <row r="362" spans="1:65" s="2" customFormat="1" ht="11.25">
      <c r="A362" s="32"/>
      <c r="B362" s="33"/>
      <c r="C362" s="34"/>
      <c r="D362" s="184" t="s">
        <v>145</v>
      </c>
      <c r="E362" s="34"/>
      <c r="F362" s="185" t="s">
        <v>5243</v>
      </c>
      <c r="G362" s="34"/>
      <c r="H362" s="34"/>
      <c r="I362" s="186"/>
      <c r="J362" s="34"/>
      <c r="K362" s="34"/>
      <c r="L362" s="37"/>
      <c r="M362" s="187"/>
      <c r="N362" s="188"/>
      <c r="O362" s="62"/>
      <c r="P362" s="62"/>
      <c r="Q362" s="62"/>
      <c r="R362" s="62"/>
      <c r="S362" s="62"/>
      <c r="T362" s="63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T362" s="15" t="s">
        <v>145</v>
      </c>
      <c r="AU362" s="15" t="s">
        <v>83</v>
      </c>
    </row>
    <row r="363" spans="1:65" s="2" customFormat="1" ht="16.5" customHeight="1">
      <c r="A363" s="32"/>
      <c r="B363" s="33"/>
      <c r="C363" s="191" t="s">
        <v>883</v>
      </c>
      <c r="D363" s="191" t="s">
        <v>409</v>
      </c>
      <c r="E363" s="192" t="s">
        <v>5245</v>
      </c>
      <c r="F363" s="193" t="s">
        <v>5246</v>
      </c>
      <c r="G363" s="194" t="s">
        <v>168</v>
      </c>
      <c r="H363" s="195">
        <v>10</v>
      </c>
      <c r="I363" s="196"/>
      <c r="J363" s="197">
        <f>ROUND(I363*H363,2)</f>
        <v>0</v>
      </c>
      <c r="K363" s="193" t="s">
        <v>4746</v>
      </c>
      <c r="L363" s="198"/>
      <c r="M363" s="199" t="s">
        <v>19</v>
      </c>
      <c r="N363" s="200" t="s">
        <v>44</v>
      </c>
      <c r="O363" s="62"/>
      <c r="P363" s="180">
        <f>O363*H363</f>
        <v>0</v>
      </c>
      <c r="Q363" s="180">
        <v>4.6999999999999999E-4</v>
      </c>
      <c r="R363" s="180">
        <f>Q363*H363</f>
        <v>4.7000000000000002E-3</v>
      </c>
      <c r="S363" s="180">
        <v>0</v>
      </c>
      <c r="T363" s="181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82" t="s">
        <v>184</v>
      </c>
      <c r="AT363" s="182" t="s">
        <v>409</v>
      </c>
      <c r="AU363" s="182" t="s">
        <v>83</v>
      </c>
      <c r="AY363" s="15" t="s">
        <v>136</v>
      </c>
      <c r="BE363" s="183">
        <f>IF(N363="základní",J363,0)</f>
        <v>0</v>
      </c>
      <c r="BF363" s="183">
        <f>IF(N363="snížená",J363,0)</f>
        <v>0</v>
      </c>
      <c r="BG363" s="183">
        <f>IF(N363="zákl. přenesená",J363,0)</f>
        <v>0</v>
      </c>
      <c r="BH363" s="183">
        <f>IF(N363="sníž. přenesená",J363,0)</f>
        <v>0</v>
      </c>
      <c r="BI363" s="183">
        <f>IF(N363="nulová",J363,0)</f>
        <v>0</v>
      </c>
      <c r="BJ363" s="15" t="s">
        <v>81</v>
      </c>
      <c r="BK363" s="183">
        <f>ROUND(I363*H363,2)</f>
        <v>0</v>
      </c>
      <c r="BL363" s="15" t="s">
        <v>143</v>
      </c>
      <c r="BM363" s="182" t="s">
        <v>5247</v>
      </c>
    </row>
    <row r="364" spans="1:65" s="2" customFormat="1" ht="11.25">
      <c r="A364" s="32"/>
      <c r="B364" s="33"/>
      <c r="C364" s="34"/>
      <c r="D364" s="184" t="s">
        <v>145</v>
      </c>
      <c r="E364" s="34"/>
      <c r="F364" s="185" t="s">
        <v>5246</v>
      </c>
      <c r="G364" s="34"/>
      <c r="H364" s="34"/>
      <c r="I364" s="186"/>
      <c r="J364" s="34"/>
      <c r="K364" s="34"/>
      <c r="L364" s="37"/>
      <c r="M364" s="187"/>
      <c r="N364" s="188"/>
      <c r="O364" s="62"/>
      <c r="P364" s="62"/>
      <c r="Q364" s="62"/>
      <c r="R364" s="62"/>
      <c r="S364" s="62"/>
      <c r="T364" s="63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T364" s="15" t="s">
        <v>145</v>
      </c>
      <c r="AU364" s="15" t="s">
        <v>83</v>
      </c>
    </row>
    <row r="365" spans="1:65" s="2" customFormat="1" ht="16.5" customHeight="1">
      <c r="A365" s="32"/>
      <c r="B365" s="33"/>
      <c r="C365" s="191" t="s">
        <v>889</v>
      </c>
      <c r="D365" s="191" t="s">
        <v>409</v>
      </c>
      <c r="E365" s="192" t="s">
        <v>5248</v>
      </c>
      <c r="F365" s="193" t="s">
        <v>5249</v>
      </c>
      <c r="G365" s="194" t="s">
        <v>168</v>
      </c>
      <c r="H365" s="195">
        <v>20</v>
      </c>
      <c r="I365" s="196"/>
      <c r="J365" s="197">
        <f>ROUND(I365*H365,2)</f>
        <v>0</v>
      </c>
      <c r="K365" s="193" t="s">
        <v>4746</v>
      </c>
      <c r="L365" s="198"/>
      <c r="M365" s="199" t="s">
        <v>19</v>
      </c>
      <c r="N365" s="200" t="s">
        <v>44</v>
      </c>
      <c r="O365" s="62"/>
      <c r="P365" s="180">
        <f>O365*H365</f>
        <v>0</v>
      </c>
      <c r="Q365" s="180">
        <v>4.8999999999999998E-4</v>
      </c>
      <c r="R365" s="180">
        <f>Q365*H365</f>
        <v>9.7999999999999997E-3</v>
      </c>
      <c r="S365" s="180">
        <v>0</v>
      </c>
      <c r="T365" s="181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82" t="s">
        <v>184</v>
      </c>
      <c r="AT365" s="182" t="s">
        <v>409</v>
      </c>
      <c r="AU365" s="182" t="s">
        <v>83</v>
      </c>
      <c r="AY365" s="15" t="s">
        <v>136</v>
      </c>
      <c r="BE365" s="183">
        <f>IF(N365="základní",J365,0)</f>
        <v>0</v>
      </c>
      <c r="BF365" s="183">
        <f>IF(N365="snížená",J365,0)</f>
        <v>0</v>
      </c>
      <c r="BG365" s="183">
        <f>IF(N365="zákl. přenesená",J365,0)</f>
        <v>0</v>
      </c>
      <c r="BH365" s="183">
        <f>IF(N365="sníž. přenesená",J365,0)</f>
        <v>0</v>
      </c>
      <c r="BI365" s="183">
        <f>IF(N365="nulová",J365,0)</f>
        <v>0</v>
      </c>
      <c r="BJ365" s="15" t="s">
        <v>81</v>
      </c>
      <c r="BK365" s="183">
        <f>ROUND(I365*H365,2)</f>
        <v>0</v>
      </c>
      <c r="BL365" s="15" t="s">
        <v>143</v>
      </c>
      <c r="BM365" s="182" t="s">
        <v>5250</v>
      </c>
    </row>
    <row r="366" spans="1:65" s="2" customFormat="1" ht="11.25">
      <c r="A366" s="32"/>
      <c r="B366" s="33"/>
      <c r="C366" s="34"/>
      <c r="D366" s="184" t="s">
        <v>145</v>
      </c>
      <c r="E366" s="34"/>
      <c r="F366" s="185" t="s">
        <v>5249</v>
      </c>
      <c r="G366" s="34"/>
      <c r="H366" s="34"/>
      <c r="I366" s="186"/>
      <c r="J366" s="34"/>
      <c r="K366" s="34"/>
      <c r="L366" s="37"/>
      <c r="M366" s="187"/>
      <c r="N366" s="188"/>
      <c r="O366" s="62"/>
      <c r="P366" s="62"/>
      <c r="Q366" s="62"/>
      <c r="R366" s="62"/>
      <c r="S366" s="62"/>
      <c r="T366" s="63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T366" s="15" t="s">
        <v>145</v>
      </c>
      <c r="AU366" s="15" t="s">
        <v>83</v>
      </c>
    </row>
    <row r="367" spans="1:65" s="2" customFormat="1" ht="16.5" customHeight="1">
      <c r="A367" s="32"/>
      <c r="B367" s="33"/>
      <c r="C367" s="191" t="s">
        <v>895</v>
      </c>
      <c r="D367" s="191" t="s">
        <v>409</v>
      </c>
      <c r="E367" s="192" t="s">
        <v>5251</v>
      </c>
      <c r="F367" s="193" t="s">
        <v>5252</v>
      </c>
      <c r="G367" s="194" t="s">
        <v>168</v>
      </c>
      <c r="H367" s="195">
        <v>100</v>
      </c>
      <c r="I367" s="196"/>
      <c r="J367" s="197">
        <f>ROUND(I367*H367,2)</f>
        <v>0</v>
      </c>
      <c r="K367" s="193" t="s">
        <v>4746</v>
      </c>
      <c r="L367" s="198"/>
      <c r="M367" s="199" t="s">
        <v>19</v>
      </c>
      <c r="N367" s="200" t="s">
        <v>44</v>
      </c>
      <c r="O367" s="62"/>
      <c r="P367" s="180">
        <f>O367*H367</f>
        <v>0</v>
      </c>
      <c r="Q367" s="180">
        <v>5.1000000000000004E-4</v>
      </c>
      <c r="R367" s="180">
        <f>Q367*H367</f>
        <v>5.1000000000000004E-2</v>
      </c>
      <c r="S367" s="180">
        <v>0</v>
      </c>
      <c r="T367" s="181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82" t="s">
        <v>184</v>
      </c>
      <c r="AT367" s="182" t="s">
        <v>409</v>
      </c>
      <c r="AU367" s="182" t="s">
        <v>83</v>
      </c>
      <c r="AY367" s="15" t="s">
        <v>136</v>
      </c>
      <c r="BE367" s="183">
        <f>IF(N367="základní",J367,0)</f>
        <v>0</v>
      </c>
      <c r="BF367" s="183">
        <f>IF(N367="snížená",J367,0)</f>
        <v>0</v>
      </c>
      <c r="BG367" s="183">
        <f>IF(N367="zákl. přenesená",J367,0)</f>
        <v>0</v>
      </c>
      <c r="BH367" s="183">
        <f>IF(N367="sníž. přenesená",J367,0)</f>
        <v>0</v>
      </c>
      <c r="BI367" s="183">
        <f>IF(N367="nulová",J367,0)</f>
        <v>0</v>
      </c>
      <c r="BJ367" s="15" t="s">
        <v>81</v>
      </c>
      <c r="BK367" s="183">
        <f>ROUND(I367*H367,2)</f>
        <v>0</v>
      </c>
      <c r="BL367" s="15" t="s">
        <v>143</v>
      </c>
      <c r="BM367" s="182" t="s">
        <v>5253</v>
      </c>
    </row>
    <row r="368" spans="1:65" s="2" customFormat="1" ht="11.25">
      <c r="A368" s="32"/>
      <c r="B368" s="33"/>
      <c r="C368" s="34"/>
      <c r="D368" s="184" t="s">
        <v>145</v>
      </c>
      <c r="E368" s="34"/>
      <c r="F368" s="185" t="s">
        <v>5252</v>
      </c>
      <c r="G368" s="34"/>
      <c r="H368" s="34"/>
      <c r="I368" s="186"/>
      <c r="J368" s="34"/>
      <c r="K368" s="34"/>
      <c r="L368" s="37"/>
      <c r="M368" s="187"/>
      <c r="N368" s="188"/>
      <c r="O368" s="62"/>
      <c r="P368" s="62"/>
      <c r="Q368" s="62"/>
      <c r="R368" s="62"/>
      <c r="S368" s="62"/>
      <c r="T368" s="63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T368" s="15" t="s">
        <v>145</v>
      </c>
      <c r="AU368" s="15" t="s">
        <v>83</v>
      </c>
    </row>
    <row r="369" spans="1:65" s="2" customFormat="1" ht="16.5" customHeight="1">
      <c r="A369" s="32"/>
      <c r="B369" s="33"/>
      <c r="C369" s="191" t="s">
        <v>901</v>
      </c>
      <c r="D369" s="191" t="s">
        <v>409</v>
      </c>
      <c r="E369" s="192" t="s">
        <v>1002</v>
      </c>
      <c r="F369" s="193" t="s">
        <v>5254</v>
      </c>
      <c r="G369" s="194" t="s">
        <v>168</v>
      </c>
      <c r="H369" s="195">
        <v>60</v>
      </c>
      <c r="I369" s="196"/>
      <c r="J369" s="197">
        <f>ROUND(I369*H369,2)</f>
        <v>0</v>
      </c>
      <c r="K369" s="193" t="s">
        <v>1004</v>
      </c>
      <c r="L369" s="198"/>
      <c r="M369" s="199" t="s">
        <v>19</v>
      </c>
      <c r="N369" s="200" t="s">
        <v>44</v>
      </c>
      <c r="O369" s="62"/>
      <c r="P369" s="180">
        <f>O369*H369</f>
        <v>0</v>
      </c>
      <c r="Q369" s="180">
        <v>0</v>
      </c>
      <c r="R369" s="180">
        <f>Q369*H369</f>
        <v>0</v>
      </c>
      <c r="S369" s="180">
        <v>0</v>
      </c>
      <c r="T369" s="181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82" t="s">
        <v>184</v>
      </c>
      <c r="AT369" s="182" t="s">
        <v>409</v>
      </c>
      <c r="AU369" s="182" t="s">
        <v>83</v>
      </c>
      <c r="AY369" s="15" t="s">
        <v>136</v>
      </c>
      <c r="BE369" s="183">
        <f>IF(N369="základní",J369,0)</f>
        <v>0</v>
      </c>
      <c r="BF369" s="183">
        <f>IF(N369="snížená",J369,0)</f>
        <v>0</v>
      </c>
      <c r="BG369" s="183">
        <f>IF(N369="zákl. přenesená",J369,0)</f>
        <v>0</v>
      </c>
      <c r="BH369" s="183">
        <f>IF(N369="sníž. přenesená",J369,0)</f>
        <v>0</v>
      </c>
      <c r="BI369" s="183">
        <f>IF(N369="nulová",J369,0)</f>
        <v>0</v>
      </c>
      <c r="BJ369" s="15" t="s">
        <v>81</v>
      </c>
      <c r="BK369" s="183">
        <f>ROUND(I369*H369,2)</f>
        <v>0</v>
      </c>
      <c r="BL369" s="15" t="s">
        <v>143</v>
      </c>
      <c r="BM369" s="182" t="s">
        <v>5255</v>
      </c>
    </row>
    <row r="370" spans="1:65" s="2" customFormat="1" ht="11.25">
      <c r="A370" s="32"/>
      <c r="B370" s="33"/>
      <c r="C370" s="34"/>
      <c r="D370" s="184" t="s">
        <v>145</v>
      </c>
      <c r="E370" s="34"/>
      <c r="F370" s="185" t="s">
        <v>5256</v>
      </c>
      <c r="G370" s="34"/>
      <c r="H370" s="34"/>
      <c r="I370" s="186"/>
      <c r="J370" s="34"/>
      <c r="K370" s="34"/>
      <c r="L370" s="37"/>
      <c r="M370" s="187"/>
      <c r="N370" s="188"/>
      <c r="O370" s="62"/>
      <c r="P370" s="62"/>
      <c r="Q370" s="62"/>
      <c r="R370" s="62"/>
      <c r="S370" s="62"/>
      <c r="T370" s="63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T370" s="15" t="s">
        <v>145</v>
      </c>
      <c r="AU370" s="15" t="s">
        <v>83</v>
      </c>
    </row>
    <row r="371" spans="1:65" s="2" customFormat="1" ht="16.5" customHeight="1">
      <c r="A371" s="32"/>
      <c r="B371" s="33"/>
      <c r="C371" s="191" t="s">
        <v>907</v>
      </c>
      <c r="D371" s="191" t="s">
        <v>409</v>
      </c>
      <c r="E371" s="192" t="s">
        <v>1007</v>
      </c>
      <c r="F371" s="193" t="s">
        <v>5257</v>
      </c>
      <c r="G371" s="194" t="s">
        <v>168</v>
      </c>
      <c r="H371" s="195">
        <v>60</v>
      </c>
      <c r="I371" s="196"/>
      <c r="J371" s="197">
        <f>ROUND(I371*H371,2)</f>
        <v>0</v>
      </c>
      <c r="K371" s="193" t="s">
        <v>1004</v>
      </c>
      <c r="L371" s="198"/>
      <c r="M371" s="199" t="s">
        <v>19</v>
      </c>
      <c r="N371" s="200" t="s">
        <v>44</v>
      </c>
      <c r="O371" s="62"/>
      <c r="P371" s="180">
        <f>O371*H371</f>
        <v>0</v>
      </c>
      <c r="Q371" s="180">
        <v>0</v>
      </c>
      <c r="R371" s="180">
        <f>Q371*H371</f>
        <v>0</v>
      </c>
      <c r="S371" s="180">
        <v>0</v>
      </c>
      <c r="T371" s="181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82" t="s">
        <v>184</v>
      </c>
      <c r="AT371" s="182" t="s">
        <v>409</v>
      </c>
      <c r="AU371" s="182" t="s">
        <v>83</v>
      </c>
      <c r="AY371" s="15" t="s">
        <v>136</v>
      </c>
      <c r="BE371" s="183">
        <f>IF(N371="základní",J371,0)</f>
        <v>0</v>
      </c>
      <c r="BF371" s="183">
        <f>IF(N371="snížená",J371,0)</f>
        <v>0</v>
      </c>
      <c r="BG371" s="183">
        <f>IF(N371="zákl. přenesená",J371,0)</f>
        <v>0</v>
      </c>
      <c r="BH371" s="183">
        <f>IF(N371="sníž. přenesená",J371,0)</f>
        <v>0</v>
      </c>
      <c r="BI371" s="183">
        <f>IF(N371="nulová",J371,0)</f>
        <v>0</v>
      </c>
      <c r="BJ371" s="15" t="s">
        <v>81</v>
      </c>
      <c r="BK371" s="183">
        <f>ROUND(I371*H371,2)</f>
        <v>0</v>
      </c>
      <c r="BL371" s="15" t="s">
        <v>143</v>
      </c>
      <c r="BM371" s="182" t="s">
        <v>5258</v>
      </c>
    </row>
    <row r="372" spans="1:65" s="2" customFormat="1" ht="11.25">
      <c r="A372" s="32"/>
      <c r="B372" s="33"/>
      <c r="C372" s="34"/>
      <c r="D372" s="184" t="s">
        <v>145</v>
      </c>
      <c r="E372" s="34"/>
      <c r="F372" s="185" t="s">
        <v>5257</v>
      </c>
      <c r="G372" s="34"/>
      <c r="H372" s="34"/>
      <c r="I372" s="186"/>
      <c r="J372" s="34"/>
      <c r="K372" s="34"/>
      <c r="L372" s="37"/>
      <c r="M372" s="187"/>
      <c r="N372" s="188"/>
      <c r="O372" s="62"/>
      <c r="P372" s="62"/>
      <c r="Q372" s="62"/>
      <c r="R372" s="62"/>
      <c r="S372" s="62"/>
      <c r="T372" s="63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T372" s="15" t="s">
        <v>145</v>
      </c>
      <c r="AU372" s="15" t="s">
        <v>83</v>
      </c>
    </row>
    <row r="373" spans="1:65" s="2" customFormat="1" ht="16.5" customHeight="1">
      <c r="A373" s="32"/>
      <c r="B373" s="33"/>
      <c r="C373" s="191" t="s">
        <v>913</v>
      </c>
      <c r="D373" s="191" t="s">
        <v>409</v>
      </c>
      <c r="E373" s="192" t="s">
        <v>5259</v>
      </c>
      <c r="F373" s="193" t="s">
        <v>5260</v>
      </c>
      <c r="G373" s="194" t="s">
        <v>168</v>
      </c>
      <c r="H373" s="195">
        <v>20</v>
      </c>
      <c r="I373" s="196"/>
      <c r="J373" s="197">
        <f>ROUND(I373*H373,2)</f>
        <v>0</v>
      </c>
      <c r="K373" s="193" t="s">
        <v>4746</v>
      </c>
      <c r="L373" s="198"/>
      <c r="M373" s="199" t="s">
        <v>19</v>
      </c>
      <c r="N373" s="200" t="s">
        <v>44</v>
      </c>
      <c r="O373" s="62"/>
      <c r="P373" s="180">
        <f>O373*H373</f>
        <v>0</v>
      </c>
      <c r="Q373" s="180">
        <v>4.0999999999999999E-4</v>
      </c>
      <c r="R373" s="180">
        <f>Q373*H373</f>
        <v>8.199999999999999E-3</v>
      </c>
      <c r="S373" s="180">
        <v>0</v>
      </c>
      <c r="T373" s="181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82" t="s">
        <v>184</v>
      </c>
      <c r="AT373" s="182" t="s">
        <v>409</v>
      </c>
      <c r="AU373" s="182" t="s">
        <v>83</v>
      </c>
      <c r="AY373" s="15" t="s">
        <v>136</v>
      </c>
      <c r="BE373" s="183">
        <f>IF(N373="základní",J373,0)</f>
        <v>0</v>
      </c>
      <c r="BF373" s="183">
        <f>IF(N373="snížená",J373,0)</f>
        <v>0</v>
      </c>
      <c r="BG373" s="183">
        <f>IF(N373="zákl. přenesená",J373,0)</f>
        <v>0</v>
      </c>
      <c r="BH373" s="183">
        <f>IF(N373="sníž. přenesená",J373,0)</f>
        <v>0</v>
      </c>
      <c r="BI373" s="183">
        <f>IF(N373="nulová",J373,0)</f>
        <v>0</v>
      </c>
      <c r="BJ373" s="15" t="s">
        <v>81</v>
      </c>
      <c r="BK373" s="183">
        <f>ROUND(I373*H373,2)</f>
        <v>0</v>
      </c>
      <c r="BL373" s="15" t="s">
        <v>143</v>
      </c>
      <c r="BM373" s="182" t="s">
        <v>5261</v>
      </c>
    </row>
    <row r="374" spans="1:65" s="2" customFormat="1" ht="11.25">
      <c r="A374" s="32"/>
      <c r="B374" s="33"/>
      <c r="C374" s="34"/>
      <c r="D374" s="184" t="s">
        <v>145</v>
      </c>
      <c r="E374" s="34"/>
      <c r="F374" s="185" t="s">
        <v>5260</v>
      </c>
      <c r="G374" s="34"/>
      <c r="H374" s="34"/>
      <c r="I374" s="186"/>
      <c r="J374" s="34"/>
      <c r="K374" s="34"/>
      <c r="L374" s="37"/>
      <c r="M374" s="187"/>
      <c r="N374" s="188"/>
      <c r="O374" s="62"/>
      <c r="P374" s="62"/>
      <c r="Q374" s="62"/>
      <c r="R374" s="62"/>
      <c r="S374" s="62"/>
      <c r="T374" s="63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T374" s="15" t="s">
        <v>145</v>
      </c>
      <c r="AU374" s="15" t="s">
        <v>83</v>
      </c>
    </row>
    <row r="375" spans="1:65" s="2" customFormat="1" ht="16.5" customHeight="1">
      <c r="A375" s="32"/>
      <c r="B375" s="33"/>
      <c r="C375" s="191" t="s">
        <v>919</v>
      </c>
      <c r="D375" s="191" t="s">
        <v>409</v>
      </c>
      <c r="E375" s="192" t="s">
        <v>5262</v>
      </c>
      <c r="F375" s="193" t="s">
        <v>5263</v>
      </c>
      <c r="G375" s="194" t="s">
        <v>168</v>
      </c>
      <c r="H375" s="195">
        <v>20</v>
      </c>
      <c r="I375" s="196"/>
      <c r="J375" s="197">
        <f>ROUND(I375*H375,2)</f>
        <v>0</v>
      </c>
      <c r="K375" s="193" t="s">
        <v>4746</v>
      </c>
      <c r="L375" s="198"/>
      <c r="M375" s="199" t="s">
        <v>19</v>
      </c>
      <c r="N375" s="200" t="s">
        <v>44</v>
      </c>
      <c r="O375" s="62"/>
      <c r="P375" s="180">
        <f>O375*H375</f>
        <v>0</v>
      </c>
      <c r="Q375" s="180">
        <v>3.2000000000000003E-4</v>
      </c>
      <c r="R375" s="180">
        <f>Q375*H375</f>
        <v>6.4000000000000003E-3</v>
      </c>
      <c r="S375" s="180">
        <v>0</v>
      </c>
      <c r="T375" s="181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82" t="s">
        <v>184</v>
      </c>
      <c r="AT375" s="182" t="s">
        <v>409</v>
      </c>
      <c r="AU375" s="182" t="s">
        <v>83</v>
      </c>
      <c r="AY375" s="15" t="s">
        <v>136</v>
      </c>
      <c r="BE375" s="183">
        <f>IF(N375="základní",J375,0)</f>
        <v>0</v>
      </c>
      <c r="BF375" s="183">
        <f>IF(N375="snížená",J375,0)</f>
        <v>0</v>
      </c>
      <c r="BG375" s="183">
        <f>IF(N375="zákl. přenesená",J375,0)</f>
        <v>0</v>
      </c>
      <c r="BH375" s="183">
        <f>IF(N375="sníž. přenesená",J375,0)</f>
        <v>0</v>
      </c>
      <c r="BI375" s="183">
        <f>IF(N375="nulová",J375,0)</f>
        <v>0</v>
      </c>
      <c r="BJ375" s="15" t="s">
        <v>81</v>
      </c>
      <c r="BK375" s="183">
        <f>ROUND(I375*H375,2)</f>
        <v>0</v>
      </c>
      <c r="BL375" s="15" t="s">
        <v>143</v>
      </c>
      <c r="BM375" s="182" t="s">
        <v>5264</v>
      </c>
    </row>
    <row r="376" spans="1:65" s="2" customFormat="1" ht="11.25">
      <c r="A376" s="32"/>
      <c r="B376" s="33"/>
      <c r="C376" s="34"/>
      <c r="D376" s="184" t="s">
        <v>145</v>
      </c>
      <c r="E376" s="34"/>
      <c r="F376" s="185" t="s">
        <v>5263</v>
      </c>
      <c r="G376" s="34"/>
      <c r="H376" s="34"/>
      <c r="I376" s="186"/>
      <c r="J376" s="34"/>
      <c r="K376" s="34"/>
      <c r="L376" s="37"/>
      <c r="M376" s="187"/>
      <c r="N376" s="188"/>
      <c r="O376" s="62"/>
      <c r="P376" s="62"/>
      <c r="Q376" s="62"/>
      <c r="R376" s="62"/>
      <c r="S376" s="62"/>
      <c r="T376" s="63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T376" s="15" t="s">
        <v>145</v>
      </c>
      <c r="AU376" s="15" t="s">
        <v>83</v>
      </c>
    </row>
    <row r="377" spans="1:65" s="2" customFormat="1" ht="16.5" customHeight="1">
      <c r="A377" s="32"/>
      <c r="B377" s="33"/>
      <c r="C377" s="191" t="s">
        <v>925</v>
      </c>
      <c r="D377" s="191" t="s">
        <v>409</v>
      </c>
      <c r="E377" s="192" t="s">
        <v>5265</v>
      </c>
      <c r="F377" s="193" t="s">
        <v>5266</v>
      </c>
      <c r="G377" s="194" t="s">
        <v>168</v>
      </c>
      <c r="H377" s="195">
        <v>20</v>
      </c>
      <c r="I377" s="196"/>
      <c r="J377" s="197">
        <f>ROUND(I377*H377,2)</f>
        <v>0</v>
      </c>
      <c r="K377" s="193" t="s">
        <v>4746</v>
      </c>
      <c r="L377" s="198"/>
      <c r="M377" s="199" t="s">
        <v>19</v>
      </c>
      <c r="N377" s="200" t="s">
        <v>44</v>
      </c>
      <c r="O377" s="62"/>
      <c r="P377" s="180">
        <f>O377*H377</f>
        <v>0</v>
      </c>
      <c r="Q377" s="180">
        <v>1.6000000000000001E-4</v>
      </c>
      <c r="R377" s="180">
        <f>Q377*H377</f>
        <v>3.2000000000000002E-3</v>
      </c>
      <c r="S377" s="180">
        <v>0</v>
      </c>
      <c r="T377" s="181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82" t="s">
        <v>184</v>
      </c>
      <c r="AT377" s="182" t="s">
        <v>409</v>
      </c>
      <c r="AU377" s="182" t="s">
        <v>83</v>
      </c>
      <c r="AY377" s="15" t="s">
        <v>136</v>
      </c>
      <c r="BE377" s="183">
        <f>IF(N377="základní",J377,0)</f>
        <v>0</v>
      </c>
      <c r="BF377" s="183">
        <f>IF(N377="snížená",J377,0)</f>
        <v>0</v>
      </c>
      <c r="BG377" s="183">
        <f>IF(N377="zákl. přenesená",J377,0)</f>
        <v>0</v>
      </c>
      <c r="BH377" s="183">
        <f>IF(N377="sníž. přenesená",J377,0)</f>
        <v>0</v>
      </c>
      <c r="BI377" s="183">
        <f>IF(N377="nulová",J377,0)</f>
        <v>0</v>
      </c>
      <c r="BJ377" s="15" t="s">
        <v>81</v>
      </c>
      <c r="BK377" s="183">
        <f>ROUND(I377*H377,2)</f>
        <v>0</v>
      </c>
      <c r="BL377" s="15" t="s">
        <v>143</v>
      </c>
      <c r="BM377" s="182" t="s">
        <v>5267</v>
      </c>
    </row>
    <row r="378" spans="1:65" s="2" customFormat="1" ht="11.25">
      <c r="A378" s="32"/>
      <c r="B378" s="33"/>
      <c r="C378" s="34"/>
      <c r="D378" s="184" t="s">
        <v>145</v>
      </c>
      <c r="E378" s="34"/>
      <c r="F378" s="185" t="s">
        <v>5266</v>
      </c>
      <c r="G378" s="34"/>
      <c r="H378" s="34"/>
      <c r="I378" s="186"/>
      <c r="J378" s="34"/>
      <c r="K378" s="34"/>
      <c r="L378" s="37"/>
      <c r="M378" s="187"/>
      <c r="N378" s="188"/>
      <c r="O378" s="62"/>
      <c r="P378" s="62"/>
      <c r="Q378" s="62"/>
      <c r="R378" s="62"/>
      <c r="S378" s="62"/>
      <c r="T378" s="63"/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T378" s="15" t="s">
        <v>145</v>
      </c>
      <c r="AU378" s="15" t="s">
        <v>83</v>
      </c>
    </row>
    <row r="379" spans="1:65" s="2" customFormat="1" ht="16.5" customHeight="1">
      <c r="A379" s="32"/>
      <c r="B379" s="33"/>
      <c r="C379" s="191" t="s">
        <v>931</v>
      </c>
      <c r="D379" s="191" t="s">
        <v>409</v>
      </c>
      <c r="E379" s="192" t="s">
        <v>5268</v>
      </c>
      <c r="F379" s="193" t="s">
        <v>5269</v>
      </c>
      <c r="G379" s="194" t="s">
        <v>168</v>
      </c>
      <c r="H379" s="195">
        <v>20</v>
      </c>
      <c r="I379" s="196"/>
      <c r="J379" s="197">
        <f>ROUND(I379*H379,2)</f>
        <v>0</v>
      </c>
      <c r="K379" s="193" t="s">
        <v>4746</v>
      </c>
      <c r="L379" s="198"/>
      <c r="M379" s="199" t="s">
        <v>19</v>
      </c>
      <c r="N379" s="200" t="s">
        <v>44</v>
      </c>
      <c r="O379" s="62"/>
      <c r="P379" s="180">
        <f>O379*H379</f>
        <v>0</v>
      </c>
      <c r="Q379" s="180">
        <v>1.4999999999999999E-4</v>
      </c>
      <c r="R379" s="180">
        <f>Q379*H379</f>
        <v>2.9999999999999996E-3</v>
      </c>
      <c r="S379" s="180">
        <v>0</v>
      </c>
      <c r="T379" s="181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82" t="s">
        <v>184</v>
      </c>
      <c r="AT379" s="182" t="s">
        <v>409</v>
      </c>
      <c r="AU379" s="182" t="s">
        <v>83</v>
      </c>
      <c r="AY379" s="15" t="s">
        <v>136</v>
      </c>
      <c r="BE379" s="183">
        <f>IF(N379="základní",J379,0)</f>
        <v>0</v>
      </c>
      <c r="BF379" s="183">
        <f>IF(N379="snížená",J379,0)</f>
        <v>0</v>
      </c>
      <c r="BG379" s="183">
        <f>IF(N379="zákl. přenesená",J379,0)</f>
        <v>0</v>
      </c>
      <c r="BH379" s="183">
        <f>IF(N379="sníž. přenesená",J379,0)</f>
        <v>0</v>
      </c>
      <c r="BI379" s="183">
        <f>IF(N379="nulová",J379,0)</f>
        <v>0</v>
      </c>
      <c r="BJ379" s="15" t="s">
        <v>81</v>
      </c>
      <c r="BK379" s="183">
        <f>ROUND(I379*H379,2)</f>
        <v>0</v>
      </c>
      <c r="BL379" s="15" t="s">
        <v>143</v>
      </c>
      <c r="BM379" s="182" t="s">
        <v>5270</v>
      </c>
    </row>
    <row r="380" spans="1:65" s="2" customFormat="1" ht="11.25">
      <c r="A380" s="32"/>
      <c r="B380" s="33"/>
      <c r="C380" s="34"/>
      <c r="D380" s="184" t="s">
        <v>145</v>
      </c>
      <c r="E380" s="34"/>
      <c r="F380" s="185" t="s">
        <v>5269</v>
      </c>
      <c r="G380" s="34"/>
      <c r="H380" s="34"/>
      <c r="I380" s="186"/>
      <c r="J380" s="34"/>
      <c r="K380" s="34"/>
      <c r="L380" s="37"/>
      <c r="M380" s="187"/>
      <c r="N380" s="188"/>
      <c r="O380" s="62"/>
      <c r="P380" s="62"/>
      <c r="Q380" s="62"/>
      <c r="R380" s="62"/>
      <c r="S380" s="62"/>
      <c r="T380" s="63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T380" s="15" t="s">
        <v>145</v>
      </c>
      <c r="AU380" s="15" t="s">
        <v>83</v>
      </c>
    </row>
    <row r="381" spans="1:65" s="2" customFormat="1" ht="16.5" customHeight="1">
      <c r="A381" s="32"/>
      <c r="B381" s="33"/>
      <c r="C381" s="191" t="s">
        <v>937</v>
      </c>
      <c r="D381" s="191" t="s">
        <v>409</v>
      </c>
      <c r="E381" s="192" t="s">
        <v>5271</v>
      </c>
      <c r="F381" s="193" t="s">
        <v>5272</v>
      </c>
      <c r="G381" s="194" t="s">
        <v>168</v>
      </c>
      <c r="H381" s="195">
        <v>100</v>
      </c>
      <c r="I381" s="196"/>
      <c r="J381" s="197">
        <f>ROUND(I381*H381,2)</f>
        <v>0</v>
      </c>
      <c r="K381" s="193" t="s">
        <v>4746</v>
      </c>
      <c r="L381" s="198"/>
      <c r="M381" s="199" t="s">
        <v>19</v>
      </c>
      <c r="N381" s="200" t="s">
        <v>44</v>
      </c>
      <c r="O381" s="62"/>
      <c r="P381" s="180">
        <f>O381*H381</f>
        <v>0</v>
      </c>
      <c r="Q381" s="180">
        <v>1.2999999999999999E-4</v>
      </c>
      <c r="R381" s="180">
        <f>Q381*H381</f>
        <v>1.2999999999999999E-2</v>
      </c>
      <c r="S381" s="180">
        <v>0</v>
      </c>
      <c r="T381" s="181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82" t="s">
        <v>184</v>
      </c>
      <c r="AT381" s="182" t="s">
        <v>409</v>
      </c>
      <c r="AU381" s="182" t="s">
        <v>83</v>
      </c>
      <c r="AY381" s="15" t="s">
        <v>136</v>
      </c>
      <c r="BE381" s="183">
        <f>IF(N381="základní",J381,0)</f>
        <v>0</v>
      </c>
      <c r="BF381" s="183">
        <f>IF(N381="snížená",J381,0)</f>
        <v>0</v>
      </c>
      <c r="BG381" s="183">
        <f>IF(N381="zákl. přenesená",J381,0)</f>
        <v>0</v>
      </c>
      <c r="BH381" s="183">
        <f>IF(N381="sníž. přenesená",J381,0)</f>
        <v>0</v>
      </c>
      <c r="BI381" s="183">
        <f>IF(N381="nulová",J381,0)</f>
        <v>0</v>
      </c>
      <c r="BJ381" s="15" t="s">
        <v>81</v>
      </c>
      <c r="BK381" s="183">
        <f>ROUND(I381*H381,2)</f>
        <v>0</v>
      </c>
      <c r="BL381" s="15" t="s">
        <v>143</v>
      </c>
      <c r="BM381" s="182" t="s">
        <v>5273</v>
      </c>
    </row>
    <row r="382" spans="1:65" s="2" customFormat="1" ht="11.25">
      <c r="A382" s="32"/>
      <c r="B382" s="33"/>
      <c r="C382" s="34"/>
      <c r="D382" s="184" t="s">
        <v>145</v>
      </c>
      <c r="E382" s="34"/>
      <c r="F382" s="185" t="s">
        <v>5272</v>
      </c>
      <c r="G382" s="34"/>
      <c r="H382" s="34"/>
      <c r="I382" s="186"/>
      <c r="J382" s="34"/>
      <c r="K382" s="34"/>
      <c r="L382" s="37"/>
      <c r="M382" s="187"/>
      <c r="N382" s="188"/>
      <c r="O382" s="62"/>
      <c r="P382" s="62"/>
      <c r="Q382" s="62"/>
      <c r="R382" s="62"/>
      <c r="S382" s="62"/>
      <c r="T382" s="63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T382" s="15" t="s">
        <v>145</v>
      </c>
      <c r="AU382" s="15" t="s">
        <v>83</v>
      </c>
    </row>
    <row r="383" spans="1:65" s="2" customFormat="1" ht="16.5" customHeight="1">
      <c r="A383" s="32"/>
      <c r="B383" s="33"/>
      <c r="C383" s="191" t="s">
        <v>943</v>
      </c>
      <c r="D383" s="191" t="s">
        <v>409</v>
      </c>
      <c r="E383" s="192" t="s">
        <v>5274</v>
      </c>
      <c r="F383" s="193" t="s">
        <v>5275</v>
      </c>
      <c r="G383" s="194" t="s">
        <v>168</v>
      </c>
      <c r="H383" s="195">
        <v>100</v>
      </c>
      <c r="I383" s="196"/>
      <c r="J383" s="197">
        <f>ROUND(I383*H383,2)</f>
        <v>0</v>
      </c>
      <c r="K383" s="193" t="s">
        <v>4746</v>
      </c>
      <c r="L383" s="198"/>
      <c r="M383" s="199" t="s">
        <v>19</v>
      </c>
      <c r="N383" s="200" t="s">
        <v>44</v>
      </c>
      <c r="O383" s="62"/>
      <c r="P383" s="180">
        <f>O383*H383</f>
        <v>0</v>
      </c>
      <c r="Q383" s="180">
        <v>9.0000000000000006E-5</v>
      </c>
      <c r="R383" s="180">
        <f>Q383*H383</f>
        <v>9.0000000000000011E-3</v>
      </c>
      <c r="S383" s="180">
        <v>0</v>
      </c>
      <c r="T383" s="181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82" t="s">
        <v>184</v>
      </c>
      <c r="AT383" s="182" t="s">
        <v>409</v>
      </c>
      <c r="AU383" s="182" t="s">
        <v>83</v>
      </c>
      <c r="AY383" s="15" t="s">
        <v>136</v>
      </c>
      <c r="BE383" s="183">
        <f>IF(N383="základní",J383,0)</f>
        <v>0</v>
      </c>
      <c r="BF383" s="183">
        <f>IF(N383="snížená",J383,0)</f>
        <v>0</v>
      </c>
      <c r="BG383" s="183">
        <f>IF(N383="zákl. přenesená",J383,0)</f>
        <v>0</v>
      </c>
      <c r="BH383" s="183">
        <f>IF(N383="sníž. přenesená",J383,0)</f>
        <v>0</v>
      </c>
      <c r="BI383" s="183">
        <f>IF(N383="nulová",J383,0)</f>
        <v>0</v>
      </c>
      <c r="BJ383" s="15" t="s">
        <v>81</v>
      </c>
      <c r="BK383" s="183">
        <f>ROUND(I383*H383,2)</f>
        <v>0</v>
      </c>
      <c r="BL383" s="15" t="s">
        <v>143</v>
      </c>
      <c r="BM383" s="182" t="s">
        <v>5276</v>
      </c>
    </row>
    <row r="384" spans="1:65" s="2" customFormat="1" ht="11.25">
      <c r="A384" s="32"/>
      <c r="B384" s="33"/>
      <c r="C384" s="34"/>
      <c r="D384" s="184" t="s">
        <v>145</v>
      </c>
      <c r="E384" s="34"/>
      <c r="F384" s="185" t="s">
        <v>5275</v>
      </c>
      <c r="G384" s="34"/>
      <c r="H384" s="34"/>
      <c r="I384" s="186"/>
      <c r="J384" s="34"/>
      <c r="K384" s="34"/>
      <c r="L384" s="37"/>
      <c r="M384" s="187"/>
      <c r="N384" s="188"/>
      <c r="O384" s="62"/>
      <c r="P384" s="62"/>
      <c r="Q384" s="62"/>
      <c r="R384" s="62"/>
      <c r="S384" s="62"/>
      <c r="T384" s="63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T384" s="15" t="s">
        <v>145</v>
      </c>
      <c r="AU384" s="15" t="s">
        <v>83</v>
      </c>
    </row>
    <row r="385" spans="1:65" s="2" customFormat="1" ht="16.5" customHeight="1">
      <c r="A385" s="32"/>
      <c r="B385" s="33"/>
      <c r="C385" s="191" t="s">
        <v>949</v>
      </c>
      <c r="D385" s="191" t="s">
        <v>409</v>
      </c>
      <c r="E385" s="192" t="s">
        <v>5277</v>
      </c>
      <c r="F385" s="193" t="s">
        <v>5278</v>
      </c>
      <c r="G385" s="194" t="s">
        <v>168</v>
      </c>
      <c r="H385" s="195">
        <v>10</v>
      </c>
      <c r="I385" s="196"/>
      <c r="J385" s="197">
        <f>ROUND(I385*H385,2)</f>
        <v>0</v>
      </c>
      <c r="K385" s="193" t="s">
        <v>4746</v>
      </c>
      <c r="L385" s="198"/>
      <c r="M385" s="199" t="s">
        <v>19</v>
      </c>
      <c r="N385" s="200" t="s">
        <v>44</v>
      </c>
      <c r="O385" s="62"/>
      <c r="P385" s="180">
        <f>O385*H385</f>
        <v>0</v>
      </c>
      <c r="Q385" s="180">
        <v>4.0000000000000003E-5</v>
      </c>
      <c r="R385" s="180">
        <f>Q385*H385</f>
        <v>4.0000000000000002E-4</v>
      </c>
      <c r="S385" s="180">
        <v>0</v>
      </c>
      <c r="T385" s="181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82" t="s">
        <v>184</v>
      </c>
      <c r="AT385" s="182" t="s">
        <v>409</v>
      </c>
      <c r="AU385" s="182" t="s">
        <v>83</v>
      </c>
      <c r="AY385" s="15" t="s">
        <v>136</v>
      </c>
      <c r="BE385" s="183">
        <f>IF(N385="základní",J385,0)</f>
        <v>0</v>
      </c>
      <c r="BF385" s="183">
        <f>IF(N385="snížená",J385,0)</f>
        <v>0</v>
      </c>
      <c r="BG385" s="183">
        <f>IF(N385="zákl. přenesená",J385,0)</f>
        <v>0</v>
      </c>
      <c r="BH385" s="183">
        <f>IF(N385="sníž. přenesená",J385,0)</f>
        <v>0</v>
      </c>
      <c r="BI385" s="183">
        <f>IF(N385="nulová",J385,0)</f>
        <v>0</v>
      </c>
      <c r="BJ385" s="15" t="s">
        <v>81</v>
      </c>
      <c r="BK385" s="183">
        <f>ROUND(I385*H385,2)</f>
        <v>0</v>
      </c>
      <c r="BL385" s="15" t="s">
        <v>143</v>
      </c>
      <c r="BM385" s="182" t="s">
        <v>5279</v>
      </c>
    </row>
    <row r="386" spans="1:65" s="2" customFormat="1" ht="11.25">
      <c r="A386" s="32"/>
      <c r="B386" s="33"/>
      <c r="C386" s="34"/>
      <c r="D386" s="184" t="s">
        <v>145</v>
      </c>
      <c r="E386" s="34"/>
      <c r="F386" s="185" t="s">
        <v>5278</v>
      </c>
      <c r="G386" s="34"/>
      <c r="H386" s="34"/>
      <c r="I386" s="186"/>
      <c r="J386" s="34"/>
      <c r="K386" s="34"/>
      <c r="L386" s="37"/>
      <c r="M386" s="187"/>
      <c r="N386" s="188"/>
      <c r="O386" s="62"/>
      <c r="P386" s="62"/>
      <c r="Q386" s="62"/>
      <c r="R386" s="62"/>
      <c r="S386" s="62"/>
      <c r="T386" s="63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T386" s="15" t="s">
        <v>145</v>
      </c>
      <c r="AU386" s="15" t="s">
        <v>83</v>
      </c>
    </row>
    <row r="387" spans="1:65" s="2" customFormat="1" ht="16.5" customHeight="1">
      <c r="A387" s="32"/>
      <c r="B387" s="33"/>
      <c r="C387" s="191" t="s">
        <v>955</v>
      </c>
      <c r="D387" s="191" t="s">
        <v>409</v>
      </c>
      <c r="E387" s="192" t="s">
        <v>5280</v>
      </c>
      <c r="F387" s="193" t="s">
        <v>5281</v>
      </c>
      <c r="G387" s="194" t="s">
        <v>168</v>
      </c>
      <c r="H387" s="195">
        <v>10</v>
      </c>
      <c r="I387" s="196"/>
      <c r="J387" s="197">
        <f>ROUND(I387*H387,2)</f>
        <v>0</v>
      </c>
      <c r="K387" s="193" t="s">
        <v>4746</v>
      </c>
      <c r="L387" s="198"/>
      <c r="M387" s="199" t="s">
        <v>19</v>
      </c>
      <c r="N387" s="200" t="s">
        <v>44</v>
      </c>
      <c r="O387" s="62"/>
      <c r="P387" s="180">
        <f>O387*H387</f>
        <v>0</v>
      </c>
      <c r="Q387" s="180">
        <v>4.0000000000000003E-5</v>
      </c>
      <c r="R387" s="180">
        <f>Q387*H387</f>
        <v>4.0000000000000002E-4</v>
      </c>
      <c r="S387" s="180">
        <v>0</v>
      </c>
      <c r="T387" s="181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82" t="s">
        <v>184</v>
      </c>
      <c r="AT387" s="182" t="s">
        <v>409</v>
      </c>
      <c r="AU387" s="182" t="s">
        <v>83</v>
      </c>
      <c r="AY387" s="15" t="s">
        <v>136</v>
      </c>
      <c r="BE387" s="183">
        <f>IF(N387="základní",J387,0)</f>
        <v>0</v>
      </c>
      <c r="BF387" s="183">
        <f>IF(N387="snížená",J387,0)</f>
        <v>0</v>
      </c>
      <c r="BG387" s="183">
        <f>IF(N387="zákl. přenesená",J387,0)</f>
        <v>0</v>
      </c>
      <c r="BH387" s="183">
        <f>IF(N387="sníž. přenesená",J387,0)</f>
        <v>0</v>
      </c>
      <c r="BI387" s="183">
        <f>IF(N387="nulová",J387,0)</f>
        <v>0</v>
      </c>
      <c r="BJ387" s="15" t="s">
        <v>81</v>
      </c>
      <c r="BK387" s="183">
        <f>ROUND(I387*H387,2)</f>
        <v>0</v>
      </c>
      <c r="BL387" s="15" t="s">
        <v>143</v>
      </c>
      <c r="BM387" s="182" t="s">
        <v>5282</v>
      </c>
    </row>
    <row r="388" spans="1:65" s="2" customFormat="1" ht="11.25">
      <c r="A388" s="32"/>
      <c r="B388" s="33"/>
      <c r="C388" s="34"/>
      <c r="D388" s="184" t="s">
        <v>145</v>
      </c>
      <c r="E388" s="34"/>
      <c r="F388" s="185" t="s">
        <v>5281</v>
      </c>
      <c r="G388" s="34"/>
      <c r="H388" s="34"/>
      <c r="I388" s="186"/>
      <c r="J388" s="34"/>
      <c r="K388" s="34"/>
      <c r="L388" s="37"/>
      <c r="M388" s="187"/>
      <c r="N388" s="188"/>
      <c r="O388" s="62"/>
      <c r="P388" s="62"/>
      <c r="Q388" s="62"/>
      <c r="R388" s="62"/>
      <c r="S388" s="62"/>
      <c r="T388" s="63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T388" s="15" t="s">
        <v>145</v>
      </c>
      <c r="AU388" s="15" t="s">
        <v>83</v>
      </c>
    </row>
    <row r="389" spans="1:65" s="2" customFormat="1" ht="16.5" customHeight="1">
      <c r="A389" s="32"/>
      <c r="B389" s="33"/>
      <c r="C389" s="191" t="s">
        <v>961</v>
      </c>
      <c r="D389" s="191" t="s">
        <v>409</v>
      </c>
      <c r="E389" s="192" t="s">
        <v>5283</v>
      </c>
      <c r="F389" s="193" t="s">
        <v>5284</v>
      </c>
      <c r="G389" s="194" t="s">
        <v>168</v>
      </c>
      <c r="H389" s="195">
        <v>30</v>
      </c>
      <c r="I389" s="196"/>
      <c r="J389" s="197">
        <f>ROUND(I389*H389,2)</f>
        <v>0</v>
      </c>
      <c r="K389" s="193" t="s">
        <v>4746</v>
      </c>
      <c r="L389" s="198"/>
      <c r="M389" s="199" t="s">
        <v>19</v>
      </c>
      <c r="N389" s="200" t="s">
        <v>44</v>
      </c>
      <c r="O389" s="62"/>
      <c r="P389" s="180">
        <f>O389*H389</f>
        <v>0</v>
      </c>
      <c r="Q389" s="180">
        <v>5.0000000000000002E-5</v>
      </c>
      <c r="R389" s="180">
        <f>Q389*H389</f>
        <v>1.5E-3</v>
      </c>
      <c r="S389" s="180">
        <v>0</v>
      </c>
      <c r="T389" s="181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82" t="s">
        <v>184</v>
      </c>
      <c r="AT389" s="182" t="s">
        <v>409</v>
      </c>
      <c r="AU389" s="182" t="s">
        <v>83</v>
      </c>
      <c r="AY389" s="15" t="s">
        <v>136</v>
      </c>
      <c r="BE389" s="183">
        <f>IF(N389="základní",J389,0)</f>
        <v>0</v>
      </c>
      <c r="BF389" s="183">
        <f>IF(N389="snížená",J389,0)</f>
        <v>0</v>
      </c>
      <c r="BG389" s="183">
        <f>IF(N389="zákl. přenesená",J389,0)</f>
        <v>0</v>
      </c>
      <c r="BH389" s="183">
        <f>IF(N389="sníž. přenesená",J389,0)</f>
        <v>0</v>
      </c>
      <c r="BI389" s="183">
        <f>IF(N389="nulová",J389,0)</f>
        <v>0</v>
      </c>
      <c r="BJ389" s="15" t="s">
        <v>81</v>
      </c>
      <c r="BK389" s="183">
        <f>ROUND(I389*H389,2)</f>
        <v>0</v>
      </c>
      <c r="BL389" s="15" t="s">
        <v>143</v>
      </c>
      <c r="BM389" s="182" t="s">
        <v>5285</v>
      </c>
    </row>
    <row r="390" spans="1:65" s="2" customFormat="1" ht="11.25">
      <c r="A390" s="32"/>
      <c r="B390" s="33"/>
      <c r="C390" s="34"/>
      <c r="D390" s="184" t="s">
        <v>145</v>
      </c>
      <c r="E390" s="34"/>
      <c r="F390" s="185" t="s">
        <v>5284</v>
      </c>
      <c r="G390" s="34"/>
      <c r="H390" s="34"/>
      <c r="I390" s="186"/>
      <c r="J390" s="34"/>
      <c r="K390" s="34"/>
      <c r="L390" s="37"/>
      <c r="M390" s="187"/>
      <c r="N390" s="188"/>
      <c r="O390" s="62"/>
      <c r="P390" s="62"/>
      <c r="Q390" s="62"/>
      <c r="R390" s="62"/>
      <c r="S390" s="62"/>
      <c r="T390" s="63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T390" s="15" t="s">
        <v>145</v>
      </c>
      <c r="AU390" s="15" t="s">
        <v>83</v>
      </c>
    </row>
    <row r="391" spans="1:65" s="2" customFormat="1" ht="16.5" customHeight="1">
      <c r="A391" s="32"/>
      <c r="B391" s="33"/>
      <c r="C391" s="191" t="s">
        <v>967</v>
      </c>
      <c r="D391" s="191" t="s">
        <v>409</v>
      </c>
      <c r="E391" s="192" t="s">
        <v>5286</v>
      </c>
      <c r="F391" s="193" t="s">
        <v>5287</v>
      </c>
      <c r="G391" s="194" t="s">
        <v>168</v>
      </c>
      <c r="H391" s="195">
        <v>100</v>
      </c>
      <c r="I391" s="196"/>
      <c r="J391" s="197">
        <f>ROUND(I391*H391,2)</f>
        <v>0</v>
      </c>
      <c r="K391" s="193" t="s">
        <v>4746</v>
      </c>
      <c r="L391" s="198"/>
      <c r="M391" s="199" t="s">
        <v>19</v>
      </c>
      <c r="N391" s="200" t="s">
        <v>44</v>
      </c>
      <c r="O391" s="62"/>
      <c r="P391" s="180">
        <f>O391*H391</f>
        <v>0</v>
      </c>
      <c r="Q391" s="180">
        <v>5.1999999999999995E-4</v>
      </c>
      <c r="R391" s="180">
        <f>Q391*H391</f>
        <v>5.1999999999999998E-2</v>
      </c>
      <c r="S391" s="180">
        <v>0</v>
      </c>
      <c r="T391" s="181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82" t="s">
        <v>184</v>
      </c>
      <c r="AT391" s="182" t="s">
        <v>409</v>
      </c>
      <c r="AU391" s="182" t="s">
        <v>83</v>
      </c>
      <c r="AY391" s="15" t="s">
        <v>136</v>
      </c>
      <c r="BE391" s="183">
        <f>IF(N391="základní",J391,0)</f>
        <v>0</v>
      </c>
      <c r="BF391" s="183">
        <f>IF(N391="snížená",J391,0)</f>
        <v>0</v>
      </c>
      <c r="BG391" s="183">
        <f>IF(N391="zákl. přenesená",J391,0)</f>
        <v>0</v>
      </c>
      <c r="BH391" s="183">
        <f>IF(N391="sníž. přenesená",J391,0)</f>
        <v>0</v>
      </c>
      <c r="BI391" s="183">
        <f>IF(N391="nulová",J391,0)</f>
        <v>0</v>
      </c>
      <c r="BJ391" s="15" t="s">
        <v>81</v>
      </c>
      <c r="BK391" s="183">
        <f>ROUND(I391*H391,2)</f>
        <v>0</v>
      </c>
      <c r="BL391" s="15" t="s">
        <v>143</v>
      </c>
      <c r="BM391" s="182" t="s">
        <v>5288</v>
      </c>
    </row>
    <row r="392" spans="1:65" s="2" customFormat="1" ht="11.25">
      <c r="A392" s="32"/>
      <c r="B392" s="33"/>
      <c r="C392" s="34"/>
      <c r="D392" s="184" t="s">
        <v>145</v>
      </c>
      <c r="E392" s="34"/>
      <c r="F392" s="185" t="s">
        <v>5287</v>
      </c>
      <c r="G392" s="34"/>
      <c r="H392" s="34"/>
      <c r="I392" s="186"/>
      <c r="J392" s="34"/>
      <c r="K392" s="34"/>
      <c r="L392" s="37"/>
      <c r="M392" s="187"/>
      <c r="N392" s="188"/>
      <c r="O392" s="62"/>
      <c r="P392" s="62"/>
      <c r="Q392" s="62"/>
      <c r="R392" s="62"/>
      <c r="S392" s="62"/>
      <c r="T392" s="63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T392" s="15" t="s">
        <v>145</v>
      </c>
      <c r="AU392" s="15" t="s">
        <v>83</v>
      </c>
    </row>
    <row r="393" spans="1:65" s="2" customFormat="1" ht="16.5" customHeight="1">
      <c r="A393" s="32"/>
      <c r="B393" s="33"/>
      <c r="C393" s="191" t="s">
        <v>973</v>
      </c>
      <c r="D393" s="191" t="s">
        <v>409</v>
      </c>
      <c r="E393" s="192" t="s">
        <v>5289</v>
      </c>
      <c r="F393" s="193" t="s">
        <v>5290</v>
      </c>
      <c r="G393" s="194" t="s">
        <v>168</v>
      </c>
      <c r="H393" s="195">
        <v>150</v>
      </c>
      <c r="I393" s="196"/>
      <c r="J393" s="197">
        <f>ROUND(I393*H393,2)</f>
        <v>0</v>
      </c>
      <c r="K393" s="193" t="s">
        <v>4746</v>
      </c>
      <c r="L393" s="198"/>
      <c r="M393" s="199" t="s">
        <v>19</v>
      </c>
      <c r="N393" s="200" t="s">
        <v>44</v>
      </c>
      <c r="O393" s="62"/>
      <c r="P393" s="180">
        <f>O393*H393</f>
        <v>0</v>
      </c>
      <c r="Q393" s="180">
        <v>5.6999999999999998E-4</v>
      </c>
      <c r="R393" s="180">
        <f>Q393*H393</f>
        <v>8.5499999999999993E-2</v>
      </c>
      <c r="S393" s="180">
        <v>0</v>
      </c>
      <c r="T393" s="181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82" t="s">
        <v>184</v>
      </c>
      <c r="AT393" s="182" t="s">
        <v>409</v>
      </c>
      <c r="AU393" s="182" t="s">
        <v>83</v>
      </c>
      <c r="AY393" s="15" t="s">
        <v>136</v>
      </c>
      <c r="BE393" s="183">
        <f>IF(N393="základní",J393,0)</f>
        <v>0</v>
      </c>
      <c r="BF393" s="183">
        <f>IF(N393="snížená",J393,0)</f>
        <v>0</v>
      </c>
      <c r="BG393" s="183">
        <f>IF(N393="zákl. přenesená",J393,0)</f>
        <v>0</v>
      </c>
      <c r="BH393" s="183">
        <f>IF(N393="sníž. přenesená",J393,0)</f>
        <v>0</v>
      </c>
      <c r="BI393" s="183">
        <f>IF(N393="nulová",J393,0)</f>
        <v>0</v>
      </c>
      <c r="BJ393" s="15" t="s">
        <v>81</v>
      </c>
      <c r="BK393" s="183">
        <f>ROUND(I393*H393,2)</f>
        <v>0</v>
      </c>
      <c r="BL393" s="15" t="s">
        <v>143</v>
      </c>
      <c r="BM393" s="182" t="s">
        <v>5291</v>
      </c>
    </row>
    <row r="394" spans="1:65" s="2" customFormat="1" ht="11.25">
      <c r="A394" s="32"/>
      <c r="B394" s="33"/>
      <c r="C394" s="34"/>
      <c r="D394" s="184" t="s">
        <v>145</v>
      </c>
      <c r="E394" s="34"/>
      <c r="F394" s="185" t="s">
        <v>5290</v>
      </c>
      <c r="G394" s="34"/>
      <c r="H394" s="34"/>
      <c r="I394" s="186"/>
      <c r="J394" s="34"/>
      <c r="K394" s="34"/>
      <c r="L394" s="37"/>
      <c r="M394" s="187"/>
      <c r="N394" s="188"/>
      <c r="O394" s="62"/>
      <c r="P394" s="62"/>
      <c r="Q394" s="62"/>
      <c r="R394" s="62"/>
      <c r="S394" s="62"/>
      <c r="T394" s="63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T394" s="15" t="s">
        <v>145</v>
      </c>
      <c r="AU394" s="15" t="s">
        <v>83</v>
      </c>
    </row>
    <row r="395" spans="1:65" s="2" customFormat="1" ht="16.5" customHeight="1">
      <c r="A395" s="32"/>
      <c r="B395" s="33"/>
      <c r="C395" s="191" t="s">
        <v>979</v>
      </c>
      <c r="D395" s="191" t="s">
        <v>409</v>
      </c>
      <c r="E395" s="192" t="s">
        <v>5292</v>
      </c>
      <c r="F395" s="193" t="s">
        <v>5293</v>
      </c>
      <c r="G395" s="194" t="s">
        <v>168</v>
      </c>
      <c r="H395" s="195">
        <v>20</v>
      </c>
      <c r="I395" s="196"/>
      <c r="J395" s="197">
        <f>ROUND(I395*H395,2)</f>
        <v>0</v>
      </c>
      <c r="K395" s="193" t="s">
        <v>4746</v>
      </c>
      <c r="L395" s="198"/>
      <c r="M395" s="199" t="s">
        <v>19</v>
      </c>
      <c r="N395" s="200" t="s">
        <v>44</v>
      </c>
      <c r="O395" s="62"/>
      <c r="P395" s="180">
        <f>O395*H395</f>
        <v>0</v>
      </c>
      <c r="Q395" s="180">
        <v>6.3000000000000003E-4</v>
      </c>
      <c r="R395" s="180">
        <f>Q395*H395</f>
        <v>1.26E-2</v>
      </c>
      <c r="S395" s="180">
        <v>0</v>
      </c>
      <c r="T395" s="181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82" t="s">
        <v>184</v>
      </c>
      <c r="AT395" s="182" t="s">
        <v>409</v>
      </c>
      <c r="AU395" s="182" t="s">
        <v>83</v>
      </c>
      <c r="AY395" s="15" t="s">
        <v>136</v>
      </c>
      <c r="BE395" s="183">
        <f>IF(N395="základní",J395,0)</f>
        <v>0</v>
      </c>
      <c r="BF395" s="183">
        <f>IF(N395="snížená",J395,0)</f>
        <v>0</v>
      </c>
      <c r="BG395" s="183">
        <f>IF(N395="zákl. přenesená",J395,0)</f>
        <v>0</v>
      </c>
      <c r="BH395" s="183">
        <f>IF(N395="sníž. přenesená",J395,0)</f>
        <v>0</v>
      </c>
      <c r="BI395" s="183">
        <f>IF(N395="nulová",J395,0)</f>
        <v>0</v>
      </c>
      <c r="BJ395" s="15" t="s">
        <v>81</v>
      </c>
      <c r="BK395" s="183">
        <f>ROUND(I395*H395,2)</f>
        <v>0</v>
      </c>
      <c r="BL395" s="15" t="s">
        <v>143</v>
      </c>
      <c r="BM395" s="182" t="s">
        <v>5294</v>
      </c>
    </row>
    <row r="396" spans="1:65" s="2" customFormat="1" ht="11.25">
      <c r="A396" s="32"/>
      <c r="B396" s="33"/>
      <c r="C396" s="34"/>
      <c r="D396" s="184" t="s">
        <v>145</v>
      </c>
      <c r="E396" s="34"/>
      <c r="F396" s="185" t="s">
        <v>5293</v>
      </c>
      <c r="G396" s="34"/>
      <c r="H396" s="34"/>
      <c r="I396" s="186"/>
      <c r="J396" s="34"/>
      <c r="K396" s="34"/>
      <c r="L396" s="37"/>
      <c r="M396" s="187"/>
      <c r="N396" s="188"/>
      <c r="O396" s="62"/>
      <c r="P396" s="62"/>
      <c r="Q396" s="62"/>
      <c r="R396" s="62"/>
      <c r="S396" s="62"/>
      <c r="T396" s="63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T396" s="15" t="s">
        <v>145</v>
      </c>
      <c r="AU396" s="15" t="s">
        <v>83</v>
      </c>
    </row>
    <row r="397" spans="1:65" s="2" customFormat="1" ht="16.5" customHeight="1">
      <c r="A397" s="32"/>
      <c r="B397" s="33"/>
      <c r="C397" s="191" t="s">
        <v>985</v>
      </c>
      <c r="D397" s="191" t="s">
        <v>409</v>
      </c>
      <c r="E397" s="192" t="s">
        <v>5295</v>
      </c>
      <c r="F397" s="193" t="s">
        <v>5296</v>
      </c>
      <c r="G397" s="194" t="s">
        <v>168</v>
      </c>
      <c r="H397" s="195">
        <v>16</v>
      </c>
      <c r="I397" s="196"/>
      <c r="J397" s="197">
        <f>ROUND(I397*H397,2)</f>
        <v>0</v>
      </c>
      <c r="K397" s="193" t="s">
        <v>4746</v>
      </c>
      <c r="L397" s="198"/>
      <c r="M397" s="199" t="s">
        <v>19</v>
      </c>
      <c r="N397" s="200" t="s">
        <v>44</v>
      </c>
      <c r="O397" s="62"/>
      <c r="P397" s="180">
        <f>O397*H397</f>
        <v>0</v>
      </c>
      <c r="Q397" s="180">
        <v>1.167E-2</v>
      </c>
      <c r="R397" s="180">
        <f>Q397*H397</f>
        <v>0.18672</v>
      </c>
      <c r="S397" s="180">
        <v>0</v>
      </c>
      <c r="T397" s="181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82" t="s">
        <v>184</v>
      </c>
      <c r="AT397" s="182" t="s">
        <v>409</v>
      </c>
      <c r="AU397" s="182" t="s">
        <v>83</v>
      </c>
      <c r="AY397" s="15" t="s">
        <v>136</v>
      </c>
      <c r="BE397" s="183">
        <f>IF(N397="základní",J397,0)</f>
        <v>0</v>
      </c>
      <c r="BF397" s="183">
        <f>IF(N397="snížená",J397,0)</f>
        <v>0</v>
      </c>
      <c r="BG397" s="183">
        <f>IF(N397="zákl. přenesená",J397,0)</f>
        <v>0</v>
      </c>
      <c r="BH397" s="183">
        <f>IF(N397="sníž. přenesená",J397,0)</f>
        <v>0</v>
      </c>
      <c r="BI397" s="183">
        <f>IF(N397="nulová",J397,0)</f>
        <v>0</v>
      </c>
      <c r="BJ397" s="15" t="s">
        <v>81</v>
      </c>
      <c r="BK397" s="183">
        <f>ROUND(I397*H397,2)</f>
        <v>0</v>
      </c>
      <c r="BL397" s="15" t="s">
        <v>143</v>
      </c>
      <c r="BM397" s="182" t="s">
        <v>5297</v>
      </c>
    </row>
    <row r="398" spans="1:65" s="2" customFormat="1" ht="11.25">
      <c r="A398" s="32"/>
      <c r="B398" s="33"/>
      <c r="C398" s="34"/>
      <c r="D398" s="184" t="s">
        <v>145</v>
      </c>
      <c r="E398" s="34"/>
      <c r="F398" s="185" t="s">
        <v>5296</v>
      </c>
      <c r="G398" s="34"/>
      <c r="H398" s="34"/>
      <c r="I398" s="186"/>
      <c r="J398" s="34"/>
      <c r="K398" s="34"/>
      <c r="L398" s="37"/>
      <c r="M398" s="187"/>
      <c r="N398" s="188"/>
      <c r="O398" s="62"/>
      <c r="P398" s="62"/>
      <c r="Q398" s="62"/>
      <c r="R398" s="62"/>
      <c r="S398" s="62"/>
      <c r="T398" s="63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T398" s="15" t="s">
        <v>145</v>
      </c>
      <c r="AU398" s="15" t="s">
        <v>83</v>
      </c>
    </row>
    <row r="399" spans="1:65" s="2" customFormat="1" ht="16.5" customHeight="1">
      <c r="A399" s="32"/>
      <c r="B399" s="33"/>
      <c r="C399" s="191" t="s">
        <v>991</v>
      </c>
      <c r="D399" s="191" t="s">
        <v>409</v>
      </c>
      <c r="E399" s="192" t="s">
        <v>5298</v>
      </c>
      <c r="F399" s="193" t="s">
        <v>5299</v>
      </c>
      <c r="G399" s="194" t="s">
        <v>168</v>
      </c>
      <c r="H399" s="195">
        <v>20</v>
      </c>
      <c r="I399" s="196"/>
      <c r="J399" s="197">
        <f>ROUND(I399*H399,2)</f>
        <v>0</v>
      </c>
      <c r="K399" s="193" t="s">
        <v>4746</v>
      </c>
      <c r="L399" s="198"/>
      <c r="M399" s="199" t="s">
        <v>19</v>
      </c>
      <c r="N399" s="200" t="s">
        <v>44</v>
      </c>
      <c r="O399" s="62"/>
      <c r="P399" s="180">
        <f>O399*H399</f>
        <v>0</v>
      </c>
      <c r="Q399" s="180">
        <v>1.2109999999999999E-2</v>
      </c>
      <c r="R399" s="180">
        <f>Q399*H399</f>
        <v>0.24219999999999997</v>
      </c>
      <c r="S399" s="180">
        <v>0</v>
      </c>
      <c r="T399" s="181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82" t="s">
        <v>184</v>
      </c>
      <c r="AT399" s="182" t="s">
        <v>409</v>
      </c>
      <c r="AU399" s="182" t="s">
        <v>83</v>
      </c>
      <c r="AY399" s="15" t="s">
        <v>136</v>
      </c>
      <c r="BE399" s="183">
        <f>IF(N399="základní",J399,0)</f>
        <v>0</v>
      </c>
      <c r="BF399" s="183">
        <f>IF(N399="snížená",J399,0)</f>
        <v>0</v>
      </c>
      <c r="BG399" s="183">
        <f>IF(N399="zákl. přenesená",J399,0)</f>
        <v>0</v>
      </c>
      <c r="BH399" s="183">
        <f>IF(N399="sníž. přenesená",J399,0)</f>
        <v>0</v>
      </c>
      <c r="BI399" s="183">
        <f>IF(N399="nulová",J399,0)</f>
        <v>0</v>
      </c>
      <c r="BJ399" s="15" t="s">
        <v>81</v>
      </c>
      <c r="BK399" s="183">
        <f>ROUND(I399*H399,2)</f>
        <v>0</v>
      </c>
      <c r="BL399" s="15" t="s">
        <v>143</v>
      </c>
      <c r="BM399" s="182" t="s">
        <v>5300</v>
      </c>
    </row>
    <row r="400" spans="1:65" s="2" customFormat="1" ht="11.25">
      <c r="A400" s="32"/>
      <c r="B400" s="33"/>
      <c r="C400" s="34"/>
      <c r="D400" s="184" t="s">
        <v>145</v>
      </c>
      <c r="E400" s="34"/>
      <c r="F400" s="185" t="s">
        <v>5299</v>
      </c>
      <c r="G400" s="34"/>
      <c r="H400" s="34"/>
      <c r="I400" s="186"/>
      <c r="J400" s="34"/>
      <c r="K400" s="34"/>
      <c r="L400" s="37"/>
      <c r="M400" s="187"/>
      <c r="N400" s="188"/>
      <c r="O400" s="62"/>
      <c r="P400" s="62"/>
      <c r="Q400" s="62"/>
      <c r="R400" s="62"/>
      <c r="S400" s="62"/>
      <c r="T400" s="63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T400" s="15" t="s">
        <v>145</v>
      </c>
      <c r="AU400" s="15" t="s">
        <v>83</v>
      </c>
    </row>
    <row r="401" spans="1:65" s="2" customFormat="1" ht="16.5" customHeight="1">
      <c r="A401" s="32"/>
      <c r="B401" s="33"/>
      <c r="C401" s="191" t="s">
        <v>997</v>
      </c>
      <c r="D401" s="191" t="s">
        <v>409</v>
      </c>
      <c r="E401" s="192" t="s">
        <v>5301</v>
      </c>
      <c r="F401" s="193" t="s">
        <v>5302</v>
      </c>
      <c r="G401" s="194" t="s">
        <v>168</v>
      </c>
      <c r="H401" s="195">
        <v>100</v>
      </c>
      <c r="I401" s="196"/>
      <c r="J401" s="197">
        <f>ROUND(I401*H401,2)</f>
        <v>0</v>
      </c>
      <c r="K401" s="193" t="s">
        <v>4746</v>
      </c>
      <c r="L401" s="198"/>
      <c r="M401" s="199" t="s">
        <v>19</v>
      </c>
      <c r="N401" s="200" t="s">
        <v>44</v>
      </c>
      <c r="O401" s="62"/>
      <c r="P401" s="180">
        <f>O401*H401</f>
        <v>0</v>
      </c>
      <c r="Q401" s="180">
        <v>1.23E-3</v>
      </c>
      <c r="R401" s="180">
        <f>Q401*H401</f>
        <v>0.123</v>
      </c>
      <c r="S401" s="180">
        <v>0</v>
      </c>
      <c r="T401" s="181">
        <f>S401*H401</f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82" t="s">
        <v>184</v>
      </c>
      <c r="AT401" s="182" t="s">
        <v>409</v>
      </c>
      <c r="AU401" s="182" t="s">
        <v>83</v>
      </c>
      <c r="AY401" s="15" t="s">
        <v>136</v>
      </c>
      <c r="BE401" s="183">
        <f>IF(N401="základní",J401,0)</f>
        <v>0</v>
      </c>
      <c r="BF401" s="183">
        <f>IF(N401="snížená",J401,0)</f>
        <v>0</v>
      </c>
      <c r="BG401" s="183">
        <f>IF(N401="zákl. přenesená",J401,0)</f>
        <v>0</v>
      </c>
      <c r="BH401" s="183">
        <f>IF(N401="sníž. přenesená",J401,0)</f>
        <v>0</v>
      </c>
      <c r="BI401" s="183">
        <f>IF(N401="nulová",J401,0)</f>
        <v>0</v>
      </c>
      <c r="BJ401" s="15" t="s">
        <v>81</v>
      </c>
      <c r="BK401" s="183">
        <f>ROUND(I401*H401,2)</f>
        <v>0</v>
      </c>
      <c r="BL401" s="15" t="s">
        <v>143</v>
      </c>
      <c r="BM401" s="182" t="s">
        <v>5303</v>
      </c>
    </row>
    <row r="402" spans="1:65" s="2" customFormat="1" ht="11.25">
      <c r="A402" s="32"/>
      <c r="B402" s="33"/>
      <c r="C402" s="34"/>
      <c r="D402" s="184" t="s">
        <v>145</v>
      </c>
      <c r="E402" s="34"/>
      <c r="F402" s="185" t="s">
        <v>5302</v>
      </c>
      <c r="G402" s="34"/>
      <c r="H402" s="34"/>
      <c r="I402" s="186"/>
      <c r="J402" s="34"/>
      <c r="K402" s="34"/>
      <c r="L402" s="37"/>
      <c r="M402" s="187"/>
      <c r="N402" s="188"/>
      <c r="O402" s="62"/>
      <c r="P402" s="62"/>
      <c r="Q402" s="62"/>
      <c r="R402" s="62"/>
      <c r="S402" s="62"/>
      <c r="T402" s="63"/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T402" s="15" t="s">
        <v>145</v>
      </c>
      <c r="AU402" s="15" t="s">
        <v>83</v>
      </c>
    </row>
    <row r="403" spans="1:65" s="2" customFormat="1" ht="16.5" customHeight="1">
      <c r="A403" s="32"/>
      <c r="B403" s="33"/>
      <c r="C403" s="191" t="s">
        <v>1001</v>
      </c>
      <c r="D403" s="191" t="s">
        <v>409</v>
      </c>
      <c r="E403" s="192" t="s">
        <v>5304</v>
      </c>
      <c r="F403" s="193" t="s">
        <v>5305</v>
      </c>
      <c r="G403" s="194" t="s">
        <v>168</v>
      </c>
      <c r="H403" s="195">
        <v>50</v>
      </c>
      <c r="I403" s="196"/>
      <c r="J403" s="197">
        <f>ROUND(I403*H403,2)</f>
        <v>0</v>
      </c>
      <c r="K403" s="193" t="s">
        <v>4746</v>
      </c>
      <c r="L403" s="198"/>
      <c r="M403" s="199" t="s">
        <v>19</v>
      </c>
      <c r="N403" s="200" t="s">
        <v>44</v>
      </c>
      <c r="O403" s="62"/>
      <c r="P403" s="180">
        <f>O403*H403</f>
        <v>0</v>
      </c>
      <c r="Q403" s="180">
        <v>1.23E-3</v>
      </c>
      <c r="R403" s="180">
        <f>Q403*H403</f>
        <v>6.1499999999999999E-2</v>
      </c>
      <c r="S403" s="180">
        <v>0</v>
      </c>
      <c r="T403" s="181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82" t="s">
        <v>184</v>
      </c>
      <c r="AT403" s="182" t="s">
        <v>409</v>
      </c>
      <c r="AU403" s="182" t="s">
        <v>83</v>
      </c>
      <c r="AY403" s="15" t="s">
        <v>136</v>
      </c>
      <c r="BE403" s="183">
        <f>IF(N403="základní",J403,0)</f>
        <v>0</v>
      </c>
      <c r="BF403" s="183">
        <f>IF(N403="snížená",J403,0)</f>
        <v>0</v>
      </c>
      <c r="BG403" s="183">
        <f>IF(N403="zákl. přenesená",J403,0)</f>
        <v>0</v>
      </c>
      <c r="BH403" s="183">
        <f>IF(N403="sníž. přenesená",J403,0)</f>
        <v>0</v>
      </c>
      <c r="BI403" s="183">
        <f>IF(N403="nulová",J403,0)</f>
        <v>0</v>
      </c>
      <c r="BJ403" s="15" t="s">
        <v>81</v>
      </c>
      <c r="BK403" s="183">
        <f>ROUND(I403*H403,2)</f>
        <v>0</v>
      </c>
      <c r="BL403" s="15" t="s">
        <v>143</v>
      </c>
      <c r="BM403" s="182" t="s">
        <v>5306</v>
      </c>
    </row>
    <row r="404" spans="1:65" s="2" customFormat="1" ht="11.25">
      <c r="A404" s="32"/>
      <c r="B404" s="33"/>
      <c r="C404" s="34"/>
      <c r="D404" s="184" t="s">
        <v>145</v>
      </c>
      <c r="E404" s="34"/>
      <c r="F404" s="185" t="s">
        <v>5305</v>
      </c>
      <c r="G404" s="34"/>
      <c r="H404" s="34"/>
      <c r="I404" s="186"/>
      <c r="J404" s="34"/>
      <c r="K404" s="34"/>
      <c r="L404" s="37"/>
      <c r="M404" s="187"/>
      <c r="N404" s="188"/>
      <c r="O404" s="62"/>
      <c r="P404" s="62"/>
      <c r="Q404" s="62"/>
      <c r="R404" s="62"/>
      <c r="S404" s="62"/>
      <c r="T404" s="63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T404" s="15" t="s">
        <v>145</v>
      </c>
      <c r="AU404" s="15" t="s">
        <v>83</v>
      </c>
    </row>
    <row r="405" spans="1:65" s="2" customFormat="1" ht="16.5" customHeight="1">
      <c r="A405" s="32"/>
      <c r="B405" s="33"/>
      <c r="C405" s="191" t="s">
        <v>1006</v>
      </c>
      <c r="D405" s="191" t="s">
        <v>409</v>
      </c>
      <c r="E405" s="192" t="s">
        <v>5307</v>
      </c>
      <c r="F405" s="193" t="s">
        <v>5308</v>
      </c>
      <c r="G405" s="194" t="s">
        <v>168</v>
      </c>
      <c r="H405" s="195">
        <v>50</v>
      </c>
      <c r="I405" s="196"/>
      <c r="J405" s="197">
        <f>ROUND(I405*H405,2)</f>
        <v>0</v>
      </c>
      <c r="K405" s="193" t="s">
        <v>4746</v>
      </c>
      <c r="L405" s="198"/>
      <c r="M405" s="199" t="s">
        <v>19</v>
      </c>
      <c r="N405" s="200" t="s">
        <v>44</v>
      </c>
      <c r="O405" s="62"/>
      <c r="P405" s="180">
        <f>O405*H405</f>
        <v>0</v>
      </c>
      <c r="Q405" s="180">
        <v>1.8000000000000001E-4</v>
      </c>
      <c r="R405" s="180">
        <f>Q405*H405</f>
        <v>9.0000000000000011E-3</v>
      </c>
      <c r="S405" s="180">
        <v>0</v>
      </c>
      <c r="T405" s="181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82" t="s">
        <v>184</v>
      </c>
      <c r="AT405" s="182" t="s">
        <v>409</v>
      </c>
      <c r="AU405" s="182" t="s">
        <v>83</v>
      </c>
      <c r="AY405" s="15" t="s">
        <v>136</v>
      </c>
      <c r="BE405" s="183">
        <f>IF(N405="základní",J405,0)</f>
        <v>0</v>
      </c>
      <c r="BF405" s="183">
        <f>IF(N405="snížená",J405,0)</f>
        <v>0</v>
      </c>
      <c r="BG405" s="183">
        <f>IF(N405="zákl. přenesená",J405,0)</f>
        <v>0</v>
      </c>
      <c r="BH405" s="183">
        <f>IF(N405="sníž. přenesená",J405,0)</f>
        <v>0</v>
      </c>
      <c r="BI405" s="183">
        <f>IF(N405="nulová",J405,0)</f>
        <v>0</v>
      </c>
      <c r="BJ405" s="15" t="s">
        <v>81</v>
      </c>
      <c r="BK405" s="183">
        <f>ROUND(I405*H405,2)</f>
        <v>0</v>
      </c>
      <c r="BL405" s="15" t="s">
        <v>143</v>
      </c>
      <c r="BM405" s="182" t="s">
        <v>5309</v>
      </c>
    </row>
    <row r="406" spans="1:65" s="2" customFormat="1" ht="11.25">
      <c r="A406" s="32"/>
      <c r="B406" s="33"/>
      <c r="C406" s="34"/>
      <c r="D406" s="184" t="s">
        <v>145</v>
      </c>
      <c r="E406" s="34"/>
      <c r="F406" s="185" t="s">
        <v>5308</v>
      </c>
      <c r="G406" s="34"/>
      <c r="H406" s="34"/>
      <c r="I406" s="186"/>
      <c r="J406" s="34"/>
      <c r="K406" s="34"/>
      <c r="L406" s="37"/>
      <c r="M406" s="187"/>
      <c r="N406" s="188"/>
      <c r="O406" s="62"/>
      <c r="P406" s="62"/>
      <c r="Q406" s="62"/>
      <c r="R406" s="62"/>
      <c r="S406" s="62"/>
      <c r="T406" s="63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T406" s="15" t="s">
        <v>145</v>
      </c>
      <c r="AU406" s="15" t="s">
        <v>83</v>
      </c>
    </row>
    <row r="407" spans="1:65" s="2" customFormat="1" ht="16.5" customHeight="1">
      <c r="A407" s="32"/>
      <c r="B407" s="33"/>
      <c r="C407" s="191" t="s">
        <v>1011</v>
      </c>
      <c r="D407" s="191" t="s">
        <v>409</v>
      </c>
      <c r="E407" s="192" t="s">
        <v>5310</v>
      </c>
      <c r="F407" s="193" t="s">
        <v>5311</v>
      </c>
      <c r="G407" s="194" t="s">
        <v>168</v>
      </c>
      <c r="H407" s="195">
        <v>20</v>
      </c>
      <c r="I407" s="196"/>
      <c r="J407" s="197">
        <f>ROUND(I407*H407,2)</f>
        <v>0</v>
      </c>
      <c r="K407" s="193" t="s">
        <v>1004</v>
      </c>
      <c r="L407" s="198"/>
      <c r="M407" s="199" t="s">
        <v>19</v>
      </c>
      <c r="N407" s="200" t="s">
        <v>44</v>
      </c>
      <c r="O407" s="62"/>
      <c r="P407" s="180">
        <f>O407*H407</f>
        <v>0</v>
      </c>
      <c r="Q407" s="180">
        <v>0</v>
      </c>
      <c r="R407" s="180">
        <f>Q407*H407</f>
        <v>0</v>
      </c>
      <c r="S407" s="180">
        <v>0</v>
      </c>
      <c r="T407" s="181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82" t="s">
        <v>184</v>
      </c>
      <c r="AT407" s="182" t="s">
        <v>409</v>
      </c>
      <c r="AU407" s="182" t="s">
        <v>83</v>
      </c>
      <c r="AY407" s="15" t="s">
        <v>136</v>
      </c>
      <c r="BE407" s="183">
        <f>IF(N407="základní",J407,0)</f>
        <v>0</v>
      </c>
      <c r="BF407" s="183">
        <f>IF(N407="snížená",J407,0)</f>
        <v>0</v>
      </c>
      <c r="BG407" s="183">
        <f>IF(N407="zákl. přenesená",J407,0)</f>
        <v>0</v>
      </c>
      <c r="BH407" s="183">
        <f>IF(N407="sníž. přenesená",J407,0)</f>
        <v>0</v>
      </c>
      <c r="BI407" s="183">
        <f>IF(N407="nulová",J407,0)</f>
        <v>0</v>
      </c>
      <c r="BJ407" s="15" t="s">
        <v>81</v>
      </c>
      <c r="BK407" s="183">
        <f>ROUND(I407*H407,2)</f>
        <v>0</v>
      </c>
      <c r="BL407" s="15" t="s">
        <v>143</v>
      </c>
      <c r="BM407" s="182" t="s">
        <v>5312</v>
      </c>
    </row>
    <row r="408" spans="1:65" s="2" customFormat="1" ht="11.25">
      <c r="A408" s="32"/>
      <c r="B408" s="33"/>
      <c r="C408" s="34"/>
      <c r="D408" s="184" t="s">
        <v>145</v>
      </c>
      <c r="E408" s="34"/>
      <c r="F408" s="185" t="s">
        <v>5311</v>
      </c>
      <c r="G408" s="34"/>
      <c r="H408" s="34"/>
      <c r="I408" s="186"/>
      <c r="J408" s="34"/>
      <c r="K408" s="34"/>
      <c r="L408" s="37"/>
      <c r="M408" s="187"/>
      <c r="N408" s="188"/>
      <c r="O408" s="62"/>
      <c r="P408" s="62"/>
      <c r="Q408" s="62"/>
      <c r="R408" s="62"/>
      <c r="S408" s="62"/>
      <c r="T408" s="63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T408" s="15" t="s">
        <v>145</v>
      </c>
      <c r="AU408" s="15" t="s">
        <v>83</v>
      </c>
    </row>
    <row r="409" spans="1:65" s="2" customFormat="1" ht="16.5" customHeight="1">
      <c r="A409" s="32"/>
      <c r="B409" s="33"/>
      <c r="C409" s="191" t="s">
        <v>1017</v>
      </c>
      <c r="D409" s="191" t="s">
        <v>409</v>
      </c>
      <c r="E409" s="192" t="s">
        <v>5313</v>
      </c>
      <c r="F409" s="193" t="s">
        <v>5311</v>
      </c>
      <c r="G409" s="194" t="s">
        <v>168</v>
      </c>
      <c r="H409" s="195">
        <v>20</v>
      </c>
      <c r="I409" s="196"/>
      <c r="J409" s="197">
        <f>ROUND(I409*H409,2)</f>
        <v>0</v>
      </c>
      <c r="K409" s="193" t="s">
        <v>1004</v>
      </c>
      <c r="L409" s="198"/>
      <c r="M409" s="199" t="s">
        <v>19</v>
      </c>
      <c r="N409" s="200" t="s">
        <v>44</v>
      </c>
      <c r="O409" s="62"/>
      <c r="P409" s="180">
        <f>O409*H409</f>
        <v>0</v>
      </c>
      <c r="Q409" s="180">
        <v>0</v>
      </c>
      <c r="R409" s="180">
        <f>Q409*H409</f>
        <v>0</v>
      </c>
      <c r="S409" s="180">
        <v>0</v>
      </c>
      <c r="T409" s="181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82" t="s">
        <v>184</v>
      </c>
      <c r="AT409" s="182" t="s">
        <v>409</v>
      </c>
      <c r="AU409" s="182" t="s">
        <v>83</v>
      </c>
      <c r="AY409" s="15" t="s">
        <v>136</v>
      </c>
      <c r="BE409" s="183">
        <f>IF(N409="základní",J409,0)</f>
        <v>0</v>
      </c>
      <c r="BF409" s="183">
        <f>IF(N409="snížená",J409,0)</f>
        <v>0</v>
      </c>
      <c r="BG409" s="183">
        <f>IF(N409="zákl. přenesená",J409,0)</f>
        <v>0</v>
      </c>
      <c r="BH409" s="183">
        <f>IF(N409="sníž. přenesená",J409,0)</f>
        <v>0</v>
      </c>
      <c r="BI409" s="183">
        <f>IF(N409="nulová",J409,0)</f>
        <v>0</v>
      </c>
      <c r="BJ409" s="15" t="s">
        <v>81</v>
      </c>
      <c r="BK409" s="183">
        <f>ROUND(I409*H409,2)</f>
        <v>0</v>
      </c>
      <c r="BL409" s="15" t="s">
        <v>143</v>
      </c>
      <c r="BM409" s="182" t="s">
        <v>5314</v>
      </c>
    </row>
    <row r="410" spans="1:65" s="2" customFormat="1" ht="11.25">
      <c r="A410" s="32"/>
      <c r="B410" s="33"/>
      <c r="C410" s="34"/>
      <c r="D410" s="184" t="s">
        <v>145</v>
      </c>
      <c r="E410" s="34"/>
      <c r="F410" s="185" t="s">
        <v>5315</v>
      </c>
      <c r="G410" s="34"/>
      <c r="H410" s="34"/>
      <c r="I410" s="186"/>
      <c r="J410" s="34"/>
      <c r="K410" s="34"/>
      <c r="L410" s="37"/>
      <c r="M410" s="187"/>
      <c r="N410" s="188"/>
      <c r="O410" s="62"/>
      <c r="P410" s="62"/>
      <c r="Q410" s="62"/>
      <c r="R410" s="62"/>
      <c r="S410" s="62"/>
      <c r="T410" s="63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T410" s="15" t="s">
        <v>145</v>
      </c>
      <c r="AU410" s="15" t="s">
        <v>83</v>
      </c>
    </row>
    <row r="411" spans="1:65" s="2" customFormat="1" ht="16.5" customHeight="1">
      <c r="A411" s="32"/>
      <c r="B411" s="33"/>
      <c r="C411" s="191" t="s">
        <v>1023</v>
      </c>
      <c r="D411" s="191" t="s">
        <v>409</v>
      </c>
      <c r="E411" s="192" t="s">
        <v>5316</v>
      </c>
      <c r="F411" s="193" t="s">
        <v>5317</v>
      </c>
      <c r="G411" s="194" t="s">
        <v>168</v>
      </c>
      <c r="H411" s="195">
        <v>40</v>
      </c>
      <c r="I411" s="196"/>
      <c r="J411" s="197">
        <f>ROUND(I411*H411,2)</f>
        <v>0</v>
      </c>
      <c r="K411" s="193" t="s">
        <v>4746</v>
      </c>
      <c r="L411" s="198"/>
      <c r="M411" s="199" t="s">
        <v>19</v>
      </c>
      <c r="N411" s="200" t="s">
        <v>44</v>
      </c>
      <c r="O411" s="62"/>
      <c r="P411" s="180">
        <f>O411*H411</f>
        <v>0</v>
      </c>
      <c r="Q411" s="180">
        <v>2.1000000000000001E-4</v>
      </c>
      <c r="R411" s="180">
        <f>Q411*H411</f>
        <v>8.4000000000000012E-3</v>
      </c>
      <c r="S411" s="180">
        <v>0</v>
      </c>
      <c r="T411" s="181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82" t="s">
        <v>184</v>
      </c>
      <c r="AT411" s="182" t="s">
        <v>409</v>
      </c>
      <c r="AU411" s="182" t="s">
        <v>83</v>
      </c>
      <c r="AY411" s="15" t="s">
        <v>136</v>
      </c>
      <c r="BE411" s="183">
        <f>IF(N411="základní",J411,0)</f>
        <v>0</v>
      </c>
      <c r="BF411" s="183">
        <f>IF(N411="snížená",J411,0)</f>
        <v>0</v>
      </c>
      <c r="BG411" s="183">
        <f>IF(N411="zákl. přenesená",J411,0)</f>
        <v>0</v>
      </c>
      <c r="BH411" s="183">
        <f>IF(N411="sníž. přenesená",J411,0)</f>
        <v>0</v>
      </c>
      <c r="BI411" s="183">
        <f>IF(N411="nulová",J411,0)</f>
        <v>0</v>
      </c>
      <c r="BJ411" s="15" t="s">
        <v>81</v>
      </c>
      <c r="BK411" s="183">
        <f>ROUND(I411*H411,2)</f>
        <v>0</v>
      </c>
      <c r="BL411" s="15" t="s">
        <v>143</v>
      </c>
      <c r="BM411" s="182" t="s">
        <v>5318</v>
      </c>
    </row>
    <row r="412" spans="1:65" s="2" customFormat="1" ht="11.25">
      <c r="A412" s="32"/>
      <c r="B412" s="33"/>
      <c r="C412" s="34"/>
      <c r="D412" s="184" t="s">
        <v>145</v>
      </c>
      <c r="E412" s="34"/>
      <c r="F412" s="185" t="s">
        <v>5317</v>
      </c>
      <c r="G412" s="34"/>
      <c r="H412" s="34"/>
      <c r="I412" s="186"/>
      <c r="J412" s="34"/>
      <c r="K412" s="34"/>
      <c r="L412" s="37"/>
      <c r="M412" s="187"/>
      <c r="N412" s="188"/>
      <c r="O412" s="62"/>
      <c r="P412" s="62"/>
      <c r="Q412" s="62"/>
      <c r="R412" s="62"/>
      <c r="S412" s="62"/>
      <c r="T412" s="63"/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T412" s="15" t="s">
        <v>145</v>
      </c>
      <c r="AU412" s="15" t="s">
        <v>83</v>
      </c>
    </row>
    <row r="413" spans="1:65" s="2" customFormat="1" ht="16.5" customHeight="1">
      <c r="A413" s="32"/>
      <c r="B413" s="33"/>
      <c r="C413" s="191" t="s">
        <v>1029</v>
      </c>
      <c r="D413" s="191" t="s">
        <v>409</v>
      </c>
      <c r="E413" s="192" t="s">
        <v>5319</v>
      </c>
      <c r="F413" s="193" t="s">
        <v>5320</v>
      </c>
      <c r="G413" s="194" t="s">
        <v>168</v>
      </c>
      <c r="H413" s="195">
        <v>60</v>
      </c>
      <c r="I413" s="196"/>
      <c r="J413" s="197">
        <f>ROUND(I413*H413,2)</f>
        <v>0</v>
      </c>
      <c r="K413" s="193" t="s">
        <v>4746</v>
      </c>
      <c r="L413" s="198"/>
      <c r="M413" s="199" t="s">
        <v>19</v>
      </c>
      <c r="N413" s="200" t="s">
        <v>44</v>
      </c>
      <c r="O413" s="62"/>
      <c r="P413" s="180">
        <f>O413*H413</f>
        <v>0</v>
      </c>
      <c r="Q413" s="180">
        <v>9.0000000000000006E-5</v>
      </c>
      <c r="R413" s="180">
        <f>Q413*H413</f>
        <v>5.4000000000000003E-3</v>
      </c>
      <c r="S413" s="180">
        <v>0</v>
      </c>
      <c r="T413" s="181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82" t="s">
        <v>184</v>
      </c>
      <c r="AT413" s="182" t="s">
        <v>409</v>
      </c>
      <c r="AU413" s="182" t="s">
        <v>83</v>
      </c>
      <c r="AY413" s="15" t="s">
        <v>136</v>
      </c>
      <c r="BE413" s="183">
        <f>IF(N413="základní",J413,0)</f>
        <v>0</v>
      </c>
      <c r="BF413" s="183">
        <f>IF(N413="snížená",J413,0)</f>
        <v>0</v>
      </c>
      <c r="BG413" s="183">
        <f>IF(N413="zákl. přenesená",J413,0)</f>
        <v>0</v>
      </c>
      <c r="BH413" s="183">
        <f>IF(N413="sníž. přenesená",J413,0)</f>
        <v>0</v>
      </c>
      <c r="BI413" s="183">
        <f>IF(N413="nulová",J413,0)</f>
        <v>0</v>
      </c>
      <c r="BJ413" s="15" t="s">
        <v>81</v>
      </c>
      <c r="BK413" s="183">
        <f>ROUND(I413*H413,2)</f>
        <v>0</v>
      </c>
      <c r="BL413" s="15" t="s">
        <v>143</v>
      </c>
      <c r="BM413" s="182" t="s">
        <v>5321</v>
      </c>
    </row>
    <row r="414" spans="1:65" s="2" customFormat="1" ht="11.25">
      <c r="A414" s="32"/>
      <c r="B414" s="33"/>
      <c r="C414" s="34"/>
      <c r="D414" s="184" t="s">
        <v>145</v>
      </c>
      <c r="E414" s="34"/>
      <c r="F414" s="185" t="s">
        <v>5320</v>
      </c>
      <c r="G414" s="34"/>
      <c r="H414" s="34"/>
      <c r="I414" s="186"/>
      <c r="J414" s="34"/>
      <c r="K414" s="34"/>
      <c r="L414" s="37"/>
      <c r="M414" s="187"/>
      <c r="N414" s="188"/>
      <c r="O414" s="62"/>
      <c r="P414" s="62"/>
      <c r="Q414" s="62"/>
      <c r="R414" s="62"/>
      <c r="S414" s="62"/>
      <c r="T414" s="63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T414" s="15" t="s">
        <v>145</v>
      </c>
      <c r="AU414" s="15" t="s">
        <v>83</v>
      </c>
    </row>
    <row r="415" spans="1:65" s="2" customFormat="1" ht="16.5" customHeight="1">
      <c r="A415" s="32"/>
      <c r="B415" s="33"/>
      <c r="C415" s="191" t="s">
        <v>1035</v>
      </c>
      <c r="D415" s="191" t="s">
        <v>409</v>
      </c>
      <c r="E415" s="192" t="s">
        <v>5322</v>
      </c>
      <c r="F415" s="193" t="s">
        <v>5323</v>
      </c>
      <c r="G415" s="194" t="s">
        <v>168</v>
      </c>
      <c r="H415" s="195">
        <v>20</v>
      </c>
      <c r="I415" s="196"/>
      <c r="J415" s="197">
        <f>ROUND(I415*H415,2)</f>
        <v>0</v>
      </c>
      <c r="K415" s="193" t="s">
        <v>4746</v>
      </c>
      <c r="L415" s="198"/>
      <c r="M415" s="199" t="s">
        <v>19</v>
      </c>
      <c r="N415" s="200" t="s">
        <v>44</v>
      </c>
      <c r="O415" s="62"/>
      <c r="P415" s="180">
        <f>O415*H415</f>
        <v>0</v>
      </c>
      <c r="Q415" s="180">
        <v>1.6000000000000001E-4</v>
      </c>
      <c r="R415" s="180">
        <f>Q415*H415</f>
        <v>3.2000000000000002E-3</v>
      </c>
      <c r="S415" s="180">
        <v>0</v>
      </c>
      <c r="T415" s="181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82" t="s">
        <v>184</v>
      </c>
      <c r="AT415" s="182" t="s">
        <v>409</v>
      </c>
      <c r="AU415" s="182" t="s">
        <v>83</v>
      </c>
      <c r="AY415" s="15" t="s">
        <v>136</v>
      </c>
      <c r="BE415" s="183">
        <f>IF(N415="základní",J415,0)</f>
        <v>0</v>
      </c>
      <c r="BF415" s="183">
        <f>IF(N415="snížená",J415,0)</f>
        <v>0</v>
      </c>
      <c r="BG415" s="183">
        <f>IF(N415="zákl. přenesená",J415,0)</f>
        <v>0</v>
      </c>
      <c r="BH415" s="183">
        <f>IF(N415="sníž. přenesená",J415,0)</f>
        <v>0</v>
      </c>
      <c r="BI415" s="183">
        <f>IF(N415="nulová",J415,0)</f>
        <v>0</v>
      </c>
      <c r="BJ415" s="15" t="s">
        <v>81</v>
      </c>
      <c r="BK415" s="183">
        <f>ROUND(I415*H415,2)</f>
        <v>0</v>
      </c>
      <c r="BL415" s="15" t="s">
        <v>143</v>
      </c>
      <c r="BM415" s="182" t="s">
        <v>5324</v>
      </c>
    </row>
    <row r="416" spans="1:65" s="2" customFormat="1" ht="11.25">
      <c r="A416" s="32"/>
      <c r="B416" s="33"/>
      <c r="C416" s="34"/>
      <c r="D416" s="184" t="s">
        <v>145</v>
      </c>
      <c r="E416" s="34"/>
      <c r="F416" s="185" t="s">
        <v>5323</v>
      </c>
      <c r="G416" s="34"/>
      <c r="H416" s="34"/>
      <c r="I416" s="186"/>
      <c r="J416" s="34"/>
      <c r="K416" s="34"/>
      <c r="L416" s="37"/>
      <c r="M416" s="187"/>
      <c r="N416" s="188"/>
      <c r="O416" s="62"/>
      <c r="P416" s="62"/>
      <c r="Q416" s="62"/>
      <c r="R416" s="62"/>
      <c r="S416" s="62"/>
      <c r="T416" s="63"/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T416" s="15" t="s">
        <v>145</v>
      </c>
      <c r="AU416" s="15" t="s">
        <v>83</v>
      </c>
    </row>
    <row r="417" spans="1:65" s="2" customFormat="1" ht="16.5" customHeight="1">
      <c r="A417" s="32"/>
      <c r="B417" s="33"/>
      <c r="C417" s="191" t="s">
        <v>1041</v>
      </c>
      <c r="D417" s="191" t="s">
        <v>409</v>
      </c>
      <c r="E417" s="192" t="s">
        <v>5325</v>
      </c>
      <c r="F417" s="193" t="s">
        <v>5326</v>
      </c>
      <c r="G417" s="194" t="s">
        <v>168</v>
      </c>
      <c r="H417" s="195">
        <v>40</v>
      </c>
      <c r="I417" s="196"/>
      <c r="J417" s="197">
        <f>ROUND(I417*H417,2)</f>
        <v>0</v>
      </c>
      <c r="K417" s="193" t="s">
        <v>4746</v>
      </c>
      <c r="L417" s="198"/>
      <c r="M417" s="199" t="s">
        <v>19</v>
      </c>
      <c r="N417" s="200" t="s">
        <v>44</v>
      </c>
      <c r="O417" s="62"/>
      <c r="P417" s="180">
        <f>O417*H417</f>
        <v>0</v>
      </c>
      <c r="Q417" s="180">
        <v>1.9000000000000001E-4</v>
      </c>
      <c r="R417" s="180">
        <f>Q417*H417</f>
        <v>7.6000000000000009E-3</v>
      </c>
      <c r="S417" s="180">
        <v>0</v>
      </c>
      <c r="T417" s="181">
        <f>S417*H417</f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82" t="s">
        <v>184</v>
      </c>
      <c r="AT417" s="182" t="s">
        <v>409</v>
      </c>
      <c r="AU417" s="182" t="s">
        <v>83</v>
      </c>
      <c r="AY417" s="15" t="s">
        <v>136</v>
      </c>
      <c r="BE417" s="183">
        <f>IF(N417="základní",J417,0)</f>
        <v>0</v>
      </c>
      <c r="BF417" s="183">
        <f>IF(N417="snížená",J417,0)</f>
        <v>0</v>
      </c>
      <c r="BG417" s="183">
        <f>IF(N417="zákl. přenesená",J417,0)</f>
        <v>0</v>
      </c>
      <c r="BH417" s="183">
        <f>IF(N417="sníž. přenesená",J417,0)</f>
        <v>0</v>
      </c>
      <c r="BI417" s="183">
        <f>IF(N417="nulová",J417,0)</f>
        <v>0</v>
      </c>
      <c r="BJ417" s="15" t="s">
        <v>81</v>
      </c>
      <c r="BK417" s="183">
        <f>ROUND(I417*H417,2)</f>
        <v>0</v>
      </c>
      <c r="BL417" s="15" t="s">
        <v>143</v>
      </c>
      <c r="BM417" s="182" t="s">
        <v>5327</v>
      </c>
    </row>
    <row r="418" spans="1:65" s="2" customFormat="1" ht="11.25">
      <c r="A418" s="32"/>
      <c r="B418" s="33"/>
      <c r="C418" s="34"/>
      <c r="D418" s="184" t="s">
        <v>145</v>
      </c>
      <c r="E418" s="34"/>
      <c r="F418" s="185" t="s">
        <v>5326</v>
      </c>
      <c r="G418" s="34"/>
      <c r="H418" s="34"/>
      <c r="I418" s="186"/>
      <c r="J418" s="34"/>
      <c r="K418" s="34"/>
      <c r="L418" s="37"/>
      <c r="M418" s="187"/>
      <c r="N418" s="188"/>
      <c r="O418" s="62"/>
      <c r="P418" s="62"/>
      <c r="Q418" s="62"/>
      <c r="R418" s="62"/>
      <c r="S418" s="62"/>
      <c r="T418" s="63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T418" s="15" t="s">
        <v>145</v>
      </c>
      <c r="AU418" s="15" t="s">
        <v>83</v>
      </c>
    </row>
    <row r="419" spans="1:65" s="2" customFormat="1" ht="16.5" customHeight="1">
      <c r="A419" s="32"/>
      <c r="B419" s="33"/>
      <c r="C419" s="191" t="s">
        <v>1047</v>
      </c>
      <c r="D419" s="191" t="s">
        <v>409</v>
      </c>
      <c r="E419" s="192" t="s">
        <v>5328</v>
      </c>
      <c r="F419" s="193" t="s">
        <v>5329</v>
      </c>
      <c r="G419" s="194" t="s">
        <v>141</v>
      </c>
      <c r="H419" s="195">
        <v>2</v>
      </c>
      <c r="I419" s="196"/>
      <c r="J419" s="197">
        <f>ROUND(I419*H419,2)</f>
        <v>0</v>
      </c>
      <c r="K419" s="193" t="s">
        <v>4746</v>
      </c>
      <c r="L419" s="198"/>
      <c r="M419" s="199" t="s">
        <v>19</v>
      </c>
      <c r="N419" s="200" t="s">
        <v>44</v>
      </c>
      <c r="O419" s="62"/>
      <c r="P419" s="180">
        <f>O419*H419</f>
        <v>0</v>
      </c>
      <c r="Q419" s="180">
        <v>1E-3</v>
      </c>
      <c r="R419" s="180">
        <f>Q419*H419</f>
        <v>2E-3</v>
      </c>
      <c r="S419" s="180">
        <v>0</v>
      </c>
      <c r="T419" s="181">
        <f>S419*H419</f>
        <v>0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82" t="s">
        <v>184</v>
      </c>
      <c r="AT419" s="182" t="s">
        <v>409</v>
      </c>
      <c r="AU419" s="182" t="s">
        <v>83</v>
      </c>
      <c r="AY419" s="15" t="s">
        <v>136</v>
      </c>
      <c r="BE419" s="183">
        <f>IF(N419="základní",J419,0)</f>
        <v>0</v>
      </c>
      <c r="BF419" s="183">
        <f>IF(N419="snížená",J419,0)</f>
        <v>0</v>
      </c>
      <c r="BG419" s="183">
        <f>IF(N419="zákl. přenesená",J419,0)</f>
        <v>0</v>
      </c>
      <c r="BH419" s="183">
        <f>IF(N419="sníž. přenesená",J419,0)</f>
        <v>0</v>
      </c>
      <c r="BI419" s="183">
        <f>IF(N419="nulová",J419,0)</f>
        <v>0</v>
      </c>
      <c r="BJ419" s="15" t="s">
        <v>81</v>
      </c>
      <c r="BK419" s="183">
        <f>ROUND(I419*H419,2)</f>
        <v>0</v>
      </c>
      <c r="BL419" s="15" t="s">
        <v>143</v>
      </c>
      <c r="BM419" s="182" t="s">
        <v>5330</v>
      </c>
    </row>
    <row r="420" spans="1:65" s="2" customFormat="1" ht="11.25">
      <c r="A420" s="32"/>
      <c r="B420" s="33"/>
      <c r="C420" s="34"/>
      <c r="D420" s="184" t="s">
        <v>145</v>
      </c>
      <c r="E420" s="34"/>
      <c r="F420" s="185" t="s">
        <v>5329</v>
      </c>
      <c r="G420" s="34"/>
      <c r="H420" s="34"/>
      <c r="I420" s="186"/>
      <c r="J420" s="34"/>
      <c r="K420" s="34"/>
      <c r="L420" s="37"/>
      <c r="M420" s="187"/>
      <c r="N420" s="188"/>
      <c r="O420" s="62"/>
      <c r="P420" s="62"/>
      <c r="Q420" s="62"/>
      <c r="R420" s="62"/>
      <c r="S420" s="62"/>
      <c r="T420" s="63"/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T420" s="15" t="s">
        <v>145</v>
      </c>
      <c r="AU420" s="15" t="s">
        <v>83</v>
      </c>
    </row>
    <row r="421" spans="1:65" s="2" customFormat="1" ht="16.5" customHeight="1">
      <c r="A421" s="32"/>
      <c r="B421" s="33"/>
      <c r="C421" s="191" t="s">
        <v>1053</v>
      </c>
      <c r="D421" s="191" t="s">
        <v>409</v>
      </c>
      <c r="E421" s="192" t="s">
        <v>5331</v>
      </c>
      <c r="F421" s="193" t="s">
        <v>5332</v>
      </c>
      <c r="G421" s="194" t="s">
        <v>168</v>
      </c>
      <c r="H421" s="195">
        <v>4</v>
      </c>
      <c r="I421" s="196"/>
      <c r="J421" s="197">
        <f>ROUND(I421*H421,2)</f>
        <v>0</v>
      </c>
      <c r="K421" s="193" t="s">
        <v>4746</v>
      </c>
      <c r="L421" s="198"/>
      <c r="M421" s="199" t="s">
        <v>19</v>
      </c>
      <c r="N421" s="200" t="s">
        <v>44</v>
      </c>
      <c r="O421" s="62"/>
      <c r="P421" s="180">
        <f>O421*H421</f>
        <v>0</v>
      </c>
      <c r="Q421" s="180">
        <v>1.162E-2</v>
      </c>
      <c r="R421" s="180">
        <f>Q421*H421</f>
        <v>4.648E-2</v>
      </c>
      <c r="S421" s="180">
        <v>0</v>
      </c>
      <c r="T421" s="181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82" t="s">
        <v>184</v>
      </c>
      <c r="AT421" s="182" t="s">
        <v>409</v>
      </c>
      <c r="AU421" s="182" t="s">
        <v>83</v>
      </c>
      <c r="AY421" s="15" t="s">
        <v>136</v>
      </c>
      <c r="BE421" s="183">
        <f>IF(N421="základní",J421,0)</f>
        <v>0</v>
      </c>
      <c r="BF421" s="183">
        <f>IF(N421="snížená",J421,0)</f>
        <v>0</v>
      </c>
      <c r="BG421" s="183">
        <f>IF(N421="zákl. přenesená",J421,0)</f>
        <v>0</v>
      </c>
      <c r="BH421" s="183">
        <f>IF(N421="sníž. přenesená",J421,0)</f>
        <v>0</v>
      </c>
      <c r="BI421" s="183">
        <f>IF(N421="nulová",J421,0)</f>
        <v>0</v>
      </c>
      <c r="BJ421" s="15" t="s">
        <v>81</v>
      </c>
      <c r="BK421" s="183">
        <f>ROUND(I421*H421,2)</f>
        <v>0</v>
      </c>
      <c r="BL421" s="15" t="s">
        <v>143</v>
      </c>
      <c r="BM421" s="182" t="s">
        <v>5333</v>
      </c>
    </row>
    <row r="422" spans="1:65" s="2" customFormat="1" ht="11.25">
      <c r="A422" s="32"/>
      <c r="B422" s="33"/>
      <c r="C422" s="34"/>
      <c r="D422" s="184" t="s">
        <v>145</v>
      </c>
      <c r="E422" s="34"/>
      <c r="F422" s="185" t="s">
        <v>5332</v>
      </c>
      <c r="G422" s="34"/>
      <c r="H422" s="34"/>
      <c r="I422" s="186"/>
      <c r="J422" s="34"/>
      <c r="K422" s="34"/>
      <c r="L422" s="37"/>
      <c r="M422" s="187"/>
      <c r="N422" s="188"/>
      <c r="O422" s="62"/>
      <c r="P422" s="62"/>
      <c r="Q422" s="62"/>
      <c r="R422" s="62"/>
      <c r="S422" s="62"/>
      <c r="T422" s="63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T422" s="15" t="s">
        <v>145</v>
      </c>
      <c r="AU422" s="15" t="s">
        <v>83</v>
      </c>
    </row>
    <row r="423" spans="1:65" s="2" customFormat="1" ht="16.5" customHeight="1">
      <c r="A423" s="32"/>
      <c r="B423" s="33"/>
      <c r="C423" s="191" t="s">
        <v>1059</v>
      </c>
      <c r="D423" s="191" t="s">
        <v>409</v>
      </c>
      <c r="E423" s="192" t="s">
        <v>5334</v>
      </c>
      <c r="F423" s="193" t="s">
        <v>5335</v>
      </c>
      <c r="G423" s="194" t="s">
        <v>168</v>
      </c>
      <c r="H423" s="195">
        <v>8</v>
      </c>
      <c r="I423" s="196"/>
      <c r="J423" s="197">
        <f>ROUND(I423*H423,2)</f>
        <v>0</v>
      </c>
      <c r="K423" s="193" t="s">
        <v>4746</v>
      </c>
      <c r="L423" s="198"/>
      <c r="M423" s="199" t="s">
        <v>19</v>
      </c>
      <c r="N423" s="200" t="s">
        <v>44</v>
      </c>
      <c r="O423" s="62"/>
      <c r="P423" s="180">
        <f>O423*H423</f>
        <v>0</v>
      </c>
      <c r="Q423" s="180">
        <v>1.796E-2</v>
      </c>
      <c r="R423" s="180">
        <f>Q423*H423</f>
        <v>0.14368</v>
      </c>
      <c r="S423" s="180">
        <v>0</v>
      </c>
      <c r="T423" s="181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82" t="s">
        <v>184</v>
      </c>
      <c r="AT423" s="182" t="s">
        <v>409</v>
      </c>
      <c r="AU423" s="182" t="s">
        <v>83</v>
      </c>
      <c r="AY423" s="15" t="s">
        <v>136</v>
      </c>
      <c r="BE423" s="183">
        <f>IF(N423="základní",J423,0)</f>
        <v>0</v>
      </c>
      <c r="BF423" s="183">
        <f>IF(N423="snížená",J423,0)</f>
        <v>0</v>
      </c>
      <c r="BG423" s="183">
        <f>IF(N423="zákl. přenesená",J423,0)</f>
        <v>0</v>
      </c>
      <c r="BH423" s="183">
        <f>IF(N423="sníž. přenesená",J423,0)</f>
        <v>0</v>
      </c>
      <c r="BI423" s="183">
        <f>IF(N423="nulová",J423,0)</f>
        <v>0</v>
      </c>
      <c r="BJ423" s="15" t="s">
        <v>81</v>
      </c>
      <c r="BK423" s="183">
        <f>ROUND(I423*H423,2)</f>
        <v>0</v>
      </c>
      <c r="BL423" s="15" t="s">
        <v>143</v>
      </c>
      <c r="BM423" s="182" t="s">
        <v>5336</v>
      </c>
    </row>
    <row r="424" spans="1:65" s="2" customFormat="1" ht="11.25">
      <c r="A424" s="32"/>
      <c r="B424" s="33"/>
      <c r="C424" s="34"/>
      <c r="D424" s="184" t="s">
        <v>145</v>
      </c>
      <c r="E424" s="34"/>
      <c r="F424" s="185" t="s">
        <v>5335</v>
      </c>
      <c r="G424" s="34"/>
      <c r="H424" s="34"/>
      <c r="I424" s="186"/>
      <c r="J424" s="34"/>
      <c r="K424" s="34"/>
      <c r="L424" s="37"/>
      <c r="M424" s="187"/>
      <c r="N424" s="188"/>
      <c r="O424" s="62"/>
      <c r="P424" s="62"/>
      <c r="Q424" s="62"/>
      <c r="R424" s="62"/>
      <c r="S424" s="62"/>
      <c r="T424" s="63"/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T424" s="15" t="s">
        <v>145</v>
      </c>
      <c r="AU424" s="15" t="s">
        <v>83</v>
      </c>
    </row>
    <row r="425" spans="1:65" s="2" customFormat="1" ht="16.5" customHeight="1">
      <c r="A425" s="32"/>
      <c r="B425" s="33"/>
      <c r="C425" s="191" t="s">
        <v>1065</v>
      </c>
      <c r="D425" s="191" t="s">
        <v>409</v>
      </c>
      <c r="E425" s="192" t="s">
        <v>5337</v>
      </c>
      <c r="F425" s="193" t="s">
        <v>5338</v>
      </c>
      <c r="G425" s="194" t="s">
        <v>168</v>
      </c>
      <c r="H425" s="195">
        <v>4</v>
      </c>
      <c r="I425" s="196"/>
      <c r="J425" s="197">
        <f>ROUND(I425*H425,2)</f>
        <v>0</v>
      </c>
      <c r="K425" s="193" t="s">
        <v>4746</v>
      </c>
      <c r="L425" s="198"/>
      <c r="M425" s="199" t="s">
        <v>19</v>
      </c>
      <c r="N425" s="200" t="s">
        <v>44</v>
      </c>
      <c r="O425" s="62"/>
      <c r="P425" s="180">
        <f>O425*H425</f>
        <v>0</v>
      </c>
      <c r="Q425" s="180">
        <v>2.128E-2</v>
      </c>
      <c r="R425" s="180">
        <f>Q425*H425</f>
        <v>8.5120000000000001E-2</v>
      </c>
      <c r="S425" s="180">
        <v>0</v>
      </c>
      <c r="T425" s="181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82" t="s">
        <v>184</v>
      </c>
      <c r="AT425" s="182" t="s">
        <v>409</v>
      </c>
      <c r="AU425" s="182" t="s">
        <v>83</v>
      </c>
      <c r="AY425" s="15" t="s">
        <v>136</v>
      </c>
      <c r="BE425" s="183">
        <f>IF(N425="základní",J425,0)</f>
        <v>0</v>
      </c>
      <c r="BF425" s="183">
        <f>IF(N425="snížená",J425,0)</f>
        <v>0</v>
      </c>
      <c r="BG425" s="183">
        <f>IF(N425="zákl. přenesená",J425,0)</f>
        <v>0</v>
      </c>
      <c r="BH425" s="183">
        <f>IF(N425="sníž. přenesená",J425,0)</f>
        <v>0</v>
      </c>
      <c r="BI425" s="183">
        <f>IF(N425="nulová",J425,0)</f>
        <v>0</v>
      </c>
      <c r="BJ425" s="15" t="s">
        <v>81</v>
      </c>
      <c r="BK425" s="183">
        <f>ROUND(I425*H425,2)</f>
        <v>0</v>
      </c>
      <c r="BL425" s="15" t="s">
        <v>143</v>
      </c>
      <c r="BM425" s="182" t="s">
        <v>5339</v>
      </c>
    </row>
    <row r="426" spans="1:65" s="2" customFormat="1" ht="11.25">
      <c r="A426" s="32"/>
      <c r="B426" s="33"/>
      <c r="C426" s="34"/>
      <c r="D426" s="184" t="s">
        <v>145</v>
      </c>
      <c r="E426" s="34"/>
      <c r="F426" s="185" t="s">
        <v>5338</v>
      </c>
      <c r="G426" s="34"/>
      <c r="H426" s="34"/>
      <c r="I426" s="186"/>
      <c r="J426" s="34"/>
      <c r="K426" s="34"/>
      <c r="L426" s="37"/>
      <c r="M426" s="187"/>
      <c r="N426" s="188"/>
      <c r="O426" s="62"/>
      <c r="P426" s="62"/>
      <c r="Q426" s="62"/>
      <c r="R426" s="62"/>
      <c r="S426" s="62"/>
      <c r="T426" s="63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T426" s="15" t="s">
        <v>145</v>
      </c>
      <c r="AU426" s="15" t="s">
        <v>83</v>
      </c>
    </row>
    <row r="427" spans="1:65" s="2" customFormat="1" ht="16.5" customHeight="1">
      <c r="A427" s="32"/>
      <c r="B427" s="33"/>
      <c r="C427" s="191" t="s">
        <v>1071</v>
      </c>
      <c r="D427" s="191" t="s">
        <v>409</v>
      </c>
      <c r="E427" s="192" t="s">
        <v>5340</v>
      </c>
      <c r="F427" s="193" t="s">
        <v>5341</v>
      </c>
      <c r="G427" s="194" t="s">
        <v>168</v>
      </c>
      <c r="H427" s="195">
        <v>10</v>
      </c>
      <c r="I427" s="196"/>
      <c r="J427" s="197">
        <f>ROUND(I427*H427,2)</f>
        <v>0</v>
      </c>
      <c r="K427" s="193" t="s">
        <v>4746</v>
      </c>
      <c r="L427" s="198"/>
      <c r="M427" s="199" t="s">
        <v>19</v>
      </c>
      <c r="N427" s="200" t="s">
        <v>44</v>
      </c>
      <c r="O427" s="62"/>
      <c r="P427" s="180">
        <f>O427*H427</f>
        <v>0</v>
      </c>
      <c r="Q427" s="180">
        <v>5.2999999999999998E-4</v>
      </c>
      <c r="R427" s="180">
        <f>Q427*H427</f>
        <v>5.3E-3</v>
      </c>
      <c r="S427" s="180">
        <v>0</v>
      </c>
      <c r="T427" s="181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82" t="s">
        <v>184</v>
      </c>
      <c r="AT427" s="182" t="s">
        <v>409</v>
      </c>
      <c r="AU427" s="182" t="s">
        <v>83</v>
      </c>
      <c r="AY427" s="15" t="s">
        <v>136</v>
      </c>
      <c r="BE427" s="183">
        <f>IF(N427="základní",J427,0)</f>
        <v>0</v>
      </c>
      <c r="BF427" s="183">
        <f>IF(N427="snížená",J427,0)</f>
        <v>0</v>
      </c>
      <c r="BG427" s="183">
        <f>IF(N427="zákl. přenesená",J427,0)</f>
        <v>0</v>
      </c>
      <c r="BH427" s="183">
        <f>IF(N427="sníž. přenesená",J427,0)</f>
        <v>0</v>
      </c>
      <c r="BI427" s="183">
        <f>IF(N427="nulová",J427,0)</f>
        <v>0</v>
      </c>
      <c r="BJ427" s="15" t="s">
        <v>81</v>
      </c>
      <c r="BK427" s="183">
        <f>ROUND(I427*H427,2)</f>
        <v>0</v>
      </c>
      <c r="BL427" s="15" t="s">
        <v>143</v>
      </c>
      <c r="BM427" s="182" t="s">
        <v>5342</v>
      </c>
    </row>
    <row r="428" spans="1:65" s="2" customFormat="1" ht="11.25">
      <c r="A428" s="32"/>
      <c r="B428" s="33"/>
      <c r="C428" s="34"/>
      <c r="D428" s="184" t="s">
        <v>145</v>
      </c>
      <c r="E428" s="34"/>
      <c r="F428" s="185" t="s">
        <v>5341</v>
      </c>
      <c r="G428" s="34"/>
      <c r="H428" s="34"/>
      <c r="I428" s="186"/>
      <c r="J428" s="34"/>
      <c r="K428" s="34"/>
      <c r="L428" s="37"/>
      <c r="M428" s="187"/>
      <c r="N428" s="188"/>
      <c r="O428" s="62"/>
      <c r="P428" s="62"/>
      <c r="Q428" s="62"/>
      <c r="R428" s="62"/>
      <c r="S428" s="62"/>
      <c r="T428" s="63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T428" s="15" t="s">
        <v>145</v>
      </c>
      <c r="AU428" s="15" t="s">
        <v>83</v>
      </c>
    </row>
    <row r="429" spans="1:65" s="2" customFormat="1" ht="16.5" customHeight="1">
      <c r="A429" s="32"/>
      <c r="B429" s="33"/>
      <c r="C429" s="191" t="s">
        <v>1075</v>
      </c>
      <c r="D429" s="191" t="s">
        <v>409</v>
      </c>
      <c r="E429" s="192" t="s">
        <v>5343</v>
      </c>
      <c r="F429" s="193" t="s">
        <v>5344</v>
      </c>
      <c r="G429" s="194" t="s">
        <v>168</v>
      </c>
      <c r="H429" s="195">
        <v>20</v>
      </c>
      <c r="I429" s="196"/>
      <c r="J429" s="197">
        <f>ROUND(I429*H429,2)</f>
        <v>0</v>
      </c>
      <c r="K429" s="193" t="s">
        <v>4746</v>
      </c>
      <c r="L429" s="198"/>
      <c r="M429" s="199" t="s">
        <v>19</v>
      </c>
      <c r="N429" s="200" t="s">
        <v>44</v>
      </c>
      <c r="O429" s="62"/>
      <c r="P429" s="180">
        <f>O429*H429</f>
        <v>0</v>
      </c>
      <c r="Q429" s="180">
        <v>5.9999999999999995E-4</v>
      </c>
      <c r="R429" s="180">
        <f>Q429*H429</f>
        <v>1.1999999999999999E-2</v>
      </c>
      <c r="S429" s="180">
        <v>0</v>
      </c>
      <c r="T429" s="181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82" t="s">
        <v>184</v>
      </c>
      <c r="AT429" s="182" t="s">
        <v>409</v>
      </c>
      <c r="AU429" s="182" t="s">
        <v>83</v>
      </c>
      <c r="AY429" s="15" t="s">
        <v>136</v>
      </c>
      <c r="BE429" s="183">
        <f>IF(N429="základní",J429,0)</f>
        <v>0</v>
      </c>
      <c r="BF429" s="183">
        <f>IF(N429="snížená",J429,0)</f>
        <v>0</v>
      </c>
      <c r="BG429" s="183">
        <f>IF(N429="zákl. přenesená",J429,0)</f>
        <v>0</v>
      </c>
      <c r="BH429" s="183">
        <f>IF(N429="sníž. přenesená",J429,0)</f>
        <v>0</v>
      </c>
      <c r="BI429" s="183">
        <f>IF(N429="nulová",J429,0)</f>
        <v>0</v>
      </c>
      <c r="BJ429" s="15" t="s">
        <v>81</v>
      </c>
      <c r="BK429" s="183">
        <f>ROUND(I429*H429,2)</f>
        <v>0</v>
      </c>
      <c r="BL429" s="15" t="s">
        <v>143</v>
      </c>
      <c r="BM429" s="182" t="s">
        <v>5345</v>
      </c>
    </row>
    <row r="430" spans="1:65" s="2" customFormat="1" ht="11.25">
      <c r="A430" s="32"/>
      <c r="B430" s="33"/>
      <c r="C430" s="34"/>
      <c r="D430" s="184" t="s">
        <v>145</v>
      </c>
      <c r="E430" s="34"/>
      <c r="F430" s="185" t="s">
        <v>5344</v>
      </c>
      <c r="G430" s="34"/>
      <c r="H430" s="34"/>
      <c r="I430" s="186"/>
      <c r="J430" s="34"/>
      <c r="K430" s="34"/>
      <c r="L430" s="37"/>
      <c r="M430" s="187"/>
      <c r="N430" s="188"/>
      <c r="O430" s="62"/>
      <c r="P430" s="62"/>
      <c r="Q430" s="62"/>
      <c r="R430" s="62"/>
      <c r="S430" s="62"/>
      <c r="T430" s="63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T430" s="15" t="s">
        <v>145</v>
      </c>
      <c r="AU430" s="15" t="s">
        <v>83</v>
      </c>
    </row>
    <row r="431" spans="1:65" s="2" customFormat="1" ht="16.5" customHeight="1">
      <c r="A431" s="32"/>
      <c r="B431" s="33"/>
      <c r="C431" s="191" t="s">
        <v>1081</v>
      </c>
      <c r="D431" s="191" t="s">
        <v>409</v>
      </c>
      <c r="E431" s="192" t="s">
        <v>5346</v>
      </c>
      <c r="F431" s="193" t="s">
        <v>5347</v>
      </c>
      <c r="G431" s="194" t="s">
        <v>168</v>
      </c>
      <c r="H431" s="195">
        <v>10</v>
      </c>
      <c r="I431" s="196"/>
      <c r="J431" s="197">
        <f>ROUND(I431*H431,2)</f>
        <v>0</v>
      </c>
      <c r="K431" s="193" t="s">
        <v>4746</v>
      </c>
      <c r="L431" s="198"/>
      <c r="M431" s="199" t="s">
        <v>19</v>
      </c>
      <c r="N431" s="200" t="s">
        <v>44</v>
      </c>
      <c r="O431" s="62"/>
      <c r="P431" s="180">
        <f>O431*H431</f>
        <v>0</v>
      </c>
      <c r="Q431" s="180">
        <v>6.7000000000000002E-4</v>
      </c>
      <c r="R431" s="180">
        <f>Q431*H431</f>
        <v>6.7000000000000002E-3</v>
      </c>
      <c r="S431" s="180">
        <v>0</v>
      </c>
      <c r="T431" s="181">
        <f>S431*H431</f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82" t="s">
        <v>184</v>
      </c>
      <c r="AT431" s="182" t="s">
        <v>409</v>
      </c>
      <c r="AU431" s="182" t="s">
        <v>83</v>
      </c>
      <c r="AY431" s="15" t="s">
        <v>136</v>
      </c>
      <c r="BE431" s="183">
        <f>IF(N431="základní",J431,0)</f>
        <v>0</v>
      </c>
      <c r="BF431" s="183">
        <f>IF(N431="snížená",J431,0)</f>
        <v>0</v>
      </c>
      <c r="BG431" s="183">
        <f>IF(N431="zákl. přenesená",J431,0)</f>
        <v>0</v>
      </c>
      <c r="BH431" s="183">
        <f>IF(N431="sníž. přenesená",J431,0)</f>
        <v>0</v>
      </c>
      <c r="BI431" s="183">
        <f>IF(N431="nulová",J431,0)</f>
        <v>0</v>
      </c>
      <c r="BJ431" s="15" t="s">
        <v>81</v>
      </c>
      <c r="BK431" s="183">
        <f>ROUND(I431*H431,2)</f>
        <v>0</v>
      </c>
      <c r="BL431" s="15" t="s">
        <v>143</v>
      </c>
      <c r="BM431" s="182" t="s">
        <v>5348</v>
      </c>
    </row>
    <row r="432" spans="1:65" s="2" customFormat="1" ht="11.25">
      <c r="A432" s="32"/>
      <c r="B432" s="33"/>
      <c r="C432" s="34"/>
      <c r="D432" s="184" t="s">
        <v>145</v>
      </c>
      <c r="E432" s="34"/>
      <c r="F432" s="185" t="s">
        <v>5347</v>
      </c>
      <c r="G432" s="34"/>
      <c r="H432" s="34"/>
      <c r="I432" s="186"/>
      <c r="J432" s="34"/>
      <c r="K432" s="34"/>
      <c r="L432" s="37"/>
      <c r="M432" s="187"/>
      <c r="N432" s="188"/>
      <c r="O432" s="62"/>
      <c r="P432" s="62"/>
      <c r="Q432" s="62"/>
      <c r="R432" s="62"/>
      <c r="S432" s="62"/>
      <c r="T432" s="63"/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T432" s="15" t="s">
        <v>145</v>
      </c>
      <c r="AU432" s="15" t="s">
        <v>83</v>
      </c>
    </row>
    <row r="433" spans="1:65" s="12" customFormat="1" ht="25.9" customHeight="1">
      <c r="B433" s="155"/>
      <c r="C433" s="156"/>
      <c r="D433" s="157" t="s">
        <v>72</v>
      </c>
      <c r="E433" s="158" t="s">
        <v>5349</v>
      </c>
      <c r="F433" s="158" t="s">
        <v>4527</v>
      </c>
      <c r="G433" s="156"/>
      <c r="H433" s="156"/>
      <c r="I433" s="159"/>
      <c r="J433" s="160">
        <f>BK433</f>
        <v>0</v>
      </c>
      <c r="K433" s="156"/>
      <c r="L433" s="161"/>
      <c r="M433" s="162"/>
      <c r="N433" s="163"/>
      <c r="O433" s="163"/>
      <c r="P433" s="164">
        <f>SUM(P434:P554)</f>
        <v>0</v>
      </c>
      <c r="Q433" s="163"/>
      <c r="R433" s="164">
        <f>SUM(R434:R554)</f>
        <v>0</v>
      </c>
      <c r="S433" s="163"/>
      <c r="T433" s="165">
        <f>SUM(T434:T554)</f>
        <v>0</v>
      </c>
      <c r="AR433" s="166" t="s">
        <v>143</v>
      </c>
      <c r="AT433" s="167" t="s">
        <v>72</v>
      </c>
      <c r="AU433" s="167" t="s">
        <v>73</v>
      </c>
      <c r="AY433" s="166" t="s">
        <v>136</v>
      </c>
      <c r="BK433" s="168">
        <f>SUM(BK434:BK554)</f>
        <v>0</v>
      </c>
    </row>
    <row r="434" spans="1:65" s="2" customFormat="1" ht="37.9" customHeight="1">
      <c r="A434" s="32"/>
      <c r="B434" s="33"/>
      <c r="C434" s="171" t="s">
        <v>1087</v>
      </c>
      <c r="D434" s="171" t="s">
        <v>138</v>
      </c>
      <c r="E434" s="172" t="s">
        <v>5350</v>
      </c>
      <c r="F434" s="173" t="s">
        <v>5351</v>
      </c>
      <c r="G434" s="174" t="s">
        <v>168</v>
      </c>
      <c r="H434" s="175">
        <v>10</v>
      </c>
      <c r="I434" s="176"/>
      <c r="J434" s="177">
        <f>ROUND(I434*H434,2)</f>
        <v>0</v>
      </c>
      <c r="K434" s="173" t="s">
        <v>4746</v>
      </c>
      <c r="L434" s="37"/>
      <c r="M434" s="178" t="s">
        <v>19</v>
      </c>
      <c r="N434" s="179" t="s">
        <v>44</v>
      </c>
      <c r="O434" s="62"/>
      <c r="P434" s="180">
        <f>O434*H434</f>
        <v>0</v>
      </c>
      <c r="Q434" s="180">
        <v>0</v>
      </c>
      <c r="R434" s="180">
        <f>Q434*H434</f>
        <v>0</v>
      </c>
      <c r="S434" s="180">
        <v>0</v>
      </c>
      <c r="T434" s="181">
        <f>S434*H434</f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82" t="s">
        <v>3069</v>
      </c>
      <c r="AT434" s="182" t="s">
        <v>138</v>
      </c>
      <c r="AU434" s="182" t="s">
        <v>81</v>
      </c>
      <c r="AY434" s="15" t="s">
        <v>136</v>
      </c>
      <c r="BE434" s="183">
        <f>IF(N434="základní",J434,0)</f>
        <v>0</v>
      </c>
      <c r="BF434" s="183">
        <f>IF(N434="snížená",J434,0)</f>
        <v>0</v>
      </c>
      <c r="BG434" s="183">
        <f>IF(N434="zákl. přenesená",J434,0)</f>
        <v>0</v>
      </c>
      <c r="BH434" s="183">
        <f>IF(N434="sníž. přenesená",J434,0)</f>
        <v>0</v>
      </c>
      <c r="BI434" s="183">
        <f>IF(N434="nulová",J434,0)</f>
        <v>0</v>
      </c>
      <c r="BJ434" s="15" t="s">
        <v>81</v>
      </c>
      <c r="BK434" s="183">
        <f>ROUND(I434*H434,2)</f>
        <v>0</v>
      </c>
      <c r="BL434" s="15" t="s">
        <v>3069</v>
      </c>
      <c r="BM434" s="182" t="s">
        <v>5352</v>
      </c>
    </row>
    <row r="435" spans="1:65" s="2" customFormat="1" ht="39">
      <c r="A435" s="32"/>
      <c r="B435" s="33"/>
      <c r="C435" s="34"/>
      <c r="D435" s="184" t="s">
        <v>145</v>
      </c>
      <c r="E435" s="34"/>
      <c r="F435" s="185" t="s">
        <v>5353</v>
      </c>
      <c r="G435" s="34"/>
      <c r="H435" s="34"/>
      <c r="I435" s="186"/>
      <c r="J435" s="34"/>
      <c r="K435" s="34"/>
      <c r="L435" s="37"/>
      <c r="M435" s="187"/>
      <c r="N435" s="188"/>
      <c r="O435" s="62"/>
      <c r="P435" s="62"/>
      <c r="Q435" s="62"/>
      <c r="R435" s="62"/>
      <c r="S435" s="62"/>
      <c r="T435" s="63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T435" s="15" t="s">
        <v>145</v>
      </c>
      <c r="AU435" s="15" t="s">
        <v>81</v>
      </c>
    </row>
    <row r="436" spans="1:65" s="2" customFormat="1" ht="37.9" customHeight="1">
      <c r="A436" s="32"/>
      <c r="B436" s="33"/>
      <c r="C436" s="171" t="s">
        <v>1093</v>
      </c>
      <c r="D436" s="171" t="s">
        <v>138</v>
      </c>
      <c r="E436" s="172" t="s">
        <v>5354</v>
      </c>
      <c r="F436" s="173" t="s">
        <v>5355</v>
      </c>
      <c r="G436" s="174" t="s">
        <v>168</v>
      </c>
      <c r="H436" s="175">
        <v>10</v>
      </c>
      <c r="I436" s="176"/>
      <c r="J436" s="177">
        <f>ROUND(I436*H436,2)</f>
        <v>0</v>
      </c>
      <c r="K436" s="173" t="s">
        <v>4746</v>
      </c>
      <c r="L436" s="37"/>
      <c r="M436" s="178" t="s">
        <v>19</v>
      </c>
      <c r="N436" s="179" t="s">
        <v>44</v>
      </c>
      <c r="O436" s="62"/>
      <c r="P436" s="180">
        <f>O436*H436</f>
        <v>0</v>
      </c>
      <c r="Q436" s="180">
        <v>0</v>
      </c>
      <c r="R436" s="180">
        <f>Q436*H436</f>
        <v>0</v>
      </c>
      <c r="S436" s="180">
        <v>0</v>
      </c>
      <c r="T436" s="181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82" t="s">
        <v>3069</v>
      </c>
      <c r="AT436" s="182" t="s">
        <v>138</v>
      </c>
      <c r="AU436" s="182" t="s">
        <v>81</v>
      </c>
      <c r="AY436" s="15" t="s">
        <v>136</v>
      </c>
      <c r="BE436" s="183">
        <f>IF(N436="základní",J436,0)</f>
        <v>0</v>
      </c>
      <c r="BF436" s="183">
        <f>IF(N436="snížená",J436,0)</f>
        <v>0</v>
      </c>
      <c r="BG436" s="183">
        <f>IF(N436="zákl. přenesená",J436,0)</f>
        <v>0</v>
      </c>
      <c r="BH436" s="183">
        <f>IF(N436="sníž. přenesená",J436,0)</f>
        <v>0</v>
      </c>
      <c r="BI436" s="183">
        <f>IF(N436="nulová",J436,0)</f>
        <v>0</v>
      </c>
      <c r="BJ436" s="15" t="s">
        <v>81</v>
      </c>
      <c r="BK436" s="183">
        <f>ROUND(I436*H436,2)</f>
        <v>0</v>
      </c>
      <c r="BL436" s="15" t="s">
        <v>3069</v>
      </c>
      <c r="BM436" s="182" t="s">
        <v>5356</v>
      </c>
    </row>
    <row r="437" spans="1:65" s="2" customFormat="1" ht="39">
      <c r="A437" s="32"/>
      <c r="B437" s="33"/>
      <c r="C437" s="34"/>
      <c r="D437" s="184" t="s">
        <v>145</v>
      </c>
      <c r="E437" s="34"/>
      <c r="F437" s="185" t="s">
        <v>5357</v>
      </c>
      <c r="G437" s="34"/>
      <c r="H437" s="34"/>
      <c r="I437" s="186"/>
      <c r="J437" s="34"/>
      <c r="K437" s="34"/>
      <c r="L437" s="37"/>
      <c r="M437" s="187"/>
      <c r="N437" s="188"/>
      <c r="O437" s="62"/>
      <c r="P437" s="62"/>
      <c r="Q437" s="62"/>
      <c r="R437" s="62"/>
      <c r="S437" s="62"/>
      <c r="T437" s="63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T437" s="15" t="s">
        <v>145</v>
      </c>
      <c r="AU437" s="15" t="s">
        <v>81</v>
      </c>
    </row>
    <row r="438" spans="1:65" s="2" customFormat="1" ht="37.9" customHeight="1">
      <c r="A438" s="32"/>
      <c r="B438" s="33"/>
      <c r="C438" s="171" t="s">
        <v>1099</v>
      </c>
      <c r="D438" s="171" t="s">
        <v>138</v>
      </c>
      <c r="E438" s="172" t="s">
        <v>5358</v>
      </c>
      <c r="F438" s="173" t="s">
        <v>5359</v>
      </c>
      <c r="G438" s="174" t="s">
        <v>168</v>
      </c>
      <c r="H438" s="175">
        <v>20</v>
      </c>
      <c r="I438" s="176"/>
      <c r="J438" s="177">
        <f>ROUND(I438*H438,2)</f>
        <v>0</v>
      </c>
      <c r="K438" s="173" t="s">
        <v>4746</v>
      </c>
      <c r="L438" s="37"/>
      <c r="M438" s="178" t="s">
        <v>19</v>
      </c>
      <c r="N438" s="179" t="s">
        <v>44</v>
      </c>
      <c r="O438" s="62"/>
      <c r="P438" s="180">
        <f>O438*H438</f>
        <v>0</v>
      </c>
      <c r="Q438" s="180">
        <v>0</v>
      </c>
      <c r="R438" s="180">
        <f>Q438*H438</f>
        <v>0</v>
      </c>
      <c r="S438" s="180">
        <v>0</v>
      </c>
      <c r="T438" s="181">
        <f>S438*H438</f>
        <v>0</v>
      </c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182" t="s">
        <v>3069</v>
      </c>
      <c r="AT438" s="182" t="s">
        <v>138</v>
      </c>
      <c r="AU438" s="182" t="s">
        <v>81</v>
      </c>
      <c r="AY438" s="15" t="s">
        <v>136</v>
      </c>
      <c r="BE438" s="183">
        <f>IF(N438="základní",J438,0)</f>
        <v>0</v>
      </c>
      <c r="BF438" s="183">
        <f>IF(N438="snížená",J438,0)</f>
        <v>0</v>
      </c>
      <c r="BG438" s="183">
        <f>IF(N438="zákl. přenesená",J438,0)</f>
        <v>0</v>
      </c>
      <c r="BH438" s="183">
        <f>IF(N438="sníž. přenesená",J438,0)</f>
        <v>0</v>
      </c>
      <c r="BI438" s="183">
        <f>IF(N438="nulová",J438,0)</f>
        <v>0</v>
      </c>
      <c r="BJ438" s="15" t="s">
        <v>81</v>
      </c>
      <c r="BK438" s="183">
        <f>ROUND(I438*H438,2)</f>
        <v>0</v>
      </c>
      <c r="BL438" s="15" t="s">
        <v>3069</v>
      </c>
      <c r="BM438" s="182" t="s">
        <v>5360</v>
      </c>
    </row>
    <row r="439" spans="1:65" s="2" customFormat="1" ht="39">
      <c r="A439" s="32"/>
      <c r="B439" s="33"/>
      <c r="C439" s="34"/>
      <c r="D439" s="184" t="s">
        <v>145</v>
      </c>
      <c r="E439" s="34"/>
      <c r="F439" s="185" t="s">
        <v>5361</v>
      </c>
      <c r="G439" s="34"/>
      <c r="H439" s="34"/>
      <c r="I439" s="186"/>
      <c r="J439" s="34"/>
      <c r="K439" s="34"/>
      <c r="L439" s="37"/>
      <c r="M439" s="187"/>
      <c r="N439" s="188"/>
      <c r="O439" s="62"/>
      <c r="P439" s="62"/>
      <c r="Q439" s="62"/>
      <c r="R439" s="62"/>
      <c r="S439" s="62"/>
      <c r="T439" s="63"/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T439" s="15" t="s">
        <v>145</v>
      </c>
      <c r="AU439" s="15" t="s">
        <v>81</v>
      </c>
    </row>
    <row r="440" spans="1:65" s="2" customFormat="1" ht="37.9" customHeight="1">
      <c r="A440" s="32"/>
      <c r="B440" s="33"/>
      <c r="C440" s="171" t="s">
        <v>1103</v>
      </c>
      <c r="D440" s="171" t="s">
        <v>138</v>
      </c>
      <c r="E440" s="172" t="s">
        <v>5362</v>
      </c>
      <c r="F440" s="173" t="s">
        <v>5363</v>
      </c>
      <c r="G440" s="174" t="s">
        <v>168</v>
      </c>
      <c r="H440" s="175">
        <v>20</v>
      </c>
      <c r="I440" s="176"/>
      <c r="J440" s="177">
        <f>ROUND(I440*H440,2)</f>
        <v>0</v>
      </c>
      <c r="K440" s="173" t="s">
        <v>4746</v>
      </c>
      <c r="L440" s="37"/>
      <c r="M440" s="178" t="s">
        <v>19</v>
      </c>
      <c r="N440" s="179" t="s">
        <v>44</v>
      </c>
      <c r="O440" s="62"/>
      <c r="P440" s="180">
        <f>O440*H440</f>
        <v>0</v>
      </c>
      <c r="Q440" s="180">
        <v>0</v>
      </c>
      <c r="R440" s="180">
        <f>Q440*H440</f>
        <v>0</v>
      </c>
      <c r="S440" s="180">
        <v>0</v>
      </c>
      <c r="T440" s="181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82" t="s">
        <v>3069</v>
      </c>
      <c r="AT440" s="182" t="s">
        <v>138</v>
      </c>
      <c r="AU440" s="182" t="s">
        <v>81</v>
      </c>
      <c r="AY440" s="15" t="s">
        <v>136</v>
      </c>
      <c r="BE440" s="183">
        <f>IF(N440="základní",J440,0)</f>
        <v>0</v>
      </c>
      <c r="BF440" s="183">
        <f>IF(N440="snížená",J440,0)</f>
        <v>0</v>
      </c>
      <c r="BG440" s="183">
        <f>IF(N440="zákl. přenesená",J440,0)</f>
        <v>0</v>
      </c>
      <c r="BH440" s="183">
        <f>IF(N440="sníž. přenesená",J440,0)</f>
        <v>0</v>
      </c>
      <c r="BI440" s="183">
        <f>IF(N440="nulová",J440,0)</f>
        <v>0</v>
      </c>
      <c r="BJ440" s="15" t="s">
        <v>81</v>
      </c>
      <c r="BK440" s="183">
        <f>ROUND(I440*H440,2)</f>
        <v>0</v>
      </c>
      <c r="BL440" s="15" t="s">
        <v>3069</v>
      </c>
      <c r="BM440" s="182" t="s">
        <v>5364</v>
      </c>
    </row>
    <row r="441" spans="1:65" s="2" customFormat="1" ht="39">
      <c r="A441" s="32"/>
      <c r="B441" s="33"/>
      <c r="C441" s="34"/>
      <c r="D441" s="184" t="s">
        <v>145</v>
      </c>
      <c r="E441" s="34"/>
      <c r="F441" s="185" t="s">
        <v>5365</v>
      </c>
      <c r="G441" s="34"/>
      <c r="H441" s="34"/>
      <c r="I441" s="186"/>
      <c r="J441" s="34"/>
      <c r="K441" s="34"/>
      <c r="L441" s="37"/>
      <c r="M441" s="187"/>
      <c r="N441" s="188"/>
      <c r="O441" s="62"/>
      <c r="P441" s="62"/>
      <c r="Q441" s="62"/>
      <c r="R441" s="62"/>
      <c r="S441" s="62"/>
      <c r="T441" s="63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T441" s="15" t="s">
        <v>145</v>
      </c>
      <c r="AU441" s="15" t="s">
        <v>81</v>
      </c>
    </row>
    <row r="442" spans="1:65" s="2" customFormat="1" ht="37.9" customHeight="1">
      <c r="A442" s="32"/>
      <c r="B442" s="33"/>
      <c r="C442" s="171" t="s">
        <v>1109</v>
      </c>
      <c r="D442" s="171" t="s">
        <v>138</v>
      </c>
      <c r="E442" s="172" t="s">
        <v>5366</v>
      </c>
      <c r="F442" s="173" t="s">
        <v>5367</v>
      </c>
      <c r="G442" s="174" t="s">
        <v>168</v>
      </c>
      <c r="H442" s="175">
        <v>30</v>
      </c>
      <c r="I442" s="176"/>
      <c r="J442" s="177">
        <f>ROUND(I442*H442,2)</f>
        <v>0</v>
      </c>
      <c r="K442" s="173" t="s">
        <v>4746</v>
      </c>
      <c r="L442" s="37"/>
      <c r="M442" s="178" t="s">
        <v>19</v>
      </c>
      <c r="N442" s="179" t="s">
        <v>44</v>
      </c>
      <c r="O442" s="62"/>
      <c r="P442" s="180">
        <f>O442*H442</f>
        <v>0</v>
      </c>
      <c r="Q442" s="180">
        <v>0</v>
      </c>
      <c r="R442" s="180">
        <f>Q442*H442</f>
        <v>0</v>
      </c>
      <c r="S442" s="180">
        <v>0</v>
      </c>
      <c r="T442" s="181">
        <f>S442*H442</f>
        <v>0</v>
      </c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R442" s="182" t="s">
        <v>3069</v>
      </c>
      <c r="AT442" s="182" t="s">
        <v>138</v>
      </c>
      <c r="AU442" s="182" t="s">
        <v>81</v>
      </c>
      <c r="AY442" s="15" t="s">
        <v>136</v>
      </c>
      <c r="BE442" s="183">
        <f>IF(N442="základní",J442,0)</f>
        <v>0</v>
      </c>
      <c r="BF442" s="183">
        <f>IF(N442="snížená",J442,0)</f>
        <v>0</v>
      </c>
      <c r="BG442" s="183">
        <f>IF(N442="zákl. přenesená",J442,0)</f>
        <v>0</v>
      </c>
      <c r="BH442" s="183">
        <f>IF(N442="sníž. přenesená",J442,0)</f>
        <v>0</v>
      </c>
      <c r="BI442" s="183">
        <f>IF(N442="nulová",J442,0)</f>
        <v>0</v>
      </c>
      <c r="BJ442" s="15" t="s">
        <v>81</v>
      </c>
      <c r="BK442" s="183">
        <f>ROUND(I442*H442,2)</f>
        <v>0</v>
      </c>
      <c r="BL442" s="15" t="s">
        <v>3069</v>
      </c>
      <c r="BM442" s="182" t="s">
        <v>5368</v>
      </c>
    </row>
    <row r="443" spans="1:65" s="2" customFormat="1" ht="39">
      <c r="A443" s="32"/>
      <c r="B443" s="33"/>
      <c r="C443" s="34"/>
      <c r="D443" s="184" t="s">
        <v>145</v>
      </c>
      <c r="E443" s="34"/>
      <c r="F443" s="185" t="s">
        <v>5369</v>
      </c>
      <c r="G443" s="34"/>
      <c r="H443" s="34"/>
      <c r="I443" s="186"/>
      <c r="J443" s="34"/>
      <c r="K443" s="34"/>
      <c r="L443" s="37"/>
      <c r="M443" s="187"/>
      <c r="N443" s="188"/>
      <c r="O443" s="62"/>
      <c r="P443" s="62"/>
      <c r="Q443" s="62"/>
      <c r="R443" s="62"/>
      <c r="S443" s="62"/>
      <c r="T443" s="63"/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T443" s="15" t="s">
        <v>145</v>
      </c>
      <c r="AU443" s="15" t="s">
        <v>81</v>
      </c>
    </row>
    <row r="444" spans="1:65" s="2" customFormat="1" ht="37.9" customHeight="1">
      <c r="A444" s="32"/>
      <c r="B444" s="33"/>
      <c r="C444" s="171" t="s">
        <v>1115</v>
      </c>
      <c r="D444" s="171" t="s">
        <v>138</v>
      </c>
      <c r="E444" s="172" t="s">
        <v>5370</v>
      </c>
      <c r="F444" s="173" t="s">
        <v>5371</v>
      </c>
      <c r="G444" s="174" t="s">
        <v>168</v>
      </c>
      <c r="H444" s="175">
        <v>30</v>
      </c>
      <c r="I444" s="176"/>
      <c r="J444" s="177">
        <f>ROUND(I444*H444,2)</f>
        <v>0</v>
      </c>
      <c r="K444" s="173" t="s">
        <v>4746</v>
      </c>
      <c r="L444" s="37"/>
      <c r="M444" s="178" t="s">
        <v>19</v>
      </c>
      <c r="N444" s="179" t="s">
        <v>44</v>
      </c>
      <c r="O444" s="62"/>
      <c r="P444" s="180">
        <f>O444*H444</f>
        <v>0</v>
      </c>
      <c r="Q444" s="180">
        <v>0</v>
      </c>
      <c r="R444" s="180">
        <f>Q444*H444</f>
        <v>0</v>
      </c>
      <c r="S444" s="180">
        <v>0</v>
      </c>
      <c r="T444" s="181">
        <f>S444*H444</f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82" t="s">
        <v>3069</v>
      </c>
      <c r="AT444" s="182" t="s">
        <v>138</v>
      </c>
      <c r="AU444" s="182" t="s">
        <v>81</v>
      </c>
      <c r="AY444" s="15" t="s">
        <v>136</v>
      </c>
      <c r="BE444" s="183">
        <f>IF(N444="základní",J444,0)</f>
        <v>0</v>
      </c>
      <c r="BF444" s="183">
        <f>IF(N444="snížená",J444,0)</f>
        <v>0</v>
      </c>
      <c r="BG444" s="183">
        <f>IF(N444="zákl. přenesená",J444,0)</f>
        <v>0</v>
      </c>
      <c r="BH444" s="183">
        <f>IF(N444="sníž. přenesená",J444,0)</f>
        <v>0</v>
      </c>
      <c r="BI444" s="183">
        <f>IF(N444="nulová",J444,0)</f>
        <v>0</v>
      </c>
      <c r="BJ444" s="15" t="s">
        <v>81</v>
      </c>
      <c r="BK444" s="183">
        <f>ROUND(I444*H444,2)</f>
        <v>0</v>
      </c>
      <c r="BL444" s="15" t="s">
        <v>3069</v>
      </c>
      <c r="BM444" s="182" t="s">
        <v>5372</v>
      </c>
    </row>
    <row r="445" spans="1:65" s="2" customFormat="1" ht="39">
      <c r="A445" s="32"/>
      <c r="B445" s="33"/>
      <c r="C445" s="34"/>
      <c r="D445" s="184" t="s">
        <v>145</v>
      </c>
      <c r="E445" s="34"/>
      <c r="F445" s="185" t="s">
        <v>5373</v>
      </c>
      <c r="G445" s="34"/>
      <c r="H445" s="34"/>
      <c r="I445" s="186"/>
      <c r="J445" s="34"/>
      <c r="K445" s="34"/>
      <c r="L445" s="37"/>
      <c r="M445" s="187"/>
      <c r="N445" s="188"/>
      <c r="O445" s="62"/>
      <c r="P445" s="62"/>
      <c r="Q445" s="62"/>
      <c r="R445" s="62"/>
      <c r="S445" s="62"/>
      <c r="T445" s="63"/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T445" s="15" t="s">
        <v>145</v>
      </c>
      <c r="AU445" s="15" t="s">
        <v>81</v>
      </c>
    </row>
    <row r="446" spans="1:65" s="2" customFormat="1" ht="37.9" customHeight="1">
      <c r="A446" s="32"/>
      <c r="B446" s="33"/>
      <c r="C446" s="171" t="s">
        <v>1121</v>
      </c>
      <c r="D446" s="171" t="s">
        <v>138</v>
      </c>
      <c r="E446" s="172" t="s">
        <v>5374</v>
      </c>
      <c r="F446" s="173" t="s">
        <v>5375</v>
      </c>
      <c r="G446" s="174" t="s">
        <v>168</v>
      </c>
      <c r="H446" s="175">
        <v>50</v>
      </c>
      <c r="I446" s="176"/>
      <c r="J446" s="177">
        <f>ROUND(I446*H446,2)</f>
        <v>0</v>
      </c>
      <c r="K446" s="173" t="s">
        <v>4746</v>
      </c>
      <c r="L446" s="37"/>
      <c r="M446" s="178" t="s">
        <v>19</v>
      </c>
      <c r="N446" s="179" t="s">
        <v>44</v>
      </c>
      <c r="O446" s="62"/>
      <c r="P446" s="180">
        <f>O446*H446</f>
        <v>0</v>
      </c>
      <c r="Q446" s="180">
        <v>0</v>
      </c>
      <c r="R446" s="180">
        <f>Q446*H446</f>
        <v>0</v>
      </c>
      <c r="S446" s="180">
        <v>0</v>
      </c>
      <c r="T446" s="181">
        <f>S446*H446</f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82" t="s">
        <v>3069</v>
      </c>
      <c r="AT446" s="182" t="s">
        <v>138</v>
      </c>
      <c r="AU446" s="182" t="s">
        <v>81</v>
      </c>
      <c r="AY446" s="15" t="s">
        <v>136</v>
      </c>
      <c r="BE446" s="183">
        <f>IF(N446="základní",J446,0)</f>
        <v>0</v>
      </c>
      <c r="BF446" s="183">
        <f>IF(N446="snížená",J446,0)</f>
        <v>0</v>
      </c>
      <c r="BG446" s="183">
        <f>IF(N446="zákl. přenesená",J446,0)</f>
        <v>0</v>
      </c>
      <c r="BH446" s="183">
        <f>IF(N446="sníž. přenesená",J446,0)</f>
        <v>0</v>
      </c>
      <c r="BI446" s="183">
        <f>IF(N446="nulová",J446,0)</f>
        <v>0</v>
      </c>
      <c r="BJ446" s="15" t="s">
        <v>81</v>
      </c>
      <c r="BK446" s="183">
        <f>ROUND(I446*H446,2)</f>
        <v>0</v>
      </c>
      <c r="BL446" s="15" t="s">
        <v>3069</v>
      </c>
      <c r="BM446" s="182" t="s">
        <v>5376</v>
      </c>
    </row>
    <row r="447" spans="1:65" s="2" customFormat="1" ht="39">
      <c r="A447" s="32"/>
      <c r="B447" s="33"/>
      <c r="C447" s="34"/>
      <c r="D447" s="184" t="s">
        <v>145</v>
      </c>
      <c r="E447" s="34"/>
      <c r="F447" s="185" t="s">
        <v>5377</v>
      </c>
      <c r="G447" s="34"/>
      <c r="H447" s="34"/>
      <c r="I447" s="186"/>
      <c r="J447" s="34"/>
      <c r="K447" s="34"/>
      <c r="L447" s="37"/>
      <c r="M447" s="187"/>
      <c r="N447" s="188"/>
      <c r="O447" s="62"/>
      <c r="P447" s="62"/>
      <c r="Q447" s="62"/>
      <c r="R447" s="62"/>
      <c r="S447" s="62"/>
      <c r="T447" s="63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T447" s="15" t="s">
        <v>145</v>
      </c>
      <c r="AU447" s="15" t="s">
        <v>81</v>
      </c>
    </row>
    <row r="448" spans="1:65" s="2" customFormat="1" ht="37.9" customHeight="1">
      <c r="A448" s="32"/>
      <c r="B448" s="33"/>
      <c r="C448" s="171" t="s">
        <v>1127</v>
      </c>
      <c r="D448" s="171" t="s">
        <v>138</v>
      </c>
      <c r="E448" s="172" t="s">
        <v>5378</v>
      </c>
      <c r="F448" s="173" t="s">
        <v>5379</v>
      </c>
      <c r="G448" s="174" t="s">
        <v>168</v>
      </c>
      <c r="H448" s="175">
        <v>500</v>
      </c>
      <c r="I448" s="176"/>
      <c r="J448" s="177">
        <f>ROUND(I448*H448,2)</f>
        <v>0</v>
      </c>
      <c r="K448" s="173" t="s">
        <v>4746</v>
      </c>
      <c r="L448" s="37"/>
      <c r="M448" s="178" t="s">
        <v>19</v>
      </c>
      <c r="N448" s="179" t="s">
        <v>44</v>
      </c>
      <c r="O448" s="62"/>
      <c r="P448" s="180">
        <f>O448*H448</f>
        <v>0</v>
      </c>
      <c r="Q448" s="180">
        <v>0</v>
      </c>
      <c r="R448" s="180">
        <f>Q448*H448</f>
        <v>0</v>
      </c>
      <c r="S448" s="180">
        <v>0</v>
      </c>
      <c r="T448" s="181">
        <f>S448*H448</f>
        <v>0</v>
      </c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R448" s="182" t="s">
        <v>3069</v>
      </c>
      <c r="AT448" s="182" t="s">
        <v>138</v>
      </c>
      <c r="AU448" s="182" t="s">
        <v>81</v>
      </c>
      <c r="AY448" s="15" t="s">
        <v>136</v>
      </c>
      <c r="BE448" s="183">
        <f>IF(N448="základní",J448,0)</f>
        <v>0</v>
      </c>
      <c r="BF448" s="183">
        <f>IF(N448="snížená",J448,0)</f>
        <v>0</v>
      </c>
      <c r="BG448" s="183">
        <f>IF(N448="zákl. přenesená",J448,0)</f>
        <v>0</v>
      </c>
      <c r="BH448" s="183">
        <f>IF(N448="sníž. přenesená",J448,0)</f>
        <v>0</v>
      </c>
      <c r="BI448" s="183">
        <f>IF(N448="nulová",J448,0)</f>
        <v>0</v>
      </c>
      <c r="BJ448" s="15" t="s">
        <v>81</v>
      </c>
      <c r="BK448" s="183">
        <f>ROUND(I448*H448,2)</f>
        <v>0</v>
      </c>
      <c r="BL448" s="15" t="s">
        <v>3069</v>
      </c>
      <c r="BM448" s="182" t="s">
        <v>5380</v>
      </c>
    </row>
    <row r="449" spans="1:65" s="2" customFormat="1" ht="39">
      <c r="A449" s="32"/>
      <c r="B449" s="33"/>
      <c r="C449" s="34"/>
      <c r="D449" s="184" t="s">
        <v>145</v>
      </c>
      <c r="E449" s="34"/>
      <c r="F449" s="185" t="s">
        <v>5381</v>
      </c>
      <c r="G449" s="34"/>
      <c r="H449" s="34"/>
      <c r="I449" s="186"/>
      <c r="J449" s="34"/>
      <c r="K449" s="34"/>
      <c r="L449" s="37"/>
      <c r="M449" s="187"/>
      <c r="N449" s="188"/>
      <c r="O449" s="62"/>
      <c r="P449" s="62"/>
      <c r="Q449" s="62"/>
      <c r="R449" s="62"/>
      <c r="S449" s="62"/>
      <c r="T449" s="63"/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T449" s="15" t="s">
        <v>145</v>
      </c>
      <c r="AU449" s="15" t="s">
        <v>81</v>
      </c>
    </row>
    <row r="450" spans="1:65" s="2" customFormat="1" ht="33" customHeight="1">
      <c r="A450" s="32"/>
      <c r="B450" s="33"/>
      <c r="C450" s="171" t="s">
        <v>1134</v>
      </c>
      <c r="D450" s="171" t="s">
        <v>138</v>
      </c>
      <c r="E450" s="172" t="s">
        <v>5382</v>
      </c>
      <c r="F450" s="173" t="s">
        <v>5383</v>
      </c>
      <c r="G450" s="174" t="s">
        <v>412</v>
      </c>
      <c r="H450" s="175">
        <v>50</v>
      </c>
      <c r="I450" s="176"/>
      <c r="J450" s="177">
        <f>ROUND(I450*H450,2)</f>
        <v>0</v>
      </c>
      <c r="K450" s="173" t="s">
        <v>4746</v>
      </c>
      <c r="L450" s="37"/>
      <c r="M450" s="178" t="s">
        <v>19</v>
      </c>
      <c r="N450" s="179" t="s">
        <v>44</v>
      </c>
      <c r="O450" s="62"/>
      <c r="P450" s="180">
        <f>O450*H450</f>
        <v>0</v>
      </c>
      <c r="Q450" s="180">
        <v>0</v>
      </c>
      <c r="R450" s="180">
        <f>Q450*H450</f>
        <v>0</v>
      </c>
      <c r="S450" s="180">
        <v>0</v>
      </c>
      <c r="T450" s="181">
        <f>S450*H450</f>
        <v>0</v>
      </c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182" t="s">
        <v>3069</v>
      </c>
      <c r="AT450" s="182" t="s">
        <v>138</v>
      </c>
      <c r="AU450" s="182" t="s">
        <v>81</v>
      </c>
      <c r="AY450" s="15" t="s">
        <v>136</v>
      </c>
      <c r="BE450" s="183">
        <f>IF(N450="základní",J450,0)</f>
        <v>0</v>
      </c>
      <c r="BF450" s="183">
        <f>IF(N450="snížená",J450,0)</f>
        <v>0</v>
      </c>
      <c r="BG450" s="183">
        <f>IF(N450="zákl. přenesená",J450,0)</f>
        <v>0</v>
      </c>
      <c r="BH450" s="183">
        <f>IF(N450="sníž. přenesená",J450,0)</f>
        <v>0</v>
      </c>
      <c r="BI450" s="183">
        <f>IF(N450="nulová",J450,0)</f>
        <v>0</v>
      </c>
      <c r="BJ450" s="15" t="s">
        <v>81</v>
      </c>
      <c r="BK450" s="183">
        <f>ROUND(I450*H450,2)</f>
        <v>0</v>
      </c>
      <c r="BL450" s="15" t="s">
        <v>3069</v>
      </c>
      <c r="BM450" s="182" t="s">
        <v>5384</v>
      </c>
    </row>
    <row r="451" spans="1:65" s="2" customFormat="1" ht="39">
      <c r="A451" s="32"/>
      <c r="B451" s="33"/>
      <c r="C451" s="34"/>
      <c r="D451" s="184" t="s">
        <v>145</v>
      </c>
      <c r="E451" s="34"/>
      <c r="F451" s="185" t="s">
        <v>5385</v>
      </c>
      <c r="G451" s="34"/>
      <c r="H451" s="34"/>
      <c r="I451" s="186"/>
      <c r="J451" s="34"/>
      <c r="K451" s="34"/>
      <c r="L451" s="37"/>
      <c r="M451" s="187"/>
      <c r="N451" s="188"/>
      <c r="O451" s="62"/>
      <c r="P451" s="62"/>
      <c r="Q451" s="62"/>
      <c r="R451" s="62"/>
      <c r="S451" s="62"/>
      <c r="T451" s="63"/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T451" s="15" t="s">
        <v>145</v>
      </c>
      <c r="AU451" s="15" t="s">
        <v>81</v>
      </c>
    </row>
    <row r="452" spans="1:65" s="2" customFormat="1" ht="33" customHeight="1">
      <c r="A452" s="32"/>
      <c r="B452" s="33"/>
      <c r="C452" s="171" t="s">
        <v>1140</v>
      </c>
      <c r="D452" s="171" t="s">
        <v>138</v>
      </c>
      <c r="E452" s="172" t="s">
        <v>5386</v>
      </c>
      <c r="F452" s="173" t="s">
        <v>5387</v>
      </c>
      <c r="G452" s="174" t="s">
        <v>412</v>
      </c>
      <c r="H452" s="175">
        <v>50</v>
      </c>
      <c r="I452" s="176"/>
      <c r="J452" s="177">
        <f>ROUND(I452*H452,2)</f>
        <v>0</v>
      </c>
      <c r="K452" s="173" t="s">
        <v>4746</v>
      </c>
      <c r="L452" s="37"/>
      <c r="M452" s="178" t="s">
        <v>19</v>
      </c>
      <c r="N452" s="179" t="s">
        <v>44</v>
      </c>
      <c r="O452" s="62"/>
      <c r="P452" s="180">
        <f>O452*H452</f>
        <v>0</v>
      </c>
      <c r="Q452" s="180">
        <v>0</v>
      </c>
      <c r="R452" s="180">
        <f>Q452*H452</f>
        <v>0</v>
      </c>
      <c r="S452" s="180">
        <v>0</v>
      </c>
      <c r="T452" s="181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82" t="s">
        <v>3069</v>
      </c>
      <c r="AT452" s="182" t="s">
        <v>138</v>
      </c>
      <c r="AU452" s="182" t="s">
        <v>81</v>
      </c>
      <c r="AY452" s="15" t="s">
        <v>136</v>
      </c>
      <c r="BE452" s="183">
        <f>IF(N452="základní",J452,0)</f>
        <v>0</v>
      </c>
      <c r="BF452" s="183">
        <f>IF(N452="snížená",J452,0)</f>
        <v>0</v>
      </c>
      <c r="BG452" s="183">
        <f>IF(N452="zákl. přenesená",J452,0)</f>
        <v>0</v>
      </c>
      <c r="BH452" s="183">
        <f>IF(N452="sníž. přenesená",J452,0)</f>
        <v>0</v>
      </c>
      <c r="BI452" s="183">
        <f>IF(N452="nulová",J452,0)</f>
        <v>0</v>
      </c>
      <c r="BJ452" s="15" t="s">
        <v>81</v>
      </c>
      <c r="BK452" s="183">
        <f>ROUND(I452*H452,2)</f>
        <v>0</v>
      </c>
      <c r="BL452" s="15" t="s">
        <v>3069</v>
      </c>
      <c r="BM452" s="182" t="s">
        <v>5388</v>
      </c>
    </row>
    <row r="453" spans="1:65" s="2" customFormat="1" ht="39">
      <c r="A453" s="32"/>
      <c r="B453" s="33"/>
      <c r="C453" s="34"/>
      <c r="D453" s="184" t="s">
        <v>145</v>
      </c>
      <c r="E453" s="34"/>
      <c r="F453" s="185" t="s">
        <v>5389</v>
      </c>
      <c r="G453" s="34"/>
      <c r="H453" s="34"/>
      <c r="I453" s="186"/>
      <c r="J453" s="34"/>
      <c r="K453" s="34"/>
      <c r="L453" s="37"/>
      <c r="M453" s="187"/>
      <c r="N453" s="188"/>
      <c r="O453" s="62"/>
      <c r="P453" s="62"/>
      <c r="Q453" s="62"/>
      <c r="R453" s="62"/>
      <c r="S453" s="62"/>
      <c r="T453" s="63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T453" s="15" t="s">
        <v>145</v>
      </c>
      <c r="AU453" s="15" t="s">
        <v>81</v>
      </c>
    </row>
    <row r="454" spans="1:65" s="2" customFormat="1" ht="33" customHeight="1">
      <c r="A454" s="32"/>
      <c r="B454" s="33"/>
      <c r="C454" s="171" t="s">
        <v>1146</v>
      </c>
      <c r="D454" s="171" t="s">
        <v>138</v>
      </c>
      <c r="E454" s="172" t="s">
        <v>5390</v>
      </c>
      <c r="F454" s="173" t="s">
        <v>5391</v>
      </c>
      <c r="G454" s="174" t="s">
        <v>412</v>
      </c>
      <c r="H454" s="175">
        <v>20</v>
      </c>
      <c r="I454" s="176"/>
      <c r="J454" s="177">
        <f>ROUND(I454*H454,2)</f>
        <v>0</v>
      </c>
      <c r="K454" s="173" t="s">
        <v>4746</v>
      </c>
      <c r="L454" s="37"/>
      <c r="M454" s="178" t="s">
        <v>19</v>
      </c>
      <c r="N454" s="179" t="s">
        <v>44</v>
      </c>
      <c r="O454" s="62"/>
      <c r="P454" s="180">
        <f>O454*H454</f>
        <v>0</v>
      </c>
      <c r="Q454" s="180">
        <v>0</v>
      </c>
      <c r="R454" s="180">
        <f>Q454*H454</f>
        <v>0</v>
      </c>
      <c r="S454" s="180">
        <v>0</v>
      </c>
      <c r="T454" s="181">
        <f>S454*H454</f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82" t="s">
        <v>3069</v>
      </c>
      <c r="AT454" s="182" t="s">
        <v>138</v>
      </c>
      <c r="AU454" s="182" t="s">
        <v>81</v>
      </c>
      <c r="AY454" s="15" t="s">
        <v>136</v>
      </c>
      <c r="BE454" s="183">
        <f>IF(N454="základní",J454,0)</f>
        <v>0</v>
      </c>
      <c r="BF454" s="183">
        <f>IF(N454="snížená",J454,0)</f>
        <v>0</v>
      </c>
      <c r="BG454" s="183">
        <f>IF(N454="zákl. přenesená",J454,0)</f>
        <v>0</v>
      </c>
      <c r="BH454" s="183">
        <f>IF(N454="sníž. přenesená",J454,0)</f>
        <v>0</v>
      </c>
      <c r="BI454" s="183">
        <f>IF(N454="nulová",J454,0)</f>
        <v>0</v>
      </c>
      <c r="BJ454" s="15" t="s">
        <v>81</v>
      </c>
      <c r="BK454" s="183">
        <f>ROUND(I454*H454,2)</f>
        <v>0</v>
      </c>
      <c r="BL454" s="15" t="s">
        <v>3069</v>
      </c>
      <c r="BM454" s="182" t="s">
        <v>5392</v>
      </c>
    </row>
    <row r="455" spans="1:65" s="2" customFormat="1" ht="39">
      <c r="A455" s="32"/>
      <c r="B455" s="33"/>
      <c r="C455" s="34"/>
      <c r="D455" s="184" t="s">
        <v>145</v>
      </c>
      <c r="E455" s="34"/>
      <c r="F455" s="185" t="s">
        <v>5393</v>
      </c>
      <c r="G455" s="34"/>
      <c r="H455" s="34"/>
      <c r="I455" s="186"/>
      <c r="J455" s="34"/>
      <c r="K455" s="34"/>
      <c r="L455" s="37"/>
      <c r="M455" s="187"/>
      <c r="N455" s="188"/>
      <c r="O455" s="62"/>
      <c r="P455" s="62"/>
      <c r="Q455" s="62"/>
      <c r="R455" s="62"/>
      <c r="S455" s="62"/>
      <c r="T455" s="63"/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T455" s="15" t="s">
        <v>145</v>
      </c>
      <c r="AU455" s="15" t="s">
        <v>81</v>
      </c>
    </row>
    <row r="456" spans="1:65" s="2" customFormat="1" ht="33" customHeight="1">
      <c r="A456" s="32"/>
      <c r="B456" s="33"/>
      <c r="C456" s="171" t="s">
        <v>1152</v>
      </c>
      <c r="D456" s="171" t="s">
        <v>138</v>
      </c>
      <c r="E456" s="172" t="s">
        <v>5394</v>
      </c>
      <c r="F456" s="173" t="s">
        <v>5395</v>
      </c>
      <c r="G456" s="174" t="s">
        <v>412</v>
      </c>
      <c r="H456" s="175">
        <v>50</v>
      </c>
      <c r="I456" s="176"/>
      <c r="J456" s="177">
        <f>ROUND(I456*H456,2)</f>
        <v>0</v>
      </c>
      <c r="K456" s="173" t="s">
        <v>4746</v>
      </c>
      <c r="L456" s="37"/>
      <c r="M456" s="178" t="s">
        <v>19</v>
      </c>
      <c r="N456" s="179" t="s">
        <v>44</v>
      </c>
      <c r="O456" s="62"/>
      <c r="P456" s="180">
        <f>O456*H456</f>
        <v>0</v>
      </c>
      <c r="Q456" s="180">
        <v>0</v>
      </c>
      <c r="R456" s="180">
        <f>Q456*H456</f>
        <v>0</v>
      </c>
      <c r="S456" s="180">
        <v>0</v>
      </c>
      <c r="T456" s="181">
        <f>S456*H456</f>
        <v>0</v>
      </c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182" t="s">
        <v>3069</v>
      </c>
      <c r="AT456" s="182" t="s">
        <v>138</v>
      </c>
      <c r="AU456" s="182" t="s">
        <v>81</v>
      </c>
      <c r="AY456" s="15" t="s">
        <v>136</v>
      </c>
      <c r="BE456" s="183">
        <f>IF(N456="základní",J456,0)</f>
        <v>0</v>
      </c>
      <c r="BF456" s="183">
        <f>IF(N456="snížená",J456,0)</f>
        <v>0</v>
      </c>
      <c r="BG456" s="183">
        <f>IF(N456="zákl. přenesená",J456,0)</f>
        <v>0</v>
      </c>
      <c r="BH456" s="183">
        <f>IF(N456="sníž. přenesená",J456,0)</f>
        <v>0</v>
      </c>
      <c r="BI456" s="183">
        <f>IF(N456="nulová",J456,0)</f>
        <v>0</v>
      </c>
      <c r="BJ456" s="15" t="s">
        <v>81</v>
      </c>
      <c r="BK456" s="183">
        <f>ROUND(I456*H456,2)</f>
        <v>0</v>
      </c>
      <c r="BL456" s="15" t="s">
        <v>3069</v>
      </c>
      <c r="BM456" s="182" t="s">
        <v>5396</v>
      </c>
    </row>
    <row r="457" spans="1:65" s="2" customFormat="1" ht="39">
      <c r="A457" s="32"/>
      <c r="B457" s="33"/>
      <c r="C457" s="34"/>
      <c r="D457" s="184" t="s">
        <v>145</v>
      </c>
      <c r="E457" s="34"/>
      <c r="F457" s="185" t="s">
        <v>5397</v>
      </c>
      <c r="G457" s="34"/>
      <c r="H457" s="34"/>
      <c r="I457" s="186"/>
      <c r="J457" s="34"/>
      <c r="K457" s="34"/>
      <c r="L457" s="37"/>
      <c r="M457" s="187"/>
      <c r="N457" s="188"/>
      <c r="O457" s="62"/>
      <c r="P457" s="62"/>
      <c r="Q457" s="62"/>
      <c r="R457" s="62"/>
      <c r="S457" s="62"/>
      <c r="T457" s="63"/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T457" s="15" t="s">
        <v>145</v>
      </c>
      <c r="AU457" s="15" t="s">
        <v>81</v>
      </c>
    </row>
    <row r="458" spans="1:65" s="2" customFormat="1" ht="19.5">
      <c r="A458" s="32"/>
      <c r="B458" s="33"/>
      <c r="C458" s="34"/>
      <c r="D458" s="184" t="s">
        <v>4385</v>
      </c>
      <c r="E458" s="34"/>
      <c r="F458" s="201" t="s">
        <v>5398</v>
      </c>
      <c r="G458" s="34"/>
      <c r="H458" s="34"/>
      <c r="I458" s="186"/>
      <c r="J458" s="34"/>
      <c r="K458" s="34"/>
      <c r="L458" s="37"/>
      <c r="M458" s="187"/>
      <c r="N458" s="188"/>
      <c r="O458" s="62"/>
      <c r="P458" s="62"/>
      <c r="Q458" s="62"/>
      <c r="R458" s="62"/>
      <c r="S458" s="62"/>
      <c r="T458" s="63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T458" s="15" t="s">
        <v>4385</v>
      </c>
      <c r="AU458" s="15" t="s">
        <v>81</v>
      </c>
    </row>
    <row r="459" spans="1:65" s="2" customFormat="1" ht="33" customHeight="1">
      <c r="A459" s="32"/>
      <c r="B459" s="33"/>
      <c r="C459" s="171" t="s">
        <v>1156</v>
      </c>
      <c r="D459" s="171" t="s">
        <v>138</v>
      </c>
      <c r="E459" s="172" t="s">
        <v>5399</v>
      </c>
      <c r="F459" s="173" t="s">
        <v>5400</v>
      </c>
      <c r="G459" s="174" t="s">
        <v>412</v>
      </c>
      <c r="H459" s="175">
        <v>50</v>
      </c>
      <c r="I459" s="176"/>
      <c r="J459" s="177">
        <f>ROUND(I459*H459,2)</f>
        <v>0</v>
      </c>
      <c r="K459" s="173" t="s">
        <v>4746</v>
      </c>
      <c r="L459" s="37"/>
      <c r="M459" s="178" t="s">
        <v>19</v>
      </c>
      <c r="N459" s="179" t="s">
        <v>44</v>
      </c>
      <c r="O459" s="62"/>
      <c r="P459" s="180">
        <f>O459*H459</f>
        <v>0</v>
      </c>
      <c r="Q459" s="180">
        <v>0</v>
      </c>
      <c r="R459" s="180">
        <f>Q459*H459</f>
        <v>0</v>
      </c>
      <c r="S459" s="180">
        <v>0</v>
      </c>
      <c r="T459" s="181">
        <f>S459*H459</f>
        <v>0</v>
      </c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R459" s="182" t="s">
        <v>3069</v>
      </c>
      <c r="AT459" s="182" t="s">
        <v>138</v>
      </c>
      <c r="AU459" s="182" t="s">
        <v>81</v>
      </c>
      <c r="AY459" s="15" t="s">
        <v>136</v>
      </c>
      <c r="BE459" s="183">
        <f>IF(N459="základní",J459,0)</f>
        <v>0</v>
      </c>
      <c r="BF459" s="183">
        <f>IF(N459="snížená",J459,0)</f>
        <v>0</v>
      </c>
      <c r="BG459" s="183">
        <f>IF(N459="zákl. přenesená",J459,0)</f>
        <v>0</v>
      </c>
      <c r="BH459" s="183">
        <f>IF(N459="sníž. přenesená",J459,0)</f>
        <v>0</v>
      </c>
      <c r="BI459" s="183">
        <f>IF(N459="nulová",J459,0)</f>
        <v>0</v>
      </c>
      <c r="BJ459" s="15" t="s">
        <v>81</v>
      </c>
      <c r="BK459" s="183">
        <f>ROUND(I459*H459,2)</f>
        <v>0</v>
      </c>
      <c r="BL459" s="15" t="s">
        <v>3069</v>
      </c>
      <c r="BM459" s="182" t="s">
        <v>5401</v>
      </c>
    </row>
    <row r="460" spans="1:65" s="2" customFormat="1" ht="39">
      <c r="A460" s="32"/>
      <c r="B460" s="33"/>
      <c r="C460" s="34"/>
      <c r="D460" s="184" t="s">
        <v>145</v>
      </c>
      <c r="E460" s="34"/>
      <c r="F460" s="185" t="s">
        <v>5402</v>
      </c>
      <c r="G460" s="34"/>
      <c r="H460" s="34"/>
      <c r="I460" s="186"/>
      <c r="J460" s="34"/>
      <c r="K460" s="34"/>
      <c r="L460" s="37"/>
      <c r="M460" s="187"/>
      <c r="N460" s="188"/>
      <c r="O460" s="62"/>
      <c r="P460" s="62"/>
      <c r="Q460" s="62"/>
      <c r="R460" s="62"/>
      <c r="S460" s="62"/>
      <c r="T460" s="63"/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T460" s="15" t="s">
        <v>145</v>
      </c>
      <c r="AU460" s="15" t="s">
        <v>81</v>
      </c>
    </row>
    <row r="461" spans="1:65" s="2" customFormat="1" ht="33" customHeight="1">
      <c r="A461" s="32"/>
      <c r="B461" s="33"/>
      <c r="C461" s="171" t="s">
        <v>1162</v>
      </c>
      <c r="D461" s="171" t="s">
        <v>138</v>
      </c>
      <c r="E461" s="172" t="s">
        <v>5403</v>
      </c>
      <c r="F461" s="173" t="s">
        <v>5404</v>
      </c>
      <c r="G461" s="174" t="s">
        <v>412</v>
      </c>
      <c r="H461" s="175">
        <v>30</v>
      </c>
      <c r="I461" s="176"/>
      <c r="J461" s="177">
        <f>ROUND(I461*H461,2)</f>
        <v>0</v>
      </c>
      <c r="K461" s="173" t="s">
        <v>4746</v>
      </c>
      <c r="L461" s="37"/>
      <c r="M461" s="178" t="s">
        <v>19</v>
      </c>
      <c r="N461" s="179" t="s">
        <v>44</v>
      </c>
      <c r="O461" s="62"/>
      <c r="P461" s="180">
        <f>O461*H461</f>
        <v>0</v>
      </c>
      <c r="Q461" s="180">
        <v>0</v>
      </c>
      <c r="R461" s="180">
        <f>Q461*H461</f>
        <v>0</v>
      </c>
      <c r="S461" s="180">
        <v>0</v>
      </c>
      <c r="T461" s="181">
        <f>S461*H461</f>
        <v>0</v>
      </c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R461" s="182" t="s">
        <v>3069</v>
      </c>
      <c r="AT461" s="182" t="s">
        <v>138</v>
      </c>
      <c r="AU461" s="182" t="s">
        <v>81</v>
      </c>
      <c r="AY461" s="15" t="s">
        <v>136</v>
      </c>
      <c r="BE461" s="183">
        <f>IF(N461="základní",J461,0)</f>
        <v>0</v>
      </c>
      <c r="BF461" s="183">
        <f>IF(N461="snížená",J461,0)</f>
        <v>0</v>
      </c>
      <c r="BG461" s="183">
        <f>IF(N461="zákl. přenesená",J461,0)</f>
        <v>0</v>
      </c>
      <c r="BH461" s="183">
        <f>IF(N461="sníž. přenesená",J461,0)</f>
        <v>0</v>
      </c>
      <c r="BI461" s="183">
        <f>IF(N461="nulová",J461,0)</f>
        <v>0</v>
      </c>
      <c r="BJ461" s="15" t="s">
        <v>81</v>
      </c>
      <c r="BK461" s="183">
        <f>ROUND(I461*H461,2)</f>
        <v>0</v>
      </c>
      <c r="BL461" s="15" t="s">
        <v>3069</v>
      </c>
      <c r="BM461" s="182" t="s">
        <v>5405</v>
      </c>
    </row>
    <row r="462" spans="1:65" s="2" customFormat="1" ht="39">
      <c r="A462" s="32"/>
      <c r="B462" s="33"/>
      <c r="C462" s="34"/>
      <c r="D462" s="184" t="s">
        <v>145</v>
      </c>
      <c r="E462" s="34"/>
      <c r="F462" s="185" t="s">
        <v>5406</v>
      </c>
      <c r="G462" s="34"/>
      <c r="H462" s="34"/>
      <c r="I462" s="186"/>
      <c r="J462" s="34"/>
      <c r="K462" s="34"/>
      <c r="L462" s="37"/>
      <c r="M462" s="187"/>
      <c r="N462" s="188"/>
      <c r="O462" s="62"/>
      <c r="P462" s="62"/>
      <c r="Q462" s="62"/>
      <c r="R462" s="62"/>
      <c r="S462" s="62"/>
      <c r="T462" s="63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T462" s="15" t="s">
        <v>145</v>
      </c>
      <c r="AU462" s="15" t="s">
        <v>81</v>
      </c>
    </row>
    <row r="463" spans="1:65" s="2" customFormat="1" ht="33" customHeight="1">
      <c r="A463" s="32"/>
      <c r="B463" s="33"/>
      <c r="C463" s="171" t="s">
        <v>1168</v>
      </c>
      <c r="D463" s="171" t="s">
        <v>138</v>
      </c>
      <c r="E463" s="172" t="s">
        <v>5407</v>
      </c>
      <c r="F463" s="173" t="s">
        <v>5408</v>
      </c>
      <c r="G463" s="174" t="s">
        <v>412</v>
      </c>
      <c r="H463" s="175">
        <v>10</v>
      </c>
      <c r="I463" s="176"/>
      <c r="J463" s="177">
        <f>ROUND(I463*H463,2)</f>
        <v>0</v>
      </c>
      <c r="K463" s="173" t="s">
        <v>4746</v>
      </c>
      <c r="L463" s="37"/>
      <c r="M463" s="178" t="s">
        <v>19</v>
      </c>
      <c r="N463" s="179" t="s">
        <v>44</v>
      </c>
      <c r="O463" s="62"/>
      <c r="P463" s="180">
        <f>O463*H463</f>
        <v>0</v>
      </c>
      <c r="Q463" s="180">
        <v>0</v>
      </c>
      <c r="R463" s="180">
        <f>Q463*H463</f>
        <v>0</v>
      </c>
      <c r="S463" s="180">
        <v>0</v>
      </c>
      <c r="T463" s="181">
        <f>S463*H463</f>
        <v>0</v>
      </c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182" t="s">
        <v>143</v>
      </c>
      <c r="AT463" s="182" t="s">
        <v>138</v>
      </c>
      <c r="AU463" s="182" t="s">
        <v>81</v>
      </c>
      <c r="AY463" s="15" t="s">
        <v>136</v>
      </c>
      <c r="BE463" s="183">
        <f>IF(N463="základní",J463,0)</f>
        <v>0</v>
      </c>
      <c r="BF463" s="183">
        <f>IF(N463="snížená",J463,0)</f>
        <v>0</v>
      </c>
      <c r="BG463" s="183">
        <f>IF(N463="zákl. přenesená",J463,0)</f>
        <v>0</v>
      </c>
      <c r="BH463" s="183">
        <f>IF(N463="sníž. přenesená",J463,0)</f>
        <v>0</v>
      </c>
      <c r="BI463" s="183">
        <f>IF(N463="nulová",J463,0)</f>
        <v>0</v>
      </c>
      <c r="BJ463" s="15" t="s">
        <v>81</v>
      </c>
      <c r="BK463" s="183">
        <f>ROUND(I463*H463,2)</f>
        <v>0</v>
      </c>
      <c r="BL463" s="15" t="s">
        <v>143</v>
      </c>
      <c r="BM463" s="182" t="s">
        <v>5409</v>
      </c>
    </row>
    <row r="464" spans="1:65" s="2" customFormat="1" ht="39">
      <c r="A464" s="32"/>
      <c r="B464" s="33"/>
      <c r="C464" s="34"/>
      <c r="D464" s="184" t="s">
        <v>145</v>
      </c>
      <c r="E464" s="34"/>
      <c r="F464" s="185" t="s">
        <v>5410</v>
      </c>
      <c r="G464" s="34"/>
      <c r="H464" s="34"/>
      <c r="I464" s="186"/>
      <c r="J464" s="34"/>
      <c r="K464" s="34"/>
      <c r="L464" s="37"/>
      <c r="M464" s="187"/>
      <c r="N464" s="188"/>
      <c r="O464" s="62"/>
      <c r="P464" s="62"/>
      <c r="Q464" s="62"/>
      <c r="R464" s="62"/>
      <c r="S464" s="62"/>
      <c r="T464" s="63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T464" s="15" t="s">
        <v>145</v>
      </c>
      <c r="AU464" s="15" t="s">
        <v>81</v>
      </c>
    </row>
    <row r="465" spans="1:65" s="2" customFormat="1" ht="19.5">
      <c r="A465" s="32"/>
      <c r="B465" s="33"/>
      <c r="C465" s="34"/>
      <c r="D465" s="184" t="s">
        <v>4385</v>
      </c>
      <c r="E465" s="34"/>
      <c r="F465" s="201" t="s">
        <v>5398</v>
      </c>
      <c r="G465" s="34"/>
      <c r="H465" s="34"/>
      <c r="I465" s="186"/>
      <c r="J465" s="34"/>
      <c r="K465" s="34"/>
      <c r="L465" s="37"/>
      <c r="M465" s="187"/>
      <c r="N465" s="188"/>
      <c r="O465" s="62"/>
      <c r="P465" s="62"/>
      <c r="Q465" s="62"/>
      <c r="R465" s="62"/>
      <c r="S465" s="62"/>
      <c r="T465" s="63"/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T465" s="15" t="s">
        <v>4385</v>
      </c>
      <c r="AU465" s="15" t="s">
        <v>81</v>
      </c>
    </row>
    <row r="466" spans="1:65" s="2" customFormat="1" ht="33" customHeight="1">
      <c r="A466" s="32"/>
      <c r="B466" s="33"/>
      <c r="C466" s="171" t="s">
        <v>1172</v>
      </c>
      <c r="D466" s="171" t="s">
        <v>138</v>
      </c>
      <c r="E466" s="172" t="s">
        <v>5411</v>
      </c>
      <c r="F466" s="173" t="s">
        <v>5412</v>
      </c>
      <c r="G466" s="174" t="s">
        <v>412</v>
      </c>
      <c r="H466" s="175">
        <v>10</v>
      </c>
      <c r="I466" s="176"/>
      <c r="J466" s="177">
        <f>ROUND(I466*H466,2)</f>
        <v>0</v>
      </c>
      <c r="K466" s="173" t="s">
        <v>4746</v>
      </c>
      <c r="L466" s="37"/>
      <c r="M466" s="178" t="s">
        <v>19</v>
      </c>
      <c r="N466" s="179" t="s">
        <v>44</v>
      </c>
      <c r="O466" s="62"/>
      <c r="P466" s="180">
        <f>O466*H466</f>
        <v>0</v>
      </c>
      <c r="Q466" s="180">
        <v>0</v>
      </c>
      <c r="R466" s="180">
        <f>Q466*H466</f>
        <v>0</v>
      </c>
      <c r="S466" s="180">
        <v>0</v>
      </c>
      <c r="T466" s="181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82" t="s">
        <v>143</v>
      </c>
      <c r="AT466" s="182" t="s">
        <v>138</v>
      </c>
      <c r="AU466" s="182" t="s">
        <v>81</v>
      </c>
      <c r="AY466" s="15" t="s">
        <v>136</v>
      </c>
      <c r="BE466" s="183">
        <f>IF(N466="základní",J466,0)</f>
        <v>0</v>
      </c>
      <c r="BF466" s="183">
        <f>IF(N466="snížená",J466,0)</f>
        <v>0</v>
      </c>
      <c r="BG466" s="183">
        <f>IF(N466="zákl. přenesená",J466,0)</f>
        <v>0</v>
      </c>
      <c r="BH466" s="183">
        <f>IF(N466="sníž. přenesená",J466,0)</f>
        <v>0</v>
      </c>
      <c r="BI466" s="183">
        <f>IF(N466="nulová",J466,0)</f>
        <v>0</v>
      </c>
      <c r="BJ466" s="15" t="s">
        <v>81</v>
      </c>
      <c r="BK466" s="183">
        <f>ROUND(I466*H466,2)</f>
        <v>0</v>
      </c>
      <c r="BL466" s="15" t="s">
        <v>143</v>
      </c>
      <c r="BM466" s="182" t="s">
        <v>5413</v>
      </c>
    </row>
    <row r="467" spans="1:65" s="2" customFormat="1" ht="39">
      <c r="A467" s="32"/>
      <c r="B467" s="33"/>
      <c r="C467" s="34"/>
      <c r="D467" s="184" t="s">
        <v>145</v>
      </c>
      <c r="E467" s="34"/>
      <c r="F467" s="185" t="s">
        <v>5414</v>
      </c>
      <c r="G467" s="34"/>
      <c r="H467" s="34"/>
      <c r="I467" s="186"/>
      <c r="J467" s="34"/>
      <c r="K467" s="34"/>
      <c r="L467" s="37"/>
      <c r="M467" s="187"/>
      <c r="N467" s="188"/>
      <c r="O467" s="62"/>
      <c r="P467" s="62"/>
      <c r="Q467" s="62"/>
      <c r="R467" s="62"/>
      <c r="S467" s="62"/>
      <c r="T467" s="63"/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T467" s="15" t="s">
        <v>145</v>
      </c>
      <c r="AU467" s="15" t="s">
        <v>81</v>
      </c>
    </row>
    <row r="468" spans="1:65" s="2" customFormat="1" ht="19.5">
      <c r="A468" s="32"/>
      <c r="B468" s="33"/>
      <c r="C468" s="34"/>
      <c r="D468" s="184" t="s">
        <v>4385</v>
      </c>
      <c r="E468" s="34"/>
      <c r="F468" s="201" t="s">
        <v>5398</v>
      </c>
      <c r="G468" s="34"/>
      <c r="H468" s="34"/>
      <c r="I468" s="186"/>
      <c r="J468" s="34"/>
      <c r="K468" s="34"/>
      <c r="L468" s="37"/>
      <c r="M468" s="187"/>
      <c r="N468" s="188"/>
      <c r="O468" s="62"/>
      <c r="P468" s="62"/>
      <c r="Q468" s="62"/>
      <c r="R468" s="62"/>
      <c r="S468" s="62"/>
      <c r="T468" s="63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T468" s="15" t="s">
        <v>4385</v>
      </c>
      <c r="AU468" s="15" t="s">
        <v>81</v>
      </c>
    </row>
    <row r="469" spans="1:65" s="2" customFormat="1" ht="37.9" customHeight="1">
      <c r="A469" s="32"/>
      <c r="B469" s="33"/>
      <c r="C469" s="171" t="s">
        <v>1176</v>
      </c>
      <c r="D469" s="171" t="s">
        <v>138</v>
      </c>
      <c r="E469" s="172" t="s">
        <v>5415</v>
      </c>
      <c r="F469" s="173" t="s">
        <v>5416</v>
      </c>
      <c r="G469" s="174" t="s">
        <v>412</v>
      </c>
      <c r="H469" s="175">
        <v>180</v>
      </c>
      <c r="I469" s="176"/>
      <c r="J469" s="177">
        <f>ROUND(I469*H469,2)</f>
        <v>0</v>
      </c>
      <c r="K469" s="173" t="s">
        <v>4746</v>
      </c>
      <c r="L469" s="37"/>
      <c r="M469" s="178" t="s">
        <v>19</v>
      </c>
      <c r="N469" s="179" t="s">
        <v>44</v>
      </c>
      <c r="O469" s="62"/>
      <c r="P469" s="180">
        <f>O469*H469</f>
        <v>0</v>
      </c>
      <c r="Q469" s="180">
        <v>0</v>
      </c>
      <c r="R469" s="180">
        <f>Q469*H469</f>
        <v>0</v>
      </c>
      <c r="S469" s="180">
        <v>0</v>
      </c>
      <c r="T469" s="181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82" t="s">
        <v>3069</v>
      </c>
      <c r="AT469" s="182" t="s">
        <v>138</v>
      </c>
      <c r="AU469" s="182" t="s">
        <v>81</v>
      </c>
      <c r="AY469" s="15" t="s">
        <v>136</v>
      </c>
      <c r="BE469" s="183">
        <f>IF(N469="základní",J469,0)</f>
        <v>0</v>
      </c>
      <c r="BF469" s="183">
        <f>IF(N469="snížená",J469,0)</f>
        <v>0</v>
      </c>
      <c r="BG469" s="183">
        <f>IF(N469="zákl. přenesená",J469,0)</f>
        <v>0</v>
      </c>
      <c r="BH469" s="183">
        <f>IF(N469="sníž. přenesená",J469,0)</f>
        <v>0</v>
      </c>
      <c r="BI469" s="183">
        <f>IF(N469="nulová",J469,0)</f>
        <v>0</v>
      </c>
      <c r="BJ469" s="15" t="s">
        <v>81</v>
      </c>
      <c r="BK469" s="183">
        <f>ROUND(I469*H469,2)</f>
        <v>0</v>
      </c>
      <c r="BL469" s="15" t="s">
        <v>3069</v>
      </c>
      <c r="BM469" s="182" t="s">
        <v>5417</v>
      </c>
    </row>
    <row r="470" spans="1:65" s="2" customFormat="1" ht="39">
      <c r="A470" s="32"/>
      <c r="B470" s="33"/>
      <c r="C470" s="34"/>
      <c r="D470" s="184" t="s">
        <v>145</v>
      </c>
      <c r="E470" s="34"/>
      <c r="F470" s="185" t="s">
        <v>5418</v>
      </c>
      <c r="G470" s="34"/>
      <c r="H470" s="34"/>
      <c r="I470" s="186"/>
      <c r="J470" s="34"/>
      <c r="K470" s="34"/>
      <c r="L470" s="37"/>
      <c r="M470" s="187"/>
      <c r="N470" s="188"/>
      <c r="O470" s="62"/>
      <c r="P470" s="62"/>
      <c r="Q470" s="62"/>
      <c r="R470" s="62"/>
      <c r="S470" s="62"/>
      <c r="T470" s="63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T470" s="15" t="s">
        <v>145</v>
      </c>
      <c r="AU470" s="15" t="s">
        <v>81</v>
      </c>
    </row>
    <row r="471" spans="1:65" s="2" customFormat="1" ht="37.9" customHeight="1">
      <c r="A471" s="32"/>
      <c r="B471" s="33"/>
      <c r="C471" s="171" t="s">
        <v>1182</v>
      </c>
      <c r="D471" s="171" t="s">
        <v>138</v>
      </c>
      <c r="E471" s="172" t="s">
        <v>5419</v>
      </c>
      <c r="F471" s="173" t="s">
        <v>5420</v>
      </c>
      <c r="G471" s="174" t="s">
        <v>412</v>
      </c>
      <c r="H471" s="175">
        <v>10</v>
      </c>
      <c r="I471" s="176"/>
      <c r="J471" s="177">
        <f>ROUND(I471*H471,2)</f>
        <v>0</v>
      </c>
      <c r="K471" s="173" t="s">
        <v>4746</v>
      </c>
      <c r="L471" s="37"/>
      <c r="M471" s="178" t="s">
        <v>19</v>
      </c>
      <c r="N471" s="179" t="s">
        <v>44</v>
      </c>
      <c r="O471" s="62"/>
      <c r="P471" s="180">
        <f>O471*H471</f>
        <v>0</v>
      </c>
      <c r="Q471" s="180">
        <v>0</v>
      </c>
      <c r="R471" s="180">
        <f>Q471*H471</f>
        <v>0</v>
      </c>
      <c r="S471" s="180">
        <v>0</v>
      </c>
      <c r="T471" s="181">
        <f>S471*H471</f>
        <v>0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182" t="s">
        <v>3069</v>
      </c>
      <c r="AT471" s="182" t="s">
        <v>138</v>
      </c>
      <c r="AU471" s="182" t="s">
        <v>81</v>
      </c>
      <c r="AY471" s="15" t="s">
        <v>136</v>
      </c>
      <c r="BE471" s="183">
        <f>IF(N471="základní",J471,0)</f>
        <v>0</v>
      </c>
      <c r="BF471" s="183">
        <f>IF(N471="snížená",J471,0)</f>
        <v>0</v>
      </c>
      <c r="BG471" s="183">
        <f>IF(N471="zákl. přenesená",J471,0)</f>
        <v>0</v>
      </c>
      <c r="BH471" s="183">
        <f>IF(N471="sníž. přenesená",J471,0)</f>
        <v>0</v>
      </c>
      <c r="BI471" s="183">
        <f>IF(N471="nulová",J471,0)</f>
        <v>0</v>
      </c>
      <c r="BJ471" s="15" t="s">
        <v>81</v>
      </c>
      <c r="BK471" s="183">
        <f>ROUND(I471*H471,2)</f>
        <v>0</v>
      </c>
      <c r="BL471" s="15" t="s">
        <v>3069</v>
      </c>
      <c r="BM471" s="182" t="s">
        <v>5421</v>
      </c>
    </row>
    <row r="472" spans="1:65" s="2" customFormat="1" ht="39">
      <c r="A472" s="32"/>
      <c r="B472" s="33"/>
      <c r="C472" s="34"/>
      <c r="D472" s="184" t="s">
        <v>145</v>
      </c>
      <c r="E472" s="34"/>
      <c r="F472" s="185" t="s">
        <v>5422</v>
      </c>
      <c r="G472" s="34"/>
      <c r="H472" s="34"/>
      <c r="I472" s="186"/>
      <c r="J472" s="34"/>
      <c r="K472" s="34"/>
      <c r="L472" s="37"/>
      <c r="M472" s="187"/>
      <c r="N472" s="188"/>
      <c r="O472" s="62"/>
      <c r="P472" s="62"/>
      <c r="Q472" s="62"/>
      <c r="R472" s="62"/>
      <c r="S472" s="62"/>
      <c r="T472" s="63"/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T472" s="15" t="s">
        <v>145</v>
      </c>
      <c r="AU472" s="15" t="s">
        <v>81</v>
      </c>
    </row>
    <row r="473" spans="1:65" s="2" customFormat="1" ht="37.9" customHeight="1">
      <c r="A473" s="32"/>
      <c r="B473" s="33"/>
      <c r="C473" s="171" t="s">
        <v>1188</v>
      </c>
      <c r="D473" s="171" t="s">
        <v>138</v>
      </c>
      <c r="E473" s="172" t="s">
        <v>5423</v>
      </c>
      <c r="F473" s="173" t="s">
        <v>5424</v>
      </c>
      <c r="G473" s="174" t="s">
        <v>412</v>
      </c>
      <c r="H473" s="175">
        <v>50</v>
      </c>
      <c r="I473" s="176"/>
      <c r="J473" s="177">
        <f>ROUND(I473*H473,2)</f>
        <v>0</v>
      </c>
      <c r="K473" s="173" t="s">
        <v>4746</v>
      </c>
      <c r="L473" s="37"/>
      <c r="M473" s="178" t="s">
        <v>19</v>
      </c>
      <c r="N473" s="179" t="s">
        <v>44</v>
      </c>
      <c r="O473" s="62"/>
      <c r="P473" s="180">
        <f>O473*H473</f>
        <v>0</v>
      </c>
      <c r="Q473" s="180">
        <v>0</v>
      </c>
      <c r="R473" s="180">
        <f>Q473*H473</f>
        <v>0</v>
      </c>
      <c r="S473" s="180">
        <v>0</v>
      </c>
      <c r="T473" s="181">
        <f>S473*H473</f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82" t="s">
        <v>143</v>
      </c>
      <c r="AT473" s="182" t="s">
        <v>138</v>
      </c>
      <c r="AU473" s="182" t="s">
        <v>81</v>
      </c>
      <c r="AY473" s="15" t="s">
        <v>136</v>
      </c>
      <c r="BE473" s="183">
        <f>IF(N473="základní",J473,0)</f>
        <v>0</v>
      </c>
      <c r="BF473" s="183">
        <f>IF(N473="snížená",J473,0)</f>
        <v>0</v>
      </c>
      <c r="BG473" s="183">
        <f>IF(N473="zákl. přenesená",J473,0)</f>
        <v>0</v>
      </c>
      <c r="BH473" s="183">
        <f>IF(N473="sníž. přenesená",J473,0)</f>
        <v>0</v>
      </c>
      <c r="BI473" s="183">
        <f>IF(N473="nulová",J473,0)</f>
        <v>0</v>
      </c>
      <c r="BJ473" s="15" t="s">
        <v>81</v>
      </c>
      <c r="BK473" s="183">
        <f>ROUND(I473*H473,2)</f>
        <v>0</v>
      </c>
      <c r="BL473" s="15" t="s">
        <v>143</v>
      </c>
      <c r="BM473" s="182" t="s">
        <v>5425</v>
      </c>
    </row>
    <row r="474" spans="1:65" s="2" customFormat="1" ht="39">
      <c r="A474" s="32"/>
      <c r="B474" s="33"/>
      <c r="C474" s="34"/>
      <c r="D474" s="184" t="s">
        <v>145</v>
      </c>
      <c r="E474" s="34"/>
      <c r="F474" s="185" t="s">
        <v>5426</v>
      </c>
      <c r="G474" s="34"/>
      <c r="H474" s="34"/>
      <c r="I474" s="186"/>
      <c r="J474" s="34"/>
      <c r="K474" s="34"/>
      <c r="L474" s="37"/>
      <c r="M474" s="187"/>
      <c r="N474" s="188"/>
      <c r="O474" s="62"/>
      <c r="P474" s="62"/>
      <c r="Q474" s="62"/>
      <c r="R474" s="62"/>
      <c r="S474" s="62"/>
      <c r="T474" s="63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T474" s="15" t="s">
        <v>145</v>
      </c>
      <c r="AU474" s="15" t="s">
        <v>81</v>
      </c>
    </row>
    <row r="475" spans="1:65" s="2" customFormat="1" ht="19.5">
      <c r="A475" s="32"/>
      <c r="B475" s="33"/>
      <c r="C475" s="34"/>
      <c r="D475" s="184" t="s">
        <v>4385</v>
      </c>
      <c r="E475" s="34"/>
      <c r="F475" s="201" t="s">
        <v>5398</v>
      </c>
      <c r="G475" s="34"/>
      <c r="H475" s="34"/>
      <c r="I475" s="186"/>
      <c r="J475" s="34"/>
      <c r="K475" s="34"/>
      <c r="L475" s="37"/>
      <c r="M475" s="187"/>
      <c r="N475" s="188"/>
      <c r="O475" s="62"/>
      <c r="P475" s="62"/>
      <c r="Q475" s="62"/>
      <c r="R475" s="62"/>
      <c r="S475" s="62"/>
      <c r="T475" s="63"/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T475" s="15" t="s">
        <v>4385</v>
      </c>
      <c r="AU475" s="15" t="s">
        <v>81</v>
      </c>
    </row>
    <row r="476" spans="1:65" s="2" customFormat="1" ht="37.9" customHeight="1">
      <c r="A476" s="32"/>
      <c r="B476" s="33"/>
      <c r="C476" s="171" t="s">
        <v>1194</v>
      </c>
      <c r="D476" s="171" t="s">
        <v>138</v>
      </c>
      <c r="E476" s="172" t="s">
        <v>5427</v>
      </c>
      <c r="F476" s="173" t="s">
        <v>5428</v>
      </c>
      <c r="G476" s="174" t="s">
        <v>412</v>
      </c>
      <c r="H476" s="175">
        <v>10</v>
      </c>
      <c r="I476" s="176"/>
      <c r="J476" s="177">
        <f>ROUND(I476*H476,2)</f>
        <v>0</v>
      </c>
      <c r="K476" s="173" t="s">
        <v>4746</v>
      </c>
      <c r="L476" s="37"/>
      <c r="M476" s="178" t="s">
        <v>19</v>
      </c>
      <c r="N476" s="179" t="s">
        <v>44</v>
      </c>
      <c r="O476" s="62"/>
      <c r="P476" s="180">
        <f>O476*H476</f>
        <v>0</v>
      </c>
      <c r="Q476" s="180">
        <v>0</v>
      </c>
      <c r="R476" s="180">
        <f>Q476*H476</f>
        <v>0</v>
      </c>
      <c r="S476" s="180">
        <v>0</v>
      </c>
      <c r="T476" s="181">
        <f>S476*H476</f>
        <v>0</v>
      </c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R476" s="182" t="s">
        <v>3069</v>
      </c>
      <c r="AT476" s="182" t="s">
        <v>138</v>
      </c>
      <c r="AU476" s="182" t="s">
        <v>81</v>
      </c>
      <c r="AY476" s="15" t="s">
        <v>136</v>
      </c>
      <c r="BE476" s="183">
        <f>IF(N476="základní",J476,0)</f>
        <v>0</v>
      </c>
      <c r="BF476" s="183">
        <f>IF(N476="snížená",J476,0)</f>
        <v>0</v>
      </c>
      <c r="BG476" s="183">
        <f>IF(N476="zákl. přenesená",J476,0)</f>
        <v>0</v>
      </c>
      <c r="BH476" s="183">
        <f>IF(N476="sníž. přenesená",J476,0)</f>
        <v>0</v>
      </c>
      <c r="BI476" s="183">
        <f>IF(N476="nulová",J476,0)</f>
        <v>0</v>
      </c>
      <c r="BJ476" s="15" t="s">
        <v>81</v>
      </c>
      <c r="BK476" s="183">
        <f>ROUND(I476*H476,2)</f>
        <v>0</v>
      </c>
      <c r="BL476" s="15" t="s">
        <v>3069</v>
      </c>
      <c r="BM476" s="182" t="s">
        <v>5429</v>
      </c>
    </row>
    <row r="477" spans="1:65" s="2" customFormat="1" ht="39">
      <c r="A477" s="32"/>
      <c r="B477" s="33"/>
      <c r="C477" s="34"/>
      <c r="D477" s="184" t="s">
        <v>145</v>
      </c>
      <c r="E477" s="34"/>
      <c r="F477" s="185" t="s">
        <v>5430</v>
      </c>
      <c r="G477" s="34"/>
      <c r="H477" s="34"/>
      <c r="I477" s="186"/>
      <c r="J477" s="34"/>
      <c r="K477" s="34"/>
      <c r="L477" s="37"/>
      <c r="M477" s="187"/>
      <c r="N477" s="188"/>
      <c r="O477" s="62"/>
      <c r="P477" s="62"/>
      <c r="Q477" s="62"/>
      <c r="R477" s="62"/>
      <c r="S477" s="62"/>
      <c r="T477" s="63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T477" s="15" t="s">
        <v>145</v>
      </c>
      <c r="AU477" s="15" t="s">
        <v>81</v>
      </c>
    </row>
    <row r="478" spans="1:65" s="2" customFormat="1" ht="37.9" customHeight="1">
      <c r="A478" s="32"/>
      <c r="B478" s="33"/>
      <c r="C478" s="171" t="s">
        <v>1198</v>
      </c>
      <c r="D478" s="171" t="s">
        <v>138</v>
      </c>
      <c r="E478" s="172" t="s">
        <v>5431</v>
      </c>
      <c r="F478" s="173" t="s">
        <v>5432</v>
      </c>
      <c r="G478" s="174" t="s">
        <v>412</v>
      </c>
      <c r="H478" s="175">
        <v>10</v>
      </c>
      <c r="I478" s="176"/>
      <c r="J478" s="177">
        <f>ROUND(I478*H478,2)</f>
        <v>0</v>
      </c>
      <c r="K478" s="173" t="s">
        <v>4746</v>
      </c>
      <c r="L478" s="37"/>
      <c r="M478" s="178" t="s">
        <v>19</v>
      </c>
      <c r="N478" s="179" t="s">
        <v>44</v>
      </c>
      <c r="O478" s="62"/>
      <c r="P478" s="180">
        <f>O478*H478</f>
        <v>0</v>
      </c>
      <c r="Q478" s="180">
        <v>0</v>
      </c>
      <c r="R478" s="180">
        <f>Q478*H478</f>
        <v>0</v>
      </c>
      <c r="S478" s="180">
        <v>0</v>
      </c>
      <c r="T478" s="181">
        <f>S478*H478</f>
        <v>0</v>
      </c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R478" s="182" t="s">
        <v>3069</v>
      </c>
      <c r="AT478" s="182" t="s">
        <v>138</v>
      </c>
      <c r="AU478" s="182" t="s">
        <v>81</v>
      </c>
      <c r="AY478" s="15" t="s">
        <v>136</v>
      </c>
      <c r="BE478" s="183">
        <f>IF(N478="základní",J478,0)</f>
        <v>0</v>
      </c>
      <c r="BF478" s="183">
        <f>IF(N478="snížená",J478,0)</f>
        <v>0</v>
      </c>
      <c r="BG478" s="183">
        <f>IF(N478="zákl. přenesená",J478,0)</f>
        <v>0</v>
      </c>
      <c r="BH478" s="183">
        <f>IF(N478="sníž. přenesená",J478,0)</f>
        <v>0</v>
      </c>
      <c r="BI478" s="183">
        <f>IF(N478="nulová",J478,0)</f>
        <v>0</v>
      </c>
      <c r="BJ478" s="15" t="s">
        <v>81</v>
      </c>
      <c r="BK478" s="183">
        <f>ROUND(I478*H478,2)</f>
        <v>0</v>
      </c>
      <c r="BL478" s="15" t="s">
        <v>3069</v>
      </c>
      <c r="BM478" s="182" t="s">
        <v>5433</v>
      </c>
    </row>
    <row r="479" spans="1:65" s="2" customFormat="1" ht="39">
      <c r="A479" s="32"/>
      <c r="B479" s="33"/>
      <c r="C479" s="34"/>
      <c r="D479" s="184" t="s">
        <v>145</v>
      </c>
      <c r="E479" s="34"/>
      <c r="F479" s="185" t="s">
        <v>5434</v>
      </c>
      <c r="G479" s="34"/>
      <c r="H479" s="34"/>
      <c r="I479" s="186"/>
      <c r="J479" s="34"/>
      <c r="K479" s="34"/>
      <c r="L479" s="37"/>
      <c r="M479" s="187"/>
      <c r="N479" s="188"/>
      <c r="O479" s="62"/>
      <c r="P479" s="62"/>
      <c r="Q479" s="62"/>
      <c r="R479" s="62"/>
      <c r="S479" s="62"/>
      <c r="T479" s="63"/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T479" s="15" t="s">
        <v>145</v>
      </c>
      <c r="AU479" s="15" t="s">
        <v>81</v>
      </c>
    </row>
    <row r="480" spans="1:65" s="2" customFormat="1" ht="37.9" customHeight="1">
      <c r="A480" s="32"/>
      <c r="B480" s="33"/>
      <c r="C480" s="171" t="s">
        <v>1204</v>
      </c>
      <c r="D480" s="171" t="s">
        <v>138</v>
      </c>
      <c r="E480" s="172" t="s">
        <v>5435</v>
      </c>
      <c r="F480" s="173" t="s">
        <v>5436</v>
      </c>
      <c r="G480" s="174" t="s">
        <v>412</v>
      </c>
      <c r="H480" s="175">
        <v>50</v>
      </c>
      <c r="I480" s="176"/>
      <c r="J480" s="177">
        <f>ROUND(I480*H480,2)</f>
        <v>0</v>
      </c>
      <c r="K480" s="173" t="s">
        <v>4746</v>
      </c>
      <c r="L480" s="37"/>
      <c r="M480" s="178" t="s">
        <v>19</v>
      </c>
      <c r="N480" s="179" t="s">
        <v>44</v>
      </c>
      <c r="O480" s="62"/>
      <c r="P480" s="180">
        <f>O480*H480</f>
        <v>0</v>
      </c>
      <c r="Q480" s="180">
        <v>0</v>
      </c>
      <c r="R480" s="180">
        <f>Q480*H480</f>
        <v>0</v>
      </c>
      <c r="S480" s="180">
        <v>0</v>
      </c>
      <c r="T480" s="181">
        <f>S480*H480</f>
        <v>0</v>
      </c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R480" s="182" t="s">
        <v>143</v>
      </c>
      <c r="AT480" s="182" t="s">
        <v>138</v>
      </c>
      <c r="AU480" s="182" t="s">
        <v>81</v>
      </c>
      <c r="AY480" s="15" t="s">
        <v>136</v>
      </c>
      <c r="BE480" s="183">
        <f>IF(N480="základní",J480,0)</f>
        <v>0</v>
      </c>
      <c r="BF480" s="183">
        <f>IF(N480="snížená",J480,0)</f>
        <v>0</v>
      </c>
      <c r="BG480" s="183">
        <f>IF(N480="zákl. přenesená",J480,0)</f>
        <v>0</v>
      </c>
      <c r="BH480" s="183">
        <f>IF(N480="sníž. přenesená",J480,0)</f>
        <v>0</v>
      </c>
      <c r="BI480" s="183">
        <f>IF(N480="nulová",J480,0)</f>
        <v>0</v>
      </c>
      <c r="BJ480" s="15" t="s">
        <v>81</v>
      </c>
      <c r="BK480" s="183">
        <f>ROUND(I480*H480,2)</f>
        <v>0</v>
      </c>
      <c r="BL480" s="15" t="s">
        <v>143</v>
      </c>
      <c r="BM480" s="182" t="s">
        <v>5437</v>
      </c>
    </row>
    <row r="481" spans="1:65" s="2" customFormat="1" ht="39">
      <c r="A481" s="32"/>
      <c r="B481" s="33"/>
      <c r="C481" s="34"/>
      <c r="D481" s="184" t="s">
        <v>145</v>
      </c>
      <c r="E481" s="34"/>
      <c r="F481" s="185" t="s">
        <v>5438</v>
      </c>
      <c r="G481" s="34"/>
      <c r="H481" s="34"/>
      <c r="I481" s="186"/>
      <c r="J481" s="34"/>
      <c r="K481" s="34"/>
      <c r="L481" s="37"/>
      <c r="M481" s="187"/>
      <c r="N481" s="188"/>
      <c r="O481" s="62"/>
      <c r="P481" s="62"/>
      <c r="Q481" s="62"/>
      <c r="R481" s="62"/>
      <c r="S481" s="62"/>
      <c r="T481" s="63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T481" s="15" t="s">
        <v>145</v>
      </c>
      <c r="AU481" s="15" t="s">
        <v>81</v>
      </c>
    </row>
    <row r="482" spans="1:65" s="2" customFormat="1" ht="19.5">
      <c r="A482" s="32"/>
      <c r="B482" s="33"/>
      <c r="C482" s="34"/>
      <c r="D482" s="184" t="s">
        <v>4385</v>
      </c>
      <c r="E482" s="34"/>
      <c r="F482" s="201" t="s">
        <v>5398</v>
      </c>
      <c r="G482" s="34"/>
      <c r="H482" s="34"/>
      <c r="I482" s="186"/>
      <c r="J482" s="34"/>
      <c r="K482" s="34"/>
      <c r="L482" s="37"/>
      <c r="M482" s="187"/>
      <c r="N482" s="188"/>
      <c r="O482" s="62"/>
      <c r="P482" s="62"/>
      <c r="Q482" s="62"/>
      <c r="R482" s="62"/>
      <c r="S482" s="62"/>
      <c r="T482" s="63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T482" s="15" t="s">
        <v>4385</v>
      </c>
      <c r="AU482" s="15" t="s">
        <v>81</v>
      </c>
    </row>
    <row r="483" spans="1:65" s="2" customFormat="1" ht="37.9" customHeight="1">
      <c r="A483" s="32"/>
      <c r="B483" s="33"/>
      <c r="C483" s="171" t="s">
        <v>1208</v>
      </c>
      <c r="D483" s="171" t="s">
        <v>138</v>
      </c>
      <c r="E483" s="172" t="s">
        <v>5439</v>
      </c>
      <c r="F483" s="173" t="s">
        <v>5440</v>
      </c>
      <c r="G483" s="174" t="s">
        <v>412</v>
      </c>
      <c r="H483" s="175">
        <v>30</v>
      </c>
      <c r="I483" s="176"/>
      <c r="J483" s="177">
        <f>ROUND(I483*H483,2)</f>
        <v>0</v>
      </c>
      <c r="K483" s="173" t="s">
        <v>4746</v>
      </c>
      <c r="L483" s="37"/>
      <c r="M483" s="178" t="s">
        <v>19</v>
      </c>
      <c r="N483" s="179" t="s">
        <v>44</v>
      </c>
      <c r="O483" s="62"/>
      <c r="P483" s="180">
        <f>O483*H483</f>
        <v>0</v>
      </c>
      <c r="Q483" s="180">
        <v>0</v>
      </c>
      <c r="R483" s="180">
        <f>Q483*H483</f>
        <v>0</v>
      </c>
      <c r="S483" s="180">
        <v>0</v>
      </c>
      <c r="T483" s="181">
        <f>S483*H483</f>
        <v>0</v>
      </c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R483" s="182" t="s">
        <v>3069</v>
      </c>
      <c r="AT483" s="182" t="s">
        <v>138</v>
      </c>
      <c r="AU483" s="182" t="s">
        <v>81</v>
      </c>
      <c r="AY483" s="15" t="s">
        <v>136</v>
      </c>
      <c r="BE483" s="183">
        <f>IF(N483="základní",J483,0)</f>
        <v>0</v>
      </c>
      <c r="BF483" s="183">
        <f>IF(N483="snížená",J483,0)</f>
        <v>0</v>
      </c>
      <c r="BG483" s="183">
        <f>IF(N483="zákl. přenesená",J483,0)</f>
        <v>0</v>
      </c>
      <c r="BH483" s="183">
        <f>IF(N483="sníž. přenesená",J483,0)</f>
        <v>0</v>
      </c>
      <c r="BI483" s="183">
        <f>IF(N483="nulová",J483,0)</f>
        <v>0</v>
      </c>
      <c r="BJ483" s="15" t="s">
        <v>81</v>
      </c>
      <c r="BK483" s="183">
        <f>ROUND(I483*H483,2)</f>
        <v>0</v>
      </c>
      <c r="BL483" s="15" t="s">
        <v>3069</v>
      </c>
      <c r="BM483" s="182" t="s">
        <v>5441</v>
      </c>
    </row>
    <row r="484" spans="1:65" s="2" customFormat="1" ht="39">
      <c r="A484" s="32"/>
      <c r="B484" s="33"/>
      <c r="C484" s="34"/>
      <c r="D484" s="184" t="s">
        <v>145</v>
      </c>
      <c r="E484" s="34"/>
      <c r="F484" s="185" t="s">
        <v>5442</v>
      </c>
      <c r="G484" s="34"/>
      <c r="H484" s="34"/>
      <c r="I484" s="186"/>
      <c r="J484" s="34"/>
      <c r="K484" s="34"/>
      <c r="L484" s="37"/>
      <c r="M484" s="187"/>
      <c r="N484" s="188"/>
      <c r="O484" s="62"/>
      <c r="P484" s="62"/>
      <c r="Q484" s="62"/>
      <c r="R484" s="62"/>
      <c r="S484" s="62"/>
      <c r="T484" s="63"/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T484" s="15" t="s">
        <v>145</v>
      </c>
      <c r="AU484" s="15" t="s">
        <v>81</v>
      </c>
    </row>
    <row r="485" spans="1:65" s="2" customFormat="1" ht="37.9" customHeight="1">
      <c r="A485" s="32"/>
      <c r="B485" s="33"/>
      <c r="C485" s="171" t="s">
        <v>1212</v>
      </c>
      <c r="D485" s="171" t="s">
        <v>138</v>
      </c>
      <c r="E485" s="172" t="s">
        <v>5443</v>
      </c>
      <c r="F485" s="173" t="s">
        <v>5444</v>
      </c>
      <c r="G485" s="174" t="s">
        <v>412</v>
      </c>
      <c r="H485" s="175">
        <v>5</v>
      </c>
      <c r="I485" s="176"/>
      <c r="J485" s="177">
        <f>ROUND(I485*H485,2)</f>
        <v>0</v>
      </c>
      <c r="K485" s="173" t="s">
        <v>4746</v>
      </c>
      <c r="L485" s="37"/>
      <c r="M485" s="178" t="s">
        <v>19</v>
      </c>
      <c r="N485" s="179" t="s">
        <v>44</v>
      </c>
      <c r="O485" s="62"/>
      <c r="P485" s="180">
        <f>O485*H485</f>
        <v>0</v>
      </c>
      <c r="Q485" s="180">
        <v>0</v>
      </c>
      <c r="R485" s="180">
        <f>Q485*H485</f>
        <v>0</v>
      </c>
      <c r="S485" s="180">
        <v>0</v>
      </c>
      <c r="T485" s="181">
        <f>S485*H485</f>
        <v>0</v>
      </c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R485" s="182" t="s">
        <v>143</v>
      </c>
      <c r="AT485" s="182" t="s">
        <v>138</v>
      </c>
      <c r="AU485" s="182" t="s">
        <v>81</v>
      </c>
      <c r="AY485" s="15" t="s">
        <v>136</v>
      </c>
      <c r="BE485" s="183">
        <f>IF(N485="základní",J485,0)</f>
        <v>0</v>
      </c>
      <c r="BF485" s="183">
        <f>IF(N485="snížená",J485,0)</f>
        <v>0</v>
      </c>
      <c r="BG485" s="183">
        <f>IF(N485="zákl. přenesená",J485,0)</f>
        <v>0</v>
      </c>
      <c r="BH485" s="183">
        <f>IF(N485="sníž. přenesená",J485,0)</f>
        <v>0</v>
      </c>
      <c r="BI485" s="183">
        <f>IF(N485="nulová",J485,0)</f>
        <v>0</v>
      </c>
      <c r="BJ485" s="15" t="s">
        <v>81</v>
      </c>
      <c r="BK485" s="183">
        <f>ROUND(I485*H485,2)</f>
        <v>0</v>
      </c>
      <c r="BL485" s="15" t="s">
        <v>143</v>
      </c>
      <c r="BM485" s="182" t="s">
        <v>5445</v>
      </c>
    </row>
    <row r="486" spans="1:65" s="2" customFormat="1" ht="39">
      <c r="A486" s="32"/>
      <c r="B486" s="33"/>
      <c r="C486" s="34"/>
      <c r="D486" s="184" t="s">
        <v>145</v>
      </c>
      <c r="E486" s="34"/>
      <c r="F486" s="185" t="s">
        <v>5446</v>
      </c>
      <c r="G486" s="34"/>
      <c r="H486" s="34"/>
      <c r="I486" s="186"/>
      <c r="J486" s="34"/>
      <c r="K486" s="34"/>
      <c r="L486" s="37"/>
      <c r="M486" s="187"/>
      <c r="N486" s="188"/>
      <c r="O486" s="62"/>
      <c r="P486" s="62"/>
      <c r="Q486" s="62"/>
      <c r="R486" s="62"/>
      <c r="S486" s="62"/>
      <c r="T486" s="63"/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T486" s="15" t="s">
        <v>145</v>
      </c>
      <c r="AU486" s="15" t="s">
        <v>81</v>
      </c>
    </row>
    <row r="487" spans="1:65" s="2" customFormat="1" ht="19.5">
      <c r="A487" s="32"/>
      <c r="B487" s="33"/>
      <c r="C487" s="34"/>
      <c r="D487" s="184" t="s">
        <v>4385</v>
      </c>
      <c r="E487" s="34"/>
      <c r="F487" s="201" t="s">
        <v>5398</v>
      </c>
      <c r="G487" s="34"/>
      <c r="H487" s="34"/>
      <c r="I487" s="186"/>
      <c r="J487" s="34"/>
      <c r="K487" s="34"/>
      <c r="L487" s="37"/>
      <c r="M487" s="187"/>
      <c r="N487" s="188"/>
      <c r="O487" s="62"/>
      <c r="P487" s="62"/>
      <c r="Q487" s="62"/>
      <c r="R487" s="62"/>
      <c r="S487" s="62"/>
      <c r="T487" s="63"/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T487" s="15" t="s">
        <v>4385</v>
      </c>
      <c r="AU487" s="15" t="s">
        <v>81</v>
      </c>
    </row>
    <row r="488" spans="1:65" s="2" customFormat="1" ht="37.9" customHeight="1">
      <c r="A488" s="32"/>
      <c r="B488" s="33"/>
      <c r="C488" s="171" t="s">
        <v>1216</v>
      </c>
      <c r="D488" s="171" t="s">
        <v>138</v>
      </c>
      <c r="E488" s="172" t="s">
        <v>5447</v>
      </c>
      <c r="F488" s="173" t="s">
        <v>5448</v>
      </c>
      <c r="G488" s="174" t="s">
        <v>412</v>
      </c>
      <c r="H488" s="175">
        <v>5</v>
      </c>
      <c r="I488" s="176"/>
      <c r="J488" s="177">
        <f>ROUND(I488*H488,2)</f>
        <v>0</v>
      </c>
      <c r="K488" s="173" t="s">
        <v>4746</v>
      </c>
      <c r="L488" s="37"/>
      <c r="M488" s="178" t="s">
        <v>19</v>
      </c>
      <c r="N488" s="179" t="s">
        <v>44</v>
      </c>
      <c r="O488" s="62"/>
      <c r="P488" s="180">
        <f>O488*H488</f>
        <v>0</v>
      </c>
      <c r="Q488" s="180">
        <v>0</v>
      </c>
      <c r="R488" s="180">
        <f>Q488*H488</f>
        <v>0</v>
      </c>
      <c r="S488" s="180">
        <v>0</v>
      </c>
      <c r="T488" s="181">
        <f>S488*H488</f>
        <v>0</v>
      </c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R488" s="182" t="s">
        <v>143</v>
      </c>
      <c r="AT488" s="182" t="s">
        <v>138</v>
      </c>
      <c r="AU488" s="182" t="s">
        <v>81</v>
      </c>
      <c r="AY488" s="15" t="s">
        <v>136</v>
      </c>
      <c r="BE488" s="183">
        <f>IF(N488="základní",J488,0)</f>
        <v>0</v>
      </c>
      <c r="BF488" s="183">
        <f>IF(N488="snížená",J488,0)</f>
        <v>0</v>
      </c>
      <c r="BG488" s="183">
        <f>IF(N488="zákl. přenesená",J488,0)</f>
        <v>0</v>
      </c>
      <c r="BH488" s="183">
        <f>IF(N488="sníž. přenesená",J488,0)</f>
        <v>0</v>
      </c>
      <c r="BI488" s="183">
        <f>IF(N488="nulová",J488,0)</f>
        <v>0</v>
      </c>
      <c r="BJ488" s="15" t="s">
        <v>81</v>
      </c>
      <c r="BK488" s="183">
        <f>ROUND(I488*H488,2)</f>
        <v>0</v>
      </c>
      <c r="BL488" s="15" t="s">
        <v>143</v>
      </c>
      <c r="BM488" s="182" t="s">
        <v>5449</v>
      </c>
    </row>
    <row r="489" spans="1:65" s="2" customFormat="1" ht="39">
      <c r="A489" s="32"/>
      <c r="B489" s="33"/>
      <c r="C489" s="34"/>
      <c r="D489" s="184" t="s">
        <v>145</v>
      </c>
      <c r="E489" s="34"/>
      <c r="F489" s="185" t="s">
        <v>5450</v>
      </c>
      <c r="G489" s="34"/>
      <c r="H489" s="34"/>
      <c r="I489" s="186"/>
      <c r="J489" s="34"/>
      <c r="K489" s="34"/>
      <c r="L489" s="37"/>
      <c r="M489" s="187"/>
      <c r="N489" s="188"/>
      <c r="O489" s="62"/>
      <c r="P489" s="62"/>
      <c r="Q489" s="62"/>
      <c r="R489" s="62"/>
      <c r="S489" s="62"/>
      <c r="T489" s="63"/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T489" s="15" t="s">
        <v>145</v>
      </c>
      <c r="AU489" s="15" t="s">
        <v>81</v>
      </c>
    </row>
    <row r="490" spans="1:65" s="2" customFormat="1" ht="19.5">
      <c r="A490" s="32"/>
      <c r="B490" s="33"/>
      <c r="C490" s="34"/>
      <c r="D490" s="184" t="s">
        <v>4385</v>
      </c>
      <c r="E490" s="34"/>
      <c r="F490" s="201" t="s">
        <v>5398</v>
      </c>
      <c r="G490" s="34"/>
      <c r="H490" s="34"/>
      <c r="I490" s="186"/>
      <c r="J490" s="34"/>
      <c r="K490" s="34"/>
      <c r="L490" s="37"/>
      <c r="M490" s="187"/>
      <c r="N490" s="188"/>
      <c r="O490" s="62"/>
      <c r="P490" s="62"/>
      <c r="Q490" s="62"/>
      <c r="R490" s="62"/>
      <c r="S490" s="62"/>
      <c r="T490" s="63"/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T490" s="15" t="s">
        <v>4385</v>
      </c>
      <c r="AU490" s="15" t="s">
        <v>81</v>
      </c>
    </row>
    <row r="491" spans="1:65" s="2" customFormat="1" ht="37.9" customHeight="1">
      <c r="A491" s="32"/>
      <c r="B491" s="33"/>
      <c r="C491" s="171" t="s">
        <v>1222</v>
      </c>
      <c r="D491" s="171" t="s">
        <v>138</v>
      </c>
      <c r="E491" s="172" t="s">
        <v>5451</v>
      </c>
      <c r="F491" s="173" t="s">
        <v>5452</v>
      </c>
      <c r="G491" s="174" t="s">
        <v>412</v>
      </c>
      <c r="H491" s="175">
        <v>30</v>
      </c>
      <c r="I491" s="176"/>
      <c r="J491" s="177">
        <f>ROUND(I491*H491,2)</f>
        <v>0</v>
      </c>
      <c r="K491" s="173" t="s">
        <v>4746</v>
      </c>
      <c r="L491" s="37"/>
      <c r="M491" s="178" t="s">
        <v>19</v>
      </c>
      <c r="N491" s="179" t="s">
        <v>44</v>
      </c>
      <c r="O491" s="62"/>
      <c r="P491" s="180">
        <f>O491*H491</f>
        <v>0</v>
      </c>
      <c r="Q491" s="180">
        <v>0</v>
      </c>
      <c r="R491" s="180">
        <f>Q491*H491</f>
        <v>0</v>
      </c>
      <c r="S491" s="180">
        <v>0</v>
      </c>
      <c r="T491" s="181">
        <f>S491*H491</f>
        <v>0</v>
      </c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R491" s="182" t="s">
        <v>3069</v>
      </c>
      <c r="AT491" s="182" t="s">
        <v>138</v>
      </c>
      <c r="AU491" s="182" t="s">
        <v>81</v>
      </c>
      <c r="AY491" s="15" t="s">
        <v>136</v>
      </c>
      <c r="BE491" s="183">
        <f>IF(N491="základní",J491,0)</f>
        <v>0</v>
      </c>
      <c r="BF491" s="183">
        <f>IF(N491="snížená",J491,0)</f>
        <v>0</v>
      </c>
      <c r="BG491" s="183">
        <f>IF(N491="zákl. přenesená",J491,0)</f>
        <v>0</v>
      </c>
      <c r="BH491" s="183">
        <f>IF(N491="sníž. přenesená",J491,0)</f>
        <v>0</v>
      </c>
      <c r="BI491" s="183">
        <f>IF(N491="nulová",J491,0)</f>
        <v>0</v>
      </c>
      <c r="BJ491" s="15" t="s">
        <v>81</v>
      </c>
      <c r="BK491" s="183">
        <f>ROUND(I491*H491,2)</f>
        <v>0</v>
      </c>
      <c r="BL491" s="15" t="s">
        <v>3069</v>
      </c>
      <c r="BM491" s="182" t="s">
        <v>5453</v>
      </c>
    </row>
    <row r="492" spans="1:65" s="2" customFormat="1" ht="48.75">
      <c r="A492" s="32"/>
      <c r="B492" s="33"/>
      <c r="C492" s="34"/>
      <c r="D492" s="184" t="s">
        <v>145</v>
      </c>
      <c r="E492" s="34"/>
      <c r="F492" s="185" t="s">
        <v>5454</v>
      </c>
      <c r="G492" s="34"/>
      <c r="H492" s="34"/>
      <c r="I492" s="186"/>
      <c r="J492" s="34"/>
      <c r="K492" s="34"/>
      <c r="L492" s="37"/>
      <c r="M492" s="187"/>
      <c r="N492" s="188"/>
      <c r="O492" s="62"/>
      <c r="P492" s="62"/>
      <c r="Q492" s="62"/>
      <c r="R492" s="62"/>
      <c r="S492" s="62"/>
      <c r="T492" s="63"/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T492" s="15" t="s">
        <v>145</v>
      </c>
      <c r="AU492" s="15" t="s">
        <v>81</v>
      </c>
    </row>
    <row r="493" spans="1:65" s="2" customFormat="1" ht="24.2" customHeight="1">
      <c r="A493" s="32"/>
      <c r="B493" s="33"/>
      <c r="C493" s="171" t="s">
        <v>1228</v>
      </c>
      <c r="D493" s="171" t="s">
        <v>138</v>
      </c>
      <c r="E493" s="172" t="s">
        <v>5455</v>
      </c>
      <c r="F493" s="173" t="s">
        <v>5456</v>
      </c>
      <c r="G493" s="174" t="s">
        <v>412</v>
      </c>
      <c r="H493" s="175">
        <v>50</v>
      </c>
      <c r="I493" s="176"/>
      <c r="J493" s="177">
        <f>ROUND(I493*H493,2)</f>
        <v>0</v>
      </c>
      <c r="K493" s="173" t="s">
        <v>4746</v>
      </c>
      <c r="L493" s="37"/>
      <c r="M493" s="178" t="s">
        <v>19</v>
      </c>
      <c r="N493" s="179" t="s">
        <v>44</v>
      </c>
      <c r="O493" s="62"/>
      <c r="P493" s="180">
        <f>O493*H493</f>
        <v>0</v>
      </c>
      <c r="Q493" s="180">
        <v>0</v>
      </c>
      <c r="R493" s="180">
        <f>Q493*H493</f>
        <v>0</v>
      </c>
      <c r="S493" s="180">
        <v>0</v>
      </c>
      <c r="T493" s="181">
        <f>S493*H493</f>
        <v>0</v>
      </c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R493" s="182" t="s">
        <v>143</v>
      </c>
      <c r="AT493" s="182" t="s">
        <v>138</v>
      </c>
      <c r="AU493" s="182" t="s">
        <v>81</v>
      </c>
      <c r="AY493" s="15" t="s">
        <v>136</v>
      </c>
      <c r="BE493" s="183">
        <f>IF(N493="základní",J493,0)</f>
        <v>0</v>
      </c>
      <c r="BF493" s="183">
        <f>IF(N493="snížená",J493,0)</f>
        <v>0</v>
      </c>
      <c r="BG493" s="183">
        <f>IF(N493="zákl. přenesená",J493,0)</f>
        <v>0</v>
      </c>
      <c r="BH493" s="183">
        <f>IF(N493="sníž. přenesená",J493,0)</f>
        <v>0</v>
      </c>
      <c r="BI493" s="183">
        <f>IF(N493="nulová",J493,0)</f>
        <v>0</v>
      </c>
      <c r="BJ493" s="15" t="s">
        <v>81</v>
      </c>
      <c r="BK493" s="183">
        <f>ROUND(I493*H493,2)</f>
        <v>0</v>
      </c>
      <c r="BL493" s="15" t="s">
        <v>143</v>
      </c>
      <c r="BM493" s="182" t="s">
        <v>5457</v>
      </c>
    </row>
    <row r="494" spans="1:65" s="2" customFormat="1" ht="48.75">
      <c r="A494" s="32"/>
      <c r="B494" s="33"/>
      <c r="C494" s="34"/>
      <c r="D494" s="184" t="s">
        <v>145</v>
      </c>
      <c r="E494" s="34"/>
      <c r="F494" s="185" t="s">
        <v>5458</v>
      </c>
      <c r="G494" s="34"/>
      <c r="H494" s="34"/>
      <c r="I494" s="186"/>
      <c r="J494" s="34"/>
      <c r="K494" s="34"/>
      <c r="L494" s="37"/>
      <c r="M494" s="187"/>
      <c r="N494" s="188"/>
      <c r="O494" s="62"/>
      <c r="P494" s="62"/>
      <c r="Q494" s="62"/>
      <c r="R494" s="62"/>
      <c r="S494" s="62"/>
      <c r="T494" s="63"/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T494" s="15" t="s">
        <v>145</v>
      </c>
      <c r="AU494" s="15" t="s">
        <v>81</v>
      </c>
    </row>
    <row r="495" spans="1:65" s="2" customFormat="1" ht="24.2" customHeight="1">
      <c r="A495" s="32"/>
      <c r="B495" s="33"/>
      <c r="C495" s="171" t="s">
        <v>1234</v>
      </c>
      <c r="D495" s="171" t="s">
        <v>138</v>
      </c>
      <c r="E495" s="172" t="s">
        <v>5459</v>
      </c>
      <c r="F495" s="173" t="s">
        <v>5460</v>
      </c>
      <c r="G495" s="174" t="s">
        <v>412</v>
      </c>
      <c r="H495" s="175">
        <v>50</v>
      </c>
      <c r="I495" s="176"/>
      <c r="J495" s="177">
        <f>ROUND(I495*H495,2)</f>
        <v>0</v>
      </c>
      <c r="K495" s="173" t="s">
        <v>4746</v>
      </c>
      <c r="L495" s="37"/>
      <c r="M495" s="178" t="s">
        <v>19</v>
      </c>
      <c r="N495" s="179" t="s">
        <v>44</v>
      </c>
      <c r="O495" s="62"/>
      <c r="P495" s="180">
        <f>O495*H495</f>
        <v>0</v>
      </c>
      <c r="Q495" s="180">
        <v>0</v>
      </c>
      <c r="R495" s="180">
        <f>Q495*H495</f>
        <v>0</v>
      </c>
      <c r="S495" s="180">
        <v>0</v>
      </c>
      <c r="T495" s="181">
        <f>S495*H495</f>
        <v>0</v>
      </c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R495" s="182" t="s">
        <v>3069</v>
      </c>
      <c r="AT495" s="182" t="s">
        <v>138</v>
      </c>
      <c r="AU495" s="182" t="s">
        <v>81</v>
      </c>
      <c r="AY495" s="15" t="s">
        <v>136</v>
      </c>
      <c r="BE495" s="183">
        <f>IF(N495="základní",J495,0)</f>
        <v>0</v>
      </c>
      <c r="BF495" s="183">
        <f>IF(N495="snížená",J495,0)</f>
        <v>0</v>
      </c>
      <c r="BG495" s="183">
        <f>IF(N495="zákl. přenesená",J495,0)</f>
        <v>0</v>
      </c>
      <c r="BH495" s="183">
        <f>IF(N495="sníž. přenesená",J495,0)</f>
        <v>0</v>
      </c>
      <c r="BI495" s="183">
        <f>IF(N495="nulová",J495,0)</f>
        <v>0</v>
      </c>
      <c r="BJ495" s="15" t="s">
        <v>81</v>
      </c>
      <c r="BK495" s="183">
        <f>ROUND(I495*H495,2)</f>
        <v>0</v>
      </c>
      <c r="BL495" s="15" t="s">
        <v>3069</v>
      </c>
      <c r="BM495" s="182" t="s">
        <v>5461</v>
      </c>
    </row>
    <row r="496" spans="1:65" s="2" customFormat="1" ht="48.75">
      <c r="A496" s="32"/>
      <c r="B496" s="33"/>
      <c r="C496" s="34"/>
      <c r="D496" s="184" t="s">
        <v>145</v>
      </c>
      <c r="E496" s="34"/>
      <c r="F496" s="185" t="s">
        <v>5462</v>
      </c>
      <c r="G496" s="34"/>
      <c r="H496" s="34"/>
      <c r="I496" s="186"/>
      <c r="J496" s="34"/>
      <c r="K496" s="34"/>
      <c r="L496" s="37"/>
      <c r="M496" s="187"/>
      <c r="N496" s="188"/>
      <c r="O496" s="62"/>
      <c r="P496" s="62"/>
      <c r="Q496" s="62"/>
      <c r="R496" s="62"/>
      <c r="S496" s="62"/>
      <c r="T496" s="63"/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T496" s="15" t="s">
        <v>145</v>
      </c>
      <c r="AU496" s="15" t="s">
        <v>81</v>
      </c>
    </row>
    <row r="497" spans="1:65" s="2" customFormat="1" ht="24.2" customHeight="1">
      <c r="A497" s="32"/>
      <c r="B497" s="33"/>
      <c r="C497" s="171" t="s">
        <v>1240</v>
      </c>
      <c r="D497" s="171" t="s">
        <v>138</v>
      </c>
      <c r="E497" s="172" t="s">
        <v>5463</v>
      </c>
      <c r="F497" s="173" t="s">
        <v>5464</v>
      </c>
      <c r="G497" s="174" t="s">
        <v>412</v>
      </c>
      <c r="H497" s="175">
        <v>30</v>
      </c>
      <c r="I497" s="176"/>
      <c r="J497" s="177">
        <f>ROUND(I497*H497,2)</f>
        <v>0</v>
      </c>
      <c r="K497" s="173" t="s">
        <v>4746</v>
      </c>
      <c r="L497" s="37"/>
      <c r="M497" s="178" t="s">
        <v>19</v>
      </c>
      <c r="N497" s="179" t="s">
        <v>44</v>
      </c>
      <c r="O497" s="62"/>
      <c r="P497" s="180">
        <f>O497*H497</f>
        <v>0</v>
      </c>
      <c r="Q497" s="180">
        <v>0</v>
      </c>
      <c r="R497" s="180">
        <f>Q497*H497</f>
        <v>0</v>
      </c>
      <c r="S497" s="180">
        <v>0</v>
      </c>
      <c r="T497" s="181">
        <f>S497*H497</f>
        <v>0</v>
      </c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R497" s="182" t="s">
        <v>3069</v>
      </c>
      <c r="AT497" s="182" t="s">
        <v>138</v>
      </c>
      <c r="AU497" s="182" t="s">
        <v>81</v>
      </c>
      <c r="AY497" s="15" t="s">
        <v>136</v>
      </c>
      <c r="BE497" s="183">
        <f>IF(N497="základní",J497,0)</f>
        <v>0</v>
      </c>
      <c r="BF497" s="183">
        <f>IF(N497="snížená",J497,0)</f>
        <v>0</v>
      </c>
      <c r="BG497" s="183">
        <f>IF(N497="zákl. přenesená",J497,0)</f>
        <v>0</v>
      </c>
      <c r="BH497" s="183">
        <f>IF(N497="sníž. přenesená",J497,0)</f>
        <v>0</v>
      </c>
      <c r="BI497" s="183">
        <f>IF(N497="nulová",J497,0)</f>
        <v>0</v>
      </c>
      <c r="BJ497" s="15" t="s">
        <v>81</v>
      </c>
      <c r="BK497" s="183">
        <f>ROUND(I497*H497,2)</f>
        <v>0</v>
      </c>
      <c r="BL497" s="15" t="s">
        <v>3069</v>
      </c>
      <c r="BM497" s="182" t="s">
        <v>5465</v>
      </c>
    </row>
    <row r="498" spans="1:65" s="2" customFormat="1" ht="48.75">
      <c r="A498" s="32"/>
      <c r="B498" s="33"/>
      <c r="C498" s="34"/>
      <c r="D498" s="184" t="s">
        <v>145</v>
      </c>
      <c r="E498" s="34"/>
      <c r="F498" s="185" t="s">
        <v>5466</v>
      </c>
      <c r="G498" s="34"/>
      <c r="H498" s="34"/>
      <c r="I498" s="186"/>
      <c r="J498" s="34"/>
      <c r="K498" s="34"/>
      <c r="L498" s="37"/>
      <c r="M498" s="187"/>
      <c r="N498" s="188"/>
      <c r="O498" s="62"/>
      <c r="P498" s="62"/>
      <c r="Q498" s="62"/>
      <c r="R498" s="62"/>
      <c r="S498" s="62"/>
      <c r="T498" s="63"/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T498" s="15" t="s">
        <v>145</v>
      </c>
      <c r="AU498" s="15" t="s">
        <v>81</v>
      </c>
    </row>
    <row r="499" spans="1:65" s="2" customFormat="1" ht="24.2" customHeight="1">
      <c r="A499" s="32"/>
      <c r="B499" s="33"/>
      <c r="C499" s="171" t="s">
        <v>1246</v>
      </c>
      <c r="D499" s="171" t="s">
        <v>138</v>
      </c>
      <c r="E499" s="172" t="s">
        <v>5467</v>
      </c>
      <c r="F499" s="173" t="s">
        <v>5468</v>
      </c>
      <c r="G499" s="174" t="s">
        <v>412</v>
      </c>
      <c r="H499" s="175">
        <v>50</v>
      </c>
      <c r="I499" s="176"/>
      <c r="J499" s="177">
        <f>ROUND(I499*H499,2)</f>
        <v>0</v>
      </c>
      <c r="K499" s="173" t="s">
        <v>4746</v>
      </c>
      <c r="L499" s="37"/>
      <c r="M499" s="178" t="s">
        <v>19</v>
      </c>
      <c r="N499" s="179" t="s">
        <v>44</v>
      </c>
      <c r="O499" s="62"/>
      <c r="P499" s="180">
        <f>O499*H499</f>
        <v>0</v>
      </c>
      <c r="Q499" s="180">
        <v>0</v>
      </c>
      <c r="R499" s="180">
        <f>Q499*H499</f>
        <v>0</v>
      </c>
      <c r="S499" s="180">
        <v>0</v>
      </c>
      <c r="T499" s="181">
        <f>S499*H499</f>
        <v>0</v>
      </c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  <c r="AE499" s="32"/>
      <c r="AR499" s="182" t="s">
        <v>3069</v>
      </c>
      <c r="AT499" s="182" t="s">
        <v>138</v>
      </c>
      <c r="AU499" s="182" t="s">
        <v>81</v>
      </c>
      <c r="AY499" s="15" t="s">
        <v>136</v>
      </c>
      <c r="BE499" s="183">
        <f>IF(N499="základní",J499,0)</f>
        <v>0</v>
      </c>
      <c r="BF499" s="183">
        <f>IF(N499="snížená",J499,0)</f>
        <v>0</v>
      </c>
      <c r="BG499" s="183">
        <f>IF(N499="zákl. přenesená",J499,0)</f>
        <v>0</v>
      </c>
      <c r="BH499" s="183">
        <f>IF(N499="sníž. přenesená",J499,0)</f>
        <v>0</v>
      </c>
      <c r="BI499" s="183">
        <f>IF(N499="nulová",J499,0)</f>
        <v>0</v>
      </c>
      <c r="BJ499" s="15" t="s">
        <v>81</v>
      </c>
      <c r="BK499" s="183">
        <f>ROUND(I499*H499,2)</f>
        <v>0</v>
      </c>
      <c r="BL499" s="15" t="s">
        <v>3069</v>
      </c>
      <c r="BM499" s="182" t="s">
        <v>5469</v>
      </c>
    </row>
    <row r="500" spans="1:65" s="2" customFormat="1" ht="48.75">
      <c r="A500" s="32"/>
      <c r="B500" s="33"/>
      <c r="C500" s="34"/>
      <c r="D500" s="184" t="s">
        <v>145</v>
      </c>
      <c r="E500" s="34"/>
      <c r="F500" s="185" t="s">
        <v>5470</v>
      </c>
      <c r="G500" s="34"/>
      <c r="H500" s="34"/>
      <c r="I500" s="186"/>
      <c r="J500" s="34"/>
      <c r="K500" s="34"/>
      <c r="L500" s="37"/>
      <c r="M500" s="187"/>
      <c r="N500" s="188"/>
      <c r="O500" s="62"/>
      <c r="P500" s="62"/>
      <c r="Q500" s="62"/>
      <c r="R500" s="62"/>
      <c r="S500" s="62"/>
      <c r="T500" s="63"/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T500" s="15" t="s">
        <v>145</v>
      </c>
      <c r="AU500" s="15" t="s">
        <v>81</v>
      </c>
    </row>
    <row r="501" spans="1:65" s="2" customFormat="1" ht="24.2" customHeight="1">
      <c r="A501" s="32"/>
      <c r="B501" s="33"/>
      <c r="C501" s="171" t="s">
        <v>1252</v>
      </c>
      <c r="D501" s="171" t="s">
        <v>138</v>
      </c>
      <c r="E501" s="172" t="s">
        <v>5471</v>
      </c>
      <c r="F501" s="173" t="s">
        <v>5472</v>
      </c>
      <c r="G501" s="174" t="s">
        <v>412</v>
      </c>
      <c r="H501" s="175">
        <v>50</v>
      </c>
      <c r="I501" s="176"/>
      <c r="J501" s="177">
        <f>ROUND(I501*H501,2)</f>
        <v>0</v>
      </c>
      <c r="K501" s="173" t="s">
        <v>4746</v>
      </c>
      <c r="L501" s="37"/>
      <c r="M501" s="178" t="s">
        <v>19</v>
      </c>
      <c r="N501" s="179" t="s">
        <v>44</v>
      </c>
      <c r="O501" s="62"/>
      <c r="P501" s="180">
        <f>O501*H501</f>
        <v>0</v>
      </c>
      <c r="Q501" s="180">
        <v>0</v>
      </c>
      <c r="R501" s="180">
        <f>Q501*H501</f>
        <v>0</v>
      </c>
      <c r="S501" s="180">
        <v>0</v>
      </c>
      <c r="T501" s="181">
        <f>S501*H501</f>
        <v>0</v>
      </c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R501" s="182" t="s">
        <v>3069</v>
      </c>
      <c r="AT501" s="182" t="s">
        <v>138</v>
      </c>
      <c r="AU501" s="182" t="s">
        <v>81</v>
      </c>
      <c r="AY501" s="15" t="s">
        <v>136</v>
      </c>
      <c r="BE501" s="183">
        <f>IF(N501="základní",J501,0)</f>
        <v>0</v>
      </c>
      <c r="BF501" s="183">
        <f>IF(N501="snížená",J501,0)</f>
        <v>0</v>
      </c>
      <c r="BG501" s="183">
        <f>IF(N501="zákl. přenesená",J501,0)</f>
        <v>0</v>
      </c>
      <c r="BH501" s="183">
        <f>IF(N501="sníž. přenesená",J501,0)</f>
        <v>0</v>
      </c>
      <c r="BI501" s="183">
        <f>IF(N501="nulová",J501,0)</f>
        <v>0</v>
      </c>
      <c r="BJ501" s="15" t="s">
        <v>81</v>
      </c>
      <c r="BK501" s="183">
        <f>ROUND(I501*H501,2)</f>
        <v>0</v>
      </c>
      <c r="BL501" s="15" t="s">
        <v>3069</v>
      </c>
      <c r="BM501" s="182" t="s">
        <v>5473</v>
      </c>
    </row>
    <row r="502" spans="1:65" s="2" customFormat="1" ht="48.75">
      <c r="A502" s="32"/>
      <c r="B502" s="33"/>
      <c r="C502" s="34"/>
      <c r="D502" s="184" t="s">
        <v>145</v>
      </c>
      <c r="E502" s="34"/>
      <c r="F502" s="185" t="s">
        <v>5474</v>
      </c>
      <c r="G502" s="34"/>
      <c r="H502" s="34"/>
      <c r="I502" s="186"/>
      <c r="J502" s="34"/>
      <c r="K502" s="34"/>
      <c r="L502" s="37"/>
      <c r="M502" s="187"/>
      <c r="N502" s="188"/>
      <c r="O502" s="62"/>
      <c r="P502" s="62"/>
      <c r="Q502" s="62"/>
      <c r="R502" s="62"/>
      <c r="S502" s="62"/>
      <c r="T502" s="63"/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T502" s="15" t="s">
        <v>145</v>
      </c>
      <c r="AU502" s="15" t="s">
        <v>81</v>
      </c>
    </row>
    <row r="503" spans="1:65" s="2" customFormat="1" ht="24.2" customHeight="1">
      <c r="A503" s="32"/>
      <c r="B503" s="33"/>
      <c r="C503" s="171" t="s">
        <v>1256</v>
      </c>
      <c r="D503" s="171" t="s">
        <v>138</v>
      </c>
      <c r="E503" s="172" t="s">
        <v>5475</v>
      </c>
      <c r="F503" s="173" t="s">
        <v>5476</v>
      </c>
      <c r="G503" s="174" t="s">
        <v>412</v>
      </c>
      <c r="H503" s="175">
        <v>20</v>
      </c>
      <c r="I503" s="176"/>
      <c r="J503" s="177">
        <f>ROUND(I503*H503,2)</f>
        <v>0</v>
      </c>
      <c r="K503" s="173" t="s">
        <v>4746</v>
      </c>
      <c r="L503" s="37"/>
      <c r="M503" s="178" t="s">
        <v>19</v>
      </c>
      <c r="N503" s="179" t="s">
        <v>44</v>
      </c>
      <c r="O503" s="62"/>
      <c r="P503" s="180">
        <f>O503*H503</f>
        <v>0</v>
      </c>
      <c r="Q503" s="180">
        <v>0</v>
      </c>
      <c r="R503" s="180">
        <f>Q503*H503</f>
        <v>0</v>
      </c>
      <c r="S503" s="180">
        <v>0</v>
      </c>
      <c r="T503" s="181">
        <f>S503*H503</f>
        <v>0</v>
      </c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R503" s="182" t="s">
        <v>3069</v>
      </c>
      <c r="AT503" s="182" t="s">
        <v>138</v>
      </c>
      <c r="AU503" s="182" t="s">
        <v>81</v>
      </c>
      <c r="AY503" s="15" t="s">
        <v>136</v>
      </c>
      <c r="BE503" s="183">
        <f>IF(N503="základní",J503,0)</f>
        <v>0</v>
      </c>
      <c r="BF503" s="183">
        <f>IF(N503="snížená",J503,0)</f>
        <v>0</v>
      </c>
      <c r="BG503" s="183">
        <f>IF(N503="zákl. přenesená",J503,0)</f>
        <v>0</v>
      </c>
      <c r="BH503" s="183">
        <f>IF(N503="sníž. přenesená",J503,0)</f>
        <v>0</v>
      </c>
      <c r="BI503" s="183">
        <f>IF(N503="nulová",J503,0)</f>
        <v>0</v>
      </c>
      <c r="BJ503" s="15" t="s">
        <v>81</v>
      </c>
      <c r="BK503" s="183">
        <f>ROUND(I503*H503,2)</f>
        <v>0</v>
      </c>
      <c r="BL503" s="15" t="s">
        <v>3069</v>
      </c>
      <c r="BM503" s="182" t="s">
        <v>5477</v>
      </c>
    </row>
    <row r="504" spans="1:65" s="2" customFormat="1" ht="48.75">
      <c r="A504" s="32"/>
      <c r="B504" s="33"/>
      <c r="C504" s="34"/>
      <c r="D504" s="184" t="s">
        <v>145</v>
      </c>
      <c r="E504" s="34"/>
      <c r="F504" s="185" t="s">
        <v>5478</v>
      </c>
      <c r="G504" s="34"/>
      <c r="H504" s="34"/>
      <c r="I504" s="186"/>
      <c r="J504" s="34"/>
      <c r="K504" s="34"/>
      <c r="L504" s="37"/>
      <c r="M504" s="187"/>
      <c r="N504" s="188"/>
      <c r="O504" s="62"/>
      <c r="P504" s="62"/>
      <c r="Q504" s="62"/>
      <c r="R504" s="62"/>
      <c r="S504" s="62"/>
      <c r="T504" s="63"/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T504" s="15" t="s">
        <v>145</v>
      </c>
      <c r="AU504" s="15" t="s">
        <v>81</v>
      </c>
    </row>
    <row r="505" spans="1:65" s="2" customFormat="1" ht="24.2" customHeight="1">
      <c r="A505" s="32"/>
      <c r="B505" s="33"/>
      <c r="C505" s="171" t="s">
        <v>1260</v>
      </c>
      <c r="D505" s="171" t="s">
        <v>138</v>
      </c>
      <c r="E505" s="172" t="s">
        <v>5479</v>
      </c>
      <c r="F505" s="173" t="s">
        <v>5480</v>
      </c>
      <c r="G505" s="174" t="s">
        <v>412</v>
      </c>
      <c r="H505" s="175">
        <v>10</v>
      </c>
      <c r="I505" s="176"/>
      <c r="J505" s="177">
        <f>ROUND(I505*H505,2)</f>
        <v>0</v>
      </c>
      <c r="K505" s="173" t="s">
        <v>4746</v>
      </c>
      <c r="L505" s="37"/>
      <c r="M505" s="178" t="s">
        <v>19</v>
      </c>
      <c r="N505" s="179" t="s">
        <v>44</v>
      </c>
      <c r="O505" s="62"/>
      <c r="P505" s="180">
        <f>O505*H505</f>
        <v>0</v>
      </c>
      <c r="Q505" s="180">
        <v>0</v>
      </c>
      <c r="R505" s="180">
        <f>Q505*H505</f>
        <v>0</v>
      </c>
      <c r="S505" s="180">
        <v>0</v>
      </c>
      <c r="T505" s="181">
        <f>S505*H505</f>
        <v>0</v>
      </c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R505" s="182" t="s">
        <v>3069</v>
      </c>
      <c r="AT505" s="182" t="s">
        <v>138</v>
      </c>
      <c r="AU505" s="182" t="s">
        <v>81</v>
      </c>
      <c r="AY505" s="15" t="s">
        <v>136</v>
      </c>
      <c r="BE505" s="183">
        <f>IF(N505="základní",J505,0)</f>
        <v>0</v>
      </c>
      <c r="BF505" s="183">
        <f>IF(N505="snížená",J505,0)</f>
        <v>0</v>
      </c>
      <c r="BG505" s="183">
        <f>IF(N505="zákl. přenesená",J505,0)</f>
        <v>0</v>
      </c>
      <c r="BH505" s="183">
        <f>IF(N505="sníž. přenesená",J505,0)</f>
        <v>0</v>
      </c>
      <c r="BI505" s="183">
        <f>IF(N505="nulová",J505,0)</f>
        <v>0</v>
      </c>
      <c r="BJ505" s="15" t="s">
        <v>81</v>
      </c>
      <c r="BK505" s="183">
        <f>ROUND(I505*H505,2)</f>
        <v>0</v>
      </c>
      <c r="BL505" s="15" t="s">
        <v>3069</v>
      </c>
      <c r="BM505" s="182" t="s">
        <v>5481</v>
      </c>
    </row>
    <row r="506" spans="1:65" s="2" customFormat="1" ht="48.75">
      <c r="A506" s="32"/>
      <c r="B506" s="33"/>
      <c r="C506" s="34"/>
      <c r="D506" s="184" t="s">
        <v>145</v>
      </c>
      <c r="E506" s="34"/>
      <c r="F506" s="185" t="s">
        <v>5482</v>
      </c>
      <c r="G506" s="34"/>
      <c r="H506" s="34"/>
      <c r="I506" s="186"/>
      <c r="J506" s="34"/>
      <c r="K506" s="34"/>
      <c r="L506" s="37"/>
      <c r="M506" s="187"/>
      <c r="N506" s="188"/>
      <c r="O506" s="62"/>
      <c r="P506" s="62"/>
      <c r="Q506" s="62"/>
      <c r="R506" s="62"/>
      <c r="S506" s="62"/>
      <c r="T506" s="63"/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T506" s="15" t="s">
        <v>145</v>
      </c>
      <c r="AU506" s="15" t="s">
        <v>81</v>
      </c>
    </row>
    <row r="507" spans="1:65" s="2" customFormat="1" ht="24.2" customHeight="1">
      <c r="A507" s="32"/>
      <c r="B507" s="33"/>
      <c r="C507" s="171" t="s">
        <v>1264</v>
      </c>
      <c r="D507" s="171" t="s">
        <v>138</v>
      </c>
      <c r="E507" s="172" t="s">
        <v>5483</v>
      </c>
      <c r="F507" s="173" t="s">
        <v>5484</v>
      </c>
      <c r="G507" s="174" t="s">
        <v>412</v>
      </c>
      <c r="H507" s="175">
        <v>10</v>
      </c>
      <c r="I507" s="176"/>
      <c r="J507" s="177">
        <f>ROUND(I507*H507,2)</f>
        <v>0</v>
      </c>
      <c r="K507" s="173" t="s">
        <v>4746</v>
      </c>
      <c r="L507" s="37"/>
      <c r="M507" s="178" t="s">
        <v>19</v>
      </c>
      <c r="N507" s="179" t="s">
        <v>44</v>
      </c>
      <c r="O507" s="62"/>
      <c r="P507" s="180">
        <f>O507*H507</f>
        <v>0</v>
      </c>
      <c r="Q507" s="180">
        <v>0</v>
      </c>
      <c r="R507" s="180">
        <f>Q507*H507</f>
        <v>0</v>
      </c>
      <c r="S507" s="180">
        <v>0</v>
      </c>
      <c r="T507" s="181">
        <f>S507*H507</f>
        <v>0</v>
      </c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R507" s="182" t="s">
        <v>3069</v>
      </c>
      <c r="AT507" s="182" t="s">
        <v>138</v>
      </c>
      <c r="AU507" s="182" t="s">
        <v>81</v>
      </c>
      <c r="AY507" s="15" t="s">
        <v>136</v>
      </c>
      <c r="BE507" s="183">
        <f>IF(N507="základní",J507,0)</f>
        <v>0</v>
      </c>
      <c r="BF507" s="183">
        <f>IF(N507="snížená",J507,0)</f>
        <v>0</v>
      </c>
      <c r="BG507" s="183">
        <f>IF(N507="zákl. přenesená",J507,0)</f>
        <v>0</v>
      </c>
      <c r="BH507" s="183">
        <f>IF(N507="sníž. přenesená",J507,0)</f>
        <v>0</v>
      </c>
      <c r="BI507" s="183">
        <f>IF(N507="nulová",J507,0)</f>
        <v>0</v>
      </c>
      <c r="BJ507" s="15" t="s">
        <v>81</v>
      </c>
      <c r="BK507" s="183">
        <f>ROUND(I507*H507,2)</f>
        <v>0</v>
      </c>
      <c r="BL507" s="15" t="s">
        <v>3069</v>
      </c>
      <c r="BM507" s="182" t="s">
        <v>5485</v>
      </c>
    </row>
    <row r="508" spans="1:65" s="2" customFormat="1" ht="48.75">
      <c r="A508" s="32"/>
      <c r="B508" s="33"/>
      <c r="C508" s="34"/>
      <c r="D508" s="184" t="s">
        <v>145</v>
      </c>
      <c r="E508" s="34"/>
      <c r="F508" s="185" t="s">
        <v>5486</v>
      </c>
      <c r="G508" s="34"/>
      <c r="H508" s="34"/>
      <c r="I508" s="186"/>
      <c r="J508" s="34"/>
      <c r="K508" s="34"/>
      <c r="L508" s="37"/>
      <c r="M508" s="187"/>
      <c r="N508" s="188"/>
      <c r="O508" s="62"/>
      <c r="P508" s="62"/>
      <c r="Q508" s="62"/>
      <c r="R508" s="62"/>
      <c r="S508" s="62"/>
      <c r="T508" s="63"/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T508" s="15" t="s">
        <v>145</v>
      </c>
      <c r="AU508" s="15" t="s">
        <v>81</v>
      </c>
    </row>
    <row r="509" spans="1:65" s="2" customFormat="1" ht="24.2" customHeight="1">
      <c r="A509" s="32"/>
      <c r="B509" s="33"/>
      <c r="C509" s="171" t="s">
        <v>1268</v>
      </c>
      <c r="D509" s="171" t="s">
        <v>138</v>
      </c>
      <c r="E509" s="172" t="s">
        <v>5487</v>
      </c>
      <c r="F509" s="173" t="s">
        <v>5488</v>
      </c>
      <c r="G509" s="174" t="s">
        <v>412</v>
      </c>
      <c r="H509" s="175">
        <v>150</v>
      </c>
      <c r="I509" s="176"/>
      <c r="J509" s="177">
        <f>ROUND(I509*H509,2)</f>
        <v>0</v>
      </c>
      <c r="K509" s="173" t="s">
        <v>4746</v>
      </c>
      <c r="L509" s="37"/>
      <c r="M509" s="178" t="s">
        <v>19</v>
      </c>
      <c r="N509" s="179" t="s">
        <v>44</v>
      </c>
      <c r="O509" s="62"/>
      <c r="P509" s="180">
        <f>O509*H509</f>
        <v>0</v>
      </c>
      <c r="Q509" s="180">
        <v>0</v>
      </c>
      <c r="R509" s="180">
        <f>Q509*H509</f>
        <v>0</v>
      </c>
      <c r="S509" s="180">
        <v>0</v>
      </c>
      <c r="T509" s="181">
        <f>S509*H509</f>
        <v>0</v>
      </c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R509" s="182" t="s">
        <v>3069</v>
      </c>
      <c r="AT509" s="182" t="s">
        <v>138</v>
      </c>
      <c r="AU509" s="182" t="s">
        <v>81</v>
      </c>
      <c r="AY509" s="15" t="s">
        <v>136</v>
      </c>
      <c r="BE509" s="183">
        <f>IF(N509="základní",J509,0)</f>
        <v>0</v>
      </c>
      <c r="BF509" s="183">
        <f>IF(N509="snížená",J509,0)</f>
        <v>0</v>
      </c>
      <c r="BG509" s="183">
        <f>IF(N509="zákl. přenesená",J509,0)</f>
        <v>0</v>
      </c>
      <c r="BH509" s="183">
        <f>IF(N509="sníž. přenesená",J509,0)</f>
        <v>0</v>
      </c>
      <c r="BI509" s="183">
        <f>IF(N509="nulová",J509,0)</f>
        <v>0</v>
      </c>
      <c r="BJ509" s="15" t="s">
        <v>81</v>
      </c>
      <c r="BK509" s="183">
        <f>ROUND(I509*H509,2)</f>
        <v>0</v>
      </c>
      <c r="BL509" s="15" t="s">
        <v>3069</v>
      </c>
      <c r="BM509" s="182" t="s">
        <v>5489</v>
      </c>
    </row>
    <row r="510" spans="1:65" s="2" customFormat="1" ht="48.75">
      <c r="A510" s="32"/>
      <c r="B510" s="33"/>
      <c r="C510" s="34"/>
      <c r="D510" s="184" t="s">
        <v>145</v>
      </c>
      <c r="E510" s="34"/>
      <c r="F510" s="185" t="s">
        <v>5490</v>
      </c>
      <c r="G510" s="34"/>
      <c r="H510" s="34"/>
      <c r="I510" s="186"/>
      <c r="J510" s="34"/>
      <c r="K510" s="34"/>
      <c r="L510" s="37"/>
      <c r="M510" s="187"/>
      <c r="N510" s="188"/>
      <c r="O510" s="62"/>
      <c r="P510" s="62"/>
      <c r="Q510" s="62"/>
      <c r="R510" s="62"/>
      <c r="S510" s="62"/>
      <c r="T510" s="63"/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T510" s="15" t="s">
        <v>145</v>
      </c>
      <c r="AU510" s="15" t="s">
        <v>81</v>
      </c>
    </row>
    <row r="511" spans="1:65" s="2" customFormat="1" ht="33" customHeight="1">
      <c r="A511" s="32"/>
      <c r="B511" s="33"/>
      <c r="C511" s="171" t="s">
        <v>1272</v>
      </c>
      <c r="D511" s="171" t="s">
        <v>138</v>
      </c>
      <c r="E511" s="172" t="s">
        <v>5491</v>
      </c>
      <c r="F511" s="173" t="s">
        <v>5492</v>
      </c>
      <c r="G511" s="174" t="s">
        <v>412</v>
      </c>
      <c r="H511" s="175">
        <v>20</v>
      </c>
      <c r="I511" s="176"/>
      <c r="J511" s="177">
        <f>ROUND(I511*H511,2)</f>
        <v>0</v>
      </c>
      <c r="K511" s="173" t="s">
        <v>4746</v>
      </c>
      <c r="L511" s="37"/>
      <c r="M511" s="178" t="s">
        <v>19</v>
      </c>
      <c r="N511" s="179" t="s">
        <v>44</v>
      </c>
      <c r="O511" s="62"/>
      <c r="P511" s="180">
        <f>O511*H511</f>
        <v>0</v>
      </c>
      <c r="Q511" s="180">
        <v>0</v>
      </c>
      <c r="R511" s="180">
        <f>Q511*H511</f>
        <v>0</v>
      </c>
      <c r="S511" s="180">
        <v>0</v>
      </c>
      <c r="T511" s="181">
        <f>S511*H511</f>
        <v>0</v>
      </c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R511" s="182" t="s">
        <v>3069</v>
      </c>
      <c r="AT511" s="182" t="s">
        <v>138</v>
      </c>
      <c r="AU511" s="182" t="s">
        <v>81</v>
      </c>
      <c r="AY511" s="15" t="s">
        <v>136</v>
      </c>
      <c r="BE511" s="183">
        <f>IF(N511="základní",J511,0)</f>
        <v>0</v>
      </c>
      <c r="BF511" s="183">
        <f>IF(N511="snížená",J511,0)</f>
        <v>0</v>
      </c>
      <c r="BG511" s="183">
        <f>IF(N511="zákl. přenesená",J511,0)</f>
        <v>0</v>
      </c>
      <c r="BH511" s="183">
        <f>IF(N511="sníž. přenesená",J511,0)</f>
        <v>0</v>
      </c>
      <c r="BI511" s="183">
        <f>IF(N511="nulová",J511,0)</f>
        <v>0</v>
      </c>
      <c r="BJ511" s="15" t="s">
        <v>81</v>
      </c>
      <c r="BK511" s="183">
        <f>ROUND(I511*H511,2)</f>
        <v>0</v>
      </c>
      <c r="BL511" s="15" t="s">
        <v>3069</v>
      </c>
      <c r="BM511" s="182" t="s">
        <v>5493</v>
      </c>
    </row>
    <row r="512" spans="1:65" s="2" customFormat="1" ht="48.75">
      <c r="A512" s="32"/>
      <c r="B512" s="33"/>
      <c r="C512" s="34"/>
      <c r="D512" s="184" t="s">
        <v>145</v>
      </c>
      <c r="E512" s="34"/>
      <c r="F512" s="185" t="s">
        <v>5494</v>
      </c>
      <c r="G512" s="34"/>
      <c r="H512" s="34"/>
      <c r="I512" s="186"/>
      <c r="J512" s="34"/>
      <c r="K512" s="34"/>
      <c r="L512" s="37"/>
      <c r="M512" s="187"/>
      <c r="N512" s="188"/>
      <c r="O512" s="62"/>
      <c r="P512" s="62"/>
      <c r="Q512" s="62"/>
      <c r="R512" s="62"/>
      <c r="S512" s="62"/>
      <c r="T512" s="63"/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T512" s="15" t="s">
        <v>145</v>
      </c>
      <c r="AU512" s="15" t="s">
        <v>81</v>
      </c>
    </row>
    <row r="513" spans="1:65" s="2" customFormat="1" ht="33" customHeight="1">
      <c r="A513" s="32"/>
      <c r="B513" s="33"/>
      <c r="C513" s="171" t="s">
        <v>1278</v>
      </c>
      <c r="D513" s="171" t="s">
        <v>138</v>
      </c>
      <c r="E513" s="172" t="s">
        <v>5495</v>
      </c>
      <c r="F513" s="173" t="s">
        <v>5496</v>
      </c>
      <c r="G513" s="174" t="s">
        <v>412</v>
      </c>
      <c r="H513" s="175">
        <v>50</v>
      </c>
      <c r="I513" s="176"/>
      <c r="J513" s="177">
        <f>ROUND(I513*H513,2)</f>
        <v>0</v>
      </c>
      <c r="K513" s="173" t="s">
        <v>4746</v>
      </c>
      <c r="L513" s="37"/>
      <c r="M513" s="178" t="s">
        <v>19</v>
      </c>
      <c r="N513" s="179" t="s">
        <v>44</v>
      </c>
      <c r="O513" s="62"/>
      <c r="P513" s="180">
        <f>O513*H513</f>
        <v>0</v>
      </c>
      <c r="Q513" s="180">
        <v>0</v>
      </c>
      <c r="R513" s="180">
        <f>Q513*H513</f>
        <v>0</v>
      </c>
      <c r="S513" s="180">
        <v>0</v>
      </c>
      <c r="T513" s="181">
        <f>S513*H513</f>
        <v>0</v>
      </c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R513" s="182" t="s">
        <v>3069</v>
      </c>
      <c r="AT513" s="182" t="s">
        <v>138</v>
      </c>
      <c r="AU513" s="182" t="s">
        <v>81</v>
      </c>
      <c r="AY513" s="15" t="s">
        <v>136</v>
      </c>
      <c r="BE513" s="183">
        <f>IF(N513="základní",J513,0)</f>
        <v>0</v>
      </c>
      <c r="BF513" s="183">
        <f>IF(N513="snížená",J513,0)</f>
        <v>0</v>
      </c>
      <c r="BG513" s="183">
        <f>IF(N513="zákl. přenesená",J513,0)</f>
        <v>0</v>
      </c>
      <c r="BH513" s="183">
        <f>IF(N513="sníž. přenesená",J513,0)</f>
        <v>0</v>
      </c>
      <c r="BI513" s="183">
        <f>IF(N513="nulová",J513,0)</f>
        <v>0</v>
      </c>
      <c r="BJ513" s="15" t="s">
        <v>81</v>
      </c>
      <c r="BK513" s="183">
        <f>ROUND(I513*H513,2)</f>
        <v>0</v>
      </c>
      <c r="BL513" s="15" t="s">
        <v>3069</v>
      </c>
      <c r="BM513" s="182" t="s">
        <v>5497</v>
      </c>
    </row>
    <row r="514" spans="1:65" s="2" customFormat="1" ht="48.75">
      <c r="A514" s="32"/>
      <c r="B514" s="33"/>
      <c r="C514" s="34"/>
      <c r="D514" s="184" t="s">
        <v>145</v>
      </c>
      <c r="E514" s="34"/>
      <c r="F514" s="185" t="s">
        <v>5498</v>
      </c>
      <c r="G514" s="34"/>
      <c r="H514" s="34"/>
      <c r="I514" s="186"/>
      <c r="J514" s="34"/>
      <c r="K514" s="34"/>
      <c r="L514" s="37"/>
      <c r="M514" s="187"/>
      <c r="N514" s="188"/>
      <c r="O514" s="62"/>
      <c r="P514" s="62"/>
      <c r="Q514" s="62"/>
      <c r="R514" s="62"/>
      <c r="S514" s="62"/>
      <c r="T514" s="63"/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T514" s="15" t="s">
        <v>145</v>
      </c>
      <c r="AU514" s="15" t="s">
        <v>81</v>
      </c>
    </row>
    <row r="515" spans="1:65" s="2" customFormat="1" ht="33" customHeight="1">
      <c r="A515" s="32"/>
      <c r="B515" s="33"/>
      <c r="C515" s="171" t="s">
        <v>1284</v>
      </c>
      <c r="D515" s="171" t="s">
        <v>138</v>
      </c>
      <c r="E515" s="172" t="s">
        <v>5499</v>
      </c>
      <c r="F515" s="173" t="s">
        <v>5500</v>
      </c>
      <c r="G515" s="174" t="s">
        <v>412</v>
      </c>
      <c r="H515" s="175">
        <v>50</v>
      </c>
      <c r="I515" s="176"/>
      <c r="J515" s="177">
        <f>ROUND(I515*H515,2)</f>
        <v>0</v>
      </c>
      <c r="K515" s="173" t="s">
        <v>4746</v>
      </c>
      <c r="L515" s="37"/>
      <c r="M515" s="178" t="s">
        <v>19</v>
      </c>
      <c r="N515" s="179" t="s">
        <v>44</v>
      </c>
      <c r="O515" s="62"/>
      <c r="P515" s="180">
        <f>O515*H515</f>
        <v>0</v>
      </c>
      <c r="Q515" s="180">
        <v>0</v>
      </c>
      <c r="R515" s="180">
        <f>Q515*H515</f>
        <v>0</v>
      </c>
      <c r="S515" s="180">
        <v>0</v>
      </c>
      <c r="T515" s="181">
        <f>S515*H515</f>
        <v>0</v>
      </c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R515" s="182" t="s">
        <v>3069</v>
      </c>
      <c r="AT515" s="182" t="s">
        <v>138</v>
      </c>
      <c r="AU515" s="182" t="s">
        <v>81</v>
      </c>
      <c r="AY515" s="15" t="s">
        <v>136</v>
      </c>
      <c r="BE515" s="183">
        <f>IF(N515="základní",J515,0)</f>
        <v>0</v>
      </c>
      <c r="BF515" s="183">
        <f>IF(N515="snížená",J515,0)</f>
        <v>0</v>
      </c>
      <c r="BG515" s="183">
        <f>IF(N515="zákl. přenesená",J515,0)</f>
        <v>0</v>
      </c>
      <c r="BH515" s="183">
        <f>IF(N515="sníž. přenesená",J515,0)</f>
        <v>0</v>
      </c>
      <c r="BI515" s="183">
        <f>IF(N515="nulová",J515,0)</f>
        <v>0</v>
      </c>
      <c r="BJ515" s="15" t="s">
        <v>81</v>
      </c>
      <c r="BK515" s="183">
        <f>ROUND(I515*H515,2)</f>
        <v>0</v>
      </c>
      <c r="BL515" s="15" t="s">
        <v>3069</v>
      </c>
      <c r="BM515" s="182" t="s">
        <v>5501</v>
      </c>
    </row>
    <row r="516" spans="1:65" s="2" customFormat="1" ht="48.75">
      <c r="A516" s="32"/>
      <c r="B516" s="33"/>
      <c r="C516" s="34"/>
      <c r="D516" s="184" t="s">
        <v>145</v>
      </c>
      <c r="E516" s="34"/>
      <c r="F516" s="185" t="s">
        <v>5502</v>
      </c>
      <c r="G516" s="34"/>
      <c r="H516" s="34"/>
      <c r="I516" s="186"/>
      <c r="J516" s="34"/>
      <c r="K516" s="34"/>
      <c r="L516" s="37"/>
      <c r="M516" s="187"/>
      <c r="N516" s="188"/>
      <c r="O516" s="62"/>
      <c r="P516" s="62"/>
      <c r="Q516" s="62"/>
      <c r="R516" s="62"/>
      <c r="S516" s="62"/>
      <c r="T516" s="63"/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T516" s="15" t="s">
        <v>145</v>
      </c>
      <c r="AU516" s="15" t="s">
        <v>81</v>
      </c>
    </row>
    <row r="517" spans="1:65" s="2" customFormat="1" ht="33" customHeight="1">
      <c r="A517" s="32"/>
      <c r="B517" s="33"/>
      <c r="C517" s="171" t="s">
        <v>1289</v>
      </c>
      <c r="D517" s="171" t="s">
        <v>138</v>
      </c>
      <c r="E517" s="172" t="s">
        <v>5503</v>
      </c>
      <c r="F517" s="173" t="s">
        <v>5504</v>
      </c>
      <c r="G517" s="174" t="s">
        <v>412</v>
      </c>
      <c r="H517" s="175">
        <v>20</v>
      </c>
      <c r="I517" s="176"/>
      <c r="J517" s="177">
        <f>ROUND(I517*H517,2)</f>
        <v>0</v>
      </c>
      <c r="K517" s="173" t="s">
        <v>4746</v>
      </c>
      <c r="L517" s="37"/>
      <c r="M517" s="178" t="s">
        <v>19</v>
      </c>
      <c r="N517" s="179" t="s">
        <v>44</v>
      </c>
      <c r="O517" s="62"/>
      <c r="P517" s="180">
        <f>O517*H517</f>
        <v>0</v>
      </c>
      <c r="Q517" s="180">
        <v>0</v>
      </c>
      <c r="R517" s="180">
        <f>Q517*H517</f>
        <v>0</v>
      </c>
      <c r="S517" s="180">
        <v>0</v>
      </c>
      <c r="T517" s="181">
        <f>S517*H517</f>
        <v>0</v>
      </c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R517" s="182" t="s">
        <v>3069</v>
      </c>
      <c r="AT517" s="182" t="s">
        <v>138</v>
      </c>
      <c r="AU517" s="182" t="s">
        <v>81</v>
      </c>
      <c r="AY517" s="15" t="s">
        <v>136</v>
      </c>
      <c r="BE517" s="183">
        <f>IF(N517="základní",J517,0)</f>
        <v>0</v>
      </c>
      <c r="BF517" s="183">
        <f>IF(N517="snížená",J517,0)</f>
        <v>0</v>
      </c>
      <c r="BG517" s="183">
        <f>IF(N517="zákl. přenesená",J517,0)</f>
        <v>0</v>
      </c>
      <c r="BH517" s="183">
        <f>IF(N517="sníž. přenesená",J517,0)</f>
        <v>0</v>
      </c>
      <c r="BI517" s="183">
        <f>IF(N517="nulová",J517,0)</f>
        <v>0</v>
      </c>
      <c r="BJ517" s="15" t="s">
        <v>81</v>
      </c>
      <c r="BK517" s="183">
        <f>ROUND(I517*H517,2)</f>
        <v>0</v>
      </c>
      <c r="BL517" s="15" t="s">
        <v>3069</v>
      </c>
      <c r="BM517" s="182" t="s">
        <v>5505</v>
      </c>
    </row>
    <row r="518" spans="1:65" s="2" customFormat="1" ht="48.75">
      <c r="A518" s="32"/>
      <c r="B518" s="33"/>
      <c r="C518" s="34"/>
      <c r="D518" s="184" t="s">
        <v>145</v>
      </c>
      <c r="E518" s="34"/>
      <c r="F518" s="185" t="s">
        <v>5506</v>
      </c>
      <c r="G518" s="34"/>
      <c r="H518" s="34"/>
      <c r="I518" s="186"/>
      <c r="J518" s="34"/>
      <c r="K518" s="34"/>
      <c r="L518" s="37"/>
      <c r="M518" s="187"/>
      <c r="N518" s="188"/>
      <c r="O518" s="62"/>
      <c r="P518" s="62"/>
      <c r="Q518" s="62"/>
      <c r="R518" s="62"/>
      <c r="S518" s="62"/>
      <c r="T518" s="63"/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T518" s="15" t="s">
        <v>145</v>
      </c>
      <c r="AU518" s="15" t="s">
        <v>81</v>
      </c>
    </row>
    <row r="519" spans="1:65" s="2" customFormat="1" ht="33" customHeight="1">
      <c r="A519" s="32"/>
      <c r="B519" s="33"/>
      <c r="C519" s="171" t="s">
        <v>1295</v>
      </c>
      <c r="D519" s="171" t="s">
        <v>138</v>
      </c>
      <c r="E519" s="172" t="s">
        <v>5507</v>
      </c>
      <c r="F519" s="173" t="s">
        <v>5508</v>
      </c>
      <c r="G519" s="174" t="s">
        <v>412</v>
      </c>
      <c r="H519" s="175">
        <v>50</v>
      </c>
      <c r="I519" s="176"/>
      <c r="J519" s="177">
        <f>ROUND(I519*H519,2)</f>
        <v>0</v>
      </c>
      <c r="K519" s="173" t="s">
        <v>4746</v>
      </c>
      <c r="L519" s="37"/>
      <c r="M519" s="178" t="s">
        <v>19</v>
      </c>
      <c r="N519" s="179" t="s">
        <v>44</v>
      </c>
      <c r="O519" s="62"/>
      <c r="P519" s="180">
        <f>O519*H519</f>
        <v>0</v>
      </c>
      <c r="Q519" s="180">
        <v>0</v>
      </c>
      <c r="R519" s="180">
        <f>Q519*H519</f>
        <v>0</v>
      </c>
      <c r="S519" s="180">
        <v>0</v>
      </c>
      <c r="T519" s="181">
        <f>S519*H519</f>
        <v>0</v>
      </c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R519" s="182" t="s">
        <v>3069</v>
      </c>
      <c r="AT519" s="182" t="s">
        <v>138</v>
      </c>
      <c r="AU519" s="182" t="s">
        <v>81</v>
      </c>
      <c r="AY519" s="15" t="s">
        <v>136</v>
      </c>
      <c r="BE519" s="183">
        <f>IF(N519="základní",J519,0)</f>
        <v>0</v>
      </c>
      <c r="BF519" s="183">
        <f>IF(N519="snížená",J519,0)</f>
        <v>0</v>
      </c>
      <c r="BG519" s="183">
        <f>IF(N519="zákl. přenesená",J519,0)</f>
        <v>0</v>
      </c>
      <c r="BH519" s="183">
        <f>IF(N519="sníž. přenesená",J519,0)</f>
        <v>0</v>
      </c>
      <c r="BI519" s="183">
        <f>IF(N519="nulová",J519,0)</f>
        <v>0</v>
      </c>
      <c r="BJ519" s="15" t="s">
        <v>81</v>
      </c>
      <c r="BK519" s="183">
        <f>ROUND(I519*H519,2)</f>
        <v>0</v>
      </c>
      <c r="BL519" s="15" t="s">
        <v>3069</v>
      </c>
      <c r="BM519" s="182" t="s">
        <v>5509</v>
      </c>
    </row>
    <row r="520" spans="1:65" s="2" customFormat="1" ht="48.75">
      <c r="A520" s="32"/>
      <c r="B520" s="33"/>
      <c r="C520" s="34"/>
      <c r="D520" s="184" t="s">
        <v>145</v>
      </c>
      <c r="E520" s="34"/>
      <c r="F520" s="185" t="s">
        <v>5510</v>
      </c>
      <c r="G520" s="34"/>
      <c r="H520" s="34"/>
      <c r="I520" s="186"/>
      <c r="J520" s="34"/>
      <c r="K520" s="34"/>
      <c r="L520" s="37"/>
      <c r="M520" s="187"/>
      <c r="N520" s="188"/>
      <c r="O520" s="62"/>
      <c r="P520" s="62"/>
      <c r="Q520" s="62"/>
      <c r="R520" s="62"/>
      <c r="S520" s="62"/>
      <c r="T520" s="63"/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T520" s="15" t="s">
        <v>145</v>
      </c>
      <c r="AU520" s="15" t="s">
        <v>81</v>
      </c>
    </row>
    <row r="521" spans="1:65" s="2" customFormat="1" ht="33" customHeight="1">
      <c r="A521" s="32"/>
      <c r="B521" s="33"/>
      <c r="C521" s="171" t="s">
        <v>1301</v>
      </c>
      <c r="D521" s="171" t="s">
        <v>138</v>
      </c>
      <c r="E521" s="172" t="s">
        <v>5511</v>
      </c>
      <c r="F521" s="173" t="s">
        <v>5512</v>
      </c>
      <c r="G521" s="174" t="s">
        <v>412</v>
      </c>
      <c r="H521" s="175">
        <v>30</v>
      </c>
      <c r="I521" s="176"/>
      <c r="J521" s="177">
        <f>ROUND(I521*H521,2)</f>
        <v>0</v>
      </c>
      <c r="K521" s="173" t="s">
        <v>4746</v>
      </c>
      <c r="L521" s="37"/>
      <c r="M521" s="178" t="s">
        <v>19</v>
      </c>
      <c r="N521" s="179" t="s">
        <v>44</v>
      </c>
      <c r="O521" s="62"/>
      <c r="P521" s="180">
        <f>O521*H521</f>
        <v>0</v>
      </c>
      <c r="Q521" s="180">
        <v>0</v>
      </c>
      <c r="R521" s="180">
        <f>Q521*H521</f>
        <v>0</v>
      </c>
      <c r="S521" s="180">
        <v>0</v>
      </c>
      <c r="T521" s="181">
        <f>S521*H521</f>
        <v>0</v>
      </c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R521" s="182" t="s">
        <v>3069</v>
      </c>
      <c r="AT521" s="182" t="s">
        <v>138</v>
      </c>
      <c r="AU521" s="182" t="s">
        <v>81</v>
      </c>
      <c r="AY521" s="15" t="s">
        <v>136</v>
      </c>
      <c r="BE521" s="183">
        <f>IF(N521="základní",J521,0)</f>
        <v>0</v>
      </c>
      <c r="BF521" s="183">
        <f>IF(N521="snížená",J521,0)</f>
        <v>0</v>
      </c>
      <c r="BG521" s="183">
        <f>IF(N521="zákl. přenesená",J521,0)</f>
        <v>0</v>
      </c>
      <c r="BH521" s="183">
        <f>IF(N521="sníž. přenesená",J521,0)</f>
        <v>0</v>
      </c>
      <c r="BI521" s="183">
        <f>IF(N521="nulová",J521,0)</f>
        <v>0</v>
      </c>
      <c r="BJ521" s="15" t="s">
        <v>81</v>
      </c>
      <c r="BK521" s="183">
        <f>ROUND(I521*H521,2)</f>
        <v>0</v>
      </c>
      <c r="BL521" s="15" t="s">
        <v>3069</v>
      </c>
      <c r="BM521" s="182" t="s">
        <v>5513</v>
      </c>
    </row>
    <row r="522" spans="1:65" s="2" customFormat="1" ht="48.75">
      <c r="A522" s="32"/>
      <c r="B522" s="33"/>
      <c r="C522" s="34"/>
      <c r="D522" s="184" t="s">
        <v>145</v>
      </c>
      <c r="E522" s="34"/>
      <c r="F522" s="185" t="s">
        <v>5514</v>
      </c>
      <c r="G522" s="34"/>
      <c r="H522" s="34"/>
      <c r="I522" s="186"/>
      <c r="J522" s="34"/>
      <c r="K522" s="34"/>
      <c r="L522" s="37"/>
      <c r="M522" s="187"/>
      <c r="N522" s="188"/>
      <c r="O522" s="62"/>
      <c r="P522" s="62"/>
      <c r="Q522" s="62"/>
      <c r="R522" s="62"/>
      <c r="S522" s="62"/>
      <c r="T522" s="63"/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T522" s="15" t="s">
        <v>145</v>
      </c>
      <c r="AU522" s="15" t="s">
        <v>81</v>
      </c>
    </row>
    <row r="523" spans="1:65" s="2" customFormat="1" ht="33" customHeight="1">
      <c r="A523" s="32"/>
      <c r="B523" s="33"/>
      <c r="C523" s="171" t="s">
        <v>1307</v>
      </c>
      <c r="D523" s="171" t="s">
        <v>138</v>
      </c>
      <c r="E523" s="172" t="s">
        <v>5515</v>
      </c>
      <c r="F523" s="173" t="s">
        <v>5516</v>
      </c>
      <c r="G523" s="174" t="s">
        <v>412</v>
      </c>
      <c r="H523" s="175">
        <v>5</v>
      </c>
      <c r="I523" s="176"/>
      <c r="J523" s="177">
        <f>ROUND(I523*H523,2)</f>
        <v>0</v>
      </c>
      <c r="K523" s="173" t="s">
        <v>4746</v>
      </c>
      <c r="L523" s="37"/>
      <c r="M523" s="178" t="s">
        <v>19</v>
      </c>
      <c r="N523" s="179" t="s">
        <v>44</v>
      </c>
      <c r="O523" s="62"/>
      <c r="P523" s="180">
        <f>O523*H523</f>
        <v>0</v>
      </c>
      <c r="Q523" s="180">
        <v>0</v>
      </c>
      <c r="R523" s="180">
        <f>Q523*H523</f>
        <v>0</v>
      </c>
      <c r="S523" s="180">
        <v>0</v>
      </c>
      <c r="T523" s="181">
        <f>S523*H523</f>
        <v>0</v>
      </c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R523" s="182" t="s">
        <v>3069</v>
      </c>
      <c r="AT523" s="182" t="s">
        <v>138</v>
      </c>
      <c r="AU523" s="182" t="s">
        <v>81</v>
      </c>
      <c r="AY523" s="15" t="s">
        <v>136</v>
      </c>
      <c r="BE523" s="183">
        <f>IF(N523="základní",J523,0)</f>
        <v>0</v>
      </c>
      <c r="BF523" s="183">
        <f>IF(N523="snížená",J523,0)</f>
        <v>0</v>
      </c>
      <c r="BG523" s="183">
        <f>IF(N523="zákl. přenesená",J523,0)</f>
        <v>0</v>
      </c>
      <c r="BH523" s="183">
        <f>IF(N523="sníž. přenesená",J523,0)</f>
        <v>0</v>
      </c>
      <c r="BI523" s="183">
        <f>IF(N523="nulová",J523,0)</f>
        <v>0</v>
      </c>
      <c r="BJ523" s="15" t="s">
        <v>81</v>
      </c>
      <c r="BK523" s="183">
        <f>ROUND(I523*H523,2)</f>
        <v>0</v>
      </c>
      <c r="BL523" s="15" t="s">
        <v>3069</v>
      </c>
      <c r="BM523" s="182" t="s">
        <v>5517</v>
      </c>
    </row>
    <row r="524" spans="1:65" s="2" customFormat="1" ht="48.75">
      <c r="A524" s="32"/>
      <c r="B524" s="33"/>
      <c r="C524" s="34"/>
      <c r="D524" s="184" t="s">
        <v>145</v>
      </c>
      <c r="E524" s="34"/>
      <c r="F524" s="185" t="s">
        <v>5518</v>
      </c>
      <c r="G524" s="34"/>
      <c r="H524" s="34"/>
      <c r="I524" s="186"/>
      <c r="J524" s="34"/>
      <c r="K524" s="34"/>
      <c r="L524" s="37"/>
      <c r="M524" s="187"/>
      <c r="N524" s="188"/>
      <c r="O524" s="62"/>
      <c r="P524" s="62"/>
      <c r="Q524" s="62"/>
      <c r="R524" s="62"/>
      <c r="S524" s="62"/>
      <c r="T524" s="63"/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T524" s="15" t="s">
        <v>145</v>
      </c>
      <c r="AU524" s="15" t="s">
        <v>81</v>
      </c>
    </row>
    <row r="525" spans="1:65" s="2" customFormat="1" ht="33" customHeight="1">
      <c r="A525" s="32"/>
      <c r="B525" s="33"/>
      <c r="C525" s="171" t="s">
        <v>1313</v>
      </c>
      <c r="D525" s="171" t="s">
        <v>138</v>
      </c>
      <c r="E525" s="172" t="s">
        <v>5519</v>
      </c>
      <c r="F525" s="173" t="s">
        <v>5520</v>
      </c>
      <c r="G525" s="174" t="s">
        <v>412</v>
      </c>
      <c r="H525" s="175">
        <v>5</v>
      </c>
      <c r="I525" s="176"/>
      <c r="J525" s="177">
        <f>ROUND(I525*H525,2)</f>
        <v>0</v>
      </c>
      <c r="K525" s="173" t="s">
        <v>4746</v>
      </c>
      <c r="L525" s="37"/>
      <c r="M525" s="178" t="s">
        <v>19</v>
      </c>
      <c r="N525" s="179" t="s">
        <v>44</v>
      </c>
      <c r="O525" s="62"/>
      <c r="P525" s="180">
        <f>O525*H525</f>
        <v>0</v>
      </c>
      <c r="Q525" s="180">
        <v>0</v>
      </c>
      <c r="R525" s="180">
        <f>Q525*H525</f>
        <v>0</v>
      </c>
      <c r="S525" s="180">
        <v>0</v>
      </c>
      <c r="T525" s="181">
        <f>S525*H525</f>
        <v>0</v>
      </c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R525" s="182" t="s">
        <v>3069</v>
      </c>
      <c r="AT525" s="182" t="s">
        <v>138</v>
      </c>
      <c r="AU525" s="182" t="s">
        <v>81</v>
      </c>
      <c r="AY525" s="15" t="s">
        <v>136</v>
      </c>
      <c r="BE525" s="183">
        <f>IF(N525="základní",J525,0)</f>
        <v>0</v>
      </c>
      <c r="BF525" s="183">
        <f>IF(N525="snížená",J525,0)</f>
        <v>0</v>
      </c>
      <c r="BG525" s="183">
        <f>IF(N525="zákl. přenesená",J525,0)</f>
        <v>0</v>
      </c>
      <c r="BH525" s="183">
        <f>IF(N525="sníž. přenesená",J525,0)</f>
        <v>0</v>
      </c>
      <c r="BI525" s="183">
        <f>IF(N525="nulová",J525,0)</f>
        <v>0</v>
      </c>
      <c r="BJ525" s="15" t="s">
        <v>81</v>
      </c>
      <c r="BK525" s="183">
        <f>ROUND(I525*H525,2)</f>
        <v>0</v>
      </c>
      <c r="BL525" s="15" t="s">
        <v>3069</v>
      </c>
      <c r="BM525" s="182" t="s">
        <v>5521</v>
      </c>
    </row>
    <row r="526" spans="1:65" s="2" customFormat="1" ht="48.75">
      <c r="A526" s="32"/>
      <c r="B526" s="33"/>
      <c r="C526" s="34"/>
      <c r="D526" s="184" t="s">
        <v>145</v>
      </c>
      <c r="E526" s="34"/>
      <c r="F526" s="185" t="s">
        <v>5522</v>
      </c>
      <c r="G526" s="34"/>
      <c r="H526" s="34"/>
      <c r="I526" s="186"/>
      <c r="J526" s="34"/>
      <c r="K526" s="34"/>
      <c r="L526" s="37"/>
      <c r="M526" s="187"/>
      <c r="N526" s="188"/>
      <c r="O526" s="62"/>
      <c r="P526" s="62"/>
      <c r="Q526" s="62"/>
      <c r="R526" s="62"/>
      <c r="S526" s="62"/>
      <c r="T526" s="63"/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T526" s="15" t="s">
        <v>145</v>
      </c>
      <c r="AU526" s="15" t="s">
        <v>81</v>
      </c>
    </row>
    <row r="527" spans="1:65" s="2" customFormat="1" ht="37.9" customHeight="1">
      <c r="A527" s="32"/>
      <c r="B527" s="33"/>
      <c r="C527" s="171" t="s">
        <v>1319</v>
      </c>
      <c r="D527" s="171" t="s">
        <v>138</v>
      </c>
      <c r="E527" s="172" t="s">
        <v>5523</v>
      </c>
      <c r="F527" s="173" t="s">
        <v>5524</v>
      </c>
      <c r="G527" s="174" t="s">
        <v>412</v>
      </c>
      <c r="H527" s="175">
        <v>300</v>
      </c>
      <c r="I527" s="176"/>
      <c r="J527" s="177">
        <f>ROUND(I527*H527,2)</f>
        <v>0</v>
      </c>
      <c r="K527" s="173" t="s">
        <v>4746</v>
      </c>
      <c r="L527" s="37"/>
      <c r="M527" s="178" t="s">
        <v>19</v>
      </c>
      <c r="N527" s="179" t="s">
        <v>44</v>
      </c>
      <c r="O527" s="62"/>
      <c r="P527" s="180">
        <f>O527*H527</f>
        <v>0</v>
      </c>
      <c r="Q527" s="180">
        <v>0</v>
      </c>
      <c r="R527" s="180">
        <f>Q527*H527</f>
        <v>0</v>
      </c>
      <c r="S527" s="180">
        <v>0</v>
      </c>
      <c r="T527" s="181">
        <f>S527*H527</f>
        <v>0</v>
      </c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R527" s="182" t="s">
        <v>3069</v>
      </c>
      <c r="AT527" s="182" t="s">
        <v>138</v>
      </c>
      <c r="AU527" s="182" t="s">
        <v>81</v>
      </c>
      <c r="AY527" s="15" t="s">
        <v>136</v>
      </c>
      <c r="BE527" s="183">
        <f>IF(N527="základní",J527,0)</f>
        <v>0</v>
      </c>
      <c r="BF527" s="183">
        <f>IF(N527="snížená",J527,0)</f>
        <v>0</v>
      </c>
      <c r="BG527" s="183">
        <f>IF(N527="zákl. přenesená",J527,0)</f>
        <v>0</v>
      </c>
      <c r="BH527" s="183">
        <f>IF(N527="sníž. přenesená",J527,0)</f>
        <v>0</v>
      </c>
      <c r="BI527" s="183">
        <f>IF(N527="nulová",J527,0)</f>
        <v>0</v>
      </c>
      <c r="BJ527" s="15" t="s">
        <v>81</v>
      </c>
      <c r="BK527" s="183">
        <f>ROUND(I527*H527,2)</f>
        <v>0</v>
      </c>
      <c r="BL527" s="15" t="s">
        <v>3069</v>
      </c>
      <c r="BM527" s="182" t="s">
        <v>5525</v>
      </c>
    </row>
    <row r="528" spans="1:65" s="2" customFormat="1" ht="58.5">
      <c r="A528" s="32"/>
      <c r="B528" s="33"/>
      <c r="C528" s="34"/>
      <c r="D528" s="184" t="s">
        <v>145</v>
      </c>
      <c r="E528" s="34"/>
      <c r="F528" s="185" t="s">
        <v>5526</v>
      </c>
      <c r="G528" s="34"/>
      <c r="H528" s="34"/>
      <c r="I528" s="186"/>
      <c r="J528" s="34"/>
      <c r="K528" s="34"/>
      <c r="L528" s="37"/>
      <c r="M528" s="187"/>
      <c r="N528" s="188"/>
      <c r="O528" s="62"/>
      <c r="P528" s="62"/>
      <c r="Q528" s="62"/>
      <c r="R528" s="62"/>
      <c r="S528" s="62"/>
      <c r="T528" s="63"/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T528" s="15" t="s">
        <v>145</v>
      </c>
      <c r="AU528" s="15" t="s">
        <v>81</v>
      </c>
    </row>
    <row r="529" spans="1:65" s="2" customFormat="1" ht="16.5" customHeight="1">
      <c r="A529" s="32"/>
      <c r="B529" s="33"/>
      <c r="C529" s="171" t="s">
        <v>1325</v>
      </c>
      <c r="D529" s="171" t="s">
        <v>138</v>
      </c>
      <c r="E529" s="172" t="s">
        <v>5527</v>
      </c>
      <c r="F529" s="173" t="s">
        <v>5528</v>
      </c>
      <c r="G529" s="174" t="s">
        <v>412</v>
      </c>
      <c r="H529" s="175">
        <v>50</v>
      </c>
      <c r="I529" s="176"/>
      <c r="J529" s="177">
        <f>ROUND(I529*H529,2)</f>
        <v>0</v>
      </c>
      <c r="K529" s="173" t="s">
        <v>4746</v>
      </c>
      <c r="L529" s="37"/>
      <c r="M529" s="178" t="s">
        <v>19</v>
      </c>
      <c r="N529" s="179" t="s">
        <v>44</v>
      </c>
      <c r="O529" s="62"/>
      <c r="P529" s="180">
        <f>O529*H529</f>
        <v>0</v>
      </c>
      <c r="Q529" s="180">
        <v>0</v>
      </c>
      <c r="R529" s="180">
        <f>Q529*H529</f>
        <v>0</v>
      </c>
      <c r="S529" s="180">
        <v>0</v>
      </c>
      <c r="T529" s="181">
        <f>S529*H529</f>
        <v>0</v>
      </c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R529" s="182" t="s">
        <v>143</v>
      </c>
      <c r="AT529" s="182" t="s">
        <v>138</v>
      </c>
      <c r="AU529" s="182" t="s">
        <v>81</v>
      </c>
      <c r="AY529" s="15" t="s">
        <v>136</v>
      </c>
      <c r="BE529" s="183">
        <f>IF(N529="základní",J529,0)</f>
        <v>0</v>
      </c>
      <c r="BF529" s="183">
        <f>IF(N529="snížená",J529,0)</f>
        <v>0</v>
      </c>
      <c r="BG529" s="183">
        <f>IF(N529="zákl. přenesená",J529,0)</f>
        <v>0</v>
      </c>
      <c r="BH529" s="183">
        <f>IF(N529="sníž. přenesená",J529,0)</f>
        <v>0</v>
      </c>
      <c r="BI529" s="183">
        <f>IF(N529="nulová",J529,0)</f>
        <v>0</v>
      </c>
      <c r="BJ529" s="15" t="s">
        <v>81</v>
      </c>
      <c r="BK529" s="183">
        <f>ROUND(I529*H529,2)</f>
        <v>0</v>
      </c>
      <c r="BL529" s="15" t="s">
        <v>143</v>
      </c>
      <c r="BM529" s="182" t="s">
        <v>5529</v>
      </c>
    </row>
    <row r="530" spans="1:65" s="2" customFormat="1" ht="29.25">
      <c r="A530" s="32"/>
      <c r="B530" s="33"/>
      <c r="C530" s="34"/>
      <c r="D530" s="184" t="s">
        <v>145</v>
      </c>
      <c r="E530" s="34"/>
      <c r="F530" s="185" t="s">
        <v>5530</v>
      </c>
      <c r="G530" s="34"/>
      <c r="H530" s="34"/>
      <c r="I530" s="186"/>
      <c r="J530" s="34"/>
      <c r="K530" s="34"/>
      <c r="L530" s="37"/>
      <c r="M530" s="187"/>
      <c r="N530" s="188"/>
      <c r="O530" s="62"/>
      <c r="P530" s="62"/>
      <c r="Q530" s="62"/>
      <c r="R530" s="62"/>
      <c r="S530" s="62"/>
      <c r="T530" s="63"/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T530" s="15" t="s">
        <v>145</v>
      </c>
      <c r="AU530" s="15" t="s">
        <v>81</v>
      </c>
    </row>
    <row r="531" spans="1:65" s="2" customFormat="1" ht="16.5" customHeight="1">
      <c r="A531" s="32"/>
      <c r="B531" s="33"/>
      <c r="C531" s="171" t="s">
        <v>1331</v>
      </c>
      <c r="D531" s="171" t="s">
        <v>138</v>
      </c>
      <c r="E531" s="172" t="s">
        <v>5531</v>
      </c>
      <c r="F531" s="173" t="s">
        <v>5532</v>
      </c>
      <c r="G531" s="174" t="s">
        <v>412</v>
      </c>
      <c r="H531" s="175">
        <v>5</v>
      </c>
      <c r="I531" s="176"/>
      <c r="J531" s="177">
        <f>ROUND(I531*H531,2)</f>
        <v>0</v>
      </c>
      <c r="K531" s="173" t="s">
        <v>4746</v>
      </c>
      <c r="L531" s="37"/>
      <c r="M531" s="178" t="s">
        <v>19</v>
      </c>
      <c r="N531" s="179" t="s">
        <v>44</v>
      </c>
      <c r="O531" s="62"/>
      <c r="P531" s="180">
        <f>O531*H531</f>
        <v>0</v>
      </c>
      <c r="Q531" s="180">
        <v>0</v>
      </c>
      <c r="R531" s="180">
        <f>Q531*H531</f>
        <v>0</v>
      </c>
      <c r="S531" s="180">
        <v>0</v>
      </c>
      <c r="T531" s="181">
        <f>S531*H531</f>
        <v>0</v>
      </c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R531" s="182" t="s">
        <v>143</v>
      </c>
      <c r="AT531" s="182" t="s">
        <v>138</v>
      </c>
      <c r="AU531" s="182" t="s">
        <v>81</v>
      </c>
      <c r="AY531" s="15" t="s">
        <v>136</v>
      </c>
      <c r="BE531" s="183">
        <f>IF(N531="základní",J531,0)</f>
        <v>0</v>
      </c>
      <c r="BF531" s="183">
        <f>IF(N531="snížená",J531,0)</f>
        <v>0</v>
      </c>
      <c r="BG531" s="183">
        <f>IF(N531="zákl. přenesená",J531,0)</f>
        <v>0</v>
      </c>
      <c r="BH531" s="183">
        <f>IF(N531="sníž. přenesená",J531,0)</f>
        <v>0</v>
      </c>
      <c r="BI531" s="183">
        <f>IF(N531="nulová",J531,0)</f>
        <v>0</v>
      </c>
      <c r="BJ531" s="15" t="s">
        <v>81</v>
      </c>
      <c r="BK531" s="183">
        <f>ROUND(I531*H531,2)</f>
        <v>0</v>
      </c>
      <c r="BL531" s="15" t="s">
        <v>143</v>
      </c>
      <c r="BM531" s="182" t="s">
        <v>5533</v>
      </c>
    </row>
    <row r="532" spans="1:65" s="2" customFormat="1" ht="29.25">
      <c r="A532" s="32"/>
      <c r="B532" s="33"/>
      <c r="C532" s="34"/>
      <c r="D532" s="184" t="s">
        <v>145</v>
      </c>
      <c r="E532" s="34"/>
      <c r="F532" s="185" t="s">
        <v>5534</v>
      </c>
      <c r="G532" s="34"/>
      <c r="H532" s="34"/>
      <c r="I532" s="186"/>
      <c r="J532" s="34"/>
      <c r="K532" s="34"/>
      <c r="L532" s="37"/>
      <c r="M532" s="187"/>
      <c r="N532" s="188"/>
      <c r="O532" s="62"/>
      <c r="P532" s="62"/>
      <c r="Q532" s="62"/>
      <c r="R532" s="62"/>
      <c r="S532" s="62"/>
      <c r="T532" s="63"/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T532" s="15" t="s">
        <v>145</v>
      </c>
      <c r="AU532" s="15" t="s">
        <v>81</v>
      </c>
    </row>
    <row r="533" spans="1:65" s="2" customFormat="1" ht="16.5" customHeight="1">
      <c r="A533" s="32"/>
      <c r="B533" s="33"/>
      <c r="C533" s="171" t="s">
        <v>1337</v>
      </c>
      <c r="D533" s="171" t="s">
        <v>138</v>
      </c>
      <c r="E533" s="172" t="s">
        <v>5535</v>
      </c>
      <c r="F533" s="173" t="s">
        <v>5536</v>
      </c>
      <c r="G533" s="174" t="s">
        <v>412</v>
      </c>
      <c r="H533" s="175">
        <v>50</v>
      </c>
      <c r="I533" s="176"/>
      <c r="J533" s="177">
        <f>ROUND(I533*H533,2)</f>
        <v>0</v>
      </c>
      <c r="K533" s="173" t="s">
        <v>4746</v>
      </c>
      <c r="L533" s="37"/>
      <c r="M533" s="178" t="s">
        <v>19</v>
      </c>
      <c r="N533" s="179" t="s">
        <v>44</v>
      </c>
      <c r="O533" s="62"/>
      <c r="P533" s="180">
        <f>O533*H533</f>
        <v>0</v>
      </c>
      <c r="Q533" s="180">
        <v>0</v>
      </c>
      <c r="R533" s="180">
        <f>Q533*H533</f>
        <v>0</v>
      </c>
      <c r="S533" s="180">
        <v>0</v>
      </c>
      <c r="T533" s="181">
        <f>S533*H533</f>
        <v>0</v>
      </c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R533" s="182" t="s">
        <v>3069</v>
      </c>
      <c r="AT533" s="182" t="s">
        <v>138</v>
      </c>
      <c r="AU533" s="182" t="s">
        <v>81</v>
      </c>
      <c r="AY533" s="15" t="s">
        <v>136</v>
      </c>
      <c r="BE533" s="183">
        <f>IF(N533="základní",J533,0)</f>
        <v>0</v>
      </c>
      <c r="BF533" s="183">
        <f>IF(N533="snížená",J533,0)</f>
        <v>0</v>
      </c>
      <c r="BG533" s="183">
        <f>IF(N533="zákl. přenesená",J533,0)</f>
        <v>0</v>
      </c>
      <c r="BH533" s="183">
        <f>IF(N533="sníž. přenesená",J533,0)</f>
        <v>0</v>
      </c>
      <c r="BI533" s="183">
        <f>IF(N533="nulová",J533,0)</f>
        <v>0</v>
      </c>
      <c r="BJ533" s="15" t="s">
        <v>81</v>
      </c>
      <c r="BK533" s="183">
        <f>ROUND(I533*H533,2)</f>
        <v>0</v>
      </c>
      <c r="BL533" s="15" t="s">
        <v>3069</v>
      </c>
      <c r="BM533" s="182" t="s">
        <v>5537</v>
      </c>
    </row>
    <row r="534" spans="1:65" s="2" customFormat="1" ht="19.5">
      <c r="A534" s="32"/>
      <c r="B534" s="33"/>
      <c r="C534" s="34"/>
      <c r="D534" s="184" t="s">
        <v>145</v>
      </c>
      <c r="E534" s="34"/>
      <c r="F534" s="185" t="s">
        <v>5538</v>
      </c>
      <c r="G534" s="34"/>
      <c r="H534" s="34"/>
      <c r="I534" s="186"/>
      <c r="J534" s="34"/>
      <c r="K534" s="34"/>
      <c r="L534" s="37"/>
      <c r="M534" s="187"/>
      <c r="N534" s="188"/>
      <c r="O534" s="62"/>
      <c r="P534" s="62"/>
      <c r="Q534" s="62"/>
      <c r="R534" s="62"/>
      <c r="S534" s="62"/>
      <c r="T534" s="63"/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T534" s="15" t="s">
        <v>145</v>
      </c>
      <c r="AU534" s="15" t="s">
        <v>81</v>
      </c>
    </row>
    <row r="535" spans="1:65" s="2" customFormat="1" ht="16.5" customHeight="1">
      <c r="A535" s="32"/>
      <c r="B535" s="33"/>
      <c r="C535" s="171" t="s">
        <v>1343</v>
      </c>
      <c r="D535" s="171" t="s">
        <v>138</v>
      </c>
      <c r="E535" s="172" t="s">
        <v>5539</v>
      </c>
      <c r="F535" s="173" t="s">
        <v>5540</v>
      </c>
      <c r="G535" s="174" t="s">
        <v>412</v>
      </c>
      <c r="H535" s="175">
        <v>5</v>
      </c>
      <c r="I535" s="176"/>
      <c r="J535" s="177">
        <f>ROUND(I535*H535,2)</f>
        <v>0</v>
      </c>
      <c r="K535" s="173" t="s">
        <v>4746</v>
      </c>
      <c r="L535" s="37"/>
      <c r="M535" s="178" t="s">
        <v>19</v>
      </c>
      <c r="N535" s="179" t="s">
        <v>44</v>
      </c>
      <c r="O535" s="62"/>
      <c r="P535" s="180">
        <f>O535*H535</f>
        <v>0</v>
      </c>
      <c r="Q535" s="180">
        <v>0</v>
      </c>
      <c r="R535" s="180">
        <f>Q535*H535</f>
        <v>0</v>
      </c>
      <c r="S535" s="180">
        <v>0</v>
      </c>
      <c r="T535" s="181">
        <f>S535*H535</f>
        <v>0</v>
      </c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R535" s="182" t="s">
        <v>3069</v>
      </c>
      <c r="AT535" s="182" t="s">
        <v>138</v>
      </c>
      <c r="AU535" s="182" t="s">
        <v>81</v>
      </c>
      <c r="AY535" s="15" t="s">
        <v>136</v>
      </c>
      <c r="BE535" s="183">
        <f>IF(N535="základní",J535,0)</f>
        <v>0</v>
      </c>
      <c r="BF535" s="183">
        <f>IF(N535="snížená",J535,0)</f>
        <v>0</v>
      </c>
      <c r="BG535" s="183">
        <f>IF(N535="zákl. přenesená",J535,0)</f>
        <v>0</v>
      </c>
      <c r="BH535" s="183">
        <f>IF(N535="sníž. přenesená",J535,0)</f>
        <v>0</v>
      </c>
      <c r="BI535" s="183">
        <f>IF(N535="nulová",J535,0)</f>
        <v>0</v>
      </c>
      <c r="BJ535" s="15" t="s">
        <v>81</v>
      </c>
      <c r="BK535" s="183">
        <f>ROUND(I535*H535,2)</f>
        <v>0</v>
      </c>
      <c r="BL535" s="15" t="s">
        <v>3069</v>
      </c>
      <c r="BM535" s="182" t="s">
        <v>5541</v>
      </c>
    </row>
    <row r="536" spans="1:65" s="2" customFormat="1" ht="19.5">
      <c r="A536" s="32"/>
      <c r="B536" s="33"/>
      <c r="C536" s="34"/>
      <c r="D536" s="184" t="s">
        <v>145</v>
      </c>
      <c r="E536" s="34"/>
      <c r="F536" s="185" t="s">
        <v>5542</v>
      </c>
      <c r="G536" s="34"/>
      <c r="H536" s="34"/>
      <c r="I536" s="186"/>
      <c r="J536" s="34"/>
      <c r="K536" s="34"/>
      <c r="L536" s="37"/>
      <c r="M536" s="187"/>
      <c r="N536" s="188"/>
      <c r="O536" s="62"/>
      <c r="P536" s="62"/>
      <c r="Q536" s="62"/>
      <c r="R536" s="62"/>
      <c r="S536" s="62"/>
      <c r="T536" s="63"/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T536" s="15" t="s">
        <v>145</v>
      </c>
      <c r="AU536" s="15" t="s">
        <v>81</v>
      </c>
    </row>
    <row r="537" spans="1:65" s="2" customFormat="1" ht="16.5" customHeight="1">
      <c r="A537" s="32"/>
      <c r="B537" s="33"/>
      <c r="C537" s="171" t="s">
        <v>1349</v>
      </c>
      <c r="D537" s="171" t="s">
        <v>138</v>
      </c>
      <c r="E537" s="172" t="s">
        <v>5543</v>
      </c>
      <c r="F537" s="173" t="s">
        <v>5544</v>
      </c>
      <c r="G537" s="174" t="s">
        <v>168</v>
      </c>
      <c r="H537" s="175">
        <v>2</v>
      </c>
      <c r="I537" s="176"/>
      <c r="J537" s="177">
        <f>ROUND(I537*H537,2)</f>
        <v>0</v>
      </c>
      <c r="K537" s="173" t="s">
        <v>4746</v>
      </c>
      <c r="L537" s="37"/>
      <c r="M537" s="178" t="s">
        <v>19</v>
      </c>
      <c r="N537" s="179" t="s">
        <v>44</v>
      </c>
      <c r="O537" s="62"/>
      <c r="P537" s="180">
        <f>O537*H537</f>
        <v>0</v>
      </c>
      <c r="Q537" s="180">
        <v>0</v>
      </c>
      <c r="R537" s="180">
        <f>Q537*H537</f>
        <v>0</v>
      </c>
      <c r="S537" s="180">
        <v>0</v>
      </c>
      <c r="T537" s="181">
        <f>S537*H537</f>
        <v>0</v>
      </c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  <c r="AR537" s="182" t="s">
        <v>143</v>
      </c>
      <c r="AT537" s="182" t="s">
        <v>138</v>
      </c>
      <c r="AU537" s="182" t="s">
        <v>81</v>
      </c>
      <c r="AY537" s="15" t="s">
        <v>136</v>
      </c>
      <c r="BE537" s="183">
        <f>IF(N537="základní",J537,0)</f>
        <v>0</v>
      </c>
      <c r="BF537" s="183">
        <f>IF(N537="snížená",J537,0)</f>
        <v>0</v>
      </c>
      <c r="BG537" s="183">
        <f>IF(N537="zákl. přenesená",J537,0)</f>
        <v>0</v>
      </c>
      <c r="BH537" s="183">
        <f>IF(N537="sníž. přenesená",J537,0)</f>
        <v>0</v>
      </c>
      <c r="BI537" s="183">
        <f>IF(N537="nulová",J537,0)</f>
        <v>0</v>
      </c>
      <c r="BJ537" s="15" t="s">
        <v>81</v>
      </c>
      <c r="BK537" s="183">
        <f>ROUND(I537*H537,2)</f>
        <v>0</v>
      </c>
      <c r="BL537" s="15" t="s">
        <v>143</v>
      </c>
      <c r="BM537" s="182" t="s">
        <v>5545</v>
      </c>
    </row>
    <row r="538" spans="1:65" s="2" customFormat="1" ht="29.25">
      <c r="A538" s="32"/>
      <c r="B538" s="33"/>
      <c r="C538" s="34"/>
      <c r="D538" s="184" t="s">
        <v>145</v>
      </c>
      <c r="E538" s="34"/>
      <c r="F538" s="185" t="s">
        <v>5546</v>
      </c>
      <c r="G538" s="34"/>
      <c r="H538" s="34"/>
      <c r="I538" s="186"/>
      <c r="J538" s="34"/>
      <c r="K538" s="34"/>
      <c r="L538" s="37"/>
      <c r="M538" s="187"/>
      <c r="N538" s="188"/>
      <c r="O538" s="62"/>
      <c r="P538" s="62"/>
      <c r="Q538" s="62"/>
      <c r="R538" s="62"/>
      <c r="S538" s="62"/>
      <c r="T538" s="63"/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  <c r="AE538" s="32"/>
      <c r="AT538" s="15" t="s">
        <v>145</v>
      </c>
      <c r="AU538" s="15" t="s">
        <v>81</v>
      </c>
    </row>
    <row r="539" spans="1:65" s="2" customFormat="1" ht="16.5" customHeight="1">
      <c r="A539" s="32"/>
      <c r="B539" s="33"/>
      <c r="C539" s="171" t="s">
        <v>1355</v>
      </c>
      <c r="D539" s="171" t="s">
        <v>138</v>
      </c>
      <c r="E539" s="172" t="s">
        <v>5547</v>
      </c>
      <c r="F539" s="173" t="s">
        <v>5548</v>
      </c>
      <c r="G539" s="174" t="s">
        <v>168</v>
      </c>
      <c r="H539" s="175">
        <v>2</v>
      </c>
      <c r="I539" s="176"/>
      <c r="J539" s="177">
        <f>ROUND(I539*H539,2)</f>
        <v>0</v>
      </c>
      <c r="K539" s="173" t="s">
        <v>4746</v>
      </c>
      <c r="L539" s="37"/>
      <c r="M539" s="178" t="s">
        <v>19</v>
      </c>
      <c r="N539" s="179" t="s">
        <v>44</v>
      </c>
      <c r="O539" s="62"/>
      <c r="P539" s="180">
        <f>O539*H539</f>
        <v>0</v>
      </c>
      <c r="Q539" s="180">
        <v>0</v>
      </c>
      <c r="R539" s="180">
        <f>Q539*H539</f>
        <v>0</v>
      </c>
      <c r="S539" s="180">
        <v>0</v>
      </c>
      <c r="T539" s="181">
        <f>S539*H539</f>
        <v>0</v>
      </c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R539" s="182" t="s">
        <v>143</v>
      </c>
      <c r="AT539" s="182" t="s">
        <v>138</v>
      </c>
      <c r="AU539" s="182" t="s">
        <v>81</v>
      </c>
      <c r="AY539" s="15" t="s">
        <v>136</v>
      </c>
      <c r="BE539" s="183">
        <f>IF(N539="základní",J539,0)</f>
        <v>0</v>
      </c>
      <c r="BF539" s="183">
        <f>IF(N539="snížená",J539,0)</f>
        <v>0</v>
      </c>
      <c r="BG539" s="183">
        <f>IF(N539="zákl. přenesená",J539,0)</f>
        <v>0</v>
      </c>
      <c r="BH539" s="183">
        <f>IF(N539="sníž. přenesená",J539,0)</f>
        <v>0</v>
      </c>
      <c r="BI539" s="183">
        <f>IF(N539="nulová",J539,0)</f>
        <v>0</v>
      </c>
      <c r="BJ539" s="15" t="s">
        <v>81</v>
      </c>
      <c r="BK539" s="183">
        <f>ROUND(I539*H539,2)</f>
        <v>0</v>
      </c>
      <c r="BL539" s="15" t="s">
        <v>143</v>
      </c>
      <c r="BM539" s="182" t="s">
        <v>5549</v>
      </c>
    </row>
    <row r="540" spans="1:65" s="2" customFormat="1" ht="29.25">
      <c r="A540" s="32"/>
      <c r="B540" s="33"/>
      <c r="C540" s="34"/>
      <c r="D540" s="184" t="s">
        <v>145</v>
      </c>
      <c r="E540" s="34"/>
      <c r="F540" s="185" t="s">
        <v>5550</v>
      </c>
      <c r="G540" s="34"/>
      <c r="H540" s="34"/>
      <c r="I540" s="186"/>
      <c r="J540" s="34"/>
      <c r="K540" s="34"/>
      <c r="L540" s="37"/>
      <c r="M540" s="187"/>
      <c r="N540" s="188"/>
      <c r="O540" s="62"/>
      <c r="P540" s="62"/>
      <c r="Q540" s="62"/>
      <c r="R540" s="62"/>
      <c r="S540" s="62"/>
      <c r="T540" s="63"/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  <c r="AE540" s="32"/>
      <c r="AT540" s="15" t="s">
        <v>145</v>
      </c>
      <c r="AU540" s="15" t="s">
        <v>81</v>
      </c>
    </row>
    <row r="541" spans="1:65" s="2" customFormat="1" ht="16.5" customHeight="1">
      <c r="A541" s="32"/>
      <c r="B541" s="33"/>
      <c r="C541" s="171" t="s">
        <v>1361</v>
      </c>
      <c r="D541" s="171" t="s">
        <v>138</v>
      </c>
      <c r="E541" s="172" t="s">
        <v>5551</v>
      </c>
      <c r="F541" s="173" t="s">
        <v>5552</v>
      </c>
      <c r="G541" s="174" t="s">
        <v>168</v>
      </c>
      <c r="H541" s="175">
        <v>2</v>
      </c>
      <c r="I541" s="176"/>
      <c r="J541" s="177">
        <f>ROUND(I541*H541,2)</f>
        <v>0</v>
      </c>
      <c r="K541" s="173" t="s">
        <v>4746</v>
      </c>
      <c r="L541" s="37"/>
      <c r="M541" s="178" t="s">
        <v>19</v>
      </c>
      <c r="N541" s="179" t="s">
        <v>44</v>
      </c>
      <c r="O541" s="62"/>
      <c r="P541" s="180">
        <f>O541*H541</f>
        <v>0</v>
      </c>
      <c r="Q541" s="180">
        <v>0</v>
      </c>
      <c r="R541" s="180">
        <f>Q541*H541</f>
        <v>0</v>
      </c>
      <c r="S541" s="180">
        <v>0</v>
      </c>
      <c r="T541" s="181">
        <f>S541*H541</f>
        <v>0</v>
      </c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  <c r="AE541" s="32"/>
      <c r="AR541" s="182" t="s">
        <v>143</v>
      </c>
      <c r="AT541" s="182" t="s">
        <v>138</v>
      </c>
      <c r="AU541" s="182" t="s">
        <v>81</v>
      </c>
      <c r="AY541" s="15" t="s">
        <v>136</v>
      </c>
      <c r="BE541" s="183">
        <f>IF(N541="základní",J541,0)</f>
        <v>0</v>
      </c>
      <c r="BF541" s="183">
        <f>IF(N541="snížená",J541,0)</f>
        <v>0</v>
      </c>
      <c r="BG541" s="183">
        <f>IF(N541="zákl. přenesená",J541,0)</f>
        <v>0</v>
      </c>
      <c r="BH541" s="183">
        <f>IF(N541="sníž. přenesená",J541,0)</f>
        <v>0</v>
      </c>
      <c r="BI541" s="183">
        <f>IF(N541="nulová",J541,0)</f>
        <v>0</v>
      </c>
      <c r="BJ541" s="15" t="s">
        <v>81</v>
      </c>
      <c r="BK541" s="183">
        <f>ROUND(I541*H541,2)</f>
        <v>0</v>
      </c>
      <c r="BL541" s="15" t="s">
        <v>143</v>
      </c>
      <c r="BM541" s="182" t="s">
        <v>5553</v>
      </c>
    </row>
    <row r="542" spans="1:65" s="2" customFormat="1" ht="29.25">
      <c r="A542" s="32"/>
      <c r="B542" s="33"/>
      <c r="C542" s="34"/>
      <c r="D542" s="184" t="s">
        <v>145</v>
      </c>
      <c r="E542" s="34"/>
      <c r="F542" s="185" t="s">
        <v>5554</v>
      </c>
      <c r="G542" s="34"/>
      <c r="H542" s="34"/>
      <c r="I542" s="186"/>
      <c r="J542" s="34"/>
      <c r="K542" s="34"/>
      <c r="L542" s="37"/>
      <c r="M542" s="187"/>
      <c r="N542" s="188"/>
      <c r="O542" s="62"/>
      <c r="P542" s="62"/>
      <c r="Q542" s="62"/>
      <c r="R542" s="62"/>
      <c r="S542" s="62"/>
      <c r="T542" s="63"/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T542" s="15" t="s">
        <v>145</v>
      </c>
      <c r="AU542" s="15" t="s">
        <v>81</v>
      </c>
    </row>
    <row r="543" spans="1:65" s="2" customFormat="1" ht="16.5" customHeight="1">
      <c r="A543" s="32"/>
      <c r="B543" s="33"/>
      <c r="C543" s="171" t="s">
        <v>1367</v>
      </c>
      <c r="D543" s="171" t="s">
        <v>138</v>
      </c>
      <c r="E543" s="172" t="s">
        <v>5555</v>
      </c>
      <c r="F543" s="173" t="s">
        <v>5556</v>
      </c>
      <c r="G543" s="174" t="s">
        <v>168</v>
      </c>
      <c r="H543" s="175">
        <v>2</v>
      </c>
      <c r="I543" s="176"/>
      <c r="J543" s="177">
        <f>ROUND(I543*H543,2)</f>
        <v>0</v>
      </c>
      <c r="K543" s="173" t="s">
        <v>4746</v>
      </c>
      <c r="L543" s="37"/>
      <c r="M543" s="178" t="s">
        <v>19</v>
      </c>
      <c r="N543" s="179" t="s">
        <v>44</v>
      </c>
      <c r="O543" s="62"/>
      <c r="P543" s="180">
        <f>O543*H543</f>
        <v>0</v>
      </c>
      <c r="Q543" s="180">
        <v>0</v>
      </c>
      <c r="R543" s="180">
        <f>Q543*H543</f>
        <v>0</v>
      </c>
      <c r="S543" s="180">
        <v>0</v>
      </c>
      <c r="T543" s="181">
        <f>S543*H543</f>
        <v>0</v>
      </c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R543" s="182" t="s">
        <v>143</v>
      </c>
      <c r="AT543" s="182" t="s">
        <v>138</v>
      </c>
      <c r="AU543" s="182" t="s">
        <v>81</v>
      </c>
      <c r="AY543" s="15" t="s">
        <v>136</v>
      </c>
      <c r="BE543" s="183">
        <f>IF(N543="základní",J543,0)</f>
        <v>0</v>
      </c>
      <c r="BF543" s="183">
        <f>IF(N543="snížená",J543,0)</f>
        <v>0</v>
      </c>
      <c r="BG543" s="183">
        <f>IF(N543="zákl. přenesená",J543,0)</f>
        <v>0</v>
      </c>
      <c r="BH543" s="183">
        <f>IF(N543="sníž. přenesená",J543,0)</f>
        <v>0</v>
      </c>
      <c r="BI543" s="183">
        <f>IF(N543="nulová",J543,0)</f>
        <v>0</v>
      </c>
      <c r="BJ543" s="15" t="s">
        <v>81</v>
      </c>
      <c r="BK543" s="183">
        <f>ROUND(I543*H543,2)</f>
        <v>0</v>
      </c>
      <c r="BL543" s="15" t="s">
        <v>143</v>
      </c>
      <c r="BM543" s="182" t="s">
        <v>5557</v>
      </c>
    </row>
    <row r="544" spans="1:65" s="2" customFormat="1" ht="29.25">
      <c r="A544" s="32"/>
      <c r="B544" s="33"/>
      <c r="C544" s="34"/>
      <c r="D544" s="184" t="s">
        <v>145</v>
      </c>
      <c r="E544" s="34"/>
      <c r="F544" s="185" t="s">
        <v>5558</v>
      </c>
      <c r="G544" s="34"/>
      <c r="H544" s="34"/>
      <c r="I544" s="186"/>
      <c r="J544" s="34"/>
      <c r="K544" s="34"/>
      <c r="L544" s="37"/>
      <c r="M544" s="187"/>
      <c r="N544" s="188"/>
      <c r="O544" s="62"/>
      <c r="P544" s="62"/>
      <c r="Q544" s="62"/>
      <c r="R544" s="62"/>
      <c r="S544" s="62"/>
      <c r="T544" s="63"/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  <c r="AE544" s="32"/>
      <c r="AT544" s="15" t="s">
        <v>145</v>
      </c>
      <c r="AU544" s="15" t="s">
        <v>81</v>
      </c>
    </row>
    <row r="545" spans="1:65" s="2" customFormat="1" ht="16.5" customHeight="1">
      <c r="A545" s="32"/>
      <c r="B545" s="33"/>
      <c r="C545" s="171" t="s">
        <v>1373</v>
      </c>
      <c r="D545" s="171" t="s">
        <v>138</v>
      </c>
      <c r="E545" s="172" t="s">
        <v>5559</v>
      </c>
      <c r="F545" s="173" t="s">
        <v>5560</v>
      </c>
      <c r="G545" s="174" t="s">
        <v>412</v>
      </c>
      <c r="H545" s="175">
        <v>50</v>
      </c>
      <c r="I545" s="176"/>
      <c r="J545" s="177">
        <f>ROUND(I545*H545,2)</f>
        <v>0</v>
      </c>
      <c r="K545" s="173" t="s">
        <v>4746</v>
      </c>
      <c r="L545" s="37"/>
      <c r="M545" s="178" t="s">
        <v>19</v>
      </c>
      <c r="N545" s="179" t="s">
        <v>44</v>
      </c>
      <c r="O545" s="62"/>
      <c r="P545" s="180">
        <f>O545*H545</f>
        <v>0</v>
      </c>
      <c r="Q545" s="180">
        <v>0</v>
      </c>
      <c r="R545" s="180">
        <f>Q545*H545</f>
        <v>0</v>
      </c>
      <c r="S545" s="180">
        <v>0</v>
      </c>
      <c r="T545" s="181">
        <f>S545*H545</f>
        <v>0</v>
      </c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  <c r="AE545" s="32"/>
      <c r="AR545" s="182" t="s">
        <v>143</v>
      </c>
      <c r="AT545" s="182" t="s">
        <v>138</v>
      </c>
      <c r="AU545" s="182" t="s">
        <v>81</v>
      </c>
      <c r="AY545" s="15" t="s">
        <v>136</v>
      </c>
      <c r="BE545" s="183">
        <f>IF(N545="základní",J545,0)</f>
        <v>0</v>
      </c>
      <c r="BF545" s="183">
        <f>IF(N545="snížená",J545,0)</f>
        <v>0</v>
      </c>
      <c r="BG545" s="183">
        <f>IF(N545="zákl. přenesená",J545,0)</f>
        <v>0</v>
      </c>
      <c r="BH545" s="183">
        <f>IF(N545="sníž. přenesená",J545,0)</f>
        <v>0</v>
      </c>
      <c r="BI545" s="183">
        <f>IF(N545="nulová",J545,0)</f>
        <v>0</v>
      </c>
      <c r="BJ545" s="15" t="s">
        <v>81</v>
      </c>
      <c r="BK545" s="183">
        <f>ROUND(I545*H545,2)</f>
        <v>0</v>
      </c>
      <c r="BL545" s="15" t="s">
        <v>143</v>
      </c>
      <c r="BM545" s="182" t="s">
        <v>5561</v>
      </c>
    </row>
    <row r="546" spans="1:65" s="2" customFormat="1" ht="29.25">
      <c r="A546" s="32"/>
      <c r="B546" s="33"/>
      <c r="C546" s="34"/>
      <c r="D546" s="184" t="s">
        <v>145</v>
      </c>
      <c r="E546" s="34"/>
      <c r="F546" s="185" t="s">
        <v>5562</v>
      </c>
      <c r="G546" s="34"/>
      <c r="H546" s="34"/>
      <c r="I546" s="186"/>
      <c r="J546" s="34"/>
      <c r="K546" s="34"/>
      <c r="L546" s="37"/>
      <c r="M546" s="187"/>
      <c r="N546" s="188"/>
      <c r="O546" s="62"/>
      <c r="P546" s="62"/>
      <c r="Q546" s="62"/>
      <c r="R546" s="62"/>
      <c r="S546" s="62"/>
      <c r="T546" s="63"/>
      <c r="U546" s="32"/>
      <c r="V546" s="32"/>
      <c r="W546" s="32"/>
      <c r="X546" s="32"/>
      <c r="Y546" s="32"/>
      <c r="Z546" s="32"/>
      <c r="AA546" s="32"/>
      <c r="AB546" s="32"/>
      <c r="AC546" s="32"/>
      <c r="AD546" s="32"/>
      <c r="AE546" s="32"/>
      <c r="AT546" s="15" t="s">
        <v>145</v>
      </c>
      <c r="AU546" s="15" t="s">
        <v>81</v>
      </c>
    </row>
    <row r="547" spans="1:65" s="2" customFormat="1" ht="16.5" customHeight="1">
      <c r="A547" s="32"/>
      <c r="B547" s="33"/>
      <c r="C547" s="171" t="s">
        <v>1379</v>
      </c>
      <c r="D547" s="171" t="s">
        <v>138</v>
      </c>
      <c r="E547" s="172" t="s">
        <v>5563</v>
      </c>
      <c r="F547" s="173" t="s">
        <v>5564</v>
      </c>
      <c r="G547" s="174" t="s">
        <v>412</v>
      </c>
      <c r="H547" s="175">
        <v>1</v>
      </c>
      <c r="I547" s="176"/>
      <c r="J547" s="177">
        <f>ROUND(I547*H547,2)</f>
        <v>0</v>
      </c>
      <c r="K547" s="173" t="s">
        <v>4746</v>
      </c>
      <c r="L547" s="37"/>
      <c r="M547" s="178" t="s">
        <v>19</v>
      </c>
      <c r="N547" s="179" t="s">
        <v>44</v>
      </c>
      <c r="O547" s="62"/>
      <c r="P547" s="180">
        <f>O547*H547</f>
        <v>0</v>
      </c>
      <c r="Q547" s="180">
        <v>0</v>
      </c>
      <c r="R547" s="180">
        <f>Q547*H547</f>
        <v>0</v>
      </c>
      <c r="S547" s="180">
        <v>0</v>
      </c>
      <c r="T547" s="181">
        <f>S547*H547</f>
        <v>0</v>
      </c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  <c r="AR547" s="182" t="s">
        <v>143</v>
      </c>
      <c r="AT547" s="182" t="s">
        <v>138</v>
      </c>
      <c r="AU547" s="182" t="s">
        <v>81</v>
      </c>
      <c r="AY547" s="15" t="s">
        <v>136</v>
      </c>
      <c r="BE547" s="183">
        <f>IF(N547="základní",J547,0)</f>
        <v>0</v>
      </c>
      <c r="BF547" s="183">
        <f>IF(N547="snížená",J547,0)</f>
        <v>0</v>
      </c>
      <c r="BG547" s="183">
        <f>IF(N547="zákl. přenesená",J547,0)</f>
        <v>0</v>
      </c>
      <c r="BH547" s="183">
        <f>IF(N547="sníž. přenesená",J547,0)</f>
        <v>0</v>
      </c>
      <c r="BI547" s="183">
        <f>IF(N547="nulová",J547,0)</f>
        <v>0</v>
      </c>
      <c r="BJ547" s="15" t="s">
        <v>81</v>
      </c>
      <c r="BK547" s="183">
        <f>ROUND(I547*H547,2)</f>
        <v>0</v>
      </c>
      <c r="BL547" s="15" t="s">
        <v>143</v>
      </c>
      <c r="BM547" s="182" t="s">
        <v>5565</v>
      </c>
    </row>
    <row r="548" spans="1:65" s="2" customFormat="1" ht="29.25">
      <c r="A548" s="32"/>
      <c r="B548" s="33"/>
      <c r="C548" s="34"/>
      <c r="D548" s="184" t="s">
        <v>145</v>
      </c>
      <c r="E548" s="34"/>
      <c r="F548" s="185" t="s">
        <v>5566</v>
      </c>
      <c r="G548" s="34"/>
      <c r="H548" s="34"/>
      <c r="I548" s="186"/>
      <c r="J548" s="34"/>
      <c r="K548" s="34"/>
      <c r="L548" s="37"/>
      <c r="M548" s="187"/>
      <c r="N548" s="188"/>
      <c r="O548" s="62"/>
      <c r="P548" s="62"/>
      <c r="Q548" s="62"/>
      <c r="R548" s="62"/>
      <c r="S548" s="62"/>
      <c r="T548" s="63"/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T548" s="15" t="s">
        <v>145</v>
      </c>
      <c r="AU548" s="15" t="s">
        <v>81</v>
      </c>
    </row>
    <row r="549" spans="1:65" s="2" customFormat="1" ht="16.5" customHeight="1">
      <c r="A549" s="32"/>
      <c r="B549" s="33"/>
      <c r="C549" s="171" t="s">
        <v>1386</v>
      </c>
      <c r="D549" s="171" t="s">
        <v>138</v>
      </c>
      <c r="E549" s="172" t="s">
        <v>5567</v>
      </c>
      <c r="F549" s="173" t="s">
        <v>5568</v>
      </c>
      <c r="G549" s="174" t="s">
        <v>412</v>
      </c>
      <c r="H549" s="175">
        <v>5</v>
      </c>
      <c r="I549" s="176"/>
      <c r="J549" s="177">
        <f>ROUND(I549*H549,2)</f>
        <v>0</v>
      </c>
      <c r="K549" s="173" t="s">
        <v>4746</v>
      </c>
      <c r="L549" s="37"/>
      <c r="M549" s="178" t="s">
        <v>19</v>
      </c>
      <c r="N549" s="179" t="s">
        <v>44</v>
      </c>
      <c r="O549" s="62"/>
      <c r="P549" s="180">
        <f>O549*H549</f>
        <v>0</v>
      </c>
      <c r="Q549" s="180">
        <v>0</v>
      </c>
      <c r="R549" s="180">
        <f>Q549*H549</f>
        <v>0</v>
      </c>
      <c r="S549" s="180">
        <v>0</v>
      </c>
      <c r="T549" s="181">
        <f>S549*H549</f>
        <v>0</v>
      </c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  <c r="AE549" s="32"/>
      <c r="AR549" s="182" t="s">
        <v>143</v>
      </c>
      <c r="AT549" s="182" t="s">
        <v>138</v>
      </c>
      <c r="AU549" s="182" t="s">
        <v>81</v>
      </c>
      <c r="AY549" s="15" t="s">
        <v>136</v>
      </c>
      <c r="BE549" s="183">
        <f>IF(N549="základní",J549,0)</f>
        <v>0</v>
      </c>
      <c r="BF549" s="183">
        <f>IF(N549="snížená",J549,0)</f>
        <v>0</v>
      </c>
      <c r="BG549" s="183">
        <f>IF(N549="zákl. přenesená",J549,0)</f>
        <v>0</v>
      </c>
      <c r="BH549" s="183">
        <f>IF(N549="sníž. přenesená",J549,0)</f>
        <v>0</v>
      </c>
      <c r="BI549" s="183">
        <f>IF(N549="nulová",J549,0)</f>
        <v>0</v>
      </c>
      <c r="BJ549" s="15" t="s">
        <v>81</v>
      </c>
      <c r="BK549" s="183">
        <f>ROUND(I549*H549,2)</f>
        <v>0</v>
      </c>
      <c r="BL549" s="15" t="s">
        <v>143</v>
      </c>
      <c r="BM549" s="182" t="s">
        <v>5569</v>
      </c>
    </row>
    <row r="550" spans="1:65" s="2" customFormat="1" ht="29.25">
      <c r="A550" s="32"/>
      <c r="B550" s="33"/>
      <c r="C550" s="34"/>
      <c r="D550" s="184" t="s">
        <v>145</v>
      </c>
      <c r="E550" s="34"/>
      <c r="F550" s="185" t="s">
        <v>5570</v>
      </c>
      <c r="G550" s="34"/>
      <c r="H550" s="34"/>
      <c r="I550" s="186"/>
      <c r="J550" s="34"/>
      <c r="K550" s="34"/>
      <c r="L550" s="37"/>
      <c r="M550" s="187"/>
      <c r="N550" s="188"/>
      <c r="O550" s="62"/>
      <c r="P550" s="62"/>
      <c r="Q550" s="62"/>
      <c r="R550" s="62"/>
      <c r="S550" s="62"/>
      <c r="T550" s="63"/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  <c r="AE550" s="32"/>
      <c r="AT550" s="15" t="s">
        <v>145</v>
      </c>
      <c r="AU550" s="15" t="s">
        <v>81</v>
      </c>
    </row>
    <row r="551" spans="1:65" s="2" customFormat="1" ht="16.5" customHeight="1">
      <c r="A551" s="32"/>
      <c r="B551" s="33"/>
      <c r="C551" s="171" t="s">
        <v>1392</v>
      </c>
      <c r="D551" s="171" t="s">
        <v>138</v>
      </c>
      <c r="E551" s="172" t="s">
        <v>5571</v>
      </c>
      <c r="F551" s="173" t="s">
        <v>5572</v>
      </c>
      <c r="G551" s="174" t="s">
        <v>412</v>
      </c>
      <c r="H551" s="175">
        <v>1</v>
      </c>
      <c r="I551" s="176"/>
      <c r="J551" s="177">
        <f>ROUND(I551*H551,2)</f>
        <v>0</v>
      </c>
      <c r="K551" s="173" t="s">
        <v>4746</v>
      </c>
      <c r="L551" s="37"/>
      <c r="M551" s="178" t="s">
        <v>19</v>
      </c>
      <c r="N551" s="179" t="s">
        <v>44</v>
      </c>
      <c r="O551" s="62"/>
      <c r="P551" s="180">
        <f>O551*H551</f>
        <v>0</v>
      </c>
      <c r="Q551" s="180">
        <v>0</v>
      </c>
      <c r="R551" s="180">
        <f>Q551*H551</f>
        <v>0</v>
      </c>
      <c r="S551" s="180">
        <v>0</v>
      </c>
      <c r="T551" s="181">
        <f>S551*H551</f>
        <v>0</v>
      </c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  <c r="AE551" s="32"/>
      <c r="AR551" s="182" t="s">
        <v>143</v>
      </c>
      <c r="AT551" s="182" t="s">
        <v>138</v>
      </c>
      <c r="AU551" s="182" t="s">
        <v>81</v>
      </c>
      <c r="AY551" s="15" t="s">
        <v>136</v>
      </c>
      <c r="BE551" s="183">
        <f>IF(N551="základní",J551,0)</f>
        <v>0</v>
      </c>
      <c r="BF551" s="183">
        <f>IF(N551="snížená",J551,0)</f>
        <v>0</v>
      </c>
      <c r="BG551" s="183">
        <f>IF(N551="zákl. přenesená",J551,0)</f>
        <v>0</v>
      </c>
      <c r="BH551" s="183">
        <f>IF(N551="sníž. přenesená",J551,0)</f>
        <v>0</v>
      </c>
      <c r="BI551" s="183">
        <f>IF(N551="nulová",J551,0)</f>
        <v>0</v>
      </c>
      <c r="BJ551" s="15" t="s">
        <v>81</v>
      </c>
      <c r="BK551" s="183">
        <f>ROUND(I551*H551,2)</f>
        <v>0</v>
      </c>
      <c r="BL551" s="15" t="s">
        <v>143</v>
      </c>
      <c r="BM551" s="182" t="s">
        <v>5573</v>
      </c>
    </row>
    <row r="552" spans="1:65" s="2" customFormat="1" ht="29.25">
      <c r="A552" s="32"/>
      <c r="B552" s="33"/>
      <c r="C552" s="34"/>
      <c r="D552" s="184" t="s">
        <v>145</v>
      </c>
      <c r="E552" s="34"/>
      <c r="F552" s="185" t="s">
        <v>5574</v>
      </c>
      <c r="G552" s="34"/>
      <c r="H552" s="34"/>
      <c r="I552" s="186"/>
      <c r="J552" s="34"/>
      <c r="K552" s="34"/>
      <c r="L552" s="37"/>
      <c r="M552" s="187"/>
      <c r="N552" s="188"/>
      <c r="O552" s="62"/>
      <c r="P552" s="62"/>
      <c r="Q552" s="62"/>
      <c r="R552" s="62"/>
      <c r="S552" s="62"/>
      <c r="T552" s="63"/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  <c r="AE552" s="32"/>
      <c r="AT552" s="15" t="s">
        <v>145</v>
      </c>
      <c r="AU552" s="15" t="s">
        <v>81</v>
      </c>
    </row>
    <row r="553" spans="1:65" s="2" customFormat="1" ht="16.5" customHeight="1">
      <c r="A553" s="32"/>
      <c r="B553" s="33"/>
      <c r="C553" s="171" t="s">
        <v>1398</v>
      </c>
      <c r="D553" s="171" t="s">
        <v>138</v>
      </c>
      <c r="E553" s="172" t="s">
        <v>5575</v>
      </c>
      <c r="F553" s="173" t="s">
        <v>5576</v>
      </c>
      <c r="G553" s="174" t="s">
        <v>412</v>
      </c>
      <c r="H553" s="175">
        <v>5</v>
      </c>
      <c r="I553" s="176"/>
      <c r="J553" s="177">
        <f>ROUND(I553*H553,2)</f>
        <v>0</v>
      </c>
      <c r="K553" s="173" t="s">
        <v>4746</v>
      </c>
      <c r="L553" s="37"/>
      <c r="M553" s="178" t="s">
        <v>19</v>
      </c>
      <c r="N553" s="179" t="s">
        <v>44</v>
      </c>
      <c r="O553" s="62"/>
      <c r="P553" s="180">
        <f>O553*H553</f>
        <v>0</v>
      </c>
      <c r="Q553" s="180">
        <v>0</v>
      </c>
      <c r="R553" s="180">
        <f>Q553*H553</f>
        <v>0</v>
      </c>
      <c r="S553" s="180">
        <v>0</v>
      </c>
      <c r="T553" s="181">
        <f>S553*H553</f>
        <v>0</v>
      </c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  <c r="AE553" s="32"/>
      <c r="AR553" s="182" t="s">
        <v>3069</v>
      </c>
      <c r="AT553" s="182" t="s">
        <v>138</v>
      </c>
      <c r="AU553" s="182" t="s">
        <v>81</v>
      </c>
      <c r="AY553" s="15" t="s">
        <v>136</v>
      </c>
      <c r="BE553" s="183">
        <f>IF(N553="základní",J553,0)</f>
        <v>0</v>
      </c>
      <c r="BF553" s="183">
        <f>IF(N553="snížená",J553,0)</f>
        <v>0</v>
      </c>
      <c r="BG553" s="183">
        <f>IF(N553="zákl. přenesená",J553,0)</f>
        <v>0</v>
      </c>
      <c r="BH553" s="183">
        <f>IF(N553="sníž. přenesená",J553,0)</f>
        <v>0</v>
      </c>
      <c r="BI553" s="183">
        <f>IF(N553="nulová",J553,0)</f>
        <v>0</v>
      </c>
      <c r="BJ553" s="15" t="s">
        <v>81</v>
      </c>
      <c r="BK553" s="183">
        <f>ROUND(I553*H553,2)</f>
        <v>0</v>
      </c>
      <c r="BL553" s="15" t="s">
        <v>3069</v>
      </c>
      <c r="BM553" s="182" t="s">
        <v>5577</v>
      </c>
    </row>
    <row r="554" spans="1:65" s="2" customFormat="1" ht="29.25">
      <c r="A554" s="32"/>
      <c r="B554" s="33"/>
      <c r="C554" s="34"/>
      <c r="D554" s="184" t="s">
        <v>145</v>
      </c>
      <c r="E554" s="34"/>
      <c r="F554" s="185" t="s">
        <v>5578</v>
      </c>
      <c r="G554" s="34"/>
      <c r="H554" s="34"/>
      <c r="I554" s="186"/>
      <c r="J554" s="34"/>
      <c r="K554" s="34"/>
      <c r="L554" s="37"/>
      <c r="M554" s="202"/>
      <c r="N554" s="203"/>
      <c r="O554" s="204"/>
      <c r="P554" s="204"/>
      <c r="Q554" s="204"/>
      <c r="R554" s="204"/>
      <c r="S554" s="204"/>
      <c r="T554" s="205"/>
      <c r="U554" s="32"/>
      <c r="V554" s="32"/>
      <c r="W554" s="32"/>
      <c r="X554" s="32"/>
      <c r="Y554" s="32"/>
      <c r="Z554" s="32"/>
      <c r="AA554" s="32"/>
      <c r="AB554" s="32"/>
      <c r="AC554" s="32"/>
      <c r="AD554" s="32"/>
      <c r="AE554" s="32"/>
      <c r="AT554" s="15" t="s">
        <v>145</v>
      </c>
      <c r="AU554" s="15" t="s">
        <v>81</v>
      </c>
    </row>
    <row r="555" spans="1:65" s="2" customFormat="1" ht="6.95" customHeight="1">
      <c r="A555" s="32"/>
      <c r="B555" s="45"/>
      <c r="C555" s="46"/>
      <c r="D555" s="46"/>
      <c r="E555" s="46"/>
      <c r="F555" s="46"/>
      <c r="G555" s="46"/>
      <c r="H555" s="46"/>
      <c r="I555" s="46"/>
      <c r="J555" s="46"/>
      <c r="K555" s="46"/>
      <c r="L555" s="37"/>
      <c r="M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</row>
  </sheetData>
  <sheetProtection algorithmName="SHA-512" hashValue="CJ+GYC8LGeqZ93j0qBwfrJQrjTDHwYrEpmb9I5J+DSDjCoAXXyy4ed1CqLkmuPHHKe9emkJkujBqLd8D2IpTcg==" saltValue="n9bNGuv/sn2ihcQ2AxVmatiW9vg/96bOi7nPZkpd/iMCkoZ/i5x4n0mfRvJtuRCdK3i5QOLgknZa3T9R63+KMg==" spinCount="100000" sheet="1" objects="1" scenarios="1" formatColumns="0" formatRows="0" autoFilter="0"/>
  <autoFilter ref="C81:K554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07" customWidth="1"/>
    <col min="2" max="2" width="1.6640625" style="207" customWidth="1"/>
    <col min="3" max="4" width="5" style="207" customWidth="1"/>
    <col min="5" max="5" width="11.6640625" style="207" customWidth="1"/>
    <col min="6" max="6" width="9.1640625" style="207" customWidth="1"/>
    <col min="7" max="7" width="5" style="207" customWidth="1"/>
    <col min="8" max="8" width="77.83203125" style="207" customWidth="1"/>
    <col min="9" max="10" width="20" style="207" customWidth="1"/>
    <col min="11" max="11" width="1.6640625" style="207" customWidth="1"/>
  </cols>
  <sheetData>
    <row r="1" spans="2:11" s="1" customFormat="1" ht="37.5" customHeight="1"/>
    <row r="2" spans="2:11" s="1" customFormat="1" ht="7.5" customHeight="1">
      <c r="B2" s="208"/>
      <c r="C2" s="209"/>
      <c r="D2" s="209"/>
      <c r="E2" s="209"/>
      <c r="F2" s="209"/>
      <c r="G2" s="209"/>
      <c r="H2" s="209"/>
      <c r="I2" s="209"/>
      <c r="J2" s="209"/>
      <c r="K2" s="210"/>
    </row>
    <row r="3" spans="2:11" s="13" customFormat="1" ht="45" customHeight="1">
      <c r="B3" s="211"/>
      <c r="C3" s="339" t="s">
        <v>5579</v>
      </c>
      <c r="D3" s="339"/>
      <c r="E3" s="339"/>
      <c r="F3" s="339"/>
      <c r="G3" s="339"/>
      <c r="H3" s="339"/>
      <c r="I3" s="339"/>
      <c r="J3" s="339"/>
      <c r="K3" s="212"/>
    </row>
    <row r="4" spans="2:11" s="1" customFormat="1" ht="25.5" customHeight="1">
      <c r="B4" s="213"/>
      <c r="C4" s="344" t="s">
        <v>5580</v>
      </c>
      <c r="D4" s="344"/>
      <c r="E4" s="344"/>
      <c r="F4" s="344"/>
      <c r="G4" s="344"/>
      <c r="H4" s="344"/>
      <c r="I4" s="344"/>
      <c r="J4" s="344"/>
      <c r="K4" s="214"/>
    </row>
    <row r="5" spans="2:11" s="1" customFormat="1" ht="5.25" customHeight="1">
      <c r="B5" s="213"/>
      <c r="C5" s="215"/>
      <c r="D5" s="215"/>
      <c r="E5" s="215"/>
      <c r="F5" s="215"/>
      <c r="G5" s="215"/>
      <c r="H5" s="215"/>
      <c r="I5" s="215"/>
      <c r="J5" s="215"/>
      <c r="K5" s="214"/>
    </row>
    <row r="6" spans="2:11" s="1" customFormat="1" ht="15" customHeight="1">
      <c r="B6" s="213"/>
      <c r="C6" s="343" t="s">
        <v>5581</v>
      </c>
      <c r="D6" s="343"/>
      <c r="E6" s="343"/>
      <c r="F6" s="343"/>
      <c r="G6" s="343"/>
      <c r="H6" s="343"/>
      <c r="I6" s="343"/>
      <c r="J6" s="343"/>
      <c r="K6" s="214"/>
    </row>
    <row r="7" spans="2:11" s="1" customFormat="1" ht="15" customHeight="1">
      <c r="B7" s="217"/>
      <c r="C7" s="343" t="s">
        <v>5582</v>
      </c>
      <c r="D7" s="343"/>
      <c r="E7" s="343"/>
      <c r="F7" s="343"/>
      <c r="G7" s="343"/>
      <c r="H7" s="343"/>
      <c r="I7" s="343"/>
      <c r="J7" s="343"/>
      <c r="K7" s="214"/>
    </row>
    <row r="8" spans="2:11" s="1" customFormat="1" ht="12.75" customHeight="1">
      <c r="B8" s="217"/>
      <c r="C8" s="216"/>
      <c r="D8" s="216"/>
      <c r="E8" s="216"/>
      <c r="F8" s="216"/>
      <c r="G8" s="216"/>
      <c r="H8" s="216"/>
      <c r="I8" s="216"/>
      <c r="J8" s="216"/>
      <c r="K8" s="214"/>
    </row>
    <row r="9" spans="2:11" s="1" customFormat="1" ht="15" customHeight="1">
      <c r="B9" s="217"/>
      <c r="C9" s="343" t="s">
        <v>5583</v>
      </c>
      <c r="D9" s="343"/>
      <c r="E9" s="343"/>
      <c r="F9" s="343"/>
      <c r="G9" s="343"/>
      <c r="H9" s="343"/>
      <c r="I9" s="343"/>
      <c r="J9" s="343"/>
      <c r="K9" s="214"/>
    </row>
    <row r="10" spans="2:11" s="1" customFormat="1" ht="15" customHeight="1">
      <c r="B10" s="217"/>
      <c r="C10" s="216"/>
      <c r="D10" s="343" t="s">
        <v>5584</v>
      </c>
      <c r="E10" s="343"/>
      <c r="F10" s="343"/>
      <c r="G10" s="343"/>
      <c r="H10" s="343"/>
      <c r="I10" s="343"/>
      <c r="J10" s="343"/>
      <c r="K10" s="214"/>
    </row>
    <row r="11" spans="2:11" s="1" customFormat="1" ht="15" customHeight="1">
      <c r="B11" s="217"/>
      <c r="C11" s="218"/>
      <c r="D11" s="343" t="s">
        <v>5585</v>
      </c>
      <c r="E11" s="343"/>
      <c r="F11" s="343"/>
      <c r="G11" s="343"/>
      <c r="H11" s="343"/>
      <c r="I11" s="343"/>
      <c r="J11" s="343"/>
      <c r="K11" s="214"/>
    </row>
    <row r="12" spans="2:11" s="1" customFormat="1" ht="15" customHeight="1">
      <c r="B12" s="217"/>
      <c r="C12" s="218"/>
      <c r="D12" s="216"/>
      <c r="E12" s="216"/>
      <c r="F12" s="216"/>
      <c r="G12" s="216"/>
      <c r="H12" s="216"/>
      <c r="I12" s="216"/>
      <c r="J12" s="216"/>
      <c r="K12" s="214"/>
    </row>
    <row r="13" spans="2:11" s="1" customFormat="1" ht="15" customHeight="1">
      <c r="B13" s="217"/>
      <c r="C13" s="218"/>
      <c r="D13" s="219" t="s">
        <v>5586</v>
      </c>
      <c r="E13" s="216"/>
      <c r="F13" s="216"/>
      <c r="G13" s="216"/>
      <c r="H13" s="216"/>
      <c r="I13" s="216"/>
      <c r="J13" s="216"/>
      <c r="K13" s="214"/>
    </row>
    <row r="14" spans="2:11" s="1" customFormat="1" ht="12.75" customHeight="1">
      <c r="B14" s="217"/>
      <c r="C14" s="218"/>
      <c r="D14" s="218"/>
      <c r="E14" s="218"/>
      <c r="F14" s="218"/>
      <c r="G14" s="218"/>
      <c r="H14" s="218"/>
      <c r="I14" s="218"/>
      <c r="J14" s="218"/>
      <c r="K14" s="214"/>
    </row>
    <row r="15" spans="2:11" s="1" customFormat="1" ht="15" customHeight="1">
      <c r="B15" s="217"/>
      <c r="C15" s="218"/>
      <c r="D15" s="343" t="s">
        <v>5587</v>
      </c>
      <c r="E15" s="343"/>
      <c r="F15" s="343"/>
      <c r="G15" s="343"/>
      <c r="H15" s="343"/>
      <c r="I15" s="343"/>
      <c r="J15" s="343"/>
      <c r="K15" s="214"/>
    </row>
    <row r="16" spans="2:11" s="1" customFormat="1" ht="15" customHeight="1">
      <c r="B16" s="217"/>
      <c r="C16" s="218"/>
      <c r="D16" s="343" t="s">
        <v>5588</v>
      </c>
      <c r="E16" s="343"/>
      <c r="F16" s="343"/>
      <c r="G16" s="343"/>
      <c r="H16" s="343"/>
      <c r="I16" s="343"/>
      <c r="J16" s="343"/>
      <c r="K16" s="214"/>
    </row>
    <row r="17" spans="2:11" s="1" customFormat="1" ht="15" customHeight="1">
      <c r="B17" s="217"/>
      <c r="C17" s="218"/>
      <c r="D17" s="343" t="s">
        <v>5589</v>
      </c>
      <c r="E17" s="343"/>
      <c r="F17" s="343"/>
      <c r="G17" s="343"/>
      <c r="H17" s="343"/>
      <c r="I17" s="343"/>
      <c r="J17" s="343"/>
      <c r="K17" s="214"/>
    </row>
    <row r="18" spans="2:11" s="1" customFormat="1" ht="15" customHeight="1">
      <c r="B18" s="217"/>
      <c r="C18" s="218"/>
      <c r="D18" s="218"/>
      <c r="E18" s="220" t="s">
        <v>80</v>
      </c>
      <c r="F18" s="343" t="s">
        <v>5590</v>
      </c>
      <c r="G18" s="343"/>
      <c r="H18" s="343"/>
      <c r="I18" s="343"/>
      <c r="J18" s="343"/>
      <c r="K18" s="214"/>
    </row>
    <row r="19" spans="2:11" s="1" customFormat="1" ht="15" customHeight="1">
      <c r="B19" s="217"/>
      <c r="C19" s="218"/>
      <c r="D19" s="218"/>
      <c r="E19" s="220" t="s">
        <v>5591</v>
      </c>
      <c r="F19" s="343" t="s">
        <v>5592</v>
      </c>
      <c r="G19" s="343"/>
      <c r="H19" s="343"/>
      <c r="I19" s="343"/>
      <c r="J19" s="343"/>
      <c r="K19" s="214"/>
    </row>
    <row r="20" spans="2:11" s="1" customFormat="1" ht="15" customHeight="1">
      <c r="B20" s="217"/>
      <c r="C20" s="218"/>
      <c r="D20" s="218"/>
      <c r="E20" s="220" t="s">
        <v>5593</v>
      </c>
      <c r="F20" s="343" t="s">
        <v>5594</v>
      </c>
      <c r="G20" s="343"/>
      <c r="H20" s="343"/>
      <c r="I20" s="343"/>
      <c r="J20" s="343"/>
      <c r="K20" s="214"/>
    </row>
    <row r="21" spans="2:11" s="1" customFormat="1" ht="15" customHeight="1">
      <c r="B21" s="217"/>
      <c r="C21" s="218"/>
      <c r="D21" s="218"/>
      <c r="E21" s="220" t="s">
        <v>5595</v>
      </c>
      <c r="F21" s="343" t="s">
        <v>5596</v>
      </c>
      <c r="G21" s="343"/>
      <c r="H21" s="343"/>
      <c r="I21" s="343"/>
      <c r="J21" s="343"/>
      <c r="K21" s="214"/>
    </row>
    <row r="22" spans="2:11" s="1" customFormat="1" ht="15" customHeight="1">
      <c r="B22" s="217"/>
      <c r="C22" s="218"/>
      <c r="D22" s="218"/>
      <c r="E22" s="220" t="s">
        <v>5349</v>
      </c>
      <c r="F22" s="343" t="s">
        <v>4527</v>
      </c>
      <c r="G22" s="343"/>
      <c r="H22" s="343"/>
      <c r="I22" s="343"/>
      <c r="J22" s="343"/>
      <c r="K22" s="214"/>
    </row>
    <row r="23" spans="2:11" s="1" customFormat="1" ht="15" customHeight="1">
      <c r="B23" s="217"/>
      <c r="C23" s="218"/>
      <c r="D23" s="218"/>
      <c r="E23" s="220" t="s">
        <v>5597</v>
      </c>
      <c r="F23" s="343" t="s">
        <v>5598</v>
      </c>
      <c r="G23" s="343"/>
      <c r="H23" s="343"/>
      <c r="I23" s="343"/>
      <c r="J23" s="343"/>
      <c r="K23" s="214"/>
    </row>
    <row r="24" spans="2:11" s="1" customFormat="1" ht="12.75" customHeight="1">
      <c r="B24" s="217"/>
      <c r="C24" s="218"/>
      <c r="D24" s="218"/>
      <c r="E24" s="218"/>
      <c r="F24" s="218"/>
      <c r="G24" s="218"/>
      <c r="H24" s="218"/>
      <c r="I24" s="218"/>
      <c r="J24" s="218"/>
      <c r="K24" s="214"/>
    </row>
    <row r="25" spans="2:11" s="1" customFormat="1" ht="15" customHeight="1">
      <c r="B25" s="217"/>
      <c r="C25" s="343" t="s">
        <v>5599</v>
      </c>
      <c r="D25" s="343"/>
      <c r="E25" s="343"/>
      <c r="F25" s="343"/>
      <c r="G25" s="343"/>
      <c r="H25" s="343"/>
      <c r="I25" s="343"/>
      <c r="J25" s="343"/>
      <c r="K25" s="214"/>
    </row>
    <row r="26" spans="2:11" s="1" customFormat="1" ht="15" customHeight="1">
      <c r="B26" s="217"/>
      <c r="C26" s="343" t="s">
        <v>5600</v>
      </c>
      <c r="D26" s="343"/>
      <c r="E26" s="343"/>
      <c r="F26" s="343"/>
      <c r="G26" s="343"/>
      <c r="H26" s="343"/>
      <c r="I26" s="343"/>
      <c r="J26" s="343"/>
      <c r="K26" s="214"/>
    </row>
    <row r="27" spans="2:11" s="1" customFormat="1" ht="15" customHeight="1">
      <c r="B27" s="217"/>
      <c r="C27" s="216"/>
      <c r="D27" s="343" t="s">
        <v>5601</v>
      </c>
      <c r="E27" s="343"/>
      <c r="F27" s="343"/>
      <c r="G27" s="343"/>
      <c r="H27" s="343"/>
      <c r="I27" s="343"/>
      <c r="J27" s="343"/>
      <c r="K27" s="214"/>
    </row>
    <row r="28" spans="2:11" s="1" customFormat="1" ht="15" customHeight="1">
      <c r="B28" s="217"/>
      <c r="C28" s="218"/>
      <c r="D28" s="343" t="s">
        <v>5602</v>
      </c>
      <c r="E28" s="343"/>
      <c r="F28" s="343"/>
      <c r="G28" s="343"/>
      <c r="H28" s="343"/>
      <c r="I28" s="343"/>
      <c r="J28" s="343"/>
      <c r="K28" s="214"/>
    </row>
    <row r="29" spans="2:11" s="1" customFormat="1" ht="12.75" customHeight="1">
      <c r="B29" s="217"/>
      <c r="C29" s="218"/>
      <c r="D29" s="218"/>
      <c r="E29" s="218"/>
      <c r="F29" s="218"/>
      <c r="G29" s="218"/>
      <c r="H29" s="218"/>
      <c r="I29" s="218"/>
      <c r="J29" s="218"/>
      <c r="K29" s="214"/>
    </row>
    <row r="30" spans="2:11" s="1" customFormat="1" ht="15" customHeight="1">
      <c r="B30" s="217"/>
      <c r="C30" s="218"/>
      <c r="D30" s="343" t="s">
        <v>5603</v>
      </c>
      <c r="E30" s="343"/>
      <c r="F30" s="343"/>
      <c r="G30" s="343"/>
      <c r="H30" s="343"/>
      <c r="I30" s="343"/>
      <c r="J30" s="343"/>
      <c r="K30" s="214"/>
    </row>
    <row r="31" spans="2:11" s="1" customFormat="1" ht="15" customHeight="1">
      <c r="B31" s="217"/>
      <c r="C31" s="218"/>
      <c r="D31" s="343" t="s">
        <v>5604</v>
      </c>
      <c r="E31" s="343"/>
      <c r="F31" s="343"/>
      <c r="G31" s="343"/>
      <c r="H31" s="343"/>
      <c r="I31" s="343"/>
      <c r="J31" s="343"/>
      <c r="K31" s="214"/>
    </row>
    <row r="32" spans="2:11" s="1" customFormat="1" ht="12.75" customHeight="1">
      <c r="B32" s="217"/>
      <c r="C32" s="218"/>
      <c r="D32" s="218"/>
      <c r="E32" s="218"/>
      <c r="F32" s="218"/>
      <c r="G32" s="218"/>
      <c r="H32" s="218"/>
      <c r="I32" s="218"/>
      <c r="J32" s="218"/>
      <c r="K32" s="214"/>
    </row>
    <row r="33" spans="2:11" s="1" customFormat="1" ht="15" customHeight="1">
      <c r="B33" s="217"/>
      <c r="C33" s="218"/>
      <c r="D33" s="343" t="s">
        <v>5605</v>
      </c>
      <c r="E33" s="343"/>
      <c r="F33" s="343"/>
      <c r="G33" s="343"/>
      <c r="H33" s="343"/>
      <c r="I33" s="343"/>
      <c r="J33" s="343"/>
      <c r="K33" s="214"/>
    </row>
    <row r="34" spans="2:11" s="1" customFormat="1" ht="15" customHeight="1">
      <c r="B34" s="217"/>
      <c r="C34" s="218"/>
      <c r="D34" s="343" t="s">
        <v>5606</v>
      </c>
      <c r="E34" s="343"/>
      <c r="F34" s="343"/>
      <c r="G34" s="343"/>
      <c r="H34" s="343"/>
      <c r="I34" s="343"/>
      <c r="J34" s="343"/>
      <c r="K34" s="214"/>
    </row>
    <row r="35" spans="2:11" s="1" customFormat="1" ht="15" customHeight="1">
      <c r="B35" s="217"/>
      <c r="C35" s="218"/>
      <c r="D35" s="343" t="s">
        <v>5607</v>
      </c>
      <c r="E35" s="343"/>
      <c r="F35" s="343"/>
      <c r="G35" s="343"/>
      <c r="H35" s="343"/>
      <c r="I35" s="343"/>
      <c r="J35" s="343"/>
      <c r="K35" s="214"/>
    </row>
    <row r="36" spans="2:11" s="1" customFormat="1" ht="15" customHeight="1">
      <c r="B36" s="217"/>
      <c r="C36" s="218"/>
      <c r="D36" s="216"/>
      <c r="E36" s="219" t="s">
        <v>122</v>
      </c>
      <c r="F36" s="216"/>
      <c r="G36" s="343" t="s">
        <v>5608</v>
      </c>
      <c r="H36" s="343"/>
      <c r="I36" s="343"/>
      <c r="J36" s="343"/>
      <c r="K36" s="214"/>
    </row>
    <row r="37" spans="2:11" s="1" customFormat="1" ht="30.75" customHeight="1">
      <c r="B37" s="217"/>
      <c r="C37" s="218"/>
      <c r="D37" s="216"/>
      <c r="E37" s="219" t="s">
        <v>5609</v>
      </c>
      <c r="F37" s="216"/>
      <c r="G37" s="343" t="s">
        <v>5610</v>
      </c>
      <c r="H37" s="343"/>
      <c r="I37" s="343"/>
      <c r="J37" s="343"/>
      <c r="K37" s="214"/>
    </row>
    <row r="38" spans="2:11" s="1" customFormat="1" ht="15" customHeight="1">
      <c r="B38" s="217"/>
      <c r="C38" s="218"/>
      <c r="D38" s="216"/>
      <c r="E38" s="219" t="s">
        <v>54</v>
      </c>
      <c r="F38" s="216"/>
      <c r="G38" s="343" t="s">
        <v>5611</v>
      </c>
      <c r="H38" s="343"/>
      <c r="I38" s="343"/>
      <c r="J38" s="343"/>
      <c r="K38" s="214"/>
    </row>
    <row r="39" spans="2:11" s="1" customFormat="1" ht="15" customHeight="1">
      <c r="B39" s="217"/>
      <c r="C39" s="218"/>
      <c r="D39" s="216"/>
      <c r="E39" s="219" t="s">
        <v>55</v>
      </c>
      <c r="F39" s="216"/>
      <c r="G39" s="343" t="s">
        <v>5612</v>
      </c>
      <c r="H39" s="343"/>
      <c r="I39" s="343"/>
      <c r="J39" s="343"/>
      <c r="K39" s="214"/>
    </row>
    <row r="40" spans="2:11" s="1" customFormat="1" ht="15" customHeight="1">
      <c r="B40" s="217"/>
      <c r="C40" s="218"/>
      <c r="D40" s="216"/>
      <c r="E40" s="219" t="s">
        <v>123</v>
      </c>
      <c r="F40" s="216"/>
      <c r="G40" s="343" t="s">
        <v>5613</v>
      </c>
      <c r="H40" s="343"/>
      <c r="I40" s="343"/>
      <c r="J40" s="343"/>
      <c r="K40" s="214"/>
    </row>
    <row r="41" spans="2:11" s="1" customFormat="1" ht="15" customHeight="1">
      <c r="B41" s="217"/>
      <c r="C41" s="218"/>
      <c r="D41" s="216"/>
      <c r="E41" s="219" t="s">
        <v>124</v>
      </c>
      <c r="F41" s="216"/>
      <c r="G41" s="343" t="s">
        <v>5614</v>
      </c>
      <c r="H41" s="343"/>
      <c r="I41" s="343"/>
      <c r="J41" s="343"/>
      <c r="K41" s="214"/>
    </row>
    <row r="42" spans="2:11" s="1" customFormat="1" ht="15" customHeight="1">
      <c r="B42" s="217"/>
      <c r="C42" s="218"/>
      <c r="D42" s="216"/>
      <c r="E42" s="219" t="s">
        <v>5615</v>
      </c>
      <c r="F42" s="216"/>
      <c r="G42" s="343" t="s">
        <v>5616</v>
      </c>
      <c r="H42" s="343"/>
      <c r="I42" s="343"/>
      <c r="J42" s="343"/>
      <c r="K42" s="214"/>
    </row>
    <row r="43" spans="2:11" s="1" customFormat="1" ht="15" customHeight="1">
      <c r="B43" s="217"/>
      <c r="C43" s="218"/>
      <c r="D43" s="216"/>
      <c r="E43" s="219"/>
      <c r="F43" s="216"/>
      <c r="G43" s="343" t="s">
        <v>5617</v>
      </c>
      <c r="H43" s="343"/>
      <c r="I43" s="343"/>
      <c r="J43" s="343"/>
      <c r="K43" s="214"/>
    </row>
    <row r="44" spans="2:11" s="1" customFormat="1" ht="15" customHeight="1">
      <c r="B44" s="217"/>
      <c r="C44" s="218"/>
      <c r="D44" s="216"/>
      <c r="E44" s="219" t="s">
        <v>5618</v>
      </c>
      <c r="F44" s="216"/>
      <c r="G44" s="343" t="s">
        <v>5619</v>
      </c>
      <c r="H44" s="343"/>
      <c r="I44" s="343"/>
      <c r="J44" s="343"/>
      <c r="K44" s="214"/>
    </row>
    <row r="45" spans="2:11" s="1" customFormat="1" ht="15" customHeight="1">
      <c r="B45" s="217"/>
      <c r="C45" s="218"/>
      <c r="D45" s="216"/>
      <c r="E45" s="219" t="s">
        <v>126</v>
      </c>
      <c r="F45" s="216"/>
      <c r="G45" s="343" t="s">
        <v>5620</v>
      </c>
      <c r="H45" s="343"/>
      <c r="I45" s="343"/>
      <c r="J45" s="343"/>
      <c r="K45" s="214"/>
    </row>
    <row r="46" spans="2:11" s="1" customFormat="1" ht="12.75" customHeight="1">
      <c r="B46" s="217"/>
      <c r="C46" s="218"/>
      <c r="D46" s="216"/>
      <c r="E46" s="216"/>
      <c r="F46" s="216"/>
      <c r="G46" s="216"/>
      <c r="H46" s="216"/>
      <c r="I46" s="216"/>
      <c r="J46" s="216"/>
      <c r="K46" s="214"/>
    </row>
    <row r="47" spans="2:11" s="1" customFormat="1" ht="15" customHeight="1">
      <c r="B47" s="217"/>
      <c r="C47" s="218"/>
      <c r="D47" s="343" t="s">
        <v>5621</v>
      </c>
      <c r="E47" s="343"/>
      <c r="F47" s="343"/>
      <c r="G47" s="343"/>
      <c r="H47" s="343"/>
      <c r="I47" s="343"/>
      <c r="J47" s="343"/>
      <c r="K47" s="214"/>
    </row>
    <row r="48" spans="2:11" s="1" customFormat="1" ht="15" customHeight="1">
      <c r="B48" s="217"/>
      <c r="C48" s="218"/>
      <c r="D48" s="218"/>
      <c r="E48" s="343" t="s">
        <v>5622</v>
      </c>
      <c r="F48" s="343"/>
      <c r="G48" s="343"/>
      <c r="H48" s="343"/>
      <c r="I48" s="343"/>
      <c r="J48" s="343"/>
      <c r="K48" s="214"/>
    </row>
    <row r="49" spans="2:11" s="1" customFormat="1" ht="15" customHeight="1">
      <c r="B49" s="217"/>
      <c r="C49" s="218"/>
      <c r="D49" s="218"/>
      <c r="E49" s="343" t="s">
        <v>5623</v>
      </c>
      <c r="F49" s="343"/>
      <c r="G49" s="343"/>
      <c r="H49" s="343"/>
      <c r="I49" s="343"/>
      <c r="J49" s="343"/>
      <c r="K49" s="214"/>
    </row>
    <row r="50" spans="2:11" s="1" customFormat="1" ht="15" customHeight="1">
      <c r="B50" s="217"/>
      <c r="C50" s="218"/>
      <c r="D50" s="218"/>
      <c r="E50" s="343" t="s">
        <v>5624</v>
      </c>
      <c r="F50" s="343"/>
      <c r="G50" s="343"/>
      <c r="H50" s="343"/>
      <c r="I50" s="343"/>
      <c r="J50" s="343"/>
      <c r="K50" s="214"/>
    </row>
    <row r="51" spans="2:11" s="1" customFormat="1" ht="15" customHeight="1">
      <c r="B51" s="217"/>
      <c r="C51" s="218"/>
      <c r="D51" s="343" t="s">
        <v>5625</v>
      </c>
      <c r="E51" s="343"/>
      <c r="F51" s="343"/>
      <c r="G51" s="343"/>
      <c r="H51" s="343"/>
      <c r="I51" s="343"/>
      <c r="J51" s="343"/>
      <c r="K51" s="214"/>
    </row>
    <row r="52" spans="2:11" s="1" customFormat="1" ht="25.5" customHeight="1">
      <c r="B52" s="213"/>
      <c r="C52" s="344" t="s">
        <v>5626</v>
      </c>
      <c r="D52" s="344"/>
      <c r="E52" s="344"/>
      <c r="F52" s="344"/>
      <c r="G52" s="344"/>
      <c r="H52" s="344"/>
      <c r="I52" s="344"/>
      <c r="J52" s="344"/>
      <c r="K52" s="214"/>
    </row>
    <row r="53" spans="2:11" s="1" customFormat="1" ht="5.25" customHeight="1">
      <c r="B53" s="213"/>
      <c r="C53" s="215"/>
      <c r="D53" s="215"/>
      <c r="E53" s="215"/>
      <c r="F53" s="215"/>
      <c r="G53" s="215"/>
      <c r="H53" s="215"/>
      <c r="I53" s="215"/>
      <c r="J53" s="215"/>
      <c r="K53" s="214"/>
    </row>
    <row r="54" spans="2:11" s="1" customFormat="1" ht="15" customHeight="1">
      <c r="B54" s="213"/>
      <c r="C54" s="343" t="s">
        <v>5627</v>
      </c>
      <c r="D54" s="343"/>
      <c r="E54" s="343"/>
      <c r="F54" s="343"/>
      <c r="G54" s="343"/>
      <c r="H54" s="343"/>
      <c r="I54" s="343"/>
      <c r="J54" s="343"/>
      <c r="K54" s="214"/>
    </row>
    <row r="55" spans="2:11" s="1" customFormat="1" ht="15" customHeight="1">
      <c r="B55" s="213"/>
      <c r="C55" s="343" t="s">
        <v>5628</v>
      </c>
      <c r="D55" s="343"/>
      <c r="E55" s="343"/>
      <c r="F55" s="343"/>
      <c r="G55" s="343"/>
      <c r="H55" s="343"/>
      <c r="I55" s="343"/>
      <c r="J55" s="343"/>
      <c r="K55" s="214"/>
    </row>
    <row r="56" spans="2:11" s="1" customFormat="1" ht="12.75" customHeight="1">
      <c r="B56" s="213"/>
      <c r="C56" s="216"/>
      <c r="D56" s="216"/>
      <c r="E56" s="216"/>
      <c r="F56" s="216"/>
      <c r="G56" s="216"/>
      <c r="H56" s="216"/>
      <c r="I56" s="216"/>
      <c r="J56" s="216"/>
      <c r="K56" s="214"/>
    </row>
    <row r="57" spans="2:11" s="1" customFormat="1" ht="15" customHeight="1">
      <c r="B57" s="213"/>
      <c r="C57" s="343" t="s">
        <v>5629</v>
      </c>
      <c r="D57" s="343"/>
      <c r="E57" s="343"/>
      <c r="F57" s="343"/>
      <c r="G57" s="343"/>
      <c r="H57" s="343"/>
      <c r="I57" s="343"/>
      <c r="J57" s="343"/>
      <c r="K57" s="214"/>
    </row>
    <row r="58" spans="2:11" s="1" customFormat="1" ht="15" customHeight="1">
      <c r="B58" s="213"/>
      <c r="C58" s="218"/>
      <c r="D58" s="343" t="s">
        <v>5630</v>
      </c>
      <c r="E58" s="343"/>
      <c r="F58" s="343"/>
      <c r="G58" s="343"/>
      <c r="H58" s="343"/>
      <c r="I58" s="343"/>
      <c r="J58" s="343"/>
      <c r="K58" s="214"/>
    </row>
    <row r="59" spans="2:11" s="1" customFormat="1" ht="15" customHeight="1">
      <c r="B59" s="213"/>
      <c r="C59" s="218"/>
      <c r="D59" s="343" t="s">
        <v>5631</v>
      </c>
      <c r="E59" s="343"/>
      <c r="F59" s="343"/>
      <c r="G59" s="343"/>
      <c r="H59" s="343"/>
      <c r="I59" s="343"/>
      <c r="J59" s="343"/>
      <c r="K59" s="214"/>
    </row>
    <row r="60" spans="2:11" s="1" customFormat="1" ht="15" customHeight="1">
      <c r="B60" s="213"/>
      <c r="C60" s="218"/>
      <c r="D60" s="343" t="s">
        <v>5632</v>
      </c>
      <c r="E60" s="343"/>
      <c r="F60" s="343"/>
      <c r="G60" s="343"/>
      <c r="H60" s="343"/>
      <c r="I60" s="343"/>
      <c r="J60" s="343"/>
      <c r="K60" s="214"/>
    </row>
    <row r="61" spans="2:11" s="1" customFormat="1" ht="15" customHeight="1">
      <c r="B61" s="213"/>
      <c r="C61" s="218"/>
      <c r="D61" s="343" t="s">
        <v>5633</v>
      </c>
      <c r="E61" s="343"/>
      <c r="F61" s="343"/>
      <c r="G61" s="343"/>
      <c r="H61" s="343"/>
      <c r="I61" s="343"/>
      <c r="J61" s="343"/>
      <c r="K61" s="214"/>
    </row>
    <row r="62" spans="2:11" s="1" customFormat="1" ht="15" customHeight="1">
      <c r="B62" s="213"/>
      <c r="C62" s="218"/>
      <c r="D62" s="345" t="s">
        <v>5634</v>
      </c>
      <c r="E62" s="345"/>
      <c r="F62" s="345"/>
      <c r="G62" s="345"/>
      <c r="H62" s="345"/>
      <c r="I62" s="345"/>
      <c r="J62" s="345"/>
      <c r="K62" s="214"/>
    </row>
    <row r="63" spans="2:11" s="1" customFormat="1" ht="15" customHeight="1">
      <c r="B63" s="213"/>
      <c r="C63" s="218"/>
      <c r="D63" s="343" t="s">
        <v>5635</v>
      </c>
      <c r="E63" s="343"/>
      <c r="F63" s="343"/>
      <c r="G63" s="343"/>
      <c r="H63" s="343"/>
      <c r="I63" s="343"/>
      <c r="J63" s="343"/>
      <c r="K63" s="214"/>
    </row>
    <row r="64" spans="2:11" s="1" customFormat="1" ht="12.75" customHeight="1">
      <c r="B64" s="213"/>
      <c r="C64" s="218"/>
      <c r="D64" s="218"/>
      <c r="E64" s="221"/>
      <c r="F64" s="218"/>
      <c r="G64" s="218"/>
      <c r="H64" s="218"/>
      <c r="I64" s="218"/>
      <c r="J64" s="218"/>
      <c r="K64" s="214"/>
    </row>
    <row r="65" spans="2:11" s="1" customFormat="1" ht="15" customHeight="1">
      <c r="B65" s="213"/>
      <c r="C65" s="218"/>
      <c r="D65" s="343" t="s">
        <v>5636</v>
      </c>
      <c r="E65" s="343"/>
      <c r="F65" s="343"/>
      <c r="G65" s="343"/>
      <c r="H65" s="343"/>
      <c r="I65" s="343"/>
      <c r="J65" s="343"/>
      <c r="K65" s="214"/>
    </row>
    <row r="66" spans="2:11" s="1" customFormat="1" ht="15" customHeight="1">
      <c r="B66" s="213"/>
      <c r="C66" s="218"/>
      <c r="D66" s="345" t="s">
        <v>5637</v>
      </c>
      <c r="E66" s="345"/>
      <c r="F66" s="345"/>
      <c r="G66" s="345"/>
      <c r="H66" s="345"/>
      <c r="I66" s="345"/>
      <c r="J66" s="345"/>
      <c r="K66" s="214"/>
    </row>
    <row r="67" spans="2:11" s="1" customFormat="1" ht="15" customHeight="1">
      <c r="B67" s="213"/>
      <c r="C67" s="218"/>
      <c r="D67" s="343" t="s">
        <v>5638</v>
      </c>
      <c r="E67" s="343"/>
      <c r="F67" s="343"/>
      <c r="G67" s="343"/>
      <c r="H67" s="343"/>
      <c r="I67" s="343"/>
      <c r="J67" s="343"/>
      <c r="K67" s="214"/>
    </row>
    <row r="68" spans="2:11" s="1" customFormat="1" ht="15" customHeight="1">
      <c r="B68" s="213"/>
      <c r="C68" s="218"/>
      <c r="D68" s="343" t="s">
        <v>5639</v>
      </c>
      <c r="E68" s="343"/>
      <c r="F68" s="343"/>
      <c r="G68" s="343"/>
      <c r="H68" s="343"/>
      <c r="I68" s="343"/>
      <c r="J68" s="343"/>
      <c r="K68" s="214"/>
    </row>
    <row r="69" spans="2:11" s="1" customFormat="1" ht="15" customHeight="1">
      <c r="B69" s="213"/>
      <c r="C69" s="218"/>
      <c r="D69" s="343" t="s">
        <v>5640</v>
      </c>
      <c r="E69" s="343"/>
      <c r="F69" s="343"/>
      <c r="G69" s="343"/>
      <c r="H69" s="343"/>
      <c r="I69" s="343"/>
      <c r="J69" s="343"/>
      <c r="K69" s="214"/>
    </row>
    <row r="70" spans="2:11" s="1" customFormat="1" ht="15" customHeight="1">
      <c r="B70" s="213"/>
      <c r="C70" s="218"/>
      <c r="D70" s="343" t="s">
        <v>5641</v>
      </c>
      <c r="E70" s="343"/>
      <c r="F70" s="343"/>
      <c r="G70" s="343"/>
      <c r="H70" s="343"/>
      <c r="I70" s="343"/>
      <c r="J70" s="343"/>
      <c r="K70" s="214"/>
    </row>
    <row r="71" spans="2:11" s="1" customFormat="1" ht="12.75" customHeight="1">
      <c r="B71" s="222"/>
      <c r="C71" s="223"/>
      <c r="D71" s="223"/>
      <c r="E71" s="223"/>
      <c r="F71" s="223"/>
      <c r="G71" s="223"/>
      <c r="H71" s="223"/>
      <c r="I71" s="223"/>
      <c r="J71" s="223"/>
      <c r="K71" s="224"/>
    </row>
    <row r="72" spans="2:11" s="1" customFormat="1" ht="18.75" customHeight="1">
      <c r="B72" s="225"/>
      <c r="C72" s="225"/>
      <c r="D72" s="225"/>
      <c r="E72" s="225"/>
      <c r="F72" s="225"/>
      <c r="G72" s="225"/>
      <c r="H72" s="225"/>
      <c r="I72" s="225"/>
      <c r="J72" s="225"/>
      <c r="K72" s="226"/>
    </row>
    <row r="73" spans="2:11" s="1" customFormat="1" ht="18.75" customHeight="1">
      <c r="B73" s="226"/>
      <c r="C73" s="226"/>
      <c r="D73" s="226"/>
      <c r="E73" s="226"/>
      <c r="F73" s="226"/>
      <c r="G73" s="226"/>
      <c r="H73" s="226"/>
      <c r="I73" s="226"/>
      <c r="J73" s="226"/>
      <c r="K73" s="226"/>
    </row>
    <row r="74" spans="2:11" s="1" customFormat="1" ht="7.5" customHeight="1">
      <c r="B74" s="227"/>
      <c r="C74" s="228"/>
      <c r="D74" s="228"/>
      <c r="E74" s="228"/>
      <c r="F74" s="228"/>
      <c r="G74" s="228"/>
      <c r="H74" s="228"/>
      <c r="I74" s="228"/>
      <c r="J74" s="228"/>
      <c r="K74" s="229"/>
    </row>
    <row r="75" spans="2:11" s="1" customFormat="1" ht="45" customHeight="1">
      <c r="B75" s="230"/>
      <c r="C75" s="338" t="s">
        <v>5642</v>
      </c>
      <c r="D75" s="338"/>
      <c r="E75" s="338"/>
      <c r="F75" s="338"/>
      <c r="G75" s="338"/>
      <c r="H75" s="338"/>
      <c r="I75" s="338"/>
      <c r="J75" s="338"/>
      <c r="K75" s="231"/>
    </row>
    <row r="76" spans="2:11" s="1" customFormat="1" ht="17.25" customHeight="1">
      <c r="B76" s="230"/>
      <c r="C76" s="232" t="s">
        <v>5643</v>
      </c>
      <c r="D76" s="232"/>
      <c r="E76" s="232"/>
      <c r="F76" s="232" t="s">
        <v>5644</v>
      </c>
      <c r="G76" s="233"/>
      <c r="H76" s="232" t="s">
        <v>55</v>
      </c>
      <c r="I76" s="232" t="s">
        <v>58</v>
      </c>
      <c r="J76" s="232" t="s">
        <v>5645</v>
      </c>
      <c r="K76" s="231"/>
    </row>
    <row r="77" spans="2:11" s="1" customFormat="1" ht="17.25" customHeight="1">
      <c r="B77" s="230"/>
      <c r="C77" s="234" t="s">
        <v>5646</v>
      </c>
      <c r="D77" s="234"/>
      <c r="E77" s="234"/>
      <c r="F77" s="235" t="s">
        <v>5647</v>
      </c>
      <c r="G77" s="236"/>
      <c r="H77" s="234"/>
      <c r="I77" s="234"/>
      <c r="J77" s="234" t="s">
        <v>5648</v>
      </c>
      <c r="K77" s="231"/>
    </row>
    <row r="78" spans="2:11" s="1" customFormat="1" ht="5.25" customHeight="1">
      <c r="B78" s="230"/>
      <c r="C78" s="237"/>
      <c r="D78" s="237"/>
      <c r="E78" s="237"/>
      <c r="F78" s="237"/>
      <c r="G78" s="238"/>
      <c r="H78" s="237"/>
      <c r="I78" s="237"/>
      <c r="J78" s="237"/>
      <c r="K78" s="231"/>
    </row>
    <row r="79" spans="2:11" s="1" customFormat="1" ht="15" customHeight="1">
      <c r="B79" s="230"/>
      <c r="C79" s="219" t="s">
        <v>54</v>
      </c>
      <c r="D79" s="239"/>
      <c r="E79" s="239"/>
      <c r="F79" s="240" t="s">
        <v>5649</v>
      </c>
      <c r="G79" s="241"/>
      <c r="H79" s="219" t="s">
        <v>5650</v>
      </c>
      <c r="I79" s="219" t="s">
        <v>5651</v>
      </c>
      <c r="J79" s="219">
        <v>20</v>
      </c>
      <c r="K79" s="231"/>
    </row>
    <row r="80" spans="2:11" s="1" customFormat="1" ht="15" customHeight="1">
      <c r="B80" s="230"/>
      <c r="C80" s="219" t="s">
        <v>5652</v>
      </c>
      <c r="D80" s="219"/>
      <c r="E80" s="219"/>
      <c r="F80" s="240" t="s">
        <v>5649</v>
      </c>
      <c r="G80" s="241"/>
      <c r="H80" s="219" t="s">
        <v>5653</v>
      </c>
      <c r="I80" s="219" t="s">
        <v>5651</v>
      </c>
      <c r="J80" s="219">
        <v>120</v>
      </c>
      <c r="K80" s="231"/>
    </row>
    <row r="81" spans="2:11" s="1" customFormat="1" ht="15" customHeight="1">
      <c r="B81" s="242"/>
      <c r="C81" s="219" t="s">
        <v>5654</v>
      </c>
      <c r="D81" s="219"/>
      <c r="E81" s="219"/>
      <c r="F81" s="240" t="s">
        <v>5655</v>
      </c>
      <c r="G81" s="241"/>
      <c r="H81" s="219" t="s">
        <v>5656</v>
      </c>
      <c r="I81" s="219" t="s">
        <v>5651</v>
      </c>
      <c r="J81" s="219">
        <v>50</v>
      </c>
      <c r="K81" s="231"/>
    </row>
    <row r="82" spans="2:11" s="1" customFormat="1" ht="15" customHeight="1">
      <c r="B82" s="242"/>
      <c r="C82" s="219" t="s">
        <v>5657</v>
      </c>
      <c r="D82" s="219"/>
      <c r="E82" s="219"/>
      <c r="F82" s="240" t="s">
        <v>5649</v>
      </c>
      <c r="G82" s="241"/>
      <c r="H82" s="219" t="s">
        <v>5658</v>
      </c>
      <c r="I82" s="219" t="s">
        <v>5659</v>
      </c>
      <c r="J82" s="219"/>
      <c r="K82" s="231"/>
    </row>
    <row r="83" spans="2:11" s="1" customFormat="1" ht="15" customHeight="1">
      <c r="B83" s="242"/>
      <c r="C83" s="243" t="s">
        <v>5660</v>
      </c>
      <c r="D83" s="243"/>
      <c r="E83" s="243"/>
      <c r="F83" s="244" t="s">
        <v>5655</v>
      </c>
      <c r="G83" s="243"/>
      <c r="H83" s="243" t="s">
        <v>5661</v>
      </c>
      <c r="I83" s="243" t="s">
        <v>5651</v>
      </c>
      <c r="J83" s="243">
        <v>15</v>
      </c>
      <c r="K83" s="231"/>
    </row>
    <row r="84" spans="2:11" s="1" customFormat="1" ht="15" customHeight="1">
      <c r="B84" s="242"/>
      <c r="C84" s="243" t="s">
        <v>5662</v>
      </c>
      <c r="D84" s="243"/>
      <c r="E84" s="243"/>
      <c r="F84" s="244" t="s">
        <v>5655</v>
      </c>
      <c r="G84" s="243"/>
      <c r="H84" s="243" t="s">
        <v>5663</v>
      </c>
      <c r="I84" s="243" t="s">
        <v>5651</v>
      </c>
      <c r="J84" s="243">
        <v>15</v>
      </c>
      <c r="K84" s="231"/>
    </row>
    <row r="85" spans="2:11" s="1" customFormat="1" ht="15" customHeight="1">
      <c r="B85" s="242"/>
      <c r="C85" s="243" t="s">
        <v>5664</v>
      </c>
      <c r="D85" s="243"/>
      <c r="E85" s="243"/>
      <c r="F85" s="244" t="s">
        <v>5655</v>
      </c>
      <c r="G85" s="243"/>
      <c r="H85" s="243" t="s">
        <v>5665</v>
      </c>
      <c r="I85" s="243" t="s">
        <v>5651</v>
      </c>
      <c r="J85" s="243">
        <v>20</v>
      </c>
      <c r="K85" s="231"/>
    </row>
    <row r="86" spans="2:11" s="1" customFormat="1" ht="15" customHeight="1">
      <c r="B86" s="242"/>
      <c r="C86" s="243" t="s">
        <v>5666</v>
      </c>
      <c r="D86" s="243"/>
      <c r="E86" s="243"/>
      <c r="F86" s="244" t="s">
        <v>5655</v>
      </c>
      <c r="G86" s="243"/>
      <c r="H86" s="243" t="s">
        <v>5667</v>
      </c>
      <c r="I86" s="243" t="s">
        <v>5651</v>
      </c>
      <c r="J86" s="243">
        <v>20</v>
      </c>
      <c r="K86" s="231"/>
    </row>
    <row r="87" spans="2:11" s="1" customFormat="1" ht="15" customHeight="1">
      <c r="B87" s="242"/>
      <c r="C87" s="219" t="s">
        <v>5668</v>
      </c>
      <c r="D87" s="219"/>
      <c r="E87" s="219"/>
      <c r="F87" s="240" t="s">
        <v>5655</v>
      </c>
      <c r="G87" s="241"/>
      <c r="H87" s="219" t="s">
        <v>5669</v>
      </c>
      <c r="I87" s="219" t="s">
        <v>5651</v>
      </c>
      <c r="J87" s="219">
        <v>50</v>
      </c>
      <c r="K87" s="231"/>
    </row>
    <row r="88" spans="2:11" s="1" customFormat="1" ht="15" customHeight="1">
      <c r="B88" s="242"/>
      <c r="C88" s="219" t="s">
        <v>5670</v>
      </c>
      <c r="D88" s="219"/>
      <c r="E88" s="219"/>
      <c r="F88" s="240" t="s">
        <v>5655</v>
      </c>
      <c r="G88" s="241"/>
      <c r="H88" s="219" t="s">
        <v>5671</v>
      </c>
      <c r="I88" s="219" t="s">
        <v>5651</v>
      </c>
      <c r="J88" s="219">
        <v>20</v>
      </c>
      <c r="K88" s="231"/>
    </row>
    <row r="89" spans="2:11" s="1" customFormat="1" ht="15" customHeight="1">
      <c r="B89" s="242"/>
      <c r="C89" s="219" t="s">
        <v>5672</v>
      </c>
      <c r="D89" s="219"/>
      <c r="E89" s="219"/>
      <c r="F89" s="240" t="s">
        <v>5655</v>
      </c>
      <c r="G89" s="241"/>
      <c r="H89" s="219" t="s">
        <v>5673</v>
      </c>
      <c r="I89" s="219" t="s">
        <v>5651</v>
      </c>
      <c r="J89" s="219">
        <v>20</v>
      </c>
      <c r="K89" s="231"/>
    </row>
    <row r="90" spans="2:11" s="1" customFormat="1" ht="15" customHeight="1">
      <c r="B90" s="242"/>
      <c r="C90" s="219" t="s">
        <v>5674</v>
      </c>
      <c r="D90" s="219"/>
      <c r="E90" s="219"/>
      <c r="F90" s="240" t="s">
        <v>5655</v>
      </c>
      <c r="G90" s="241"/>
      <c r="H90" s="219" t="s">
        <v>5675</v>
      </c>
      <c r="I90" s="219" t="s">
        <v>5651</v>
      </c>
      <c r="J90" s="219">
        <v>50</v>
      </c>
      <c r="K90" s="231"/>
    </row>
    <row r="91" spans="2:11" s="1" customFormat="1" ht="15" customHeight="1">
      <c r="B91" s="242"/>
      <c r="C91" s="219" t="s">
        <v>5676</v>
      </c>
      <c r="D91" s="219"/>
      <c r="E91" s="219"/>
      <c r="F91" s="240" t="s">
        <v>5655</v>
      </c>
      <c r="G91" s="241"/>
      <c r="H91" s="219" t="s">
        <v>5676</v>
      </c>
      <c r="I91" s="219" t="s">
        <v>5651</v>
      </c>
      <c r="J91" s="219">
        <v>50</v>
      </c>
      <c r="K91" s="231"/>
    </row>
    <row r="92" spans="2:11" s="1" customFormat="1" ht="15" customHeight="1">
      <c r="B92" s="242"/>
      <c r="C92" s="219" t="s">
        <v>5677</v>
      </c>
      <c r="D92" s="219"/>
      <c r="E92" s="219"/>
      <c r="F92" s="240" t="s">
        <v>5655</v>
      </c>
      <c r="G92" s="241"/>
      <c r="H92" s="219" t="s">
        <v>5678</v>
      </c>
      <c r="I92" s="219" t="s">
        <v>5651</v>
      </c>
      <c r="J92" s="219">
        <v>255</v>
      </c>
      <c r="K92" s="231"/>
    </row>
    <row r="93" spans="2:11" s="1" customFormat="1" ht="15" customHeight="1">
      <c r="B93" s="242"/>
      <c r="C93" s="219" t="s">
        <v>5679</v>
      </c>
      <c r="D93" s="219"/>
      <c r="E93" s="219"/>
      <c r="F93" s="240" t="s">
        <v>5649</v>
      </c>
      <c r="G93" s="241"/>
      <c r="H93" s="219" t="s">
        <v>5680</v>
      </c>
      <c r="I93" s="219" t="s">
        <v>5681</v>
      </c>
      <c r="J93" s="219"/>
      <c r="K93" s="231"/>
    </row>
    <row r="94" spans="2:11" s="1" customFormat="1" ht="15" customHeight="1">
      <c r="B94" s="242"/>
      <c r="C94" s="219" t="s">
        <v>5682</v>
      </c>
      <c r="D94" s="219"/>
      <c r="E94" s="219"/>
      <c r="F94" s="240" t="s">
        <v>5649</v>
      </c>
      <c r="G94" s="241"/>
      <c r="H94" s="219" t="s">
        <v>5683</v>
      </c>
      <c r="I94" s="219" t="s">
        <v>5684</v>
      </c>
      <c r="J94" s="219"/>
      <c r="K94" s="231"/>
    </row>
    <row r="95" spans="2:11" s="1" customFormat="1" ht="15" customHeight="1">
      <c r="B95" s="242"/>
      <c r="C95" s="219" t="s">
        <v>5685</v>
      </c>
      <c r="D95" s="219"/>
      <c r="E95" s="219"/>
      <c r="F95" s="240" t="s">
        <v>5649</v>
      </c>
      <c r="G95" s="241"/>
      <c r="H95" s="219" t="s">
        <v>5685</v>
      </c>
      <c r="I95" s="219" t="s">
        <v>5684</v>
      </c>
      <c r="J95" s="219"/>
      <c r="K95" s="231"/>
    </row>
    <row r="96" spans="2:11" s="1" customFormat="1" ht="15" customHeight="1">
      <c r="B96" s="242"/>
      <c r="C96" s="219" t="s">
        <v>39</v>
      </c>
      <c r="D96" s="219"/>
      <c r="E96" s="219"/>
      <c r="F96" s="240" t="s">
        <v>5649</v>
      </c>
      <c r="G96" s="241"/>
      <c r="H96" s="219" t="s">
        <v>5686</v>
      </c>
      <c r="I96" s="219" t="s">
        <v>5684</v>
      </c>
      <c r="J96" s="219"/>
      <c r="K96" s="231"/>
    </row>
    <row r="97" spans="2:11" s="1" customFormat="1" ht="15" customHeight="1">
      <c r="B97" s="242"/>
      <c r="C97" s="219" t="s">
        <v>49</v>
      </c>
      <c r="D97" s="219"/>
      <c r="E97" s="219"/>
      <c r="F97" s="240" t="s">
        <v>5649</v>
      </c>
      <c r="G97" s="241"/>
      <c r="H97" s="219" t="s">
        <v>5687</v>
      </c>
      <c r="I97" s="219" t="s">
        <v>5684</v>
      </c>
      <c r="J97" s="219"/>
      <c r="K97" s="231"/>
    </row>
    <row r="98" spans="2:11" s="1" customFormat="1" ht="15" customHeight="1">
      <c r="B98" s="245"/>
      <c r="C98" s="246"/>
      <c r="D98" s="246"/>
      <c r="E98" s="246"/>
      <c r="F98" s="246"/>
      <c r="G98" s="246"/>
      <c r="H98" s="246"/>
      <c r="I98" s="246"/>
      <c r="J98" s="246"/>
      <c r="K98" s="247"/>
    </row>
    <row r="99" spans="2:11" s="1" customFormat="1" ht="18.75" customHeight="1">
      <c r="B99" s="248"/>
      <c r="C99" s="249"/>
      <c r="D99" s="249"/>
      <c r="E99" s="249"/>
      <c r="F99" s="249"/>
      <c r="G99" s="249"/>
      <c r="H99" s="249"/>
      <c r="I99" s="249"/>
      <c r="J99" s="249"/>
      <c r="K99" s="248"/>
    </row>
    <row r="100" spans="2:11" s="1" customFormat="1" ht="18.75" customHeight="1">
      <c r="B100" s="226"/>
      <c r="C100" s="226"/>
      <c r="D100" s="226"/>
      <c r="E100" s="226"/>
      <c r="F100" s="226"/>
      <c r="G100" s="226"/>
      <c r="H100" s="226"/>
      <c r="I100" s="226"/>
      <c r="J100" s="226"/>
      <c r="K100" s="226"/>
    </row>
    <row r="101" spans="2:11" s="1" customFormat="1" ht="7.5" customHeight="1">
      <c r="B101" s="227"/>
      <c r="C101" s="228"/>
      <c r="D101" s="228"/>
      <c r="E101" s="228"/>
      <c r="F101" s="228"/>
      <c r="G101" s="228"/>
      <c r="H101" s="228"/>
      <c r="I101" s="228"/>
      <c r="J101" s="228"/>
      <c r="K101" s="229"/>
    </row>
    <row r="102" spans="2:11" s="1" customFormat="1" ht="45" customHeight="1">
      <c r="B102" s="230"/>
      <c r="C102" s="338" t="s">
        <v>5688</v>
      </c>
      <c r="D102" s="338"/>
      <c r="E102" s="338"/>
      <c r="F102" s="338"/>
      <c r="G102" s="338"/>
      <c r="H102" s="338"/>
      <c r="I102" s="338"/>
      <c r="J102" s="338"/>
      <c r="K102" s="231"/>
    </row>
    <row r="103" spans="2:11" s="1" customFormat="1" ht="17.25" customHeight="1">
      <c r="B103" s="230"/>
      <c r="C103" s="232" t="s">
        <v>5643</v>
      </c>
      <c r="D103" s="232"/>
      <c r="E103" s="232"/>
      <c r="F103" s="232" t="s">
        <v>5644</v>
      </c>
      <c r="G103" s="233"/>
      <c r="H103" s="232" t="s">
        <v>55</v>
      </c>
      <c r="I103" s="232" t="s">
        <v>58</v>
      </c>
      <c r="J103" s="232" t="s">
        <v>5645</v>
      </c>
      <c r="K103" s="231"/>
    </row>
    <row r="104" spans="2:11" s="1" customFormat="1" ht="17.25" customHeight="1">
      <c r="B104" s="230"/>
      <c r="C104" s="234" t="s">
        <v>5646</v>
      </c>
      <c r="D104" s="234"/>
      <c r="E104" s="234"/>
      <c r="F104" s="235" t="s">
        <v>5647</v>
      </c>
      <c r="G104" s="236"/>
      <c r="H104" s="234"/>
      <c r="I104" s="234"/>
      <c r="J104" s="234" t="s">
        <v>5648</v>
      </c>
      <c r="K104" s="231"/>
    </row>
    <row r="105" spans="2:11" s="1" customFormat="1" ht="5.25" customHeight="1">
      <c r="B105" s="230"/>
      <c r="C105" s="232"/>
      <c r="D105" s="232"/>
      <c r="E105" s="232"/>
      <c r="F105" s="232"/>
      <c r="G105" s="250"/>
      <c r="H105" s="232"/>
      <c r="I105" s="232"/>
      <c r="J105" s="232"/>
      <c r="K105" s="231"/>
    </row>
    <row r="106" spans="2:11" s="1" customFormat="1" ht="15" customHeight="1">
      <c r="B106" s="230"/>
      <c r="C106" s="219" t="s">
        <v>54</v>
      </c>
      <c r="D106" s="239"/>
      <c r="E106" s="239"/>
      <c r="F106" s="240" t="s">
        <v>5649</v>
      </c>
      <c r="G106" s="219"/>
      <c r="H106" s="219" t="s">
        <v>5689</v>
      </c>
      <c r="I106" s="219" t="s">
        <v>5651</v>
      </c>
      <c r="J106" s="219">
        <v>20</v>
      </c>
      <c r="K106" s="231"/>
    </row>
    <row r="107" spans="2:11" s="1" customFormat="1" ht="15" customHeight="1">
      <c r="B107" s="230"/>
      <c r="C107" s="219" t="s">
        <v>5652</v>
      </c>
      <c r="D107" s="219"/>
      <c r="E107" s="219"/>
      <c r="F107" s="240" t="s">
        <v>5649</v>
      </c>
      <c r="G107" s="219"/>
      <c r="H107" s="219" t="s">
        <v>5689</v>
      </c>
      <c r="I107" s="219" t="s">
        <v>5651</v>
      </c>
      <c r="J107" s="219">
        <v>120</v>
      </c>
      <c r="K107" s="231"/>
    </row>
    <row r="108" spans="2:11" s="1" customFormat="1" ht="15" customHeight="1">
      <c r="B108" s="242"/>
      <c r="C108" s="219" t="s">
        <v>5654</v>
      </c>
      <c r="D108" s="219"/>
      <c r="E108" s="219"/>
      <c r="F108" s="240" t="s">
        <v>5655</v>
      </c>
      <c r="G108" s="219"/>
      <c r="H108" s="219" t="s">
        <v>5689</v>
      </c>
      <c r="I108" s="219" t="s">
        <v>5651</v>
      </c>
      <c r="J108" s="219">
        <v>50</v>
      </c>
      <c r="K108" s="231"/>
    </row>
    <row r="109" spans="2:11" s="1" customFormat="1" ht="15" customHeight="1">
      <c r="B109" s="242"/>
      <c r="C109" s="219" t="s">
        <v>5657</v>
      </c>
      <c r="D109" s="219"/>
      <c r="E109" s="219"/>
      <c r="F109" s="240" t="s">
        <v>5649</v>
      </c>
      <c r="G109" s="219"/>
      <c r="H109" s="219" t="s">
        <v>5689</v>
      </c>
      <c r="I109" s="219" t="s">
        <v>5659</v>
      </c>
      <c r="J109" s="219"/>
      <c r="K109" s="231"/>
    </row>
    <row r="110" spans="2:11" s="1" customFormat="1" ht="15" customHeight="1">
      <c r="B110" s="242"/>
      <c r="C110" s="219" t="s">
        <v>5668</v>
      </c>
      <c r="D110" s="219"/>
      <c r="E110" s="219"/>
      <c r="F110" s="240" t="s">
        <v>5655</v>
      </c>
      <c r="G110" s="219"/>
      <c r="H110" s="219" t="s">
        <v>5689</v>
      </c>
      <c r="I110" s="219" t="s">
        <v>5651</v>
      </c>
      <c r="J110" s="219">
        <v>50</v>
      </c>
      <c r="K110" s="231"/>
    </row>
    <row r="111" spans="2:11" s="1" customFormat="1" ht="15" customHeight="1">
      <c r="B111" s="242"/>
      <c r="C111" s="219" t="s">
        <v>5676</v>
      </c>
      <c r="D111" s="219"/>
      <c r="E111" s="219"/>
      <c r="F111" s="240" t="s">
        <v>5655</v>
      </c>
      <c r="G111" s="219"/>
      <c r="H111" s="219" t="s">
        <v>5689</v>
      </c>
      <c r="I111" s="219" t="s">
        <v>5651</v>
      </c>
      <c r="J111" s="219">
        <v>50</v>
      </c>
      <c r="K111" s="231"/>
    </row>
    <row r="112" spans="2:11" s="1" customFormat="1" ht="15" customHeight="1">
      <c r="B112" s="242"/>
      <c r="C112" s="219" t="s">
        <v>5674</v>
      </c>
      <c r="D112" s="219"/>
      <c r="E112" s="219"/>
      <c r="F112" s="240" t="s">
        <v>5655</v>
      </c>
      <c r="G112" s="219"/>
      <c r="H112" s="219" t="s">
        <v>5689</v>
      </c>
      <c r="I112" s="219" t="s">
        <v>5651</v>
      </c>
      <c r="J112" s="219">
        <v>50</v>
      </c>
      <c r="K112" s="231"/>
    </row>
    <row r="113" spans="2:11" s="1" customFormat="1" ht="15" customHeight="1">
      <c r="B113" s="242"/>
      <c r="C113" s="219" t="s">
        <v>54</v>
      </c>
      <c r="D113" s="219"/>
      <c r="E113" s="219"/>
      <c r="F113" s="240" t="s">
        <v>5649</v>
      </c>
      <c r="G113" s="219"/>
      <c r="H113" s="219" t="s">
        <v>5690</v>
      </c>
      <c r="I113" s="219" t="s">
        <v>5651</v>
      </c>
      <c r="J113" s="219">
        <v>20</v>
      </c>
      <c r="K113" s="231"/>
    </row>
    <row r="114" spans="2:11" s="1" customFormat="1" ht="15" customHeight="1">
      <c r="B114" s="242"/>
      <c r="C114" s="219" t="s">
        <v>5691</v>
      </c>
      <c r="D114" s="219"/>
      <c r="E114" s="219"/>
      <c r="F114" s="240" t="s">
        <v>5649</v>
      </c>
      <c r="G114" s="219"/>
      <c r="H114" s="219" t="s">
        <v>5692</v>
      </c>
      <c r="I114" s="219" t="s">
        <v>5651</v>
      </c>
      <c r="J114" s="219">
        <v>120</v>
      </c>
      <c r="K114" s="231"/>
    </row>
    <row r="115" spans="2:11" s="1" customFormat="1" ht="15" customHeight="1">
      <c r="B115" s="242"/>
      <c r="C115" s="219" t="s">
        <v>39</v>
      </c>
      <c r="D115" s="219"/>
      <c r="E115" s="219"/>
      <c r="F115" s="240" t="s">
        <v>5649</v>
      </c>
      <c r="G115" s="219"/>
      <c r="H115" s="219" t="s">
        <v>5693</v>
      </c>
      <c r="I115" s="219" t="s">
        <v>5684</v>
      </c>
      <c r="J115" s="219"/>
      <c r="K115" s="231"/>
    </row>
    <row r="116" spans="2:11" s="1" customFormat="1" ht="15" customHeight="1">
      <c r="B116" s="242"/>
      <c r="C116" s="219" t="s">
        <v>49</v>
      </c>
      <c r="D116" s="219"/>
      <c r="E116" s="219"/>
      <c r="F116" s="240" t="s">
        <v>5649</v>
      </c>
      <c r="G116" s="219"/>
      <c r="H116" s="219" t="s">
        <v>5694</v>
      </c>
      <c r="I116" s="219" t="s">
        <v>5684</v>
      </c>
      <c r="J116" s="219"/>
      <c r="K116" s="231"/>
    </row>
    <row r="117" spans="2:11" s="1" customFormat="1" ht="15" customHeight="1">
      <c r="B117" s="242"/>
      <c r="C117" s="219" t="s">
        <v>58</v>
      </c>
      <c r="D117" s="219"/>
      <c r="E117" s="219"/>
      <c r="F117" s="240" t="s">
        <v>5649</v>
      </c>
      <c r="G117" s="219"/>
      <c r="H117" s="219" t="s">
        <v>5695</v>
      </c>
      <c r="I117" s="219" t="s">
        <v>5696</v>
      </c>
      <c r="J117" s="219"/>
      <c r="K117" s="231"/>
    </row>
    <row r="118" spans="2:11" s="1" customFormat="1" ht="15" customHeight="1">
      <c r="B118" s="245"/>
      <c r="C118" s="251"/>
      <c r="D118" s="251"/>
      <c r="E118" s="251"/>
      <c r="F118" s="251"/>
      <c r="G118" s="251"/>
      <c r="H118" s="251"/>
      <c r="I118" s="251"/>
      <c r="J118" s="251"/>
      <c r="K118" s="247"/>
    </row>
    <row r="119" spans="2:11" s="1" customFormat="1" ht="18.75" customHeight="1">
      <c r="B119" s="252"/>
      <c r="C119" s="253"/>
      <c r="D119" s="253"/>
      <c r="E119" s="253"/>
      <c r="F119" s="254"/>
      <c r="G119" s="253"/>
      <c r="H119" s="253"/>
      <c r="I119" s="253"/>
      <c r="J119" s="253"/>
      <c r="K119" s="252"/>
    </row>
    <row r="120" spans="2:11" s="1" customFormat="1" ht="18.75" customHeight="1">
      <c r="B120" s="226"/>
      <c r="C120" s="226"/>
      <c r="D120" s="226"/>
      <c r="E120" s="226"/>
      <c r="F120" s="226"/>
      <c r="G120" s="226"/>
      <c r="H120" s="226"/>
      <c r="I120" s="226"/>
      <c r="J120" s="226"/>
      <c r="K120" s="226"/>
    </row>
    <row r="121" spans="2:11" s="1" customFormat="1" ht="7.5" customHeight="1">
      <c r="B121" s="255"/>
      <c r="C121" s="256"/>
      <c r="D121" s="256"/>
      <c r="E121" s="256"/>
      <c r="F121" s="256"/>
      <c r="G121" s="256"/>
      <c r="H121" s="256"/>
      <c r="I121" s="256"/>
      <c r="J121" s="256"/>
      <c r="K121" s="257"/>
    </row>
    <row r="122" spans="2:11" s="1" customFormat="1" ht="45" customHeight="1">
      <c r="B122" s="258"/>
      <c r="C122" s="339" t="s">
        <v>5697</v>
      </c>
      <c r="D122" s="339"/>
      <c r="E122" s="339"/>
      <c r="F122" s="339"/>
      <c r="G122" s="339"/>
      <c r="H122" s="339"/>
      <c r="I122" s="339"/>
      <c r="J122" s="339"/>
      <c r="K122" s="259"/>
    </row>
    <row r="123" spans="2:11" s="1" customFormat="1" ht="17.25" customHeight="1">
      <c r="B123" s="260"/>
      <c r="C123" s="232" t="s">
        <v>5643</v>
      </c>
      <c r="D123" s="232"/>
      <c r="E123" s="232"/>
      <c r="F123" s="232" t="s">
        <v>5644</v>
      </c>
      <c r="G123" s="233"/>
      <c r="H123" s="232" t="s">
        <v>55</v>
      </c>
      <c r="I123" s="232" t="s">
        <v>58</v>
      </c>
      <c r="J123" s="232" t="s">
        <v>5645</v>
      </c>
      <c r="K123" s="261"/>
    </row>
    <row r="124" spans="2:11" s="1" customFormat="1" ht="17.25" customHeight="1">
      <c r="B124" s="260"/>
      <c r="C124" s="234" t="s">
        <v>5646</v>
      </c>
      <c r="D124" s="234"/>
      <c r="E124" s="234"/>
      <c r="F124" s="235" t="s">
        <v>5647</v>
      </c>
      <c r="G124" s="236"/>
      <c r="H124" s="234"/>
      <c r="I124" s="234"/>
      <c r="J124" s="234" t="s">
        <v>5648</v>
      </c>
      <c r="K124" s="261"/>
    </row>
    <row r="125" spans="2:11" s="1" customFormat="1" ht="5.25" customHeight="1">
      <c r="B125" s="262"/>
      <c r="C125" s="237"/>
      <c r="D125" s="237"/>
      <c r="E125" s="237"/>
      <c r="F125" s="237"/>
      <c r="G125" s="263"/>
      <c r="H125" s="237"/>
      <c r="I125" s="237"/>
      <c r="J125" s="237"/>
      <c r="K125" s="264"/>
    </row>
    <row r="126" spans="2:11" s="1" customFormat="1" ht="15" customHeight="1">
      <c r="B126" s="262"/>
      <c r="C126" s="219" t="s">
        <v>5652</v>
      </c>
      <c r="D126" s="239"/>
      <c r="E126" s="239"/>
      <c r="F126" s="240" t="s">
        <v>5649</v>
      </c>
      <c r="G126" s="219"/>
      <c r="H126" s="219" t="s">
        <v>5689</v>
      </c>
      <c r="I126" s="219" t="s">
        <v>5651</v>
      </c>
      <c r="J126" s="219">
        <v>120</v>
      </c>
      <c r="K126" s="265"/>
    </row>
    <row r="127" spans="2:11" s="1" customFormat="1" ht="15" customHeight="1">
      <c r="B127" s="262"/>
      <c r="C127" s="219" t="s">
        <v>5698</v>
      </c>
      <c r="D127" s="219"/>
      <c r="E127" s="219"/>
      <c r="F127" s="240" t="s">
        <v>5649</v>
      </c>
      <c r="G127" s="219"/>
      <c r="H127" s="219" t="s">
        <v>5699</v>
      </c>
      <c r="I127" s="219" t="s">
        <v>5651</v>
      </c>
      <c r="J127" s="219" t="s">
        <v>5700</v>
      </c>
      <c r="K127" s="265"/>
    </row>
    <row r="128" spans="2:11" s="1" customFormat="1" ht="15" customHeight="1">
      <c r="B128" s="262"/>
      <c r="C128" s="219" t="s">
        <v>5597</v>
      </c>
      <c r="D128" s="219"/>
      <c r="E128" s="219"/>
      <c r="F128" s="240" t="s">
        <v>5649</v>
      </c>
      <c r="G128" s="219"/>
      <c r="H128" s="219" t="s">
        <v>5701</v>
      </c>
      <c r="I128" s="219" t="s">
        <v>5651</v>
      </c>
      <c r="J128" s="219" t="s">
        <v>5700</v>
      </c>
      <c r="K128" s="265"/>
    </row>
    <row r="129" spans="2:11" s="1" customFormat="1" ht="15" customHeight="1">
      <c r="B129" s="262"/>
      <c r="C129" s="219" t="s">
        <v>5660</v>
      </c>
      <c r="D129" s="219"/>
      <c r="E129" s="219"/>
      <c r="F129" s="240" t="s">
        <v>5655</v>
      </c>
      <c r="G129" s="219"/>
      <c r="H129" s="219" t="s">
        <v>5661</v>
      </c>
      <c r="I129" s="219" t="s">
        <v>5651</v>
      </c>
      <c r="J129" s="219">
        <v>15</v>
      </c>
      <c r="K129" s="265"/>
    </row>
    <row r="130" spans="2:11" s="1" customFormat="1" ht="15" customHeight="1">
      <c r="B130" s="262"/>
      <c r="C130" s="243" t="s">
        <v>5662</v>
      </c>
      <c r="D130" s="243"/>
      <c r="E130" s="243"/>
      <c r="F130" s="244" t="s">
        <v>5655</v>
      </c>
      <c r="G130" s="243"/>
      <c r="H130" s="243" t="s">
        <v>5663</v>
      </c>
      <c r="I130" s="243" t="s">
        <v>5651</v>
      </c>
      <c r="J130" s="243">
        <v>15</v>
      </c>
      <c r="K130" s="265"/>
    </row>
    <row r="131" spans="2:11" s="1" customFormat="1" ht="15" customHeight="1">
      <c r="B131" s="262"/>
      <c r="C131" s="243" t="s">
        <v>5664</v>
      </c>
      <c r="D131" s="243"/>
      <c r="E131" s="243"/>
      <c r="F131" s="244" t="s">
        <v>5655</v>
      </c>
      <c r="G131" s="243"/>
      <c r="H131" s="243" t="s">
        <v>5665</v>
      </c>
      <c r="I131" s="243" t="s">
        <v>5651</v>
      </c>
      <c r="J131" s="243">
        <v>20</v>
      </c>
      <c r="K131" s="265"/>
    </row>
    <row r="132" spans="2:11" s="1" customFormat="1" ht="15" customHeight="1">
      <c r="B132" s="262"/>
      <c r="C132" s="243" t="s">
        <v>5666</v>
      </c>
      <c r="D132" s="243"/>
      <c r="E132" s="243"/>
      <c r="F132" s="244" t="s">
        <v>5655</v>
      </c>
      <c r="G132" s="243"/>
      <c r="H132" s="243" t="s">
        <v>5667</v>
      </c>
      <c r="I132" s="243" t="s">
        <v>5651</v>
      </c>
      <c r="J132" s="243">
        <v>20</v>
      </c>
      <c r="K132" s="265"/>
    </row>
    <row r="133" spans="2:11" s="1" customFormat="1" ht="15" customHeight="1">
      <c r="B133" s="262"/>
      <c r="C133" s="219" t="s">
        <v>5654</v>
      </c>
      <c r="D133" s="219"/>
      <c r="E133" s="219"/>
      <c r="F133" s="240" t="s">
        <v>5655</v>
      </c>
      <c r="G133" s="219"/>
      <c r="H133" s="219" t="s">
        <v>5689</v>
      </c>
      <c r="I133" s="219" t="s">
        <v>5651</v>
      </c>
      <c r="J133" s="219">
        <v>50</v>
      </c>
      <c r="K133" s="265"/>
    </row>
    <row r="134" spans="2:11" s="1" customFormat="1" ht="15" customHeight="1">
      <c r="B134" s="262"/>
      <c r="C134" s="219" t="s">
        <v>5668</v>
      </c>
      <c r="D134" s="219"/>
      <c r="E134" s="219"/>
      <c r="F134" s="240" t="s">
        <v>5655</v>
      </c>
      <c r="G134" s="219"/>
      <c r="H134" s="219" t="s">
        <v>5689</v>
      </c>
      <c r="I134" s="219" t="s">
        <v>5651</v>
      </c>
      <c r="J134" s="219">
        <v>50</v>
      </c>
      <c r="K134" s="265"/>
    </row>
    <row r="135" spans="2:11" s="1" customFormat="1" ht="15" customHeight="1">
      <c r="B135" s="262"/>
      <c r="C135" s="219" t="s">
        <v>5674</v>
      </c>
      <c r="D135" s="219"/>
      <c r="E135" s="219"/>
      <c r="F135" s="240" t="s">
        <v>5655</v>
      </c>
      <c r="G135" s="219"/>
      <c r="H135" s="219" t="s">
        <v>5689</v>
      </c>
      <c r="I135" s="219" t="s">
        <v>5651</v>
      </c>
      <c r="J135" s="219">
        <v>50</v>
      </c>
      <c r="K135" s="265"/>
    </row>
    <row r="136" spans="2:11" s="1" customFormat="1" ht="15" customHeight="1">
      <c r="B136" s="262"/>
      <c r="C136" s="219" t="s">
        <v>5676</v>
      </c>
      <c r="D136" s="219"/>
      <c r="E136" s="219"/>
      <c r="F136" s="240" t="s">
        <v>5655</v>
      </c>
      <c r="G136" s="219"/>
      <c r="H136" s="219" t="s">
        <v>5689</v>
      </c>
      <c r="I136" s="219" t="s">
        <v>5651</v>
      </c>
      <c r="J136" s="219">
        <v>50</v>
      </c>
      <c r="K136" s="265"/>
    </row>
    <row r="137" spans="2:11" s="1" customFormat="1" ht="15" customHeight="1">
      <c r="B137" s="262"/>
      <c r="C137" s="219" t="s">
        <v>5677</v>
      </c>
      <c r="D137" s="219"/>
      <c r="E137" s="219"/>
      <c r="F137" s="240" t="s">
        <v>5655</v>
      </c>
      <c r="G137" s="219"/>
      <c r="H137" s="219" t="s">
        <v>5702</v>
      </c>
      <c r="I137" s="219" t="s">
        <v>5651</v>
      </c>
      <c r="J137" s="219">
        <v>255</v>
      </c>
      <c r="K137" s="265"/>
    </row>
    <row r="138" spans="2:11" s="1" customFormat="1" ht="15" customHeight="1">
      <c r="B138" s="262"/>
      <c r="C138" s="219" t="s">
        <v>5679</v>
      </c>
      <c r="D138" s="219"/>
      <c r="E138" s="219"/>
      <c r="F138" s="240" t="s">
        <v>5649</v>
      </c>
      <c r="G138" s="219"/>
      <c r="H138" s="219" t="s">
        <v>5703</v>
      </c>
      <c r="I138" s="219" t="s">
        <v>5681</v>
      </c>
      <c r="J138" s="219"/>
      <c r="K138" s="265"/>
    </row>
    <row r="139" spans="2:11" s="1" customFormat="1" ht="15" customHeight="1">
      <c r="B139" s="262"/>
      <c r="C139" s="219" t="s">
        <v>5682</v>
      </c>
      <c r="D139" s="219"/>
      <c r="E139" s="219"/>
      <c r="F139" s="240" t="s">
        <v>5649</v>
      </c>
      <c r="G139" s="219"/>
      <c r="H139" s="219" t="s">
        <v>5704</v>
      </c>
      <c r="I139" s="219" t="s">
        <v>5684</v>
      </c>
      <c r="J139" s="219"/>
      <c r="K139" s="265"/>
    </row>
    <row r="140" spans="2:11" s="1" customFormat="1" ht="15" customHeight="1">
      <c r="B140" s="262"/>
      <c r="C140" s="219" t="s">
        <v>5685</v>
      </c>
      <c r="D140" s="219"/>
      <c r="E140" s="219"/>
      <c r="F140" s="240" t="s">
        <v>5649</v>
      </c>
      <c r="G140" s="219"/>
      <c r="H140" s="219" t="s">
        <v>5685</v>
      </c>
      <c r="I140" s="219" t="s">
        <v>5684</v>
      </c>
      <c r="J140" s="219"/>
      <c r="K140" s="265"/>
    </row>
    <row r="141" spans="2:11" s="1" customFormat="1" ht="15" customHeight="1">
      <c r="B141" s="262"/>
      <c r="C141" s="219" t="s">
        <v>39</v>
      </c>
      <c r="D141" s="219"/>
      <c r="E141" s="219"/>
      <c r="F141" s="240" t="s">
        <v>5649</v>
      </c>
      <c r="G141" s="219"/>
      <c r="H141" s="219" t="s">
        <v>5705</v>
      </c>
      <c r="I141" s="219" t="s">
        <v>5684</v>
      </c>
      <c r="J141" s="219"/>
      <c r="K141" s="265"/>
    </row>
    <row r="142" spans="2:11" s="1" customFormat="1" ht="15" customHeight="1">
      <c r="B142" s="262"/>
      <c r="C142" s="219" t="s">
        <v>5706</v>
      </c>
      <c r="D142" s="219"/>
      <c r="E142" s="219"/>
      <c r="F142" s="240" t="s">
        <v>5649</v>
      </c>
      <c r="G142" s="219"/>
      <c r="H142" s="219" t="s">
        <v>5707</v>
      </c>
      <c r="I142" s="219" t="s">
        <v>5684</v>
      </c>
      <c r="J142" s="219"/>
      <c r="K142" s="265"/>
    </row>
    <row r="143" spans="2:11" s="1" customFormat="1" ht="15" customHeight="1">
      <c r="B143" s="266"/>
      <c r="C143" s="267"/>
      <c r="D143" s="267"/>
      <c r="E143" s="267"/>
      <c r="F143" s="267"/>
      <c r="G143" s="267"/>
      <c r="H143" s="267"/>
      <c r="I143" s="267"/>
      <c r="J143" s="267"/>
      <c r="K143" s="268"/>
    </row>
    <row r="144" spans="2:11" s="1" customFormat="1" ht="18.75" customHeight="1">
      <c r="B144" s="253"/>
      <c r="C144" s="253"/>
      <c r="D144" s="253"/>
      <c r="E144" s="253"/>
      <c r="F144" s="254"/>
      <c r="G144" s="253"/>
      <c r="H144" s="253"/>
      <c r="I144" s="253"/>
      <c r="J144" s="253"/>
      <c r="K144" s="253"/>
    </row>
    <row r="145" spans="2:11" s="1" customFormat="1" ht="18.75" customHeight="1">
      <c r="B145" s="226"/>
      <c r="C145" s="226"/>
      <c r="D145" s="226"/>
      <c r="E145" s="226"/>
      <c r="F145" s="226"/>
      <c r="G145" s="226"/>
      <c r="H145" s="226"/>
      <c r="I145" s="226"/>
      <c r="J145" s="226"/>
      <c r="K145" s="226"/>
    </row>
    <row r="146" spans="2:11" s="1" customFormat="1" ht="7.5" customHeight="1">
      <c r="B146" s="227"/>
      <c r="C146" s="228"/>
      <c r="D146" s="228"/>
      <c r="E146" s="228"/>
      <c r="F146" s="228"/>
      <c r="G146" s="228"/>
      <c r="H146" s="228"/>
      <c r="I146" s="228"/>
      <c r="J146" s="228"/>
      <c r="K146" s="229"/>
    </row>
    <row r="147" spans="2:11" s="1" customFormat="1" ht="45" customHeight="1">
      <c r="B147" s="230"/>
      <c r="C147" s="338" t="s">
        <v>5708</v>
      </c>
      <c r="D147" s="338"/>
      <c r="E147" s="338"/>
      <c r="F147" s="338"/>
      <c r="G147" s="338"/>
      <c r="H147" s="338"/>
      <c r="I147" s="338"/>
      <c r="J147" s="338"/>
      <c r="K147" s="231"/>
    </row>
    <row r="148" spans="2:11" s="1" customFormat="1" ht="17.25" customHeight="1">
      <c r="B148" s="230"/>
      <c r="C148" s="232" t="s">
        <v>5643</v>
      </c>
      <c r="D148" s="232"/>
      <c r="E148" s="232"/>
      <c r="F148" s="232" t="s">
        <v>5644</v>
      </c>
      <c r="G148" s="233"/>
      <c r="H148" s="232" t="s">
        <v>55</v>
      </c>
      <c r="I148" s="232" t="s">
        <v>58</v>
      </c>
      <c r="J148" s="232" t="s">
        <v>5645</v>
      </c>
      <c r="K148" s="231"/>
    </row>
    <row r="149" spans="2:11" s="1" customFormat="1" ht="17.25" customHeight="1">
      <c r="B149" s="230"/>
      <c r="C149" s="234" t="s">
        <v>5646</v>
      </c>
      <c r="D149" s="234"/>
      <c r="E149" s="234"/>
      <c r="F149" s="235" t="s">
        <v>5647</v>
      </c>
      <c r="G149" s="236"/>
      <c r="H149" s="234"/>
      <c r="I149" s="234"/>
      <c r="J149" s="234" t="s">
        <v>5648</v>
      </c>
      <c r="K149" s="231"/>
    </row>
    <row r="150" spans="2:11" s="1" customFormat="1" ht="5.25" customHeight="1">
      <c r="B150" s="242"/>
      <c r="C150" s="237"/>
      <c r="D150" s="237"/>
      <c r="E150" s="237"/>
      <c r="F150" s="237"/>
      <c r="G150" s="238"/>
      <c r="H150" s="237"/>
      <c r="I150" s="237"/>
      <c r="J150" s="237"/>
      <c r="K150" s="265"/>
    </row>
    <row r="151" spans="2:11" s="1" customFormat="1" ht="15" customHeight="1">
      <c r="B151" s="242"/>
      <c r="C151" s="269" t="s">
        <v>5652</v>
      </c>
      <c r="D151" s="219"/>
      <c r="E151" s="219"/>
      <c r="F151" s="270" t="s">
        <v>5649</v>
      </c>
      <c r="G151" s="219"/>
      <c r="H151" s="269" t="s">
        <v>5689</v>
      </c>
      <c r="I151" s="269" t="s">
        <v>5651</v>
      </c>
      <c r="J151" s="269">
        <v>120</v>
      </c>
      <c r="K151" s="265"/>
    </row>
    <row r="152" spans="2:11" s="1" customFormat="1" ht="15" customHeight="1">
      <c r="B152" s="242"/>
      <c r="C152" s="269" t="s">
        <v>5698</v>
      </c>
      <c r="D152" s="219"/>
      <c r="E152" s="219"/>
      <c r="F152" s="270" t="s">
        <v>5649</v>
      </c>
      <c r="G152" s="219"/>
      <c r="H152" s="269" t="s">
        <v>5709</v>
      </c>
      <c r="I152" s="269" t="s">
        <v>5651</v>
      </c>
      <c r="J152" s="269" t="s">
        <v>5700</v>
      </c>
      <c r="K152" s="265"/>
    </row>
    <row r="153" spans="2:11" s="1" customFormat="1" ht="15" customHeight="1">
      <c r="B153" s="242"/>
      <c r="C153" s="269" t="s">
        <v>5597</v>
      </c>
      <c r="D153" s="219"/>
      <c r="E153" s="219"/>
      <c r="F153" s="270" t="s">
        <v>5649</v>
      </c>
      <c r="G153" s="219"/>
      <c r="H153" s="269" t="s">
        <v>5710</v>
      </c>
      <c r="I153" s="269" t="s">
        <v>5651</v>
      </c>
      <c r="J153" s="269" t="s">
        <v>5700</v>
      </c>
      <c r="K153" s="265"/>
    </row>
    <row r="154" spans="2:11" s="1" customFormat="1" ht="15" customHeight="1">
      <c r="B154" s="242"/>
      <c r="C154" s="269" t="s">
        <v>5654</v>
      </c>
      <c r="D154" s="219"/>
      <c r="E154" s="219"/>
      <c r="F154" s="270" t="s">
        <v>5655</v>
      </c>
      <c r="G154" s="219"/>
      <c r="H154" s="269" t="s">
        <v>5689</v>
      </c>
      <c r="I154" s="269" t="s">
        <v>5651</v>
      </c>
      <c r="J154" s="269">
        <v>50</v>
      </c>
      <c r="K154" s="265"/>
    </row>
    <row r="155" spans="2:11" s="1" customFormat="1" ht="15" customHeight="1">
      <c r="B155" s="242"/>
      <c r="C155" s="269" t="s">
        <v>5657</v>
      </c>
      <c r="D155" s="219"/>
      <c r="E155" s="219"/>
      <c r="F155" s="270" t="s">
        <v>5649</v>
      </c>
      <c r="G155" s="219"/>
      <c r="H155" s="269" t="s">
        <v>5689</v>
      </c>
      <c r="I155" s="269" t="s">
        <v>5659</v>
      </c>
      <c r="J155" s="269"/>
      <c r="K155" s="265"/>
    </row>
    <row r="156" spans="2:11" s="1" customFormat="1" ht="15" customHeight="1">
      <c r="B156" s="242"/>
      <c r="C156" s="269" t="s">
        <v>5668</v>
      </c>
      <c r="D156" s="219"/>
      <c r="E156" s="219"/>
      <c r="F156" s="270" t="s">
        <v>5655</v>
      </c>
      <c r="G156" s="219"/>
      <c r="H156" s="269" t="s">
        <v>5689</v>
      </c>
      <c r="I156" s="269" t="s">
        <v>5651</v>
      </c>
      <c r="J156" s="269">
        <v>50</v>
      </c>
      <c r="K156" s="265"/>
    </row>
    <row r="157" spans="2:11" s="1" customFormat="1" ht="15" customHeight="1">
      <c r="B157" s="242"/>
      <c r="C157" s="269" t="s">
        <v>5676</v>
      </c>
      <c r="D157" s="219"/>
      <c r="E157" s="219"/>
      <c r="F157" s="270" t="s">
        <v>5655</v>
      </c>
      <c r="G157" s="219"/>
      <c r="H157" s="269" t="s">
        <v>5689</v>
      </c>
      <c r="I157" s="269" t="s">
        <v>5651</v>
      </c>
      <c r="J157" s="269">
        <v>50</v>
      </c>
      <c r="K157" s="265"/>
    </row>
    <row r="158" spans="2:11" s="1" customFormat="1" ht="15" customHeight="1">
      <c r="B158" s="242"/>
      <c r="C158" s="269" t="s">
        <v>5674</v>
      </c>
      <c r="D158" s="219"/>
      <c r="E158" s="219"/>
      <c r="F158" s="270" t="s">
        <v>5655</v>
      </c>
      <c r="G158" s="219"/>
      <c r="H158" s="269" t="s">
        <v>5689</v>
      </c>
      <c r="I158" s="269" t="s">
        <v>5651</v>
      </c>
      <c r="J158" s="269">
        <v>50</v>
      </c>
      <c r="K158" s="265"/>
    </row>
    <row r="159" spans="2:11" s="1" customFormat="1" ht="15" customHeight="1">
      <c r="B159" s="242"/>
      <c r="C159" s="269" t="s">
        <v>94</v>
      </c>
      <c r="D159" s="219"/>
      <c r="E159" s="219"/>
      <c r="F159" s="270" t="s">
        <v>5649</v>
      </c>
      <c r="G159" s="219"/>
      <c r="H159" s="269" t="s">
        <v>5711</v>
      </c>
      <c r="I159" s="269" t="s">
        <v>5651</v>
      </c>
      <c r="J159" s="269" t="s">
        <v>5712</v>
      </c>
      <c r="K159" s="265"/>
    </row>
    <row r="160" spans="2:11" s="1" customFormat="1" ht="15" customHeight="1">
      <c r="B160" s="242"/>
      <c r="C160" s="269" t="s">
        <v>5713</v>
      </c>
      <c r="D160" s="219"/>
      <c r="E160" s="219"/>
      <c r="F160" s="270" t="s">
        <v>5649</v>
      </c>
      <c r="G160" s="219"/>
      <c r="H160" s="269" t="s">
        <v>5714</v>
      </c>
      <c r="I160" s="269" t="s">
        <v>5684</v>
      </c>
      <c r="J160" s="269"/>
      <c r="K160" s="265"/>
    </row>
    <row r="161" spans="2:11" s="1" customFormat="1" ht="15" customHeight="1">
      <c r="B161" s="271"/>
      <c r="C161" s="251"/>
      <c r="D161" s="251"/>
      <c r="E161" s="251"/>
      <c r="F161" s="251"/>
      <c r="G161" s="251"/>
      <c r="H161" s="251"/>
      <c r="I161" s="251"/>
      <c r="J161" s="251"/>
      <c r="K161" s="272"/>
    </row>
    <row r="162" spans="2:11" s="1" customFormat="1" ht="18.75" customHeight="1">
      <c r="B162" s="253"/>
      <c r="C162" s="263"/>
      <c r="D162" s="263"/>
      <c r="E162" s="263"/>
      <c r="F162" s="273"/>
      <c r="G162" s="263"/>
      <c r="H162" s="263"/>
      <c r="I162" s="263"/>
      <c r="J162" s="263"/>
      <c r="K162" s="253"/>
    </row>
    <row r="163" spans="2:11" s="1" customFormat="1" ht="18.75" customHeight="1">
      <c r="B163" s="226"/>
      <c r="C163" s="226"/>
      <c r="D163" s="226"/>
      <c r="E163" s="226"/>
      <c r="F163" s="226"/>
      <c r="G163" s="226"/>
      <c r="H163" s="226"/>
      <c r="I163" s="226"/>
      <c r="J163" s="226"/>
      <c r="K163" s="226"/>
    </row>
    <row r="164" spans="2:11" s="1" customFormat="1" ht="7.5" customHeight="1">
      <c r="B164" s="208"/>
      <c r="C164" s="209"/>
      <c r="D164" s="209"/>
      <c r="E164" s="209"/>
      <c r="F164" s="209"/>
      <c r="G164" s="209"/>
      <c r="H164" s="209"/>
      <c r="I164" s="209"/>
      <c r="J164" s="209"/>
      <c r="K164" s="210"/>
    </row>
    <row r="165" spans="2:11" s="1" customFormat="1" ht="45" customHeight="1">
      <c r="B165" s="211"/>
      <c r="C165" s="339" t="s">
        <v>5715</v>
      </c>
      <c r="D165" s="339"/>
      <c r="E165" s="339"/>
      <c r="F165" s="339"/>
      <c r="G165" s="339"/>
      <c r="H165" s="339"/>
      <c r="I165" s="339"/>
      <c r="J165" s="339"/>
      <c r="K165" s="212"/>
    </row>
    <row r="166" spans="2:11" s="1" customFormat="1" ht="17.25" customHeight="1">
      <c r="B166" s="211"/>
      <c r="C166" s="232" t="s">
        <v>5643</v>
      </c>
      <c r="D166" s="232"/>
      <c r="E166" s="232"/>
      <c r="F166" s="232" t="s">
        <v>5644</v>
      </c>
      <c r="G166" s="274"/>
      <c r="H166" s="275" t="s">
        <v>55</v>
      </c>
      <c r="I166" s="275" t="s">
        <v>58</v>
      </c>
      <c r="J166" s="232" t="s">
        <v>5645</v>
      </c>
      <c r="K166" s="212"/>
    </row>
    <row r="167" spans="2:11" s="1" customFormat="1" ht="17.25" customHeight="1">
      <c r="B167" s="213"/>
      <c r="C167" s="234" t="s">
        <v>5646</v>
      </c>
      <c r="D167" s="234"/>
      <c r="E167" s="234"/>
      <c r="F167" s="235" t="s">
        <v>5647</v>
      </c>
      <c r="G167" s="276"/>
      <c r="H167" s="277"/>
      <c r="I167" s="277"/>
      <c r="J167" s="234" t="s">
        <v>5648</v>
      </c>
      <c r="K167" s="214"/>
    </row>
    <row r="168" spans="2:11" s="1" customFormat="1" ht="5.25" customHeight="1">
      <c r="B168" s="242"/>
      <c r="C168" s="237"/>
      <c r="D168" s="237"/>
      <c r="E168" s="237"/>
      <c r="F168" s="237"/>
      <c r="G168" s="238"/>
      <c r="H168" s="237"/>
      <c r="I168" s="237"/>
      <c r="J168" s="237"/>
      <c r="K168" s="265"/>
    </row>
    <row r="169" spans="2:11" s="1" customFormat="1" ht="15" customHeight="1">
      <c r="B169" s="242"/>
      <c r="C169" s="219" t="s">
        <v>5652</v>
      </c>
      <c r="D169" s="219"/>
      <c r="E169" s="219"/>
      <c r="F169" s="240" t="s">
        <v>5649</v>
      </c>
      <c r="G169" s="219"/>
      <c r="H169" s="219" t="s">
        <v>5689</v>
      </c>
      <c r="I169" s="219" t="s">
        <v>5651</v>
      </c>
      <c r="J169" s="219">
        <v>120</v>
      </c>
      <c r="K169" s="265"/>
    </row>
    <row r="170" spans="2:11" s="1" customFormat="1" ht="15" customHeight="1">
      <c r="B170" s="242"/>
      <c r="C170" s="219" t="s">
        <v>5698</v>
      </c>
      <c r="D170" s="219"/>
      <c r="E170" s="219"/>
      <c r="F170" s="240" t="s">
        <v>5649</v>
      </c>
      <c r="G170" s="219"/>
      <c r="H170" s="219" t="s">
        <v>5699</v>
      </c>
      <c r="I170" s="219" t="s">
        <v>5651</v>
      </c>
      <c r="J170" s="219" t="s">
        <v>5700</v>
      </c>
      <c r="K170" s="265"/>
    </row>
    <row r="171" spans="2:11" s="1" customFormat="1" ht="15" customHeight="1">
      <c r="B171" s="242"/>
      <c r="C171" s="219" t="s">
        <v>5597</v>
      </c>
      <c r="D171" s="219"/>
      <c r="E171" s="219"/>
      <c r="F171" s="240" t="s">
        <v>5649</v>
      </c>
      <c r="G171" s="219"/>
      <c r="H171" s="219" t="s">
        <v>5716</v>
      </c>
      <c r="I171" s="219" t="s">
        <v>5651</v>
      </c>
      <c r="J171" s="219" t="s">
        <v>5700</v>
      </c>
      <c r="K171" s="265"/>
    </row>
    <row r="172" spans="2:11" s="1" customFormat="1" ht="15" customHeight="1">
      <c r="B172" s="242"/>
      <c r="C172" s="219" t="s">
        <v>5654</v>
      </c>
      <c r="D172" s="219"/>
      <c r="E172" s="219"/>
      <c r="F172" s="240" t="s">
        <v>5655</v>
      </c>
      <c r="G172" s="219"/>
      <c r="H172" s="219" t="s">
        <v>5716</v>
      </c>
      <c r="I172" s="219" t="s">
        <v>5651</v>
      </c>
      <c r="J172" s="219">
        <v>50</v>
      </c>
      <c r="K172" s="265"/>
    </row>
    <row r="173" spans="2:11" s="1" customFormat="1" ht="15" customHeight="1">
      <c r="B173" s="242"/>
      <c r="C173" s="219" t="s">
        <v>5657</v>
      </c>
      <c r="D173" s="219"/>
      <c r="E173" s="219"/>
      <c r="F173" s="240" t="s">
        <v>5649</v>
      </c>
      <c r="G173" s="219"/>
      <c r="H173" s="219" t="s">
        <v>5716</v>
      </c>
      <c r="I173" s="219" t="s">
        <v>5659</v>
      </c>
      <c r="J173" s="219"/>
      <c r="K173" s="265"/>
    </row>
    <row r="174" spans="2:11" s="1" customFormat="1" ht="15" customHeight="1">
      <c r="B174" s="242"/>
      <c r="C174" s="219" t="s">
        <v>5668</v>
      </c>
      <c r="D174" s="219"/>
      <c r="E174" s="219"/>
      <c r="F174" s="240" t="s">
        <v>5655</v>
      </c>
      <c r="G174" s="219"/>
      <c r="H174" s="219" t="s">
        <v>5716</v>
      </c>
      <c r="I174" s="219" t="s">
        <v>5651</v>
      </c>
      <c r="J174" s="219">
        <v>50</v>
      </c>
      <c r="K174" s="265"/>
    </row>
    <row r="175" spans="2:11" s="1" customFormat="1" ht="15" customHeight="1">
      <c r="B175" s="242"/>
      <c r="C175" s="219" t="s">
        <v>5676</v>
      </c>
      <c r="D175" s="219"/>
      <c r="E175" s="219"/>
      <c r="F175" s="240" t="s">
        <v>5655</v>
      </c>
      <c r="G175" s="219"/>
      <c r="H175" s="219" t="s">
        <v>5716</v>
      </c>
      <c r="I175" s="219" t="s">
        <v>5651</v>
      </c>
      <c r="J175" s="219">
        <v>50</v>
      </c>
      <c r="K175" s="265"/>
    </row>
    <row r="176" spans="2:11" s="1" customFormat="1" ht="15" customHeight="1">
      <c r="B176" s="242"/>
      <c r="C176" s="219" t="s">
        <v>5674</v>
      </c>
      <c r="D176" s="219"/>
      <c r="E176" s="219"/>
      <c r="F176" s="240" t="s">
        <v>5655</v>
      </c>
      <c r="G176" s="219"/>
      <c r="H176" s="219" t="s">
        <v>5716</v>
      </c>
      <c r="I176" s="219" t="s">
        <v>5651</v>
      </c>
      <c r="J176" s="219">
        <v>50</v>
      </c>
      <c r="K176" s="265"/>
    </row>
    <row r="177" spans="2:11" s="1" customFormat="1" ht="15" customHeight="1">
      <c r="B177" s="242"/>
      <c r="C177" s="219" t="s">
        <v>122</v>
      </c>
      <c r="D177" s="219"/>
      <c r="E177" s="219"/>
      <c r="F177" s="240" t="s">
        <v>5649</v>
      </c>
      <c r="G177" s="219"/>
      <c r="H177" s="219" t="s">
        <v>5717</v>
      </c>
      <c r="I177" s="219" t="s">
        <v>5718</v>
      </c>
      <c r="J177" s="219"/>
      <c r="K177" s="265"/>
    </row>
    <row r="178" spans="2:11" s="1" customFormat="1" ht="15" customHeight="1">
      <c r="B178" s="242"/>
      <c r="C178" s="219" t="s">
        <v>58</v>
      </c>
      <c r="D178" s="219"/>
      <c r="E178" s="219"/>
      <c r="F178" s="240" t="s">
        <v>5649</v>
      </c>
      <c r="G178" s="219"/>
      <c r="H178" s="219" t="s">
        <v>5719</v>
      </c>
      <c r="I178" s="219" t="s">
        <v>5720</v>
      </c>
      <c r="J178" s="219">
        <v>1</v>
      </c>
      <c r="K178" s="265"/>
    </row>
    <row r="179" spans="2:11" s="1" customFormat="1" ht="15" customHeight="1">
      <c r="B179" s="242"/>
      <c r="C179" s="219" t="s">
        <v>54</v>
      </c>
      <c r="D179" s="219"/>
      <c r="E179" s="219"/>
      <c r="F179" s="240" t="s">
        <v>5649</v>
      </c>
      <c r="G179" s="219"/>
      <c r="H179" s="219" t="s">
        <v>5721</v>
      </c>
      <c r="I179" s="219" t="s">
        <v>5651</v>
      </c>
      <c r="J179" s="219">
        <v>20</v>
      </c>
      <c r="K179" s="265"/>
    </row>
    <row r="180" spans="2:11" s="1" customFormat="1" ht="15" customHeight="1">
      <c r="B180" s="242"/>
      <c r="C180" s="219" t="s">
        <v>55</v>
      </c>
      <c r="D180" s="219"/>
      <c r="E180" s="219"/>
      <c r="F180" s="240" t="s">
        <v>5649</v>
      </c>
      <c r="G180" s="219"/>
      <c r="H180" s="219" t="s">
        <v>5722</v>
      </c>
      <c r="I180" s="219" t="s">
        <v>5651</v>
      </c>
      <c r="J180" s="219">
        <v>255</v>
      </c>
      <c r="K180" s="265"/>
    </row>
    <row r="181" spans="2:11" s="1" customFormat="1" ht="15" customHeight="1">
      <c r="B181" s="242"/>
      <c r="C181" s="219" t="s">
        <v>123</v>
      </c>
      <c r="D181" s="219"/>
      <c r="E181" s="219"/>
      <c r="F181" s="240" t="s">
        <v>5649</v>
      </c>
      <c r="G181" s="219"/>
      <c r="H181" s="219" t="s">
        <v>5613</v>
      </c>
      <c r="I181" s="219" t="s">
        <v>5651</v>
      </c>
      <c r="J181" s="219">
        <v>10</v>
      </c>
      <c r="K181" s="265"/>
    </row>
    <row r="182" spans="2:11" s="1" customFormat="1" ht="15" customHeight="1">
      <c r="B182" s="242"/>
      <c r="C182" s="219" t="s">
        <v>124</v>
      </c>
      <c r="D182" s="219"/>
      <c r="E182" s="219"/>
      <c r="F182" s="240" t="s">
        <v>5649</v>
      </c>
      <c r="G182" s="219"/>
      <c r="H182" s="219" t="s">
        <v>5723</v>
      </c>
      <c r="I182" s="219" t="s">
        <v>5684</v>
      </c>
      <c r="J182" s="219"/>
      <c r="K182" s="265"/>
    </row>
    <row r="183" spans="2:11" s="1" customFormat="1" ht="15" customHeight="1">
      <c r="B183" s="242"/>
      <c r="C183" s="219" t="s">
        <v>5724</v>
      </c>
      <c r="D183" s="219"/>
      <c r="E183" s="219"/>
      <c r="F183" s="240" t="s">
        <v>5649</v>
      </c>
      <c r="G183" s="219"/>
      <c r="H183" s="219" t="s">
        <v>5725</v>
      </c>
      <c r="I183" s="219" t="s">
        <v>5684</v>
      </c>
      <c r="J183" s="219"/>
      <c r="K183" s="265"/>
    </row>
    <row r="184" spans="2:11" s="1" customFormat="1" ht="15" customHeight="1">
      <c r="B184" s="242"/>
      <c r="C184" s="219" t="s">
        <v>5713</v>
      </c>
      <c r="D184" s="219"/>
      <c r="E184" s="219"/>
      <c r="F184" s="240" t="s">
        <v>5649</v>
      </c>
      <c r="G184" s="219"/>
      <c r="H184" s="219" t="s">
        <v>5726</v>
      </c>
      <c r="I184" s="219" t="s">
        <v>5684</v>
      </c>
      <c r="J184" s="219"/>
      <c r="K184" s="265"/>
    </row>
    <row r="185" spans="2:11" s="1" customFormat="1" ht="15" customHeight="1">
      <c r="B185" s="242"/>
      <c r="C185" s="219" t="s">
        <v>126</v>
      </c>
      <c r="D185" s="219"/>
      <c r="E185" s="219"/>
      <c r="F185" s="240" t="s">
        <v>5655</v>
      </c>
      <c r="G185" s="219"/>
      <c r="H185" s="219" t="s">
        <v>5727</v>
      </c>
      <c r="I185" s="219" t="s">
        <v>5651</v>
      </c>
      <c r="J185" s="219">
        <v>50</v>
      </c>
      <c r="K185" s="265"/>
    </row>
    <row r="186" spans="2:11" s="1" customFormat="1" ht="15" customHeight="1">
      <c r="B186" s="242"/>
      <c r="C186" s="219" t="s">
        <v>5728</v>
      </c>
      <c r="D186" s="219"/>
      <c r="E186" s="219"/>
      <c r="F186" s="240" t="s">
        <v>5655</v>
      </c>
      <c r="G186" s="219"/>
      <c r="H186" s="219" t="s">
        <v>5729</v>
      </c>
      <c r="I186" s="219" t="s">
        <v>5730</v>
      </c>
      <c r="J186" s="219"/>
      <c r="K186" s="265"/>
    </row>
    <row r="187" spans="2:11" s="1" customFormat="1" ht="15" customHeight="1">
      <c r="B187" s="242"/>
      <c r="C187" s="219" t="s">
        <v>5731</v>
      </c>
      <c r="D187" s="219"/>
      <c r="E187" s="219"/>
      <c r="F187" s="240" t="s">
        <v>5655</v>
      </c>
      <c r="G187" s="219"/>
      <c r="H187" s="219" t="s">
        <v>5732</v>
      </c>
      <c r="I187" s="219" t="s">
        <v>5730</v>
      </c>
      <c r="J187" s="219"/>
      <c r="K187" s="265"/>
    </row>
    <row r="188" spans="2:11" s="1" customFormat="1" ht="15" customHeight="1">
      <c r="B188" s="242"/>
      <c r="C188" s="219" t="s">
        <v>5733</v>
      </c>
      <c r="D188" s="219"/>
      <c r="E188" s="219"/>
      <c r="F188" s="240" t="s">
        <v>5655</v>
      </c>
      <c r="G188" s="219"/>
      <c r="H188" s="219" t="s">
        <v>5734</v>
      </c>
      <c r="I188" s="219" t="s">
        <v>5730</v>
      </c>
      <c r="J188" s="219"/>
      <c r="K188" s="265"/>
    </row>
    <row r="189" spans="2:11" s="1" customFormat="1" ht="15" customHeight="1">
      <c r="B189" s="242"/>
      <c r="C189" s="278" t="s">
        <v>5735</v>
      </c>
      <c r="D189" s="219"/>
      <c r="E189" s="219"/>
      <c r="F189" s="240" t="s">
        <v>5655</v>
      </c>
      <c r="G189" s="219"/>
      <c r="H189" s="219" t="s">
        <v>5736</v>
      </c>
      <c r="I189" s="219" t="s">
        <v>5737</v>
      </c>
      <c r="J189" s="279" t="s">
        <v>5738</v>
      </c>
      <c r="K189" s="265"/>
    </row>
    <row r="190" spans="2:11" s="1" customFormat="1" ht="15" customHeight="1">
      <c r="B190" s="242"/>
      <c r="C190" s="278" t="s">
        <v>43</v>
      </c>
      <c r="D190" s="219"/>
      <c r="E190" s="219"/>
      <c r="F190" s="240" t="s">
        <v>5649</v>
      </c>
      <c r="G190" s="219"/>
      <c r="H190" s="216" t="s">
        <v>5739</v>
      </c>
      <c r="I190" s="219" t="s">
        <v>5740</v>
      </c>
      <c r="J190" s="219"/>
      <c r="K190" s="265"/>
    </row>
    <row r="191" spans="2:11" s="1" customFormat="1" ht="15" customHeight="1">
      <c r="B191" s="242"/>
      <c r="C191" s="278" t="s">
        <v>5741</v>
      </c>
      <c r="D191" s="219"/>
      <c r="E191" s="219"/>
      <c r="F191" s="240" t="s">
        <v>5649</v>
      </c>
      <c r="G191" s="219"/>
      <c r="H191" s="219" t="s">
        <v>5742</v>
      </c>
      <c r="I191" s="219" t="s">
        <v>5684</v>
      </c>
      <c r="J191" s="219"/>
      <c r="K191" s="265"/>
    </row>
    <row r="192" spans="2:11" s="1" customFormat="1" ht="15" customHeight="1">
      <c r="B192" s="242"/>
      <c r="C192" s="278" t="s">
        <v>5743</v>
      </c>
      <c r="D192" s="219"/>
      <c r="E192" s="219"/>
      <c r="F192" s="240" t="s">
        <v>5649</v>
      </c>
      <c r="G192" s="219"/>
      <c r="H192" s="219" t="s">
        <v>5744</v>
      </c>
      <c r="I192" s="219" t="s">
        <v>5684</v>
      </c>
      <c r="J192" s="219"/>
      <c r="K192" s="265"/>
    </row>
    <row r="193" spans="2:11" s="1" customFormat="1" ht="15" customHeight="1">
      <c r="B193" s="242"/>
      <c r="C193" s="278" t="s">
        <v>5745</v>
      </c>
      <c r="D193" s="219"/>
      <c r="E193" s="219"/>
      <c r="F193" s="240" t="s">
        <v>5655</v>
      </c>
      <c r="G193" s="219"/>
      <c r="H193" s="219" t="s">
        <v>5746</v>
      </c>
      <c r="I193" s="219" t="s">
        <v>5684</v>
      </c>
      <c r="J193" s="219"/>
      <c r="K193" s="265"/>
    </row>
    <row r="194" spans="2:11" s="1" customFormat="1" ht="15" customHeight="1">
      <c r="B194" s="271"/>
      <c r="C194" s="280"/>
      <c r="D194" s="251"/>
      <c r="E194" s="251"/>
      <c r="F194" s="251"/>
      <c r="G194" s="251"/>
      <c r="H194" s="251"/>
      <c r="I194" s="251"/>
      <c r="J194" s="251"/>
      <c r="K194" s="272"/>
    </row>
    <row r="195" spans="2:11" s="1" customFormat="1" ht="18.75" customHeight="1">
      <c r="B195" s="253"/>
      <c r="C195" s="263"/>
      <c r="D195" s="263"/>
      <c r="E195" s="263"/>
      <c r="F195" s="273"/>
      <c r="G195" s="263"/>
      <c r="H195" s="263"/>
      <c r="I195" s="263"/>
      <c r="J195" s="263"/>
      <c r="K195" s="253"/>
    </row>
    <row r="196" spans="2:11" s="1" customFormat="1" ht="18.75" customHeight="1">
      <c r="B196" s="253"/>
      <c r="C196" s="263"/>
      <c r="D196" s="263"/>
      <c r="E196" s="263"/>
      <c r="F196" s="273"/>
      <c r="G196" s="263"/>
      <c r="H196" s="263"/>
      <c r="I196" s="263"/>
      <c r="J196" s="263"/>
      <c r="K196" s="253"/>
    </row>
    <row r="197" spans="2:11" s="1" customFormat="1" ht="18.75" customHeight="1">
      <c r="B197" s="226"/>
      <c r="C197" s="226"/>
      <c r="D197" s="226"/>
      <c r="E197" s="226"/>
      <c r="F197" s="226"/>
      <c r="G197" s="226"/>
      <c r="H197" s="226"/>
      <c r="I197" s="226"/>
      <c r="J197" s="226"/>
      <c r="K197" s="226"/>
    </row>
    <row r="198" spans="2:11" s="1" customFormat="1" ht="13.5">
      <c r="B198" s="208"/>
      <c r="C198" s="209"/>
      <c r="D198" s="209"/>
      <c r="E198" s="209"/>
      <c r="F198" s="209"/>
      <c r="G198" s="209"/>
      <c r="H198" s="209"/>
      <c r="I198" s="209"/>
      <c r="J198" s="209"/>
      <c r="K198" s="210"/>
    </row>
    <row r="199" spans="2:11" s="1" customFormat="1" ht="21">
      <c r="B199" s="211"/>
      <c r="C199" s="339" t="s">
        <v>5747</v>
      </c>
      <c r="D199" s="339"/>
      <c r="E199" s="339"/>
      <c r="F199" s="339"/>
      <c r="G199" s="339"/>
      <c r="H199" s="339"/>
      <c r="I199" s="339"/>
      <c r="J199" s="339"/>
      <c r="K199" s="212"/>
    </row>
    <row r="200" spans="2:11" s="1" customFormat="1" ht="25.5" customHeight="1">
      <c r="B200" s="211"/>
      <c r="C200" s="281" t="s">
        <v>5748</v>
      </c>
      <c r="D200" s="281"/>
      <c r="E200" s="281"/>
      <c r="F200" s="281" t="s">
        <v>5749</v>
      </c>
      <c r="G200" s="282"/>
      <c r="H200" s="340" t="s">
        <v>5750</v>
      </c>
      <c r="I200" s="340"/>
      <c r="J200" s="340"/>
      <c r="K200" s="212"/>
    </row>
    <row r="201" spans="2:11" s="1" customFormat="1" ht="5.25" customHeight="1">
      <c r="B201" s="242"/>
      <c r="C201" s="237"/>
      <c r="D201" s="237"/>
      <c r="E201" s="237"/>
      <c r="F201" s="237"/>
      <c r="G201" s="263"/>
      <c r="H201" s="237"/>
      <c r="I201" s="237"/>
      <c r="J201" s="237"/>
      <c r="K201" s="265"/>
    </row>
    <row r="202" spans="2:11" s="1" customFormat="1" ht="15" customHeight="1">
      <c r="B202" s="242"/>
      <c r="C202" s="219" t="s">
        <v>5740</v>
      </c>
      <c r="D202" s="219"/>
      <c r="E202" s="219"/>
      <c r="F202" s="240" t="s">
        <v>44</v>
      </c>
      <c r="G202" s="219"/>
      <c r="H202" s="341" t="s">
        <v>5751</v>
      </c>
      <c r="I202" s="341"/>
      <c r="J202" s="341"/>
      <c r="K202" s="265"/>
    </row>
    <row r="203" spans="2:11" s="1" customFormat="1" ht="15" customHeight="1">
      <c r="B203" s="242"/>
      <c r="C203" s="219"/>
      <c r="D203" s="219"/>
      <c r="E203" s="219"/>
      <c r="F203" s="240" t="s">
        <v>45</v>
      </c>
      <c r="G203" s="219"/>
      <c r="H203" s="341" t="s">
        <v>5752</v>
      </c>
      <c r="I203" s="341"/>
      <c r="J203" s="341"/>
      <c r="K203" s="265"/>
    </row>
    <row r="204" spans="2:11" s="1" customFormat="1" ht="15" customHeight="1">
      <c r="B204" s="242"/>
      <c r="C204" s="219"/>
      <c r="D204" s="219"/>
      <c r="E204" s="219"/>
      <c r="F204" s="240" t="s">
        <v>48</v>
      </c>
      <c r="G204" s="219"/>
      <c r="H204" s="341" t="s">
        <v>5753</v>
      </c>
      <c r="I204" s="341"/>
      <c r="J204" s="341"/>
      <c r="K204" s="265"/>
    </row>
    <row r="205" spans="2:11" s="1" customFormat="1" ht="15" customHeight="1">
      <c r="B205" s="242"/>
      <c r="C205" s="219"/>
      <c r="D205" s="219"/>
      <c r="E205" s="219"/>
      <c r="F205" s="240" t="s">
        <v>46</v>
      </c>
      <c r="G205" s="219"/>
      <c r="H205" s="341" t="s">
        <v>5754</v>
      </c>
      <c r="I205" s="341"/>
      <c r="J205" s="341"/>
      <c r="K205" s="265"/>
    </row>
    <row r="206" spans="2:11" s="1" customFormat="1" ht="15" customHeight="1">
      <c r="B206" s="242"/>
      <c r="C206" s="219"/>
      <c r="D206" s="219"/>
      <c r="E206" s="219"/>
      <c r="F206" s="240" t="s">
        <v>47</v>
      </c>
      <c r="G206" s="219"/>
      <c r="H206" s="341" t="s">
        <v>5755</v>
      </c>
      <c r="I206" s="341"/>
      <c r="J206" s="341"/>
      <c r="K206" s="265"/>
    </row>
    <row r="207" spans="2:11" s="1" customFormat="1" ht="15" customHeight="1">
      <c r="B207" s="242"/>
      <c r="C207" s="219"/>
      <c r="D207" s="219"/>
      <c r="E207" s="219"/>
      <c r="F207" s="240"/>
      <c r="G207" s="219"/>
      <c r="H207" s="219"/>
      <c r="I207" s="219"/>
      <c r="J207" s="219"/>
      <c r="K207" s="265"/>
    </row>
    <row r="208" spans="2:11" s="1" customFormat="1" ht="15" customHeight="1">
      <c r="B208" s="242"/>
      <c r="C208" s="219" t="s">
        <v>5696</v>
      </c>
      <c r="D208" s="219"/>
      <c r="E208" s="219"/>
      <c r="F208" s="240" t="s">
        <v>80</v>
      </c>
      <c r="G208" s="219"/>
      <c r="H208" s="341" t="s">
        <v>5756</v>
      </c>
      <c r="I208" s="341"/>
      <c r="J208" s="341"/>
      <c r="K208" s="265"/>
    </row>
    <row r="209" spans="2:11" s="1" customFormat="1" ht="15" customHeight="1">
      <c r="B209" s="242"/>
      <c r="C209" s="219"/>
      <c r="D209" s="219"/>
      <c r="E209" s="219"/>
      <c r="F209" s="240" t="s">
        <v>5593</v>
      </c>
      <c r="G209" s="219"/>
      <c r="H209" s="341" t="s">
        <v>5594</v>
      </c>
      <c r="I209" s="341"/>
      <c r="J209" s="341"/>
      <c r="K209" s="265"/>
    </row>
    <row r="210" spans="2:11" s="1" customFormat="1" ht="15" customHeight="1">
      <c r="B210" s="242"/>
      <c r="C210" s="219"/>
      <c r="D210" s="219"/>
      <c r="E210" s="219"/>
      <c r="F210" s="240" t="s">
        <v>5591</v>
      </c>
      <c r="G210" s="219"/>
      <c r="H210" s="341" t="s">
        <v>5757</v>
      </c>
      <c r="I210" s="341"/>
      <c r="J210" s="341"/>
      <c r="K210" s="265"/>
    </row>
    <row r="211" spans="2:11" s="1" customFormat="1" ht="15" customHeight="1">
      <c r="B211" s="283"/>
      <c r="C211" s="219"/>
      <c r="D211" s="219"/>
      <c r="E211" s="219"/>
      <c r="F211" s="240" t="s">
        <v>5595</v>
      </c>
      <c r="G211" s="278"/>
      <c r="H211" s="342" t="s">
        <v>5596</v>
      </c>
      <c r="I211" s="342"/>
      <c r="J211" s="342"/>
      <c r="K211" s="284"/>
    </row>
    <row r="212" spans="2:11" s="1" customFormat="1" ht="15" customHeight="1">
      <c r="B212" s="283"/>
      <c r="C212" s="219"/>
      <c r="D212" s="219"/>
      <c r="E212" s="219"/>
      <c r="F212" s="240" t="s">
        <v>5349</v>
      </c>
      <c r="G212" s="278"/>
      <c r="H212" s="342" t="s">
        <v>5758</v>
      </c>
      <c r="I212" s="342"/>
      <c r="J212" s="342"/>
      <c r="K212" s="284"/>
    </row>
    <row r="213" spans="2:11" s="1" customFormat="1" ht="15" customHeight="1">
      <c r="B213" s="283"/>
      <c r="C213" s="219"/>
      <c r="D213" s="219"/>
      <c r="E213" s="219"/>
      <c r="F213" s="240"/>
      <c r="G213" s="278"/>
      <c r="H213" s="269"/>
      <c r="I213" s="269"/>
      <c r="J213" s="269"/>
      <c r="K213" s="284"/>
    </row>
    <row r="214" spans="2:11" s="1" customFormat="1" ht="15" customHeight="1">
      <c r="B214" s="283"/>
      <c r="C214" s="219" t="s">
        <v>5720</v>
      </c>
      <c r="D214" s="219"/>
      <c r="E214" s="219"/>
      <c r="F214" s="240">
        <v>1</v>
      </c>
      <c r="G214" s="278"/>
      <c r="H214" s="342" t="s">
        <v>5759</v>
      </c>
      <c r="I214" s="342"/>
      <c r="J214" s="342"/>
      <c r="K214" s="284"/>
    </row>
    <row r="215" spans="2:11" s="1" customFormat="1" ht="15" customHeight="1">
      <c r="B215" s="283"/>
      <c r="C215" s="219"/>
      <c r="D215" s="219"/>
      <c r="E215" s="219"/>
      <c r="F215" s="240">
        <v>2</v>
      </c>
      <c r="G215" s="278"/>
      <c r="H215" s="342" t="s">
        <v>5760</v>
      </c>
      <c r="I215" s="342"/>
      <c r="J215" s="342"/>
      <c r="K215" s="284"/>
    </row>
    <row r="216" spans="2:11" s="1" customFormat="1" ht="15" customHeight="1">
      <c r="B216" s="283"/>
      <c r="C216" s="219"/>
      <c r="D216" s="219"/>
      <c r="E216" s="219"/>
      <c r="F216" s="240">
        <v>3</v>
      </c>
      <c r="G216" s="278"/>
      <c r="H216" s="342" t="s">
        <v>5761</v>
      </c>
      <c r="I216" s="342"/>
      <c r="J216" s="342"/>
      <c r="K216" s="284"/>
    </row>
    <row r="217" spans="2:11" s="1" customFormat="1" ht="15" customHeight="1">
      <c r="B217" s="283"/>
      <c r="C217" s="219"/>
      <c r="D217" s="219"/>
      <c r="E217" s="219"/>
      <c r="F217" s="240">
        <v>4</v>
      </c>
      <c r="G217" s="278"/>
      <c r="H217" s="342" t="s">
        <v>5762</v>
      </c>
      <c r="I217" s="342"/>
      <c r="J217" s="342"/>
      <c r="K217" s="284"/>
    </row>
    <row r="218" spans="2:11" s="1" customFormat="1" ht="12.75" customHeight="1">
      <c r="B218" s="285"/>
      <c r="C218" s="286"/>
      <c r="D218" s="286"/>
      <c r="E218" s="286"/>
      <c r="F218" s="286"/>
      <c r="G218" s="286"/>
      <c r="H218" s="286"/>
      <c r="I218" s="286"/>
      <c r="J218" s="286"/>
      <c r="K218" s="28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- 01 - Práce na mostní...</vt:lpstr>
      <vt:lpstr>SO - 01.1 - Vedlejší rozp...</vt:lpstr>
      <vt:lpstr>SO - 02 - Práce na železn...</vt:lpstr>
      <vt:lpstr>Pokyny pro vyplnění</vt:lpstr>
      <vt:lpstr>'Rekapitulace stavby'!Názvy_tisku</vt:lpstr>
      <vt:lpstr>'SO - 01 - Práce na mostní...'!Názvy_tisku</vt:lpstr>
      <vt:lpstr>'SO - 01.1 - Vedlejší rozp...'!Názvy_tisku</vt:lpstr>
      <vt:lpstr>'SO - 02 - Práce na železn...'!Názvy_tisku</vt:lpstr>
      <vt:lpstr>'Pokyny pro vyplnění'!Oblast_tisku</vt:lpstr>
      <vt:lpstr>'Rekapitulace stavby'!Oblast_tisku</vt:lpstr>
      <vt:lpstr>'SO - 01 - Práce na mostní...'!Oblast_tisku</vt:lpstr>
      <vt:lpstr>'SO - 01.1 - Vedlejší rozp...'!Oblast_tisku</vt:lpstr>
      <vt:lpstr>'SO - 02 - Práce na železn...'!Oblast_tisku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Vaněk Libor</dc:creator>
  <cp:lastModifiedBy>Vaněk Libor</cp:lastModifiedBy>
  <dcterms:created xsi:type="dcterms:W3CDTF">2022-02-01T07:32:46Z</dcterms:created>
  <dcterms:modified xsi:type="dcterms:W3CDTF">2022-02-01T07:34:47Z</dcterms:modified>
</cp:coreProperties>
</file>