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elJ\Documents\Graffiti\2021\Výběrové řízení_rámcovka\Graffiti_2021_2022_3\"/>
    </mc:Choice>
  </mc:AlternateContent>
  <bookViews>
    <workbookView xWindow="0" yWindow="0" windowWidth="25200" windowHeight="11385"/>
  </bookViews>
  <sheets>
    <sheet name="21-10 - Odstranění graffi..." sheetId="2" r:id="rId1"/>
  </sheets>
  <definedNames>
    <definedName name="_xlnm._FilterDatabase" localSheetId="0" hidden="1">'21-10 - Odstranění graffi...'!$C$17:$J$106</definedName>
    <definedName name="_xlnm.Print_Titles" localSheetId="0">'21-10 - Odstranění graffi...'!$17:$17</definedName>
  </definedNames>
  <calcPr calcId="162913"/>
</workbook>
</file>

<file path=xl/calcChain.xml><?xml version="1.0" encoding="utf-8"?>
<calcChain xmlns="http://schemas.openxmlformats.org/spreadsheetml/2006/main">
  <c r="BH105" i="2" l="1"/>
  <c r="BG105" i="2"/>
  <c r="BF105" i="2"/>
  <c r="BE105" i="2"/>
  <c r="S105" i="2"/>
  <c r="S104" i="2" s="1"/>
  <c r="Q105" i="2"/>
  <c r="Q104" i="2" s="1"/>
  <c r="O105" i="2"/>
  <c r="O104" i="2" s="1"/>
  <c r="BH102" i="2"/>
  <c r="BG102" i="2"/>
  <c r="BF102" i="2"/>
  <c r="BE102" i="2"/>
  <c r="S102" i="2"/>
  <c r="S101" i="2" s="1"/>
  <c r="Q102" i="2"/>
  <c r="Q101" i="2" s="1"/>
  <c r="O102" i="2"/>
  <c r="O101" i="2" s="1"/>
  <c r="BH99" i="2"/>
  <c r="BG99" i="2"/>
  <c r="BF99" i="2"/>
  <c r="BE99" i="2"/>
  <c r="S99" i="2"/>
  <c r="S98" i="2" s="1"/>
  <c r="Q99" i="2"/>
  <c r="Q98" i="2" s="1"/>
  <c r="O99" i="2"/>
  <c r="O98" i="2" s="1"/>
  <c r="BH95" i="2"/>
  <c r="BG95" i="2"/>
  <c r="BF95" i="2"/>
  <c r="BE95" i="2"/>
  <c r="S95" i="2"/>
  <c r="S94" i="2" s="1"/>
  <c r="Q95" i="2"/>
  <c r="Q94" i="2" s="1"/>
  <c r="O95" i="2"/>
  <c r="O94" i="2"/>
  <c r="BH92" i="2"/>
  <c r="BG92" i="2"/>
  <c r="BF92" i="2"/>
  <c r="BE92" i="2"/>
  <c r="S92" i="2"/>
  <c r="Q92" i="2"/>
  <c r="O92" i="2"/>
  <c r="BH90" i="2"/>
  <c r="BG90" i="2"/>
  <c r="BF90" i="2"/>
  <c r="BE90" i="2"/>
  <c r="S90" i="2"/>
  <c r="Q90" i="2"/>
  <c r="O90" i="2"/>
  <c r="BH88" i="2"/>
  <c r="BG88" i="2"/>
  <c r="BF88" i="2"/>
  <c r="BE88" i="2"/>
  <c r="S88" i="2"/>
  <c r="Q88" i="2"/>
  <c r="O88" i="2"/>
  <c r="BH86" i="2"/>
  <c r="BG86" i="2"/>
  <c r="BF86" i="2"/>
  <c r="BE86" i="2"/>
  <c r="S86" i="2"/>
  <c r="Q86" i="2"/>
  <c r="O86" i="2"/>
  <c r="BH84" i="2"/>
  <c r="BG84" i="2"/>
  <c r="BF84" i="2"/>
  <c r="BE84" i="2"/>
  <c r="S84" i="2"/>
  <c r="Q84" i="2"/>
  <c r="O84" i="2"/>
  <c r="BH82" i="2"/>
  <c r="BG82" i="2"/>
  <c r="BF82" i="2"/>
  <c r="BE82" i="2"/>
  <c r="S82" i="2"/>
  <c r="Q82" i="2"/>
  <c r="O82" i="2"/>
  <c r="BH80" i="2"/>
  <c r="BG80" i="2"/>
  <c r="BF80" i="2"/>
  <c r="BE80" i="2"/>
  <c r="S80" i="2"/>
  <c r="Q80" i="2"/>
  <c r="O80" i="2"/>
  <c r="BH78" i="2"/>
  <c r="BG78" i="2"/>
  <c r="BF78" i="2"/>
  <c r="BE78" i="2"/>
  <c r="S78" i="2"/>
  <c r="Q78" i="2"/>
  <c r="O78" i="2"/>
  <c r="BH76" i="2"/>
  <c r="BG76" i="2"/>
  <c r="BF76" i="2"/>
  <c r="BE76" i="2"/>
  <c r="S76" i="2"/>
  <c r="Q76" i="2"/>
  <c r="O76" i="2"/>
  <c r="BH74" i="2"/>
  <c r="BG74" i="2"/>
  <c r="BF74" i="2"/>
  <c r="BE74" i="2"/>
  <c r="S74" i="2"/>
  <c r="Q74" i="2"/>
  <c r="O74" i="2"/>
  <c r="BH72" i="2"/>
  <c r="BG72" i="2"/>
  <c r="BF72" i="2"/>
  <c r="BE72" i="2"/>
  <c r="S72" i="2"/>
  <c r="Q72" i="2"/>
  <c r="O72" i="2"/>
  <c r="BH71" i="2"/>
  <c r="BG71" i="2"/>
  <c r="BF71" i="2"/>
  <c r="BE71" i="2"/>
  <c r="S71" i="2"/>
  <c r="Q71" i="2"/>
  <c r="O71" i="2"/>
  <c r="BH70" i="2"/>
  <c r="BG70" i="2"/>
  <c r="BF70" i="2"/>
  <c r="BE70" i="2"/>
  <c r="S70" i="2"/>
  <c r="Q70" i="2"/>
  <c r="O70" i="2"/>
  <c r="BH68" i="2"/>
  <c r="BG68" i="2"/>
  <c r="BF68" i="2"/>
  <c r="BE68" i="2"/>
  <c r="S68" i="2"/>
  <c r="Q68" i="2"/>
  <c r="O68" i="2"/>
  <c r="BH66" i="2"/>
  <c r="BG66" i="2"/>
  <c r="BF66" i="2"/>
  <c r="BE66" i="2"/>
  <c r="S66" i="2"/>
  <c r="Q66" i="2"/>
  <c r="O66" i="2"/>
  <c r="BH64" i="2"/>
  <c r="BG64" i="2"/>
  <c r="BF64" i="2"/>
  <c r="BE64" i="2"/>
  <c r="S64" i="2"/>
  <c r="Q64" i="2"/>
  <c r="O64" i="2"/>
  <c r="BH62" i="2"/>
  <c r="BG62" i="2"/>
  <c r="BF62" i="2"/>
  <c r="BE62" i="2"/>
  <c r="S62" i="2"/>
  <c r="Q62" i="2"/>
  <c r="O62" i="2"/>
  <c r="BH60" i="2"/>
  <c r="BG60" i="2"/>
  <c r="BF60" i="2"/>
  <c r="BE60" i="2"/>
  <c r="S60" i="2"/>
  <c r="Q60" i="2"/>
  <c r="O60" i="2"/>
  <c r="BH58" i="2"/>
  <c r="BG58" i="2"/>
  <c r="BF58" i="2"/>
  <c r="BE58" i="2"/>
  <c r="S58" i="2"/>
  <c r="Q58" i="2"/>
  <c r="O58" i="2"/>
  <c r="BH56" i="2"/>
  <c r="BG56" i="2"/>
  <c r="BF56" i="2"/>
  <c r="BE56" i="2"/>
  <c r="S56" i="2"/>
  <c r="Q56" i="2"/>
  <c r="O56" i="2"/>
  <c r="BH52" i="2"/>
  <c r="BG52" i="2"/>
  <c r="BF52" i="2"/>
  <c r="BE52" i="2"/>
  <c r="S52" i="2"/>
  <c r="Q52" i="2"/>
  <c r="O52" i="2"/>
  <c r="BH50" i="2"/>
  <c r="BG50" i="2"/>
  <c r="BF50" i="2"/>
  <c r="BE50" i="2"/>
  <c r="S50" i="2"/>
  <c r="Q50" i="2"/>
  <c r="O50" i="2"/>
  <c r="BH48" i="2"/>
  <c r="BG48" i="2"/>
  <c r="BF48" i="2"/>
  <c r="BE48" i="2"/>
  <c r="S48" i="2"/>
  <c r="Q48" i="2"/>
  <c r="O48" i="2"/>
  <c r="BH46" i="2"/>
  <c r="BG46" i="2"/>
  <c r="BF46" i="2"/>
  <c r="BE46" i="2"/>
  <c r="S46" i="2"/>
  <c r="Q46" i="2"/>
  <c r="O46" i="2"/>
  <c r="BH44" i="2"/>
  <c r="BG44" i="2"/>
  <c r="BF44" i="2"/>
  <c r="BE44" i="2"/>
  <c r="S44" i="2"/>
  <c r="Q44" i="2"/>
  <c r="O44" i="2"/>
  <c r="BH42" i="2"/>
  <c r="BG42" i="2"/>
  <c r="BF42" i="2"/>
  <c r="BE42" i="2"/>
  <c r="S42" i="2"/>
  <c r="Q42" i="2"/>
  <c r="O42" i="2"/>
  <c r="BH40" i="2"/>
  <c r="BG40" i="2"/>
  <c r="BF40" i="2"/>
  <c r="BE40" i="2"/>
  <c r="S40" i="2"/>
  <c r="Q40" i="2"/>
  <c r="O40" i="2"/>
  <c r="BH38" i="2"/>
  <c r="BG38" i="2"/>
  <c r="BF38" i="2"/>
  <c r="BE38" i="2"/>
  <c r="S38" i="2"/>
  <c r="Q38" i="2"/>
  <c r="O38" i="2"/>
  <c r="BH36" i="2"/>
  <c r="BG36" i="2"/>
  <c r="BF36" i="2"/>
  <c r="BE36" i="2"/>
  <c r="S36" i="2"/>
  <c r="Q36" i="2"/>
  <c r="O36" i="2"/>
  <c r="BH34" i="2"/>
  <c r="BG34" i="2"/>
  <c r="BF34" i="2"/>
  <c r="BE34" i="2"/>
  <c r="S34" i="2"/>
  <c r="Q34" i="2"/>
  <c r="O34" i="2"/>
  <c r="BH32" i="2"/>
  <c r="BG32" i="2"/>
  <c r="BF32" i="2"/>
  <c r="BE32" i="2"/>
  <c r="S32" i="2"/>
  <c r="Q32" i="2"/>
  <c r="O32" i="2"/>
  <c r="BH30" i="2"/>
  <c r="BG30" i="2"/>
  <c r="BF30" i="2"/>
  <c r="BE30" i="2"/>
  <c r="S30" i="2"/>
  <c r="Q30" i="2"/>
  <c r="O30" i="2"/>
  <c r="BH28" i="2"/>
  <c r="BG28" i="2"/>
  <c r="BF28" i="2"/>
  <c r="BE28" i="2"/>
  <c r="S28" i="2"/>
  <c r="Q28" i="2"/>
  <c r="O28" i="2"/>
  <c r="BH26" i="2"/>
  <c r="BG26" i="2"/>
  <c r="BF26" i="2"/>
  <c r="BE26" i="2"/>
  <c r="S26" i="2"/>
  <c r="Q26" i="2"/>
  <c r="O26" i="2"/>
  <c r="BH24" i="2"/>
  <c r="BG24" i="2"/>
  <c r="BF24" i="2"/>
  <c r="BE24" i="2"/>
  <c r="S24" i="2"/>
  <c r="Q24" i="2"/>
  <c r="O24" i="2"/>
  <c r="BH21" i="2"/>
  <c r="BG21" i="2"/>
  <c r="BF21" i="2"/>
  <c r="BE21" i="2"/>
  <c r="S21" i="2"/>
  <c r="S20" i="2" s="1"/>
  <c r="Q21" i="2"/>
  <c r="Q20" i="2" s="1"/>
  <c r="O21" i="2"/>
  <c r="O20" i="2" s="1"/>
  <c r="BJ102" i="2"/>
  <c r="BJ95" i="2"/>
  <c r="I90" i="2"/>
  <c r="I84" i="2"/>
  <c r="I80" i="2"/>
  <c r="BJ74" i="2"/>
  <c r="I70" i="2"/>
  <c r="BJ40" i="2"/>
  <c r="I26" i="2"/>
  <c r="I21" i="2"/>
  <c r="I102" i="2"/>
  <c r="I95" i="2"/>
  <c r="I88" i="2"/>
  <c r="BJ72" i="2"/>
  <c r="I66" i="2"/>
  <c r="BJ62" i="2"/>
  <c r="I52" i="2"/>
  <c r="BJ48" i="2"/>
  <c r="I36" i="2"/>
  <c r="BJ28" i="2"/>
  <c r="BJ105" i="2"/>
  <c r="BJ78" i="2"/>
  <c r="BJ68" i="2"/>
  <c r="BJ44" i="2"/>
  <c r="BJ32" i="2"/>
  <c r="BJ86" i="2"/>
  <c r="BJ71" i="2"/>
  <c r="BJ56" i="2"/>
  <c r="I48" i="2"/>
  <c r="BJ38" i="2"/>
  <c r="BJ21" i="2"/>
  <c r="I56" i="2"/>
  <c r="I71" i="2"/>
  <c r="I46" i="2"/>
  <c r="BJ34" i="2"/>
  <c r="I92" i="2"/>
  <c r="I74" i="2"/>
  <c r="I62" i="2"/>
  <c r="BJ52" i="2"/>
  <c r="I40" i="2"/>
  <c r="BJ99" i="2"/>
  <c r="BJ90" i="2"/>
  <c r="I86" i="2"/>
  <c r="BJ82" i="2"/>
  <c r="I78" i="2"/>
  <c r="I72" i="2"/>
  <c r="I64" i="2"/>
  <c r="I34" i="2"/>
  <c r="BJ24" i="2"/>
  <c r="I105" i="2"/>
  <c r="I99" i="2"/>
  <c r="BJ92" i="2"/>
  <c r="BJ80" i="2"/>
  <c r="I68" i="2"/>
  <c r="BJ64" i="2"/>
  <c r="BJ60" i="2"/>
  <c r="I42" i="2"/>
  <c r="I38" i="2"/>
  <c r="BJ26" i="2"/>
  <c r="BJ88" i="2"/>
  <c r="I76" i="2"/>
  <c r="BJ58" i="2"/>
  <c r="BJ42" i="2"/>
  <c r="I30" i="2"/>
  <c r="BJ84" i="2"/>
  <c r="BJ66" i="2"/>
  <c r="I58" i="2"/>
  <c r="BJ50" i="2"/>
  <c r="I44" i="2"/>
  <c r="I24" i="2"/>
  <c r="BJ30" i="2"/>
  <c r="I82" i="2"/>
  <c r="BJ70" i="2"/>
  <c r="I50" i="2"/>
  <c r="BJ36" i="2"/>
  <c r="I28" i="2"/>
  <c r="BJ76" i="2"/>
  <c r="I60" i="2"/>
  <c r="BJ46" i="2"/>
  <c r="I32" i="2"/>
  <c r="O97" i="2" l="1"/>
  <c r="S97" i="2"/>
  <c r="Q97" i="2"/>
  <c r="Q23" i="2"/>
  <c r="Q19" i="2" s="1"/>
  <c r="O55" i="2"/>
  <c r="O54" i="2" s="1"/>
  <c r="O23" i="2"/>
  <c r="O19" i="2" s="1"/>
  <c r="BJ55" i="2"/>
  <c r="I55" i="2" s="1"/>
  <c r="S55" i="2"/>
  <c r="S54" i="2" s="1"/>
  <c r="BJ23" i="2"/>
  <c r="I23" i="2" s="1"/>
  <c r="S23" i="2"/>
  <c r="S19" i="2"/>
  <c r="Q55" i="2"/>
  <c r="Q54" i="2" s="1"/>
  <c r="BJ20" i="2"/>
  <c r="BJ19" i="2" s="1"/>
  <c r="BJ94" i="2"/>
  <c r="I94" i="2" s="1"/>
  <c r="BJ98" i="2"/>
  <c r="I98" i="2" s="1"/>
  <c r="BJ101" i="2"/>
  <c r="I101" i="2" s="1"/>
  <c r="BJ104" i="2"/>
  <c r="I104" i="2" s="1"/>
  <c r="BD28" i="2"/>
  <c r="BD34" i="2"/>
  <c r="BD48" i="2"/>
  <c r="BD68" i="2"/>
  <c r="BD71" i="2"/>
  <c r="BD82" i="2"/>
  <c r="BD86" i="2"/>
  <c r="BD90" i="2"/>
  <c r="BD105" i="2"/>
  <c r="BD24" i="2"/>
  <c r="BD52" i="2"/>
  <c r="BD62" i="2"/>
  <c r="BD72" i="2"/>
  <c r="BD80" i="2"/>
  <c r="BD88" i="2"/>
  <c r="BD21" i="2"/>
  <c r="BD32" i="2"/>
  <c r="BD44" i="2"/>
  <c r="BD70" i="2"/>
  <c r="BD74" i="2"/>
  <c r="BD78" i="2"/>
  <c r="BD92" i="2"/>
  <c r="BD102" i="2"/>
  <c r="BD26" i="2"/>
  <c r="BD30" i="2"/>
  <c r="BD36" i="2"/>
  <c r="BD38" i="2"/>
  <c r="BD40" i="2"/>
  <c r="BD42" i="2"/>
  <c r="BD46" i="2"/>
  <c r="BD50" i="2"/>
  <c r="BD56" i="2"/>
  <c r="BD58" i="2"/>
  <c r="BD60" i="2"/>
  <c r="BD64" i="2"/>
  <c r="BD66" i="2"/>
  <c r="BD76" i="2"/>
  <c r="BD84" i="2"/>
  <c r="BD95" i="2"/>
  <c r="BD99" i="2"/>
  <c r="S18" i="2" l="1"/>
  <c r="O18" i="2"/>
  <c r="Q18" i="2"/>
  <c r="I19" i="2"/>
  <c r="I20" i="2"/>
  <c r="BJ54" i="2"/>
  <c r="I54" i="2" s="1"/>
  <c r="BJ97" i="2"/>
  <c r="I97" i="2" s="1"/>
  <c r="BJ18" i="2" l="1"/>
  <c r="I18" i="2" s="1"/>
</calcChain>
</file>

<file path=xl/sharedStrings.xml><?xml version="1.0" encoding="utf-8"?>
<sst xmlns="http://schemas.openxmlformats.org/spreadsheetml/2006/main" count="853" uniqueCount="253">
  <si>
    <t/>
  </si>
  <si>
    <t>{184c926e-a99a-44e1-9e4a-d774cc3836cd}</t>
  </si>
  <si>
    <t>&gt;&gt;  skryté sloupce  &lt;&lt;</t>
  </si>
  <si>
    <t>21</t>
  </si>
  <si>
    <t>15</t>
  </si>
  <si>
    <t>Zakázka:</t>
  </si>
  <si>
    <t>Místo:</t>
  </si>
  <si>
    <t>Datum:</t>
  </si>
  <si>
    <t>Zadavatel:</t>
  </si>
  <si>
    <t>Správa železnic, státní organizace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</si>
  <si>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</si>
  <si>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</si>
  <si>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</si>
  <si>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</si>
  <si>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</si>
  <si>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</si>
  <si>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</si>
  <si>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</si>
  <si>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</si>
  <si>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</si>
  <si>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</si>
  <si>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</si>
  <si>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Cena celkem [CZK]</t>
  </si>
  <si>
    <t>-1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</si>
  <si>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</si>
  <si>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</si>
  <si>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</si>
  <si>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</si>
  <si>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</si>
  <si>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</si>
  <si>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</si>
  <si>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</si>
  <si>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</si>
  <si>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</si>
  <si>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</si>
  <si>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</si>
  <si>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</si>
  <si>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</si>
  <si>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</si>
  <si>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</si>
  <si>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</si>
  <si>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</si>
  <si>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629995101</t>
  </si>
  <si>
    <t>Očištění vnějších ploch tlakovou vodou omytím</t>
  </si>
  <si>
    <t>m2</t>
  </si>
  <si>
    <t>CS ÚRS 2021 02</t>
  </si>
  <si>
    <t>4</t>
  </si>
  <si>
    <t>1150736088</t>
  </si>
  <si>
    <t>Online PSC</t>
  </si>
  <si>
    <t>https://podminky.urs.cz/item/CS_URS_2021_02/629995101</t>
  </si>
  <si>
    <t>9</t>
  </si>
  <si>
    <t>Ostatní konstrukce a práce-bourání</t>
  </si>
  <si>
    <t>941111111</t>
  </si>
  <si>
    <t>Montáž lešení řadového trubkového lehkého pracovního s podlahami s provozním zatížením tř. 3 do 200 kg/m2 šířky tř. W06 od 0,6 do 0,9 m, výšky do 10 m</t>
  </si>
  <si>
    <t>-524071273</t>
  </si>
  <si>
    <t>https://podminky.urs.cz/item/CS_URS_2021_02/941111111</t>
  </si>
  <si>
    <t>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</si>
  <si>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</si>
  <si>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</si>
  <si>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1989312514</t>
  </si>
  <si>
    <t>https://podminky.urs.cz/item/CS_URS_2021_02/941111211</t>
  </si>
  <si>
    <t>941111811</t>
  </si>
  <si>
    <t>Demontáž lešení řadového trubkového lehkého pracovního s podlahami s provozním zatížením tř. 3 do 200 kg/m2 šířky tř. W06 od 0,6 do 0,9 m, výšky do 10 m</t>
  </si>
  <si>
    <t>1519452222</t>
  </si>
  <si>
    <t>https://podminky.urs.cz/item/CS_URS_2021_02/941111811</t>
  </si>
  <si>
    <t>5</t>
  </si>
  <si>
    <t>944611111</t>
  </si>
  <si>
    <t>Montáž ochranné plachty zavěšené na konstrukci lešení z textilie z umělých vláken</t>
  </si>
  <si>
    <t>-1990413149</t>
  </si>
  <si>
    <t>https://podminky.urs.cz/item/CS_URS_2021_02/944611111</t>
  </si>
  <si>
    <t>944611211</t>
  </si>
  <si>
    <t>Montáž ochranné plachty Příplatek za první a každý další den použití plachty k ceně -1111</t>
  </si>
  <si>
    <t>-1963820093</t>
  </si>
  <si>
    <t>https://podminky.urs.cz/item/CS_URS_2021_02/944611211</t>
  </si>
  <si>
    <t>7</t>
  </si>
  <si>
    <t>944611811</t>
  </si>
  <si>
    <t>Demontáž ochranné plachty zavěšené na konstrukci lešení z textilie z umělých vláken</t>
  </si>
  <si>
    <t>-230300798</t>
  </si>
  <si>
    <t>https://podminky.urs.cz/item/CS_URS_2021_02/944611811</t>
  </si>
  <si>
    <t>8</t>
  </si>
  <si>
    <t>945421110</t>
  </si>
  <si>
    <t>Hydraulická zvedací plošina včetně obsluhy instalovaná na automobilovém podvozku, výšky zdvihu do 18 m</t>
  </si>
  <si>
    <t>hod</t>
  </si>
  <si>
    <t>-1325330374</t>
  </si>
  <si>
    <t>https://podminky.urs.cz/item/CS_URS_2021_02/945421110</t>
  </si>
  <si>
    <t>946111112</t>
  </si>
  <si>
    <t>Montáž pojízdných věží trubkových nebo dílcových s maximálním zatížením podlahy do 200 kg/m2 šířky od 0,6 do 0,9 m, délky do 3,2 m, výšky přes 1,5 m do 2,5 m</t>
  </si>
  <si>
    <t>kus</t>
  </si>
  <si>
    <t>-484612775</t>
  </si>
  <si>
    <t>https://podminky.urs.cz/item/CS_URS_2021_02/946111112</t>
  </si>
  <si>
    <t>10</t>
  </si>
  <si>
    <t>946111113</t>
  </si>
  <si>
    <t>Montáž pojízdných věží trubkových nebo dílcových s maximálním zatížením podlahy do 200 kg/m2 šířky od 0,6 do 0,9 m, délky do 3,2 m, výšky přes 2,5 m do 3,5 m</t>
  </si>
  <si>
    <t>497706236</t>
  </si>
  <si>
    <t>https://podminky.urs.cz/item/CS_URS_2021_02/946111113</t>
  </si>
  <si>
    <t>11</t>
  </si>
  <si>
    <t>946111212</t>
  </si>
  <si>
    <t>Montáž pojízdných věží trubkových nebo dílcových s maximálním zatížením podlahy do 200 kg/m2 Příplatek za první a každý další den použití pojízdného lešení k ceně -1112</t>
  </si>
  <si>
    <t>174615726</t>
  </si>
  <si>
    <t>https://podminky.urs.cz/item/CS_URS_2021_02/946111212</t>
  </si>
  <si>
    <t>12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</si>
  <si>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</si>
  <si>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</si>
  <si>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134654376</t>
  </si>
  <si>
    <t>https://podminky.urs.cz/item/CS_URS_2021_02/946111213</t>
  </si>
  <si>
    <t>13</t>
  </si>
  <si>
    <t>946111812</t>
  </si>
  <si>
    <t>Demontáž pojízdných věží trubkových nebo dílcových s maximálním zatížením podlahy do 200 kg/m2 šířky od 0,6 do 0,9 m, délky do 3,2 m, výšky přes 1,5 m do 2,5 m</t>
  </si>
  <si>
    <t>1078707902</t>
  </si>
  <si>
    <t>https://podminky.urs.cz/item/CS_URS_2021_02/946111812</t>
  </si>
  <si>
    <t>14</t>
  </si>
  <si>
    <t>946111813</t>
  </si>
  <si>
    <t>Demontáž pojízdných věží trubkových nebo dílcových s maximálním zatížením podlahy do 200 kg/m2 šířky od 0,6 do 0,9 m, délky do 3,2 m, výšky přes 2,5 m do 3,5 m</t>
  </si>
  <si>
    <t>-1912514024</t>
  </si>
  <si>
    <t>https://podminky.urs.cz/item/CS_URS_2021_02/946111813</t>
  </si>
  <si>
    <t>949101112</t>
  </si>
  <si>
    <t>Lešení pomocné pracovní pro objekty pozemních staveb pro zatížení do 150 kg/m2, o výšce lešeňové podlahy přes 1,9 do 3,5 m</t>
  </si>
  <si>
    <t>-1533639388</t>
  </si>
  <si>
    <t>https://podminky.urs.cz/item/CS_URS_2021_02/949101112</t>
  </si>
  <si>
    <t>16</t>
  </si>
  <si>
    <t>952901131</t>
  </si>
  <si>
    <t>Čištění budov při provádění oprav a udržovacích prací konstrukcí nebo prvků omytím</t>
  </si>
  <si>
    <t>-1050605573</t>
  </si>
  <si>
    <t>https://podminky.urs.cz/item/CS_URS_2021_02/952901131</t>
  </si>
  <si>
    <t>PSV</t>
  </si>
  <si>
    <t>Práce a dodávky PSV</t>
  </si>
  <si>
    <t>783</t>
  </si>
  <si>
    <t>Dokončovací práce - nátěry</t>
  </si>
  <si>
    <t>17</t>
  </si>
  <si>
    <t>783347101</t>
  </si>
  <si>
    <t>Krycí nátěr (email) zámečnických konstrukcí jednonásobný polyuretanový</t>
  </si>
  <si>
    <t>1924852854</t>
  </si>
  <si>
    <t>https://podminky.urs.cz/item/CS_URS_2021_02/783347101</t>
  </si>
  <si>
    <t>18</t>
  </si>
  <si>
    <t>783801601</t>
  </si>
  <si>
    <t>Očištění omítek odstraňovačem graffiti ošetřených ochrannými nátěry, povrchů hladkých betonových povrchů nebo povrchů z desek na bázi dřeva</t>
  </si>
  <si>
    <t>-452209194</t>
  </si>
  <si>
    <t>https://podminky.urs.cz/item/CS_URS_2021_02/783801601</t>
  </si>
  <si>
    <t>19</t>
  </si>
  <si>
    <t>783801621</t>
  </si>
  <si>
    <t>Očištění omítek odstraňovačem graffiti ošetřených ochrannými nátěry, povrchů hladkých zdiva lícového</t>
  </si>
  <si>
    <t>-144483896</t>
  </si>
  <si>
    <t>https://podminky.urs.cz/item/CS_URS_2021_02/783801621</t>
  </si>
  <si>
    <t>20</t>
  </si>
  <si>
    <t>783801631</t>
  </si>
  <si>
    <t>Očištění omítek odstraňovačem graffiti ošetřených ochrannými nátěry, povrchů hrubých betonových povrchů nebo omítek hrubých, rýhovaných tenkovrstvých nebo škrábaných (břízolitových)</t>
  </si>
  <si>
    <t>356422853</t>
  </si>
  <si>
    <t>https://podminky.urs.cz/item/CS_URS_2021_02/783801631</t>
  </si>
  <si>
    <t>783801651</t>
  </si>
  <si>
    <t>Očištění omítek odstraňovačem graffiti neošetřených ochrannými nátěry, povrchů hladkých betonových povrchů nebo povrchů z desek na bázi dřeva</t>
  </si>
  <si>
    <t>1956179910</t>
  </si>
  <si>
    <t>https://podminky.urs.cz/item/CS_URS_2021_02/783801651</t>
  </si>
  <si>
    <t>22</t>
  </si>
  <si>
    <t>783801681</t>
  </si>
  <si>
    <t>Očištění omítek odstraňovačem graffiti neošetřených ochrannými nátěry, povrchů zdiva lícového</t>
  </si>
  <si>
    <t>-442238602</t>
  </si>
  <si>
    <t>https://podminky.urs.cz/item/CS_URS_2021_02/783801681</t>
  </si>
  <si>
    <t>23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</si>
  <si>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</si>
  <si>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</si>
  <si>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>1579203075</t>
  </si>
  <si>
    <t>https://podminky.urs.cz/item/CS_URS_2021_02/783801691</t>
  </si>
  <si>
    <t>24</t>
  </si>
  <si>
    <t>783801692.R</t>
  </si>
  <si>
    <t>Očištění odstraňovačem graffiti neošetřených ploch - keramické obklady</t>
  </si>
  <si>
    <t>1353270003</t>
  </si>
  <si>
    <t>25</t>
  </si>
  <si>
    <t>783801693.R</t>
  </si>
  <si>
    <t>Očištění graffiti oškrábáním neošetřených ploch - sklo</t>
  </si>
  <si>
    <t>917666652</t>
  </si>
  <si>
    <t>26</t>
  </si>
  <si>
    <t>783823101</t>
  </si>
  <si>
    <t>Penetrační nátěr omítek hladkých betonových povrchů akrylátový</t>
  </si>
  <si>
    <t>-786827727</t>
  </si>
  <si>
    <t>https://podminky.urs.cz/item/CS_URS_2021_02/783823101</t>
  </si>
  <si>
    <t>27</t>
  </si>
  <si>
    <t>783823131</t>
  </si>
  <si>
    <t>Penetrační nátěr omítek hladkých omítek hladkých, zrnitých tenkovrstvých nebo štukových stupně členitosti 1 a 2 akrylátový</t>
  </si>
  <si>
    <t>1253627806</t>
  </si>
  <si>
    <t>https://podminky.urs.cz/item/CS_URS_2021_02/783823131</t>
  </si>
  <si>
    <t>28</t>
  </si>
  <si>
    <t>783823141</t>
  </si>
  <si>
    <t>Penetrační nátěr omítek hladkých zdiva lícového akrylátový</t>
  </si>
  <si>
    <t>-708007478</t>
  </si>
  <si>
    <t>https://podminky.urs.cz/item/CS_URS_2021_02/783823141</t>
  </si>
  <si>
    <t>29</t>
  </si>
  <si>
    <t>783823151</t>
  </si>
  <si>
    <t>Penetrační nátěr omítek hrubých betonových povrchů nebo omítek hrubých, rýhovaných tenkovrstvých nebo škrábaných (břízolitových) akrylátový</t>
  </si>
  <si>
    <t>-1486660296</t>
  </si>
  <si>
    <t>https://podminky.urs.cz/item/CS_URS_2021_02/783823151</t>
  </si>
  <si>
    <t>30</t>
  </si>
  <si>
    <t>783827401</t>
  </si>
  <si>
    <t>Krycí (ochranný ) nátěr omítek dvojnásobný hladkých betonových povrchů nebo povrchů z desek na bázi dřeva (dřevovláknitých apod.) akrylátový</t>
  </si>
  <si>
    <t>-644701443</t>
  </si>
  <si>
    <t>https://podminky.urs.cz/item/CS_URS_2021_02/783827401</t>
  </si>
  <si>
    <t>31</t>
  </si>
  <si>
    <t>783827501</t>
  </si>
  <si>
    <t>Krycí (ochranný ) nátěr omítek dvojnásobný hladkých zdiva lícového akrylátový</t>
  </si>
  <si>
    <t>-332874820</t>
  </si>
  <si>
    <t>https://podminky.urs.cz/item/CS_URS_2021_02/783827501</t>
  </si>
  <si>
    <t>32</t>
  </si>
  <si>
    <t>783827521</t>
  </si>
  <si>
    <t>Krycí (ochranný ) nátěr omítek dvojnásobný hrubých betonových povrchů nebo omítek hrubých, rýhovaných tenkovrstvých nebo škrábaných (břízolitových) akrylátový</t>
  </si>
  <si>
    <t>1433575446</t>
  </si>
  <si>
    <t>https://podminky.urs.cz/item/CS_URS_2021_02/783827521</t>
  </si>
  <si>
    <t>33</t>
  </si>
  <si>
    <t>783846503</t>
  </si>
  <si>
    <t>Antigraffiti preventivní nátěr omítek hladkých betonových povrchů trvalý pro opakované odstraňování graffiti v počtu do 100 cyklů</t>
  </si>
  <si>
    <t>287504283</t>
  </si>
  <si>
    <t>https://podminky.urs.cz/item/CS_URS_2021_02/783846503</t>
  </si>
  <si>
    <t>34</t>
  </si>
  <si>
    <t>783846523</t>
  </si>
  <si>
    <t>Antigraffiti preventivní nátěr omítek hladkých omítek hladkých, zrnitých tenkovrstvých nebo štukových trvalý pro opakované odstraňování graffiti v počtu do 100 cyklů</t>
  </si>
  <si>
    <t>408222628</t>
  </si>
  <si>
    <t>https://podminky.urs.cz/item/CS_URS_2021_02/783846523</t>
  </si>
  <si>
    <t>35</t>
  </si>
  <si>
    <t>783846533</t>
  </si>
  <si>
    <t>Antigraffiti preventivní nátěr omítek hladkých zdiva lícového trvalý pro opakované odstraňování graffiti v počtu do 100 cyklů</t>
  </si>
  <si>
    <t>-821056116</t>
  </si>
  <si>
    <t>https://podminky.urs.cz/item/CS_URS_2021_02/783846533</t>
  </si>
  <si>
    <t>36</t>
  </si>
  <si>
    <t>783846543</t>
  </si>
  <si>
    <t>Antigraffiti preventivní nátěr omítek hrubých betonových povrchů nebo omítek hrubých, rýhovaných tenkovrstvých nebo škrábaných (břízolitových) trvalý pro opakované odstraňování graffiti v počtu do 100 cyklů</t>
  </si>
  <si>
    <t>462737872</t>
  </si>
  <si>
    <t>https://podminky.urs.cz/item/CS_URS_2021_02/783846543</t>
  </si>
  <si>
    <t>HZS</t>
  </si>
  <si>
    <t>Hodinové zúčtovací sazby</t>
  </si>
  <si>
    <t>37</t>
  </si>
  <si>
    <t>HZS1451</t>
  </si>
  <si>
    <t>Hodinové zúčtovací sazby profesí HSV provádění konstrukcí inženýrských a dopravních staveb dělník údržby mostů</t>
  </si>
  <si>
    <t>512</t>
  </si>
  <si>
    <t>-2059579089</t>
  </si>
  <si>
    <t>https://podminky.urs.cz/item/CS_URS_2021_02/HZS1451</t>
  </si>
  <si>
    <t>VRN</t>
  </si>
  <si>
    <t>Vedlejší rozpočtové náklady</t>
  </si>
  <si>
    <t>VRN1</t>
  </si>
  <si>
    <t>Vedlejší rozpočtové náklady - pro akce do 50 tis. Kč</t>
  </si>
  <si>
    <t>38</t>
  </si>
  <si>
    <t>090001000</t>
  </si>
  <si>
    <t>Ostatní náklady</t>
  </si>
  <si>
    <t>%</t>
  </si>
  <si>
    <t>1024</t>
  </si>
  <si>
    <t>-1219388125</t>
  </si>
  <si>
    <t>https://podminky.urs.cz/item/CS_URS_2021_02/090001000</t>
  </si>
  <si>
    <t>VRN2</t>
  </si>
  <si>
    <t>Vedlejší rozpočtové náklady - pro akce do 200 tis. Kč</t>
  </si>
  <si>
    <t>39</t>
  </si>
  <si>
    <t>797115434</t>
  </si>
  <si>
    <t>VRN3</t>
  </si>
  <si>
    <t>Vedlejší rozpočtové náklady - pro stavby nad 200 tis. Kč</t>
  </si>
  <si>
    <t>40</t>
  </si>
  <si>
    <t>-1418496523</t>
  </si>
  <si>
    <t>Odstranění graffiti a aplikace ochranných nátěrů v obvodu OŘ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</si>
</sst>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0"/>
  </numFmts>
  <fonts count="1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/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0" xfId="0" applyProtection="1"/>
    <xf numFmtId="0" fontId="0" fillId="0" borderId="4" xfId="0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0" fillId="0" borderId="0" xfId="0" applyNumberFormat="1" applyFont="1" applyAlignment="1"/>
    <xf numFmtId="165" fontId="11" fillId="0" borderId="8" xfId="0" applyNumberFormat="1" applyFont="1" applyBorder="1" applyAlignment="1"/>
    <xf numFmtId="165" fontId="11" fillId="0" borderId="9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5" fillId="0" borderId="4" xfId="0" applyFont="1" applyBorder="1" applyAlignment="1"/>
    <xf numFmtId="0" fontId="5" fillId="0" borderId="0" xfId="0" applyFont="1" applyAlignment="1">
      <alignment horizontal="left"/>
    </xf>
    <xf numFmtId="4" fontId="3" fillId="0" borderId="0" xfId="0" applyNumberFormat="1" applyFont="1" applyAlignment="1"/>
    <xf numFmtId="0" fontId="5" fillId="0" borderId="10" xfId="0" applyFont="1" applyBorder="1" applyAlignment="1"/>
    <xf numFmtId="0" fontId="5" fillId="0" borderId="0" xfId="0" applyFont="1" applyBorder="1" applyAlignment="1"/>
    <xf numFmtId="165" fontId="5" fillId="0" borderId="0" xfId="0" applyNumberFormat="1" applyFont="1" applyBorder="1" applyAlignment="1"/>
    <xf numFmtId="165" fontId="5" fillId="0" borderId="11" xfId="0" applyNumberFormat="1" applyFont="1" applyBorder="1" applyAlignment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4" fontId="4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49" fontId="8" fillId="0" borderId="18" xfId="0" applyNumberFormat="1" applyFont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4" fontId="8" fillId="0" borderId="18" xfId="0" applyNumberFormat="1" applyFont="1" applyBorder="1" applyAlignment="1" applyProtection="1">
      <alignment vertical="center"/>
      <protection locked="0"/>
    </xf>
    <xf numFmtId="0" fontId="9" fillId="0" borderId="1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vertical="center"/>
    </xf>
    <xf numFmtId="165" fontId="9" fillId="0" borderId="11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/>
    <xf numFmtId="166" fontId="8" fillId="0" borderId="14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16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14" fillId="0" borderId="1" xfId="1" applyFont="1" applyBorder="1" applyAlignment="1">
      <alignment vertical="center" wrapText="1"/>
    </xf>
    <xf numFmtId="0" fontId="0" fillId="0" borderId="2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8" fillId="3" borderId="2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5" fillId="0" borderId="19" xfId="0" applyFont="1" applyBorder="1" applyAlignment="1"/>
    <xf numFmtId="0" fontId="8" fillId="0" borderId="22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>
      <alignment horizontal="left" vertical="center"/>
    </xf>
    <xf numFmtId="0" fontId="0" fillId="0" borderId="23" xfId="0" applyFont="1" applyBorder="1" applyAlignment="1">
      <alignment vertical="center"/>
    </xf>
    <xf numFmtId="0" fontId="0" fillId="0" borderId="1" xfId="0" applyBorder="1"/>
    <xf numFmtId="0" fontId="0" fillId="0" borderId="19" xfId="0" applyBorder="1"/>
    <xf numFmtId="0" fontId="6" fillId="2" borderId="0" xfId="0" applyFont="1" applyFill="1" applyAlignment="1">
      <alignment horizontal="center" vertical="center"/>
    </xf>
    <xf numFmtId="0" fontId="0" fillId="0" borderId="0" xfId="0"/>
    <xf numFmtId="0" fontId="17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45421110" TargetMode="External"/><Relationship Id="rId13" Type="http://schemas.openxmlformats.org/officeDocument/2006/relationships/hyperlink" Target="https://podminky.urs.cz/item/CS_URS_2021_02/946111812" TargetMode="External"/><Relationship Id="rId18" Type="http://schemas.openxmlformats.org/officeDocument/2006/relationships/hyperlink" Target="https://podminky.urs.cz/item/CS_URS_2021_02/783801601" TargetMode="External"/><Relationship Id="rId26" Type="http://schemas.openxmlformats.org/officeDocument/2006/relationships/hyperlink" Target="https://podminky.urs.cz/item/CS_URS_2021_02/783823141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s://podminky.urs.cz/item/CS_URS_2021_02/941111211" TargetMode="External"/><Relationship Id="rId21" Type="http://schemas.openxmlformats.org/officeDocument/2006/relationships/hyperlink" Target="https://podminky.urs.cz/item/CS_URS_2021_02/783801651" TargetMode="External"/><Relationship Id="rId34" Type="http://schemas.openxmlformats.org/officeDocument/2006/relationships/hyperlink" Target="https://podminky.urs.cz/item/CS_URS_2021_02/783846543" TargetMode="External"/><Relationship Id="rId7" Type="http://schemas.openxmlformats.org/officeDocument/2006/relationships/hyperlink" Target="https://podminky.urs.cz/item/CS_URS_2021_02/944611811" TargetMode="External"/><Relationship Id="rId12" Type="http://schemas.openxmlformats.org/officeDocument/2006/relationships/hyperlink" Target="https://podminky.urs.cz/item/CS_URS_2021_02/946111213" TargetMode="External"/><Relationship Id="rId17" Type="http://schemas.openxmlformats.org/officeDocument/2006/relationships/hyperlink" Target="https://podminky.urs.cz/item/CS_URS_2021_02/783347101" TargetMode="External"/><Relationship Id="rId25" Type="http://schemas.openxmlformats.org/officeDocument/2006/relationships/hyperlink" Target="https://podminky.urs.cz/item/CS_URS_2021_02/783823131" TargetMode="External"/><Relationship Id="rId33" Type="http://schemas.openxmlformats.org/officeDocument/2006/relationships/hyperlink" Target="https://podminky.urs.cz/item/CS_URS_2021_02/783846533" TargetMode="External"/><Relationship Id="rId38" Type="http://schemas.openxmlformats.org/officeDocument/2006/relationships/hyperlink" Target="https://podminky.urs.cz/item/CS_URS_2021_02/090001000" TargetMode="External"/><Relationship Id="rId2" Type="http://schemas.openxmlformats.org/officeDocument/2006/relationships/hyperlink" Target="https://podminky.urs.cz/item/CS_URS_2021_02/941111111" TargetMode="External"/><Relationship Id="rId16" Type="http://schemas.openxmlformats.org/officeDocument/2006/relationships/hyperlink" Target="https://podminky.urs.cz/item/CS_URS_2021_02/952901131" TargetMode="External"/><Relationship Id="rId20" Type="http://schemas.openxmlformats.org/officeDocument/2006/relationships/hyperlink" Target="https://podminky.urs.cz/item/CS_URS_2021_02/783801631" TargetMode="External"/><Relationship Id="rId29" Type="http://schemas.openxmlformats.org/officeDocument/2006/relationships/hyperlink" Target="https://podminky.urs.cz/item/CS_URS_2021_02/783827501" TargetMode="External"/><Relationship Id="rId1" Type="http://schemas.openxmlformats.org/officeDocument/2006/relationships/hyperlink" Target="https://podminky.urs.cz/item/CS_URS_2021_02/629995101" TargetMode="External"/><Relationship Id="rId6" Type="http://schemas.openxmlformats.org/officeDocument/2006/relationships/hyperlink" Target="https://podminky.urs.cz/item/CS_URS_2021_02/944611211" TargetMode="External"/><Relationship Id="rId11" Type="http://schemas.openxmlformats.org/officeDocument/2006/relationships/hyperlink" Target="https://podminky.urs.cz/item/CS_URS_2021_02/946111212" TargetMode="External"/><Relationship Id="rId24" Type="http://schemas.openxmlformats.org/officeDocument/2006/relationships/hyperlink" Target="https://podminky.urs.cz/item/CS_URS_2021_02/783823101" TargetMode="External"/><Relationship Id="rId32" Type="http://schemas.openxmlformats.org/officeDocument/2006/relationships/hyperlink" Target="https://podminky.urs.cz/item/CS_URS_2021_02/783846523" TargetMode="External"/><Relationship Id="rId37" Type="http://schemas.openxmlformats.org/officeDocument/2006/relationships/hyperlink" Target="https://podminky.urs.cz/item/CS_URS_2021_02/090001000" TargetMode="External"/><Relationship Id="rId40" Type="http://schemas.openxmlformats.org/officeDocument/2006/relationships/drawing" Target="../drawings/drawing1.xml"/><Relationship Id="rId5" Type="http://schemas.openxmlformats.org/officeDocument/2006/relationships/hyperlink" Target="https://podminky.urs.cz/item/CS_URS_2021_02/944611111" TargetMode="External"/><Relationship Id="rId15" Type="http://schemas.openxmlformats.org/officeDocument/2006/relationships/hyperlink" Target="https://podminky.urs.cz/item/CS_URS_2021_02/949101112" TargetMode="External"/><Relationship Id="rId23" Type="http://schemas.openxmlformats.org/officeDocument/2006/relationships/hyperlink" Target="https://podminky.urs.cz/item/CS_URS_2021_02/783801691" TargetMode="External"/><Relationship Id="rId28" Type="http://schemas.openxmlformats.org/officeDocument/2006/relationships/hyperlink" Target="https://podminky.urs.cz/item/CS_URS_2021_02/783827401" TargetMode="External"/><Relationship Id="rId36" Type="http://schemas.openxmlformats.org/officeDocument/2006/relationships/hyperlink" Target="https://podminky.urs.cz/item/CS_URS_2021_02/090001000" TargetMode="External"/><Relationship Id="rId10" Type="http://schemas.openxmlformats.org/officeDocument/2006/relationships/hyperlink" Target="https://podminky.urs.cz/item/CS_URS_2021_02/946111113" TargetMode="External"/><Relationship Id="rId19" Type="http://schemas.openxmlformats.org/officeDocument/2006/relationships/hyperlink" Target="https://podminky.urs.cz/item/CS_URS_2021_02/783801621" TargetMode="External"/><Relationship Id="rId31" Type="http://schemas.openxmlformats.org/officeDocument/2006/relationships/hyperlink" Target="https://podminky.urs.cz/item/CS_URS_2021_02/783846503" TargetMode="External"/><Relationship Id="rId4" Type="http://schemas.openxmlformats.org/officeDocument/2006/relationships/hyperlink" Target="https://podminky.urs.cz/item/CS_URS_2021_02/941111811" TargetMode="External"/><Relationship Id="rId9" Type="http://schemas.openxmlformats.org/officeDocument/2006/relationships/hyperlink" Target="https://podminky.urs.cz/item/CS_URS_2021_02/946111112" TargetMode="External"/><Relationship Id="rId14" Type="http://schemas.openxmlformats.org/officeDocument/2006/relationships/hyperlink" Target="https://podminky.urs.cz/item/CS_URS_2021_02/946111813" TargetMode="External"/><Relationship Id="rId22" Type="http://schemas.openxmlformats.org/officeDocument/2006/relationships/hyperlink" Target="https://podminky.urs.cz/item/CS_URS_2021_02/783801681" TargetMode="External"/><Relationship Id="rId27" Type="http://schemas.openxmlformats.org/officeDocument/2006/relationships/hyperlink" Target="https://podminky.urs.cz/item/CS_URS_2021_02/783823151" TargetMode="External"/><Relationship Id="rId30" Type="http://schemas.openxmlformats.org/officeDocument/2006/relationships/hyperlink" Target="https://podminky.urs.cz/item/CS_URS_2021_02/783827521" TargetMode="External"/><Relationship Id="rId35" Type="http://schemas.openxmlformats.org/officeDocument/2006/relationships/hyperlink" Target="https://podminky.urs.cz/item/CS_URS_2021_02/HZS14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08"/>
  <sheetViews>
    <sheetView showGridLines="0" tabSelected="1" workbookViewId="0">
      <selection activeCell="E10" sqref="E10:G1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0.33203125" style="1" hidden="1" customWidth="1"/>
    <col min="9" max="10" width="22.33203125" style="1" hidden="1" customWidth="1"/>
    <col min="11" max="11" width="0.1640625" style="1" hidden="1" customWidth="1"/>
    <col min="12" max="12" width="10.83203125" style="1" hidden="1" customWidth="1"/>
    <col min="13" max="13" width="9.33203125" style="1" hidden="1" customWidth="1"/>
    <col min="14" max="19" width="14.1640625" style="1" hidden="1" customWidth="1"/>
    <col min="20" max="20" width="16.33203125" style="1" hidden="1" customWidth="1"/>
    <col min="21" max="21" width="12.33203125" style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 x14ac:dyDescent="0.2">
      <c r="A1" s="22"/>
    </row>
    <row r="2" spans="1:45" s="1" customFormat="1" ht="36.950000000000003" customHeight="1" x14ac:dyDescent="0.2">
      <c r="K2" s="82" t="s">
        <v>2</v>
      </c>
      <c r="L2" s="83"/>
      <c r="M2" s="83"/>
      <c r="N2" s="83"/>
      <c r="O2" s="83"/>
      <c r="P2" s="83"/>
      <c r="Q2" s="83"/>
      <c r="R2" s="83"/>
      <c r="S2" s="83"/>
      <c r="T2" s="83"/>
      <c r="U2" s="83"/>
      <c r="AS2" s="5" t="s">
        <v>1</v>
      </c>
    </row>
    <row r="6" spans="1:45" s="2" customFormat="1" ht="6.95" customHeight="1" x14ac:dyDescent="0.2">
      <c r="A6" s="7"/>
      <c r="B6" s="11"/>
      <c r="C6" s="12"/>
      <c r="D6" s="12"/>
      <c r="E6" s="12"/>
      <c r="F6" s="12"/>
      <c r="G6" s="70"/>
      <c r="H6" s="12"/>
      <c r="I6" s="12"/>
      <c r="J6" s="12"/>
      <c r="K6" s="23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45" s="2" customFormat="1" ht="24.95" customHeight="1" x14ac:dyDescent="0.2">
      <c r="A7" s="7"/>
      <c r="B7" s="8"/>
      <c r="C7" s="71" t="s">
        <v>24</v>
      </c>
      <c r="D7" s="61"/>
      <c r="E7" s="61"/>
      <c r="F7" s="61"/>
      <c r="G7" s="72"/>
      <c r="H7" s="61"/>
      <c r="I7" s="7"/>
      <c r="J7" s="7"/>
      <c r="K7" s="23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pans="1:45" s="2" customFormat="1" ht="6.95" customHeight="1" x14ac:dyDescent="0.2">
      <c r="A8" s="7"/>
      <c r="B8" s="8"/>
      <c r="C8" s="61"/>
      <c r="D8" s="61"/>
      <c r="E8" s="61"/>
      <c r="F8" s="61"/>
      <c r="G8" s="72"/>
      <c r="H8" s="61"/>
      <c r="I8" s="7"/>
      <c r="J8" s="7"/>
      <c r="K8" s="23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45" s="2" customFormat="1" ht="12" customHeight="1" x14ac:dyDescent="0.2">
      <c r="A9" s="7"/>
      <c r="B9" s="8"/>
      <c r="C9" s="62" t="s">
        <v>5</v>
      </c>
      <c r="D9" s="61"/>
      <c r="E9" s="61"/>
      <c r="F9" s="61"/>
      <c r="G9" s="72"/>
      <c r="H9" s="61"/>
      <c r="I9" s="7"/>
      <c r="J9" s="7"/>
      <c r="K9" s="23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pans="1:45" s="2" customFormat="1" ht="16.5" customHeight="1" x14ac:dyDescent="0.2">
      <c r="A10" s="7"/>
      <c r="B10" s="8"/>
      <c r="C10" s="61"/>
      <c r="D10" s="61"/>
      <c r="E10" s="84" t="s">
        <v>252</v>
      </c>
      <c r="F10" s="85"/>
      <c r="G10" s="86"/>
      <c r="H10" s="61"/>
      <c r="I10" s="7"/>
      <c r="J10" s="7"/>
      <c r="K10" s="23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45" s="2" customFormat="1" ht="6.95" customHeight="1" x14ac:dyDescent="0.2">
      <c r="A11" s="7"/>
      <c r="B11" s="8"/>
      <c r="C11" s="61"/>
      <c r="D11" s="61"/>
      <c r="E11" s="61"/>
      <c r="F11" s="61"/>
      <c r="G11" s="72"/>
      <c r="H11" s="61"/>
      <c r="I11" s="7"/>
      <c r="J11" s="7"/>
      <c r="K11" s="23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spans="1:45" s="2" customFormat="1" ht="12" customHeight="1" x14ac:dyDescent="0.2">
      <c r="A12" s="7"/>
      <c r="B12" s="8"/>
      <c r="C12" s="62" t="s">
        <v>6</v>
      </c>
      <c r="D12" s="61"/>
      <c r="E12" s="61"/>
      <c r="F12" s="65"/>
      <c r="G12" s="72"/>
      <c r="H12" s="62" t="s">
        <v>7</v>
      </c>
      <c r="I12" s="13"/>
      <c r="J12" s="7"/>
      <c r="K12" s="23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</row>
    <row r="13" spans="1:45" s="2" customFormat="1" ht="6.95" customHeight="1" x14ac:dyDescent="0.2">
      <c r="A13" s="7"/>
      <c r="B13" s="8"/>
      <c r="C13" s="61"/>
      <c r="D13" s="61"/>
      <c r="E13" s="61"/>
      <c r="F13" s="61"/>
      <c r="G13" s="72"/>
      <c r="H13" s="61"/>
      <c r="I13" s="7"/>
      <c r="J13" s="7"/>
      <c r="K13" s="23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</row>
    <row r="14" spans="1:45" s="2" customFormat="1" ht="15.2" customHeight="1" x14ac:dyDescent="0.2">
      <c r="A14" s="7"/>
      <c r="B14" s="8"/>
      <c r="C14" s="62" t="s">
        <v>8</v>
      </c>
      <c r="D14" s="61"/>
      <c r="E14" s="61"/>
      <c r="F14" s="66" t="s">
        <v>9</v>
      </c>
      <c r="G14" s="72"/>
      <c r="H14" s="62" t="s">
        <v>11</v>
      </c>
      <c r="I14" s="6"/>
      <c r="J14" s="7"/>
      <c r="K14" s="23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</row>
    <row r="15" spans="1:45" s="2" customFormat="1" ht="15.2" customHeight="1" x14ac:dyDescent="0.2">
      <c r="A15" s="7"/>
      <c r="B15" s="8"/>
      <c r="C15" s="62" t="s">
        <v>10</v>
      </c>
      <c r="D15" s="61"/>
      <c r="E15" s="61"/>
      <c r="F15" s="65"/>
      <c r="G15" s="72"/>
      <c r="H15" s="62" t="s">
        <v>12</v>
      </c>
      <c r="I15" s="6"/>
      <c r="J15" s="7"/>
      <c r="K15" s="23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</row>
    <row r="16" spans="1:45" s="2" customFormat="1" ht="10.35" customHeight="1" x14ac:dyDescent="0.2">
      <c r="A16" s="7"/>
      <c r="B16" s="8"/>
      <c r="C16" s="61"/>
      <c r="D16" s="61"/>
      <c r="E16" s="61"/>
      <c r="F16" s="61"/>
      <c r="G16" s="72"/>
      <c r="H16" s="61"/>
      <c r="I16" s="7"/>
      <c r="J16" s="7"/>
      <c r="K16" s="29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</row>
    <row r="17" spans="1:64" s="3" customFormat="1" ht="29.25" customHeight="1" x14ac:dyDescent="0.2">
      <c r="A17" s="24"/>
      <c r="B17" s="25"/>
      <c r="C17" s="26" t="s">
        <v>25</v>
      </c>
      <c r="D17" s="27" t="s">
        <v>17</v>
      </c>
      <c r="E17" s="27" t="s">
        <v>15</v>
      </c>
      <c r="F17" s="27" t="s">
        <v>16</v>
      </c>
      <c r="G17" s="73" t="s">
        <v>26</v>
      </c>
      <c r="H17" s="27" t="s">
        <v>27</v>
      </c>
      <c r="I17" s="27" t="s">
        <v>22</v>
      </c>
      <c r="J17" s="28" t="s">
        <v>28</v>
      </c>
      <c r="K17" s="8"/>
      <c r="L17" s="17" t="s">
        <v>0</v>
      </c>
      <c r="M17" s="18" t="s">
        <v>13</v>
      </c>
      <c r="N17" s="18" t="s">
        <v>29</v>
      </c>
      <c r="O17" s="18" t="s">
        <v>30</v>
      </c>
      <c r="P17" s="18" t="s">
        <v>31</v>
      </c>
      <c r="Q17" s="18" t="s">
        <v>32</v>
      </c>
      <c r="R17" s="18" t="s">
        <v>33</v>
      </c>
      <c r="S17" s="19" t="s">
        <v>34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64" s="2" customFormat="1" ht="22.9" customHeight="1" x14ac:dyDescent="0.25">
      <c r="A18" s="7"/>
      <c r="B18" s="8"/>
      <c r="C18" s="74" t="s">
        <v>35</v>
      </c>
      <c r="D18" s="61"/>
      <c r="E18" s="61"/>
      <c r="F18" s="61"/>
      <c r="G18" s="72"/>
      <c r="H18" s="61"/>
      <c r="I18" s="30" t="e">
        <f>BJ18</f>
        <v>#REF!</v>
      </c>
      <c r="J18" s="7"/>
      <c r="K18" s="34"/>
      <c r="L18" s="20"/>
      <c r="M18" s="14"/>
      <c r="N18" s="21"/>
      <c r="O18" s="31" t="e">
        <f>O19+O54+O94+O97</f>
        <v>#REF!</v>
      </c>
      <c r="P18" s="21"/>
      <c r="Q18" s="31" t="e">
        <f>Q19+Q54+Q94+Q97</f>
        <v>#REF!</v>
      </c>
      <c r="R18" s="21"/>
      <c r="S18" s="32" t="e">
        <f>S19+S54+S94+S97</f>
        <v>#REF!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S18" s="5" t="s">
        <v>18</v>
      </c>
      <c r="AT18" s="5" t="s">
        <v>23</v>
      </c>
      <c r="BJ18" s="33" t="e">
        <f>BJ19+BJ54+BJ94+BJ97</f>
        <v>#REF!</v>
      </c>
    </row>
    <row r="19" spans="1:64" s="4" customFormat="1" ht="25.9" customHeight="1" x14ac:dyDescent="0.2">
      <c r="B19" s="34"/>
      <c r="C19" s="63"/>
      <c r="D19" s="75" t="s">
        <v>18</v>
      </c>
      <c r="E19" s="67" t="s">
        <v>36</v>
      </c>
      <c r="F19" s="67" t="s">
        <v>37</v>
      </c>
      <c r="G19" s="76"/>
      <c r="H19" s="63"/>
      <c r="I19" s="36" t="e">
        <f>BJ19</f>
        <v>#REF!</v>
      </c>
      <c r="K19" s="34"/>
      <c r="L19" s="37"/>
      <c r="M19" s="38"/>
      <c r="N19" s="38"/>
      <c r="O19" s="39" t="e">
        <f>O20+O23</f>
        <v>#REF!</v>
      </c>
      <c r="P19" s="38"/>
      <c r="Q19" s="39" t="e">
        <f>Q20+Q23</f>
        <v>#REF!</v>
      </c>
      <c r="R19" s="38"/>
      <c r="S19" s="40" t="e">
        <f>S20+S23</f>
        <v>#REF!</v>
      </c>
      <c r="AQ19" s="35" t="s">
        <v>20</v>
      </c>
      <c r="AS19" s="41" t="s">
        <v>18</v>
      </c>
      <c r="AT19" s="41" t="s">
        <v>19</v>
      </c>
      <c r="AX19" s="35" t="s">
        <v>38</v>
      </c>
      <c r="BJ19" s="42" t="e">
        <f>BJ20+BJ23</f>
        <v>#REF!</v>
      </c>
    </row>
    <row r="20" spans="1:64" s="4" customFormat="1" ht="22.9" customHeight="1" x14ac:dyDescent="0.2">
      <c r="B20" s="34"/>
      <c r="C20" s="63"/>
      <c r="D20" s="75" t="s">
        <v>18</v>
      </c>
      <c r="E20" s="68" t="s">
        <v>39</v>
      </c>
      <c r="F20" s="68" t="s">
        <v>40</v>
      </c>
      <c r="G20" s="76"/>
      <c r="H20" s="63"/>
      <c r="I20" s="43" t="e">
        <f>BJ20</f>
        <v>#REF!</v>
      </c>
      <c r="K20" s="8"/>
      <c r="L20" s="37"/>
      <c r="M20" s="38"/>
      <c r="N20" s="38"/>
      <c r="O20" s="39" t="e">
        <f>SUM(O21:O22)</f>
        <v>#REF!</v>
      </c>
      <c r="P20" s="38"/>
      <c r="Q20" s="39" t="e">
        <f>SUM(Q21:Q22)</f>
        <v>#REF!</v>
      </c>
      <c r="R20" s="38"/>
      <c r="S20" s="40" t="e">
        <f>SUM(S21:S22)</f>
        <v>#REF!</v>
      </c>
      <c r="AQ20" s="35" t="s">
        <v>20</v>
      </c>
      <c r="AS20" s="41" t="s">
        <v>18</v>
      </c>
      <c r="AT20" s="41" t="s">
        <v>20</v>
      </c>
      <c r="AX20" s="35" t="s">
        <v>38</v>
      </c>
      <c r="BJ20" s="42" t="e">
        <f>SUM(BJ21:BJ22)</f>
        <v>#REF!</v>
      </c>
    </row>
    <row r="21" spans="1:64" s="2" customFormat="1" ht="16.5" customHeight="1" x14ac:dyDescent="0.2">
      <c r="A21" s="7"/>
      <c r="B21" s="44"/>
      <c r="C21" s="45" t="s">
        <v>20</v>
      </c>
      <c r="D21" s="45" t="s">
        <v>41</v>
      </c>
      <c r="E21" s="46" t="s">
        <v>42</v>
      </c>
      <c r="F21" s="47" t="s">
        <v>43</v>
      </c>
      <c r="G21" s="77" t="s">
        <v>44</v>
      </c>
      <c r="H21" s="64">
        <v>66.099999999999994</v>
      </c>
      <c r="I21" s="48" t="e">
        <f>ROUND(H21*#REF!,2)</f>
        <v>#REF!</v>
      </c>
      <c r="J21" s="47" t="s">
        <v>45</v>
      </c>
      <c r="K21" s="8"/>
      <c r="L21" s="49" t="s">
        <v>0</v>
      </c>
      <c r="M21" s="50" t="s">
        <v>14</v>
      </c>
      <c r="N21" s="51">
        <v>0.14000000000000001</v>
      </c>
      <c r="O21" s="51" t="e">
        <f>N21*#REF!</f>
        <v>#REF!</v>
      </c>
      <c r="P21" s="51">
        <v>0</v>
      </c>
      <c r="Q21" s="51" t="e">
        <f>P21*#REF!</f>
        <v>#REF!</v>
      </c>
      <c r="R21" s="51">
        <v>0</v>
      </c>
      <c r="S21" s="52" t="e">
        <f>R21*#REF!</f>
        <v>#REF!</v>
      </c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Q21" s="53" t="s">
        <v>46</v>
      </c>
      <c r="AS21" s="53" t="s">
        <v>41</v>
      </c>
      <c r="AT21" s="53" t="s">
        <v>21</v>
      </c>
      <c r="AX21" s="5" t="s">
        <v>38</v>
      </c>
      <c r="BD21" s="54" t="e">
        <f>IF(M21="základní",I21,0)</f>
        <v>#REF!</v>
      </c>
      <c r="BE21" s="54">
        <f>IF(M21="snížená",I21,0)</f>
        <v>0</v>
      </c>
      <c r="BF21" s="54">
        <f>IF(M21="zákl. přenesená",I21,0)</f>
        <v>0</v>
      </c>
      <c r="BG21" s="54">
        <f>IF(M21="sníž. přenesená",I21,0)</f>
        <v>0</v>
      </c>
      <c r="BH21" s="54">
        <f>IF(M21="nulová",I21,0)</f>
        <v>0</v>
      </c>
      <c r="BI21" s="5" t="s">
        <v>20</v>
      </c>
      <c r="BJ21" s="54" t="e">
        <f>ROUND(H21*#REF!,2)</f>
        <v>#REF!</v>
      </c>
      <c r="BK21" s="5" t="s">
        <v>46</v>
      </c>
      <c r="BL21" s="53" t="s">
        <v>47</v>
      </c>
    </row>
    <row r="22" spans="1:64" s="2" customFormat="1" x14ac:dyDescent="0.2">
      <c r="A22" s="7"/>
      <c r="B22" s="8"/>
      <c r="C22" s="61"/>
      <c r="D22" s="78" t="s">
        <v>48</v>
      </c>
      <c r="E22" s="61"/>
      <c r="F22" s="69" t="s">
        <v>49</v>
      </c>
      <c r="G22" s="72"/>
      <c r="H22" s="61"/>
      <c r="I22" s="7"/>
      <c r="J22" s="7"/>
      <c r="K22" s="34"/>
      <c r="L22" s="55"/>
      <c r="M22" s="56"/>
      <c r="N22" s="15"/>
      <c r="O22" s="15"/>
      <c r="P22" s="15"/>
      <c r="Q22" s="15"/>
      <c r="R22" s="15"/>
      <c r="S22" s="16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S22" s="5" t="s">
        <v>48</v>
      </c>
      <c r="AT22" s="5" t="s">
        <v>21</v>
      </c>
    </row>
    <row r="23" spans="1:64" s="4" customFormat="1" ht="22.9" customHeight="1" x14ac:dyDescent="0.2">
      <c r="B23" s="34"/>
      <c r="C23" s="63"/>
      <c r="D23" s="75" t="s">
        <v>18</v>
      </c>
      <c r="E23" s="68" t="s">
        <v>50</v>
      </c>
      <c r="F23" s="68" t="s">
        <v>51</v>
      </c>
      <c r="G23" s="76"/>
      <c r="H23" s="63"/>
      <c r="I23" s="43" t="e">
        <f>BJ23</f>
        <v>#REF!</v>
      </c>
      <c r="K23" s="8"/>
      <c r="L23" s="37"/>
      <c r="M23" s="38"/>
      <c r="N23" s="38"/>
      <c r="O23" s="39" t="e">
        <f>SUM(O24:O53)</f>
        <v>#REF!</v>
      </c>
      <c r="P23" s="38"/>
      <c r="Q23" s="39" t="e">
        <f>SUM(Q24:Q53)</f>
        <v>#REF!</v>
      </c>
      <c r="R23" s="38"/>
      <c r="S23" s="40" t="e">
        <f>SUM(S24:S53)</f>
        <v>#REF!</v>
      </c>
      <c r="AQ23" s="35" t="s">
        <v>20</v>
      </c>
      <c r="AS23" s="41" t="s">
        <v>18</v>
      </c>
      <c r="AT23" s="41" t="s">
        <v>20</v>
      </c>
      <c r="AX23" s="35" t="s">
        <v>38</v>
      </c>
      <c r="BJ23" s="42" t="e">
        <f>SUM(BJ24:BJ53)</f>
        <v>#REF!</v>
      </c>
    </row>
    <row r="24" spans="1:64" s="2" customFormat="1" ht="24.2" customHeight="1" x14ac:dyDescent="0.2">
      <c r="A24" s="7"/>
      <c r="B24" s="44"/>
      <c r="C24" s="45" t="s">
        <v>21</v>
      </c>
      <c r="D24" s="45" t="s">
        <v>41</v>
      </c>
      <c r="E24" s="46" t="s">
        <v>52</v>
      </c>
      <c r="F24" s="47" t="s">
        <v>53</v>
      </c>
      <c r="G24" s="77" t="s">
        <v>44</v>
      </c>
      <c r="H24" s="64">
        <v>66.7</v>
      </c>
      <c r="I24" s="48" t="e">
        <f>ROUND(H24*#REF!,2)</f>
        <v>#REF!</v>
      </c>
      <c r="J24" s="47" t="s">
        <v>45</v>
      </c>
      <c r="K24" s="8"/>
      <c r="L24" s="49" t="s">
        <v>0</v>
      </c>
      <c r="M24" s="50" t="s">
        <v>14</v>
      </c>
      <c r="N24" s="51">
        <v>0.14000000000000001</v>
      </c>
      <c r="O24" s="51" t="e">
        <f>N24*#REF!</f>
        <v>#REF!</v>
      </c>
      <c r="P24" s="51">
        <v>0</v>
      </c>
      <c r="Q24" s="51" t="e">
        <f>P24*#REF!</f>
        <v>#REF!</v>
      </c>
      <c r="R24" s="51">
        <v>0</v>
      </c>
      <c r="S24" s="52" t="e">
        <f>R24*#REF!</f>
        <v>#REF!</v>
      </c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Q24" s="53" t="s">
        <v>46</v>
      </c>
      <c r="AS24" s="53" t="s">
        <v>41</v>
      </c>
      <c r="AT24" s="53" t="s">
        <v>21</v>
      </c>
      <c r="AX24" s="5" t="s">
        <v>38</v>
      </c>
      <c r="BD24" s="54" t="e">
        <f>IF(M24="základní",I24,0)</f>
        <v>#REF!</v>
      </c>
      <c r="BE24" s="54">
        <f>IF(M24="snížená",I24,0)</f>
        <v>0</v>
      </c>
      <c r="BF24" s="54">
        <f>IF(M24="zákl. přenesená",I24,0)</f>
        <v>0</v>
      </c>
      <c r="BG24" s="54">
        <f>IF(M24="sníž. přenesená",I24,0)</f>
        <v>0</v>
      </c>
      <c r="BH24" s="54">
        <f>IF(M24="nulová",I24,0)</f>
        <v>0</v>
      </c>
      <c r="BI24" s="5" t="s">
        <v>20</v>
      </c>
      <c r="BJ24" s="54" t="e">
        <f>ROUND(H24*#REF!,2)</f>
        <v>#REF!</v>
      </c>
      <c r="BK24" s="5" t="s">
        <v>46</v>
      </c>
      <c r="BL24" s="53" t="s">
        <v>54</v>
      </c>
    </row>
    <row r="25" spans="1:64" s="2" customFormat="1" x14ac:dyDescent="0.2">
      <c r="A25" s="7"/>
      <c r="B25" s="8"/>
      <c r="C25" s="61"/>
      <c r="D25" s="78" t="s">
        <v>48</v>
      </c>
      <c r="E25" s="61"/>
      <c r="F25" s="69" t="s">
        <v>55</v>
      </c>
      <c r="G25" s="72"/>
      <c r="H25" s="61"/>
      <c r="I25" s="7"/>
      <c r="J25" s="7"/>
      <c r="K25" s="8"/>
      <c r="L25" s="55"/>
      <c r="M25" s="56"/>
      <c r="N25" s="15"/>
      <c r="O25" s="15"/>
      <c r="P25" s="15"/>
      <c r="Q25" s="15"/>
      <c r="R25" s="15"/>
      <c r="S25" s="16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S25" s="5" t="s">
        <v>48</v>
      </c>
      <c r="AT25" s="5" t="s">
        <v>21</v>
      </c>
    </row>
    <row r="26" spans="1:64" s="2" customFormat="1" ht="24.2" customHeight="1" x14ac:dyDescent="0.2">
      <c r="A26" s="7"/>
      <c r="B26" s="44"/>
      <c r="C26" s="45" t="s">
        <v>56</v>
      </c>
      <c r="D26" s="45" t="s">
        <v>41</v>
      </c>
      <c r="E26" s="46" t="s">
        <v>57</v>
      </c>
      <c r="F26" s="47" t="s">
        <v>58</v>
      </c>
      <c r="G26" s="77" t="s">
        <v>44</v>
      </c>
      <c r="H26" s="64">
        <v>0.88</v>
      </c>
      <c r="I26" s="48" t="e">
        <f>ROUND(H26*#REF!,2)</f>
        <v>#REF!</v>
      </c>
      <c r="J26" s="47" t="s">
        <v>45</v>
      </c>
      <c r="K26" s="8"/>
      <c r="L26" s="49" t="s">
        <v>0</v>
      </c>
      <c r="M26" s="50" t="s">
        <v>14</v>
      </c>
      <c r="N26" s="51">
        <v>0</v>
      </c>
      <c r="O26" s="51" t="e">
        <f>N26*#REF!</f>
        <v>#REF!</v>
      </c>
      <c r="P26" s="51">
        <v>0</v>
      </c>
      <c r="Q26" s="51" t="e">
        <f>P26*#REF!</f>
        <v>#REF!</v>
      </c>
      <c r="R26" s="51">
        <v>0</v>
      </c>
      <c r="S26" s="52" t="e">
        <f>R26*#REF!</f>
        <v>#REF!</v>
      </c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Q26" s="53" t="s">
        <v>46</v>
      </c>
      <c r="AS26" s="53" t="s">
        <v>41</v>
      </c>
      <c r="AT26" s="53" t="s">
        <v>21</v>
      </c>
      <c r="AX26" s="5" t="s">
        <v>38</v>
      </c>
      <c r="BD26" s="54" t="e">
        <f>IF(M26="základní",I26,0)</f>
        <v>#REF!</v>
      </c>
      <c r="BE26" s="54">
        <f>IF(M26="snížená",I26,0)</f>
        <v>0</v>
      </c>
      <c r="BF26" s="54">
        <f>IF(M26="zákl. přenesená",I26,0)</f>
        <v>0</v>
      </c>
      <c r="BG26" s="54">
        <f>IF(M26="sníž. přenesená",I26,0)</f>
        <v>0</v>
      </c>
      <c r="BH26" s="54">
        <f>IF(M26="nulová",I26,0)</f>
        <v>0</v>
      </c>
      <c r="BI26" s="5" t="s">
        <v>20</v>
      </c>
      <c r="BJ26" s="54" t="e">
        <f>ROUND(H26*#REF!,2)</f>
        <v>#REF!</v>
      </c>
      <c r="BK26" s="5" t="s">
        <v>46</v>
      </c>
      <c r="BL26" s="53" t="s">
        <v>59</v>
      </c>
    </row>
    <row r="27" spans="1:64" s="2" customFormat="1" x14ac:dyDescent="0.2">
      <c r="A27" s="7"/>
      <c r="B27" s="8"/>
      <c r="C27" s="61"/>
      <c r="D27" s="78" t="s">
        <v>48</v>
      </c>
      <c r="E27" s="61"/>
      <c r="F27" s="69" t="s">
        <v>60</v>
      </c>
      <c r="G27" s="72"/>
      <c r="H27" s="61"/>
      <c r="I27" s="7"/>
      <c r="J27" s="7"/>
      <c r="K27" s="8"/>
      <c r="L27" s="55"/>
      <c r="M27" s="56"/>
      <c r="N27" s="15"/>
      <c r="O27" s="15"/>
      <c r="P27" s="15"/>
      <c r="Q27" s="15"/>
      <c r="R27" s="15"/>
      <c r="S27" s="16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S27" s="5" t="s">
        <v>48</v>
      </c>
      <c r="AT27" s="5" t="s">
        <v>21</v>
      </c>
    </row>
    <row r="28" spans="1:64" s="2" customFormat="1" ht="24.2" customHeight="1" x14ac:dyDescent="0.2">
      <c r="A28" s="7"/>
      <c r="B28" s="44"/>
      <c r="C28" s="45" t="s">
        <v>46</v>
      </c>
      <c r="D28" s="45" t="s">
        <v>41</v>
      </c>
      <c r="E28" s="46" t="s">
        <v>61</v>
      </c>
      <c r="F28" s="47" t="s">
        <v>62</v>
      </c>
      <c r="G28" s="77" t="s">
        <v>44</v>
      </c>
      <c r="H28" s="64">
        <v>40.200000000000003</v>
      </c>
      <c r="I28" s="48" t="e">
        <f>ROUND(H28*#REF!,2)</f>
        <v>#REF!</v>
      </c>
      <c r="J28" s="47" t="s">
        <v>45</v>
      </c>
      <c r="K28" s="8"/>
      <c r="L28" s="49" t="s">
        <v>0</v>
      </c>
      <c r="M28" s="50" t="s">
        <v>14</v>
      </c>
      <c r="N28" s="51">
        <v>8.6999999999999994E-2</v>
      </c>
      <c r="O28" s="51" t="e">
        <f>N28*#REF!</f>
        <v>#REF!</v>
      </c>
      <c r="P28" s="51">
        <v>0</v>
      </c>
      <c r="Q28" s="51" t="e">
        <f>P28*#REF!</f>
        <v>#REF!</v>
      </c>
      <c r="R28" s="51">
        <v>0</v>
      </c>
      <c r="S28" s="52" t="e">
        <f>R28*#REF!</f>
        <v>#REF!</v>
      </c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Q28" s="53" t="s">
        <v>46</v>
      </c>
      <c r="AS28" s="53" t="s">
        <v>41</v>
      </c>
      <c r="AT28" s="53" t="s">
        <v>21</v>
      </c>
      <c r="AX28" s="5" t="s">
        <v>38</v>
      </c>
      <c r="BD28" s="54" t="e">
        <f>IF(M28="základní",I28,0)</f>
        <v>#REF!</v>
      </c>
      <c r="BE28" s="54">
        <f>IF(M28="snížená",I28,0)</f>
        <v>0</v>
      </c>
      <c r="BF28" s="54">
        <f>IF(M28="zákl. přenesená",I28,0)</f>
        <v>0</v>
      </c>
      <c r="BG28" s="54">
        <f>IF(M28="sníž. přenesená",I28,0)</f>
        <v>0</v>
      </c>
      <c r="BH28" s="54">
        <f>IF(M28="nulová",I28,0)</f>
        <v>0</v>
      </c>
      <c r="BI28" s="5" t="s">
        <v>20</v>
      </c>
      <c r="BJ28" s="54" t="e">
        <f>ROUND(H28*#REF!,2)</f>
        <v>#REF!</v>
      </c>
      <c r="BK28" s="5" t="s">
        <v>46</v>
      </c>
      <c r="BL28" s="53" t="s">
        <v>63</v>
      </c>
    </row>
    <row r="29" spans="1:64" s="2" customFormat="1" x14ac:dyDescent="0.2">
      <c r="A29" s="7"/>
      <c r="B29" s="8"/>
      <c r="C29" s="61"/>
      <c r="D29" s="78" t="s">
        <v>48</v>
      </c>
      <c r="E29" s="61"/>
      <c r="F29" s="69" t="s">
        <v>64</v>
      </c>
      <c r="G29" s="72"/>
      <c r="H29" s="61"/>
      <c r="I29" s="7"/>
      <c r="J29" s="7"/>
      <c r="K29" s="8"/>
      <c r="L29" s="55"/>
      <c r="M29" s="56"/>
      <c r="N29" s="15"/>
      <c r="O29" s="15"/>
      <c r="P29" s="15"/>
      <c r="Q29" s="15"/>
      <c r="R29" s="15"/>
      <c r="S29" s="16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S29" s="5" t="s">
        <v>48</v>
      </c>
      <c r="AT29" s="5" t="s">
        <v>21</v>
      </c>
    </row>
    <row r="30" spans="1:64" s="2" customFormat="1" ht="16.5" customHeight="1" x14ac:dyDescent="0.2">
      <c r="A30" s="7"/>
      <c r="B30" s="44"/>
      <c r="C30" s="45" t="s">
        <v>65</v>
      </c>
      <c r="D30" s="45" t="s">
        <v>41</v>
      </c>
      <c r="E30" s="46" t="s">
        <v>66</v>
      </c>
      <c r="F30" s="47" t="s">
        <v>67</v>
      </c>
      <c r="G30" s="77" t="s">
        <v>44</v>
      </c>
      <c r="H30" s="64">
        <v>24.7</v>
      </c>
      <c r="I30" s="48" t="e">
        <f>ROUND(H30*#REF!,2)</f>
        <v>#REF!</v>
      </c>
      <c r="J30" s="47" t="s">
        <v>45</v>
      </c>
      <c r="K30" s="8"/>
      <c r="L30" s="49" t="s">
        <v>0</v>
      </c>
      <c r="M30" s="50" t="s">
        <v>14</v>
      </c>
      <c r="N30" s="51">
        <v>6.0999999999999999E-2</v>
      </c>
      <c r="O30" s="51" t="e">
        <f>N30*#REF!</f>
        <v>#REF!</v>
      </c>
      <c r="P30" s="51">
        <v>0</v>
      </c>
      <c r="Q30" s="51" t="e">
        <f>P30*#REF!</f>
        <v>#REF!</v>
      </c>
      <c r="R30" s="51">
        <v>0</v>
      </c>
      <c r="S30" s="52" t="e">
        <f>R30*#REF!</f>
        <v>#REF!</v>
      </c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Q30" s="53" t="s">
        <v>46</v>
      </c>
      <c r="AS30" s="53" t="s">
        <v>41</v>
      </c>
      <c r="AT30" s="53" t="s">
        <v>21</v>
      </c>
      <c r="AX30" s="5" t="s">
        <v>38</v>
      </c>
      <c r="BD30" s="54" t="e">
        <f>IF(M30="základní",I30,0)</f>
        <v>#REF!</v>
      </c>
      <c r="BE30" s="54">
        <f>IF(M30="snížená",I30,0)</f>
        <v>0</v>
      </c>
      <c r="BF30" s="54">
        <f>IF(M30="zákl. přenesená",I30,0)</f>
        <v>0</v>
      </c>
      <c r="BG30" s="54">
        <f>IF(M30="sníž. přenesená",I30,0)</f>
        <v>0</v>
      </c>
      <c r="BH30" s="54">
        <f>IF(M30="nulová",I30,0)</f>
        <v>0</v>
      </c>
      <c r="BI30" s="5" t="s">
        <v>20</v>
      </c>
      <c r="BJ30" s="54" t="e">
        <f>ROUND(H30*#REF!,2)</f>
        <v>#REF!</v>
      </c>
      <c r="BK30" s="5" t="s">
        <v>46</v>
      </c>
      <c r="BL30" s="53" t="s">
        <v>68</v>
      </c>
    </row>
    <row r="31" spans="1:64" s="2" customFormat="1" x14ac:dyDescent="0.2">
      <c r="A31" s="7"/>
      <c r="B31" s="8"/>
      <c r="C31" s="61"/>
      <c r="D31" s="78" t="s">
        <v>48</v>
      </c>
      <c r="E31" s="61"/>
      <c r="F31" s="69" t="s">
        <v>69</v>
      </c>
      <c r="G31" s="72"/>
      <c r="H31" s="61"/>
      <c r="I31" s="7"/>
      <c r="J31" s="7"/>
      <c r="K31" s="8"/>
      <c r="L31" s="55"/>
      <c r="M31" s="56"/>
      <c r="N31" s="15"/>
      <c r="O31" s="15"/>
      <c r="P31" s="15"/>
      <c r="Q31" s="15"/>
      <c r="R31" s="15"/>
      <c r="S31" s="16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S31" s="5" t="s">
        <v>48</v>
      </c>
      <c r="AT31" s="5" t="s">
        <v>21</v>
      </c>
    </row>
    <row r="32" spans="1:64" s="2" customFormat="1" ht="16.5" customHeight="1" x14ac:dyDescent="0.2">
      <c r="A32" s="7"/>
      <c r="B32" s="44"/>
      <c r="C32" s="45" t="s">
        <v>39</v>
      </c>
      <c r="D32" s="45" t="s">
        <v>41</v>
      </c>
      <c r="E32" s="46" t="s">
        <v>70</v>
      </c>
      <c r="F32" s="47" t="s">
        <v>71</v>
      </c>
      <c r="G32" s="77" t="s">
        <v>44</v>
      </c>
      <c r="H32" s="64">
        <v>1.0900000000000001</v>
      </c>
      <c r="I32" s="48" t="e">
        <f>ROUND(H32*#REF!,2)</f>
        <v>#REF!</v>
      </c>
      <c r="J32" s="47" t="s">
        <v>45</v>
      </c>
      <c r="K32" s="8"/>
      <c r="L32" s="49" t="s">
        <v>0</v>
      </c>
      <c r="M32" s="50" t="s">
        <v>14</v>
      </c>
      <c r="N32" s="51">
        <v>0</v>
      </c>
      <c r="O32" s="51" t="e">
        <f>N32*#REF!</f>
        <v>#REF!</v>
      </c>
      <c r="P32" s="51">
        <v>0</v>
      </c>
      <c r="Q32" s="51" t="e">
        <f>P32*#REF!</f>
        <v>#REF!</v>
      </c>
      <c r="R32" s="51">
        <v>0</v>
      </c>
      <c r="S32" s="52" t="e">
        <f>R32*#REF!</f>
        <v>#REF!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Q32" s="53" t="s">
        <v>46</v>
      </c>
      <c r="AS32" s="53" t="s">
        <v>41</v>
      </c>
      <c r="AT32" s="53" t="s">
        <v>21</v>
      </c>
      <c r="AX32" s="5" t="s">
        <v>38</v>
      </c>
      <c r="BD32" s="54" t="e">
        <f>IF(M32="základní",I32,0)</f>
        <v>#REF!</v>
      </c>
      <c r="BE32" s="54">
        <f>IF(M32="snížená",I32,0)</f>
        <v>0</v>
      </c>
      <c r="BF32" s="54">
        <f>IF(M32="zákl. přenesená",I32,0)</f>
        <v>0</v>
      </c>
      <c r="BG32" s="54">
        <f>IF(M32="sníž. přenesená",I32,0)</f>
        <v>0</v>
      </c>
      <c r="BH32" s="54">
        <f>IF(M32="nulová",I32,0)</f>
        <v>0</v>
      </c>
      <c r="BI32" s="5" t="s">
        <v>20</v>
      </c>
      <c r="BJ32" s="54" t="e">
        <f>ROUND(H32*#REF!,2)</f>
        <v>#REF!</v>
      </c>
      <c r="BK32" s="5" t="s">
        <v>46</v>
      </c>
      <c r="BL32" s="53" t="s">
        <v>72</v>
      </c>
    </row>
    <row r="33" spans="1:64" s="2" customFormat="1" x14ac:dyDescent="0.2">
      <c r="A33" s="7"/>
      <c r="B33" s="8"/>
      <c r="C33" s="61"/>
      <c r="D33" s="78" t="s">
        <v>48</v>
      </c>
      <c r="E33" s="61"/>
      <c r="F33" s="69" t="s">
        <v>73</v>
      </c>
      <c r="G33" s="72"/>
      <c r="H33" s="61"/>
      <c r="I33" s="7"/>
      <c r="J33" s="7"/>
      <c r="K33" s="8"/>
      <c r="L33" s="55"/>
      <c r="M33" s="56"/>
      <c r="N33" s="15"/>
      <c r="O33" s="15"/>
      <c r="P33" s="15"/>
      <c r="Q33" s="15"/>
      <c r="R33" s="15"/>
      <c r="S33" s="16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S33" s="5" t="s">
        <v>48</v>
      </c>
      <c r="AT33" s="5" t="s">
        <v>21</v>
      </c>
    </row>
    <row r="34" spans="1:64" s="2" customFormat="1" ht="16.5" customHeight="1" x14ac:dyDescent="0.2">
      <c r="A34" s="7"/>
      <c r="B34" s="44"/>
      <c r="C34" s="45" t="s">
        <v>74</v>
      </c>
      <c r="D34" s="45" t="s">
        <v>41</v>
      </c>
      <c r="E34" s="46" t="s">
        <v>75</v>
      </c>
      <c r="F34" s="47" t="s">
        <v>76</v>
      </c>
      <c r="G34" s="77" t="s">
        <v>44</v>
      </c>
      <c r="H34" s="64">
        <v>16.600000000000001</v>
      </c>
      <c r="I34" s="48" t="e">
        <f>ROUND(H34*#REF!,2)</f>
        <v>#REF!</v>
      </c>
      <c r="J34" s="47" t="s">
        <v>45</v>
      </c>
      <c r="K34" s="8"/>
      <c r="L34" s="49" t="s">
        <v>0</v>
      </c>
      <c r="M34" s="50" t="s">
        <v>14</v>
      </c>
      <c r="N34" s="51">
        <v>4.1000000000000002E-2</v>
      </c>
      <c r="O34" s="51" t="e">
        <f>N34*#REF!</f>
        <v>#REF!</v>
      </c>
      <c r="P34" s="51">
        <v>0</v>
      </c>
      <c r="Q34" s="51" t="e">
        <f>P34*#REF!</f>
        <v>#REF!</v>
      </c>
      <c r="R34" s="51">
        <v>0</v>
      </c>
      <c r="S34" s="52" t="e">
        <f>R34*#REF!</f>
        <v>#REF!</v>
      </c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Q34" s="53" t="s">
        <v>46</v>
      </c>
      <c r="AS34" s="53" t="s">
        <v>41</v>
      </c>
      <c r="AT34" s="53" t="s">
        <v>21</v>
      </c>
      <c r="AX34" s="5" t="s">
        <v>38</v>
      </c>
      <c r="BD34" s="54" t="e">
        <f>IF(M34="základní",I34,0)</f>
        <v>#REF!</v>
      </c>
      <c r="BE34" s="54">
        <f>IF(M34="snížená",I34,0)</f>
        <v>0</v>
      </c>
      <c r="BF34" s="54">
        <f>IF(M34="zákl. přenesená",I34,0)</f>
        <v>0</v>
      </c>
      <c r="BG34" s="54">
        <f>IF(M34="sníž. přenesená",I34,0)</f>
        <v>0</v>
      </c>
      <c r="BH34" s="54">
        <f>IF(M34="nulová",I34,0)</f>
        <v>0</v>
      </c>
      <c r="BI34" s="5" t="s">
        <v>20</v>
      </c>
      <c r="BJ34" s="54" t="e">
        <f>ROUND(H34*#REF!,2)</f>
        <v>#REF!</v>
      </c>
      <c r="BK34" s="5" t="s">
        <v>46</v>
      </c>
      <c r="BL34" s="53" t="s">
        <v>77</v>
      </c>
    </row>
    <row r="35" spans="1:64" s="2" customFormat="1" x14ac:dyDescent="0.2">
      <c r="A35" s="7"/>
      <c r="B35" s="8"/>
      <c r="C35" s="61"/>
      <c r="D35" s="78" t="s">
        <v>48</v>
      </c>
      <c r="E35" s="61"/>
      <c r="F35" s="69" t="s">
        <v>78</v>
      </c>
      <c r="G35" s="72"/>
      <c r="H35" s="61"/>
      <c r="I35" s="7"/>
      <c r="J35" s="7"/>
      <c r="K35" s="8"/>
      <c r="L35" s="55"/>
      <c r="M35" s="56"/>
      <c r="N35" s="15"/>
      <c r="O35" s="15"/>
      <c r="P35" s="15"/>
      <c r="Q35" s="15"/>
      <c r="R35" s="15"/>
      <c r="S35" s="16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S35" s="5" t="s">
        <v>48</v>
      </c>
      <c r="AT35" s="5" t="s">
        <v>21</v>
      </c>
    </row>
    <row r="36" spans="1:64" s="2" customFormat="1" ht="21.75" customHeight="1" x14ac:dyDescent="0.2">
      <c r="A36" s="7"/>
      <c r="B36" s="44"/>
      <c r="C36" s="45" t="s">
        <v>79</v>
      </c>
      <c r="D36" s="45" t="s">
        <v>41</v>
      </c>
      <c r="E36" s="46" t="s">
        <v>80</v>
      </c>
      <c r="F36" s="47" t="s">
        <v>81</v>
      </c>
      <c r="G36" s="77" t="s">
        <v>82</v>
      </c>
      <c r="H36" s="64">
        <v>1230</v>
      </c>
      <c r="I36" s="48" t="e">
        <f>ROUND(H36*#REF!,2)</f>
        <v>#REF!</v>
      </c>
      <c r="J36" s="47" t="s">
        <v>45</v>
      </c>
      <c r="K36" s="8"/>
      <c r="L36" s="49" t="s">
        <v>0</v>
      </c>
      <c r="M36" s="50" t="s">
        <v>14</v>
      </c>
      <c r="N36" s="51">
        <v>2</v>
      </c>
      <c r="O36" s="51" t="e">
        <f>N36*#REF!</f>
        <v>#REF!</v>
      </c>
      <c r="P36" s="51">
        <v>0</v>
      </c>
      <c r="Q36" s="51" t="e">
        <f>P36*#REF!</f>
        <v>#REF!</v>
      </c>
      <c r="R36" s="51">
        <v>0</v>
      </c>
      <c r="S36" s="52" t="e">
        <f>R36*#REF!</f>
        <v>#REF!</v>
      </c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Q36" s="53" t="s">
        <v>46</v>
      </c>
      <c r="AS36" s="53" t="s">
        <v>41</v>
      </c>
      <c r="AT36" s="53" t="s">
        <v>21</v>
      </c>
      <c r="AX36" s="5" t="s">
        <v>38</v>
      </c>
      <c r="BD36" s="54" t="e">
        <f>IF(M36="základní",I36,0)</f>
        <v>#REF!</v>
      </c>
      <c r="BE36" s="54">
        <f>IF(M36="snížená",I36,0)</f>
        <v>0</v>
      </c>
      <c r="BF36" s="54">
        <f>IF(M36="zákl. přenesená",I36,0)</f>
        <v>0</v>
      </c>
      <c r="BG36" s="54">
        <f>IF(M36="sníž. přenesená",I36,0)</f>
        <v>0</v>
      </c>
      <c r="BH36" s="54">
        <f>IF(M36="nulová",I36,0)</f>
        <v>0</v>
      </c>
      <c r="BI36" s="5" t="s">
        <v>20</v>
      </c>
      <c r="BJ36" s="54" t="e">
        <f>ROUND(H36*#REF!,2)</f>
        <v>#REF!</v>
      </c>
      <c r="BK36" s="5" t="s">
        <v>46</v>
      </c>
      <c r="BL36" s="53" t="s">
        <v>83</v>
      </c>
    </row>
    <row r="37" spans="1:64" s="2" customFormat="1" x14ac:dyDescent="0.2">
      <c r="A37" s="7"/>
      <c r="B37" s="8"/>
      <c r="C37" s="61"/>
      <c r="D37" s="78" t="s">
        <v>48</v>
      </c>
      <c r="E37" s="61"/>
      <c r="F37" s="69" t="s">
        <v>84</v>
      </c>
      <c r="G37" s="72"/>
      <c r="H37" s="61"/>
      <c r="I37" s="7"/>
      <c r="J37" s="7"/>
      <c r="K37" s="8"/>
      <c r="L37" s="55"/>
      <c r="M37" s="56"/>
      <c r="N37" s="15"/>
      <c r="O37" s="15"/>
      <c r="P37" s="15"/>
      <c r="Q37" s="15"/>
      <c r="R37" s="15"/>
      <c r="S37" s="16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S37" s="5" t="s">
        <v>48</v>
      </c>
      <c r="AT37" s="5" t="s">
        <v>21</v>
      </c>
    </row>
    <row r="38" spans="1:64" s="2" customFormat="1" ht="24.2" customHeight="1" x14ac:dyDescent="0.2">
      <c r="A38" s="7"/>
      <c r="B38" s="44"/>
      <c r="C38" s="45" t="s">
        <v>50</v>
      </c>
      <c r="D38" s="45" t="s">
        <v>41</v>
      </c>
      <c r="E38" s="46" t="s">
        <v>85</v>
      </c>
      <c r="F38" s="47" t="s">
        <v>86</v>
      </c>
      <c r="G38" s="77" t="s">
        <v>87</v>
      </c>
      <c r="H38" s="64">
        <v>1900</v>
      </c>
      <c r="I38" s="48" t="e">
        <f>ROUND(H38*#REF!,2)</f>
        <v>#REF!</v>
      </c>
      <c r="J38" s="47" t="s">
        <v>45</v>
      </c>
      <c r="K38" s="8"/>
      <c r="L38" s="49" t="s">
        <v>0</v>
      </c>
      <c r="M38" s="50" t="s">
        <v>14</v>
      </c>
      <c r="N38" s="51">
        <v>4.6500000000000004</v>
      </c>
      <c r="O38" s="51" t="e">
        <f>N38*#REF!</f>
        <v>#REF!</v>
      </c>
      <c r="P38" s="51">
        <v>0</v>
      </c>
      <c r="Q38" s="51" t="e">
        <f>P38*#REF!</f>
        <v>#REF!</v>
      </c>
      <c r="R38" s="51">
        <v>0</v>
      </c>
      <c r="S38" s="52" t="e">
        <f>R38*#REF!</f>
        <v>#REF!</v>
      </c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Q38" s="53" t="s">
        <v>46</v>
      </c>
      <c r="AS38" s="53" t="s">
        <v>41</v>
      </c>
      <c r="AT38" s="53" t="s">
        <v>21</v>
      </c>
      <c r="AX38" s="5" t="s">
        <v>38</v>
      </c>
      <c r="BD38" s="54" t="e">
        <f>IF(M38="základní",I38,0)</f>
        <v>#REF!</v>
      </c>
      <c r="BE38" s="54">
        <f>IF(M38="snížená",I38,0)</f>
        <v>0</v>
      </c>
      <c r="BF38" s="54">
        <f>IF(M38="zákl. přenesená",I38,0)</f>
        <v>0</v>
      </c>
      <c r="BG38" s="54">
        <f>IF(M38="sníž. přenesená",I38,0)</f>
        <v>0</v>
      </c>
      <c r="BH38" s="54">
        <f>IF(M38="nulová",I38,0)</f>
        <v>0</v>
      </c>
      <c r="BI38" s="5" t="s">
        <v>20</v>
      </c>
      <c r="BJ38" s="54" t="e">
        <f>ROUND(H38*#REF!,2)</f>
        <v>#REF!</v>
      </c>
      <c r="BK38" s="5" t="s">
        <v>46</v>
      </c>
      <c r="BL38" s="53" t="s">
        <v>88</v>
      </c>
    </row>
    <row r="39" spans="1:64" s="2" customFormat="1" x14ac:dyDescent="0.2">
      <c r="A39" s="7"/>
      <c r="B39" s="8"/>
      <c r="C39" s="61"/>
      <c r="D39" s="78" t="s">
        <v>48</v>
      </c>
      <c r="E39" s="61"/>
      <c r="F39" s="69" t="s">
        <v>89</v>
      </c>
      <c r="G39" s="72"/>
      <c r="H39" s="61"/>
      <c r="I39" s="7"/>
      <c r="J39" s="7"/>
      <c r="K39" s="8"/>
      <c r="L39" s="55"/>
      <c r="M39" s="56"/>
      <c r="N39" s="15"/>
      <c r="O39" s="15"/>
      <c r="P39" s="15"/>
      <c r="Q39" s="15"/>
      <c r="R39" s="15"/>
      <c r="S39" s="16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S39" s="5" t="s">
        <v>48</v>
      </c>
      <c r="AT39" s="5" t="s">
        <v>21</v>
      </c>
    </row>
    <row r="40" spans="1:64" s="2" customFormat="1" ht="24.2" customHeight="1" x14ac:dyDescent="0.2">
      <c r="A40" s="7"/>
      <c r="B40" s="44"/>
      <c r="C40" s="45" t="s">
        <v>90</v>
      </c>
      <c r="D40" s="45" t="s">
        <v>41</v>
      </c>
      <c r="E40" s="46" t="s">
        <v>91</v>
      </c>
      <c r="F40" s="47" t="s">
        <v>92</v>
      </c>
      <c r="G40" s="77" t="s">
        <v>87</v>
      </c>
      <c r="H40" s="64">
        <v>2060</v>
      </c>
      <c r="I40" s="48" t="e">
        <f>ROUND(H40*#REF!,2)</f>
        <v>#REF!</v>
      </c>
      <c r="J40" s="47" t="s">
        <v>45</v>
      </c>
      <c r="K40" s="8"/>
      <c r="L40" s="49" t="s">
        <v>0</v>
      </c>
      <c r="M40" s="50" t="s">
        <v>14</v>
      </c>
      <c r="N40" s="51">
        <v>5.0490000000000004</v>
      </c>
      <c r="O40" s="51" t="e">
        <f>N40*#REF!</f>
        <v>#REF!</v>
      </c>
      <c r="P40" s="51">
        <v>0</v>
      </c>
      <c r="Q40" s="51" t="e">
        <f>P40*#REF!</f>
        <v>#REF!</v>
      </c>
      <c r="R40" s="51">
        <v>0</v>
      </c>
      <c r="S40" s="52" t="e">
        <f>R40*#REF!</f>
        <v>#REF!</v>
      </c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Q40" s="53" t="s">
        <v>46</v>
      </c>
      <c r="AS40" s="53" t="s">
        <v>41</v>
      </c>
      <c r="AT40" s="53" t="s">
        <v>21</v>
      </c>
      <c r="AX40" s="5" t="s">
        <v>38</v>
      </c>
      <c r="BD40" s="54" t="e">
        <f>IF(M40="základní",I40,0)</f>
        <v>#REF!</v>
      </c>
      <c r="BE40" s="54">
        <f>IF(M40="snížená",I40,0)</f>
        <v>0</v>
      </c>
      <c r="BF40" s="54">
        <f>IF(M40="zákl. přenesená",I40,0)</f>
        <v>0</v>
      </c>
      <c r="BG40" s="54">
        <f>IF(M40="sníž. přenesená",I40,0)</f>
        <v>0</v>
      </c>
      <c r="BH40" s="54">
        <f>IF(M40="nulová",I40,0)</f>
        <v>0</v>
      </c>
      <c r="BI40" s="5" t="s">
        <v>20</v>
      </c>
      <c r="BJ40" s="54" t="e">
        <f>ROUND(H40*#REF!,2)</f>
        <v>#REF!</v>
      </c>
      <c r="BK40" s="5" t="s">
        <v>46</v>
      </c>
      <c r="BL40" s="53" t="s">
        <v>93</v>
      </c>
    </row>
    <row r="41" spans="1:64" s="2" customFormat="1" x14ac:dyDescent="0.2">
      <c r="A41" s="7"/>
      <c r="B41" s="8"/>
      <c r="C41" s="61"/>
      <c r="D41" s="78" t="s">
        <v>48</v>
      </c>
      <c r="E41" s="61"/>
      <c r="F41" s="69" t="s">
        <v>94</v>
      </c>
      <c r="G41" s="72"/>
      <c r="H41" s="61"/>
      <c r="I41" s="7"/>
      <c r="J41" s="7"/>
      <c r="K41" s="8"/>
      <c r="L41" s="55"/>
      <c r="M41" s="56"/>
      <c r="N41" s="15"/>
      <c r="O41" s="15"/>
      <c r="P41" s="15"/>
      <c r="Q41" s="15"/>
      <c r="R41" s="15"/>
      <c r="S41" s="16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S41" s="5" t="s">
        <v>48</v>
      </c>
      <c r="AT41" s="5" t="s">
        <v>21</v>
      </c>
    </row>
    <row r="42" spans="1:64" s="2" customFormat="1" ht="24.2" customHeight="1" x14ac:dyDescent="0.2">
      <c r="A42" s="7"/>
      <c r="B42" s="44"/>
      <c r="C42" s="45" t="s">
        <v>95</v>
      </c>
      <c r="D42" s="45" t="s">
        <v>41</v>
      </c>
      <c r="E42" s="46" t="s">
        <v>96</v>
      </c>
      <c r="F42" s="47" t="s">
        <v>97</v>
      </c>
      <c r="G42" s="77" t="s">
        <v>87</v>
      </c>
      <c r="H42" s="64">
        <v>263</v>
      </c>
      <c r="I42" s="48" t="e">
        <f>ROUND(H42*#REF!,2)</f>
        <v>#REF!</v>
      </c>
      <c r="J42" s="47" t="s">
        <v>45</v>
      </c>
      <c r="K42" s="8"/>
      <c r="L42" s="49" t="s">
        <v>0</v>
      </c>
      <c r="M42" s="50" t="s">
        <v>14</v>
      </c>
      <c r="N42" s="51">
        <v>0</v>
      </c>
      <c r="O42" s="51" t="e">
        <f>N42*#REF!</f>
        <v>#REF!</v>
      </c>
      <c r="P42" s="51">
        <v>0</v>
      </c>
      <c r="Q42" s="51" t="e">
        <f>P42*#REF!</f>
        <v>#REF!</v>
      </c>
      <c r="R42" s="51">
        <v>0</v>
      </c>
      <c r="S42" s="52" t="e">
        <f>R42*#REF!</f>
        <v>#REF!</v>
      </c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Q42" s="53" t="s">
        <v>46</v>
      </c>
      <c r="AS42" s="53" t="s">
        <v>41</v>
      </c>
      <c r="AT42" s="53" t="s">
        <v>21</v>
      </c>
      <c r="AX42" s="5" t="s">
        <v>38</v>
      </c>
      <c r="BD42" s="54" t="e">
        <f>IF(M42="základní",I42,0)</f>
        <v>#REF!</v>
      </c>
      <c r="BE42" s="54">
        <f>IF(M42="snížená",I42,0)</f>
        <v>0</v>
      </c>
      <c r="BF42" s="54">
        <f>IF(M42="zákl. přenesená",I42,0)</f>
        <v>0</v>
      </c>
      <c r="BG42" s="54">
        <f>IF(M42="sníž. přenesená",I42,0)</f>
        <v>0</v>
      </c>
      <c r="BH42" s="54">
        <f>IF(M42="nulová",I42,0)</f>
        <v>0</v>
      </c>
      <c r="BI42" s="5" t="s">
        <v>20</v>
      </c>
      <c r="BJ42" s="54" t="e">
        <f>ROUND(H42*#REF!,2)</f>
        <v>#REF!</v>
      </c>
      <c r="BK42" s="5" t="s">
        <v>46</v>
      </c>
      <c r="BL42" s="53" t="s">
        <v>98</v>
      </c>
    </row>
    <row r="43" spans="1:64" s="2" customFormat="1" x14ac:dyDescent="0.2">
      <c r="A43" s="7"/>
      <c r="B43" s="8"/>
      <c r="C43" s="61"/>
      <c r="D43" s="78" t="s">
        <v>48</v>
      </c>
      <c r="E43" s="61"/>
      <c r="F43" s="69" t="s">
        <v>99</v>
      </c>
      <c r="G43" s="72"/>
      <c r="H43" s="61"/>
      <c r="I43" s="7"/>
      <c r="J43" s="7"/>
      <c r="K43" s="8"/>
      <c r="L43" s="55"/>
      <c r="M43" s="56"/>
      <c r="N43" s="15"/>
      <c r="O43" s="15"/>
      <c r="P43" s="15"/>
      <c r="Q43" s="15"/>
      <c r="R43" s="15"/>
      <c r="S43" s="16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S43" s="5" t="s">
        <v>48</v>
      </c>
      <c r="AT43" s="5" t="s">
        <v>21</v>
      </c>
    </row>
    <row r="44" spans="1:64" s="2" customFormat="1" ht="24.2" customHeight="1" x14ac:dyDescent="0.2">
      <c r="A44" s="7"/>
      <c r="B44" s="44"/>
      <c r="C44" s="45" t="s">
        <v>100</v>
      </c>
      <c r="D44" s="45" t="s">
        <v>41</v>
      </c>
      <c r="E44" s="46" t="s">
        <v>101</v>
      </c>
      <c r="F44" s="47" t="s">
        <v>102</v>
      </c>
      <c r="G44" s="77" t="s">
        <v>87</v>
      </c>
      <c r="H44" s="64">
        <v>306</v>
      </c>
      <c r="I44" s="48" t="e">
        <f>ROUND(H44*#REF!,2)</f>
        <v>#REF!</v>
      </c>
      <c r="J44" s="47" t="s">
        <v>45</v>
      </c>
      <c r="K44" s="8"/>
      <c r="L44" s="49" t="s">
        <v>0</v>
      </c>
      <c r="M44" s="50" t="s">
        <v>14</v>
      </c>
      <c r="N44" s="51">
        <v>0</v>
      </c>
      <c r="O44" s="51" t="e">
        <f>N44*#REF!</f>
        <v>#REF!</v>
      </c>
      <c r="P44" s="51">
        <v>0</v>
      </c>
      <c r="Q44" s="51" t="e">
        <f>P44*#REF!</f>
        <v>#REF!</v>
      </c>
      <c r="R44" s="51">
        <v>0</v>
      </c>
      <c r="S44" s="52" t="e">
        <f>R44*#REF!</f>
        <v>#REF!</v>
      </c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Q44" s="53" t="s">
        <v>46</v>
      </c>
      <c r="AS44" s="53" t="s">
        <v>41</v>
      </c>
      <c r="AT44" s="53" t="s">
        <v>21</v>
      </c>
      <c r="AX44" s="5" t="s">
        <v>38</v>
      </c>
      <c r="BD44" s="54" t="e">
        <f>IF(M44="základní",I44,0)</f>
        <v>#REF!</v>
      </c>
      <c r="BE44" s="54">
        <f>IF(M44="snížená",I44,0)</f>
        <v>0</v>
      </c>
      <c r="BF44" s="54">
        <f>IF(M44="zákl. přenesená",I44,0)</f>
        <v>0</v>
      </c>
      <c r="BG44" s="54">
        <f>IF(M44="sníž. přenesená",I44,0)</f>
        <v>0</v>
      </c>
      <c r="BH44" s="54">
        <f>IF(M44="nulová",I44,0)</f>
        <v>0</v>
      </c>
      <c r="BI44" s="5" t="s">
        <v>20</v>
      </c>
      <c r="BJ44" s="54" t="e">
        <f>ROUND(H44*#REF!,2)</f>
        <v>#REF!</v>
      </c>
      <c r="BK44" s="5" t="s">
        <v>46</v>
      </c>
      <c r="BL44" s="53" t="s">
        <v>103</v>
      </c>
    </row>
    <row r="45" spans="1:64" s="2" customFormat="1" x14ac:dyDescent="0.2">
      <c r="A45" s="7"/>
      <c r="B45" s="8"/>
      <c r="C45" s="61"/>
      <c r="D45" s="78" t="s">
        <v>48</v>
      </c>
      <c r="E45" s="61"/>
      <c r="F45" s="69" t="s">
        <v>104</v>
      </c>
      <c r="G45" s="72"/>
      <c r="H45" s="61"/>
      <c r="I45" s="7"/>
      <c r="J45" s="7"/>
      <c r="K45" s="8"/>
      <c r="L45" s="55"/>
      <c r="M45" s="56"/>
      <c r="N45" s="15"/>
      <c r="O45" s="15"/>
      <c r="P45" s="15"/>
      <c r="Q45" s="15"/>
      <c r="R45" s="15"/>
      <c r="S45" s="16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S45" s="5" t="s">
        <v>48</v>
      </c>
      <c r="AT45" s="5" t="s">
        <v>21</v>
      </c>
    </row>
    <row r="46" spans="1:64" s="2" customFormat="1" ht="24.2" customHeight="1" x14ac:dyDescent="0.2">
      <c r="A46" s="7"/>
      <c r="B46" s="44"/>
      <c r="C46" s="45" t="s">
        <v>105</v>
      </c>
      <c r="D46" s="45" t="s">
        <v>41</v>
      </c>
      <c r="E46" s="46" t="s">
        <v>106</v>
      </c>
      <c r="F46" s="47" t="s">
        <v>107</v>
      </c>
      <c r="G46" s="77" t="s">
        <v>87</v>
      </c>
      <c r="H46" s="64">
        <v>1070</v>
      </c>
      <c r="I46" s="48" t="e">
        <f>ROUND(H46*#REF!,2)</f>
        <v>#REF!</v>
      </c>
      <c r="J46" s="47" t="s">
        <v>45</v>
      </c>
      <c r="K46" s="8"/>
      <c r="L46" s="49" t="s">
        <v>0</v>
      </c>
      <c r="M46" s="50" t="s">
        <v>14</v>
      </c>
      <c r="N46" s="51">
        <v>2.6320000000000001</v>
      </c>
      <c r="O46" s="51" t="e">
        <f>N46*#REF!</f>
        <v>#REF!</v>
      </c>
      <c r="P46" s="51">
        <v>0</v>
      </c>
      <c r="Q46" s="51" t="e">
        <f>P46*#REF!</f>
        <v>#REF!</v>
      </c>
      <c r="R46" s="51">
        <v>0</v>
      </c>
      <c r="S46" s="52" t="e">
        <f>R46*#REF!</f>
        <v>#REF!</v>
      </c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Q46" s="53" t="s">
        <v>46</v>
      </c>
      <c r="AS46" s="53" t="s">
        <v>41</v>
      </c>
      <c r="AT46" s="53" t="s">
        <v>21</v>
      </c>
      <c r="AX46" s="5" t="s">
        <v>38</v>
      </c>
      <c r="BD46" s="54" t="e">
        <f>IF(M46="základní",I46,0)</f>
        <v>#REF!</v>
      </c>
      <c r="BE46" s="54">
        <f>IF(M46="snížená",I46,0)</f>
        <v>0</v>
      </c>
      <c r="BF46" s="54">
        <f>IF(M46="zákl. přenesená",I46,0)</f>
        <v>0</v>
      </c>
      <c r="BG46" s="54">
        <f>IF(M46="sníž. přenesená",I46,0)</f>
        <v>0</v>
      </c>
      <c r="BH46" s="54">
        <f>IF(M46="nulová",I46,0)</f>
        <v>0</v>
      </c>
      <c r="BI46" s="5" t="s">
        <v>20</v>
      </c>
      <c r="BJ46" s="54" t="e">
        <f>ROUND(H46*#REF!,2)</f>
        <v>#REF!</v>
      </c>
      <c r="BK46" s="5" t="s">
        <v>46</v>
      </c>
      <c r="BL46" s="53" t="s">
        <v>108</v>
      </c>
    </row>
    <row r="47" spans="1:64" s="2" customFormat="1" x14ac:dyDescent="0.2">
      <c r="A47" s="7"/>
      <c r="B47" s="8"/>
      <c r="C47" s="61"/>
      <c r="D47" s="78" t="s">
        <v>48</v>
      </c>
      <c r="E47" s="61"/>
      <c r="F47" s="69" t="s">
        <v>109</v>
      </c>
      <c r="G47" s="72"/>
      <c r="H47" s="61"/>
      <c r="I47" s="7"/>
      <c r="J47" s="7"/>
      <c r="K47" s="8"/>
      <c r="L47" s="55"/>
      <c r="M47" s="56"/>
      <c r="N47" s="15"/>
      <c r="O47" s="15"/>
      <c r="P47" s="15"/>
      <c r="Q47" s="15"/>
      <c r="R47" s="15"/>
      <c r="S47" s="16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S47" s="5" t="s">
        <v>48</v>
      </c>
      <c r="AT47" s="5" t="s">
        <v>21</v>
      </c>
    </row>
    <row r="48" spans="1:64" s="2" customFormat="1" ht="24.2" customHeight="1" x14ac:dyDescent="0.2">
      <c r="A48" s="7"/>
      <c r="B48" s="44"/>
      <c r="C48" s="45" t="s">
        <v>110</v>
      </c>
      <c r="D48" s="45" t="s">
        <v>41</v>
      </c>
      <c r="E48" s="46" t="s">
        <v>111</v>
      </c>
      <c r="F48" s="47" t="s">
        <v>112</v>
      </c>
      <c r="G48" s="77" t="s">
        <v>87</v>
      </c>
      <c r="H48" s="64">
        <v>1240</v>
      </c>
      <c r="I48" s="48" t="e">
        <f>ROUND(H48*#REF!,2)</f>
        <v>#REF!</v>
      </c>
      <c r="J48" s="47" t="s">
        <v>45</v>
      </c>
      <c r="K48" s="8"/>
      <c r="L48" s="49" t="s">
        <v>0</v>
      </c>
      <c r="M48" s="50" t="s">
        <v>14</v>
      </c>
      <c r="N48" s="51">
        <v>3.0329999999999999</v>
      </c>
      <c r="O48" s="51" t="e">
        <f>N48*#REF!</f>
        <v>#REF!</v>
      </c>
      <c r="P48" s="51">
        <v>0</v>
      </c>
      <c r="Q48" s="51" t="e">
        <f>P48*#REF!</f>
        <v>#REF!</v>
      </c>
      <c r="R48" s="51">
        <v>0</v>
      </c>
      <c r="S48" s="52" t="e">
        <f>R48*#REF!</f>
        <v>#REF!</v>
      </c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Q48" s="53" t="s">
        <v>46</v>
      </c>
      <c r="AS48" s="53" t="s">
        <v>41</v>
      </c>
      <c r="AT48" s="53" t="s">
        <v>21</v>
      </c>
      <c r="AX48" s="5" t="s">
        <v>38</v>
      </c>
      <c r="BD48" s="54" t="e">
        <f>IF(M48="základní",I48,0)</f>
        <v>#REF!</v>
      </c>
      <c r="BE48" s="54">
        <f>IF(M48="snížená",I48,0)</f>
        <v>0</v>
      </c>
      <c r="BF48" s="54">
        <f>IF(M48="zákl. přenesená",I48,0)</f>
        <v>0</v>
      </c>
      <c r="BG48" s="54">
        <f>IF(M48="sníž. přenesená",I48,0)</f>
        <v>0</v>
      </c>
      <c r="BH48" s="54">
        <f>IF(M48="nulová",I48,0)</f>
        <v>0</v>
      </c>
      <c r="BI48" s="5" t="s">
        <v>20</v>
      </c>
      <c r="BJ48" s="54" t="e">
        <f>ROUND(H48*#REF!,2)</f>
        <v>#REF!</v>
      </c>
      <c r="BK48" s="5" t="s">
        <v>46</v>
      </c>
      <c r="BL48" s="53" t="s">
        <v>113</v>
      </c>
    </row>
    <row r="49" spans="1:64" s="2" customFormat="1" x14ac:dyDescent="0.2">
      <c r="A49" s="7"/>
      <c r="B49" s="8"/>
      <c r="C49" s="61"/>
      <c r="D49" s="78" t="s">
        <v>48</v>
      </c>
      <c r="E49" s="61"/>
      <c r="F49" s="69" t="s">
        <v>114</v>
      </c>
      <c r="G49" s="72"/>
      <c r="H49" s="61"/>
      <c r="I49" s="7"/>
      <c r="J49" s="7"/>
      <c r="K49" s="8"/>
      <c r="L49" s="55"/>
      <c r="M49" s="56"/>
      <c r="N49" s="15"/>
      <c r="O49" s="15"/>
      <c r="P49" s="15"/>
      <c r="Q49" s="15"/>
      <c r="R49" s="15"/>
      <c r="S49" s="16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S49" s="5" t="s">
        <v>48</v>
      </c>
      <c r="AT49" s="5" t="s">
        <v>21</v>
      </c>
    </row>
    <row r="50" spans="1:64" s="2" customFormat="1" ht="24.2" customHeight="1" x14ac:dyDescent="0.2">
      <c r="A50" s="7"/>
      <c r="B50" s="44"/>
      <c r="C50" s="45" t="s">
        <v>4</v>
      </c>
      <c r="D50" s="45" t="s">
        <v>41</v>
      </c>
      <c r="E50" s="46" t="s">
        <v>115</v>
      </c>
      <c r="F50" s="47" t="s">
        <v>116</v>
      </c>
      <c r="G50" s="77" t="s">
        <v>44</v>
      </c>
      <c r="H50" s="64">
        <v>72.2</v>
      </c>
      <c r="I50" s="48" t="e">
        <f>ROUND(H50*#REF!,2)</f>
        <v>#REF!</v>
      </c>
      <c r="J50" s="47" t="s">
        <v>45</v>
      </c>
      <c r="K50" s="8"/>
      <c r="L50" s="49" t="s">
        <v>0</v>
      </c>
      <c r="M50" s="50" t="s">
        <v>14</v>
      </c>
      <c r="N50" s="51">
        <v>0.126</v>
      </c>
      <c r="O50" s="51" t="e">
        <f>N50*#REF!</f>
        <v>#REF!</v>
      </c>
      <c r="P50" s="51">
        <v>2.1000000000000001E-4</v>
      </c>
      <c r="Q50" s="51" t="e">
        <f>P50*#REF!</f>
        <v>#REF!</v>
      </c>
      <c r="R50" s="51">
        <v>0</v>
      </c>
      <c r="S50" s="52" t="e">
        <f>R50*#REF!</f>
        <v>#REF!</v>
      </c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Q50" s="53" t="s">
        <v>46</v>
      </c>
      <c r="AS50" s="53" t="s">
        <v>41</v>
      </c>
      <c r="AT50" s="53" t="s">
        <v>21</v>
      </c>
      <c r="AX50" s="5" t="s">
        <v>38</v>
      </c>
      <c r="BD50" s="54" t="e">
        <f>IF(M50="základní",I50,0)</f>
        <v>#REF!</v>
      </c>
      <c r="BE50" s="54">
        <f>IF(M50="snížená",I50,0)</f>
        <v>0</v>
      </c>
      <c r="BF50" s="54">
        <f>IF(M50="zákl. přenesená",I50,0)</f>
        <v>0</v>
      </c>
      <c r="BG50" s="54">
        <f>IF(M50="sníž. přenesená",I50,0)</f>
        <v>0</v>
      </c>
      <c r="BH50" s="54">
        <f>IF(M50="nulová",I50,0)</f>
        <v>0</v>
      </c>
      <c r="BI50" s="5" t="s">
        <v>20</v>
      </c>
      <c r="BJ50" s="54" t="e">
        <f>ROUND(H50*#REF!,2)</f>
        <v>#REF!</v>
      </c>
      <c r="BK50" s="5" t="s">
        <v>46</v>
      </c>
      <c r="BL50" s="53" t="s">
        <v>117</v>
      </c>
    </row>
    <row r="51" spans="1:64" s="2" customFormat="1" x14ac:dyDescent="0.2">
      <c r="A51" s="7"/>
      <c r="B51" s="8"/>
      <c r="C51" s="61"/>
      <c r="D51" s="78" t="s">
        <v>48</v>
      </c>
      <c r="E51" s="61"/>
      <c r="F51" s="69" t="s">
        <v>118</v>
      </c>
      <c r="G51" s="72"/>
      <c r="H51" s="61"/>
      <c r="I51" s="7"/>
      <c r="J51" s="7"/>
      <c r="K51" s="8"/>
      <c r="L51" s="55"/>
      <c r="M51" s="56"/>
      <c r="N51" s="15"/>
      <c r="O51" s="15"/>
      <c r="P51" s="15"/>
      <c r="Q51" s="15"/>
      <c r="R51" s="15"/>
      <c r="S51" s="16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S51" s="5" t="s">
        <v>48</v>
      </c>
      <c r="AT51" s="5" t="s">
        <v>21</v>
      </c>
    </row>
    <row r="52" spans="1:64" s="2" customFormat="1" ht="16.5" customHeight="1" x14ac:dyDescent="0.2">
      <c r="A52" s="7"/>
      <c r="B52" s="44"/>
      <c r="C52" s="45" t="s">
        <v>119</v>
      </c>
      <c r="D52" s="45" t="s">
        <v>41</v>
      </c>
      <c r="E52" s="46" t="s">
        <v>120</v>
      </c>
      <c r="F52" s="47" t="s">
        <v>121</v>
      </c>
      <c r="G52" s="77" t="s">
        <v>44</v>
      </c>
      <c r="H52" s="64">
        <v>113</v>
      </c>
      <c r="I52" s="48" t="e">
        <f>ROUND(H52*#REF!,2)</f>
        <v>#REF!</v>
      </c>
      <c r="J52" s="47" t="s">
        <v>45</v>
      </c>
      <c r="K52" s="8"/>
      <c r="L52" s="49" t="s">
        <v>0</v>
      </c>
      <c r="M52" s="50" t="s">
        <v>14</v>
      </c>
      <c r="N52" s="51">
        <v>0.28599999999999998</v>
      </c>
      <c r="O52" s="51" t="e">
        <f>N52*#REF!</f>
        <v>#REF!</v>
      </c>
      <c r="P52" s="51">
        <v>1.0000000000000001E-5</v>
      </c>
      <c r="Q52" s="51" t="e">
        <f>P52*#REF!</f>
        <v>#REF!</v>
      </c>
      <c r="R52" s="51">
        <v>0</v>
      </c>
      <c r="S52" s="52" t="e">
        <f>R52*#REF!</f>
        <v>#REF!</v>
      </c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Q52" s="53" t="s">
        <v>46</v>
      </c>
      <c r="AS52" s="53" t="s">
        <v>41</v>
      </c>
      <c r="AT52" s="53" t="s">
        <v>21</v>
      </c>
      <c r="AX52" s="5" t="s">
        <v>38</v>
      </c>
      <c r="BD52" s="54" t="e">
        <f>IF(M52="základní",I52,0)</f>
        <v>#REF!</v>
      </c>
      <c r="BE52" s="54">
        <f>IF(M52="snížená",I52,0)</f>
        <v>0</v>
      </c>
      <c r="BF52" s="54">
        <f>IF(M52="zákl. přenesená",I52,0)</f>
        <v>0</v>
      </c>
      <c r="BG52" s="54">
        <f>IF(M52="sníž. přenesená",I52,0)</f>
        <v>0</v>
      </c>
      <c r="BH52" s="54">
        <f>IF(M52="nulová",I52,0)</f>
        <v>0</v>
      </c>
      <c r="BI52" s="5" t="s">
        <v>20</v>
      </c>
      <c r="BJ52" s="54" t="e">
        <f>ROUND(H52*#REF!,2)</f>
        <v>#REF!</v>
      </c>
      <c r="BK52" s="5" t="s">
        <v>46</v>
      </c>
      <c r="BL52" s="53" t="s">
        <v>122</v>
      </c>
    </row>
    <row r="53" spans="1:64" s="2" customFormat="1" x14ac:dyDescent="0.2">
      <c r="A53" s="7"/>
      <c r="B53" s="8"/>
      <c r="C53" s="61"/>
      <c r="D53" s="78" t="s">
        <v>48</v>
      </c>
      <c r="E53" s="61"/>
      <c r="F53" s="69" t="s">
        <v>123</v>
      </c>
      <c r="G53" s="72"/>
      <c r="H53" s="61"/>
      <c r="I53" s="7"/>
      <c r="J53" s="7"/>
      <c r="K53" s="34"/>
      <c r="L53" s="55"/>
      <c r="M53" s="56"/>
      <c r="N53" s="15"/>
      <c r="O53" s="15"/>
      <c r="P53" s="15"/>
      <c r="Q53" s="15"/>
      <c r="R53" s="15"/>
      <c r="S53" s="16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S53" s="5" t="s">
        <v>48</v>
      </c>
      <c r="AT53" s="5" t="s">
        <v>21</v>
      </c>
    </row>
    <row r="54" spans="1:64" s="4" customFormat="1" ht="25.9" customHeight="1" x14ac:dyDescent="0.2">
      <c r="B54" s="34"/>
      <c r="C54" s="63"/>
      <c r="D54" s="75" t="s">
        <v>18</v>
      </c>
      <c r="E54" s="67" t="s">
        <v>124</v>
      </c>
      <c r="F54" s="67" t="s">
        <v>125</v>
      </c>
      <c r="G54" s="76"/>
      <c r="H54" s="63"/>
      <c r="I54" s="36" t="e">
        <f>BJ54</f>
        <v>#REF!</v>
      </c>
      <c r="K54" s="34"/>
      <c r="L54" s="37"/>
      <c r="M54" s="38"/>
      <c r="N54" s="38"/>
      <c r="O54" s="39" t="e">
        <f>O55</f>
        <v>#REF!</v>
      </c>
      <c r="P54" s="38"/>
      <c r="Q54" s="39" t="e">
        <f>Q55</f>
        <v>#REF!</v>
      </c>
      <c r="R54" s="38"/>
      <c r="S54" s="40" t="e">
        <f>S55</f>
        <v>#REF!</v>
      </c>
      <c r="AQ54" s="35" t="s">
        <v>21</v>
      </c>
      <c r="AS54" s="41" t="s">
        <v>18</v>
      </c>
      <c r="AT54" s="41" t="s">
        <v>19</v>
      </c>
      <c r="AX54" s="35" t="s">
        <v>38</v>
      </c>
      <c r="BJ54" s="42" t="e">
        <f>BJ55</f>
        <v>#REF!</v>
      </c>
    </row>
    <row r="55" spans="1:64" s="4" customFormat="1" ht="22.9" customHeight="1" x14ac:dyDescent="0.2">
      <c r="B55" s="34"/>
      <c r="C55" s="63"/>
      <c r="D55" s="75" t="s">
        <v>18</v>
      </c>
      <c r="E55" s="68" t="s">
        <v>126</v>
      </c>
      <c r="F55" s="68" t="s">
        <v>127</v>
      </c>
      <c r="G55" s="76"/>
      <c r="H55" s="63"/>
      <c r="I55" s="43" t="e">
        <f>BJ55</f>
        <v>#REF!</v>
      </c>
      <c r="K55" s="8"/>
      <c r="L55" s="37"/>
      <c r="M55" s="38"/>
      <c r="N55" s="38"/>
      <c r="O55" s="39" t="e">
        <f>SUM(O56:O93)</f>
        <v>#REF!</v>
      </c>
      <c r="P55" s="38"/>
      <c r="Q55" s="39" t="e">
        <f>SUM(Q56:Q93)</f>
        <v>#REF!</v>
      </c>
      <c r="R55" s="38"/>
      <c r="S55" s="40" t="e">
        <f>SUM(S56:S93)</f>
        <v>#REF!</v>
      </c>
      <c r="AQ55" s="35" t="s">
        <v>21</v>
      </c>
      <c r="AS55" s="41" t="s">
        <v>18</v>
      </c>
      <c r="AT55" s="41" t="s">
        <v>20</v>
      </c>
      <c r="AX55" s="35" t="s">
        <v>38</v>
      </c>
      <c r="BJ55" s="42" t="e">
        <f>SUM(BJ56:BJ93)</f>
        <v>#REF!</v>
      </c>
    </row>
    <row r="56" spans="1:64" s="2" customFormat="1" ht="16.5" customHeight="1" x14ac:dyDescent="0.2">
      <c r="A56" s="7"/>
      <c r="B56" s="44"/>
      <c r="C56" s="45" t="s">
        <v>128</v>
      </c>
      <c r="D56" s="45" t="s">
        <v>41</v>
      </c>
      <c r="E56" s="46" t="s">
        <v>129</v>
      </c>
      <c r="F56" s="47" t="s">
        <v>130</v>
      </c>
      <c r="G56" s="77" t="s">
        <v>44</v>
      </c>
      <c r="H56" s="64">
        <v>130</v>
      </c>
      <c r="I56" s="48" t="e">
        <f>ROUND(H56*#REF!,2)</f>
        <v>#REF!</v>
      </c>
      <c r="J56" s="47" t="s">
        <v>45</v>
      </c>
      <c r="K56" s="8"/>
      <c r="L56" s="49" t="s">
        <v>0</v>
      </c>
      <c r="M56" s="50" t="s">
        <v>14</v>
      </c>
      <c r="N56" s="51">
        <v>0.17199999999999999</v>
      </c>
      <c r="O56" s="51" t="e">
        <f>N56*#REF!</f>
        <v>#REF!</v>
      </c>
      <c r="P56" s="51">
        <v>9.0000000000000006E-5</v>
      </c>
      <c r="Q56" s="51" t="e">
        <f>P56*#REF!</f>
        <v>#REF!</v>
      </c>
      <c r="R56" s="51">
        <v>0</v>
      </c>
      <c r="S56" s="52" t="e">
        <f>R56*#REF!</f>
        <v>#REF!</v>
      </c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Q56" s="53" t="s">
        <v>119</v>
      </c>
      <c r="AS56" s="53" t="s">
        <v>41</v>
      </c>
      <c r="AT56" s="53" t="s">
        <v>21</v>
      </c>
      <c r="AX56" s="5" t="s">
        <v>38</v>
      </c>
      <c r="BD56" s="54" t="e">
        <f>IF(M56="základní",I56,0)</f>
        <v>#REF!</v>
      </c>
      <c r="BE56" s="54">
        <f>IF(M56="snížená",I56,0)</f>
        <v>0</v>
      </c>
      <c r="BF56" s="54">
        <f>IF(M56="zákl. přenesená",I56,0)</f>
        <v>0</v>
      </c>
      <c r="BG56" s="54">
        <f>IF(M56="sníž. přenesená",I56,0)</f>
        <v>0</v>
      </c>
      <c r="BH56" s="54">
        <f>IF(M56="nulová",I56,0)</f>
        <v>0</v>
      </c>
      <c r="BI56" s="5" t="s">
        <v>20</v>
      </c>
      <c r="BJ56" s="54" t="e">
        <f>ROUND(H56*#REF!,2)</f>
        <v>#REF!</v>
      </c>
      <c r="BK56" s="5" t="s">
        <v>119</v>
      </c>
      <c r="BL56" s="53" t="s">
        <v>131</v>
      </c>
    </row>
    <row r="57" spans="1:64" s="2" customFormat="1" x14ac:dyDescent="0.2">
      <c r="A57" s="7"/>
      <c r="B57" s="8"/>
      <c r="C57" s="61"/>
      <c r="D57" s="78" t="s">
        <v>48</v>
      </c>
      <c r="E57" s="61"/>
      <c r="F57" s="69" t="s">
        <v>132</v>
      </c>
      <c r="G57" s="72"/>
      <c r="H57" s="61"/>
      <c r="I57" s="7"/>
      <c r="J57" s="7"/>
      <c r="K57" s="8"/>
      <c r="L57" s="55"/>
      <c r="M57" s="56"/>
      <c r="N57" s="15"/>
      <c r="O57" s="15"/>
      <c r="P57" s="15"/>
      <c r="Q57" s="15"/>
      <c r="R57" s="15"/>
      <c r="S57" s="16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S57" s="5" t="s">
        <v>48</v>
      </c>
      <c r="AT57" s="5" t="s">
        <v>21</v>
      </c>
    </row>
    <row r="58" spans="1:64" s="2" customFormat="1" ht="24.2" customHeight="1" x14ac:dyDescent="0.2">
      <c r="A58" s="7"/>
      <c r="B58" s="44"/>
      <c r="C58" s="45" t="s">
        <v>133</v>
      </c>
      <c r="D58" s="45" t="s">
        <v>41</v>
      </c>
      <c r="E58" s="46" t="s">
        <v>134</v>
      </c>
      <c r="F58" s="47" t="s">
        <v>135</v>
      </c>
      <c r="G58" s="77" t="s">
        <v>44</v>
      </c>
      <c r="H58" s="64">
        <v>195</v>
      </c>
      <c r="I58" s="48" t="e">
        <f>ROUND(H58*#REF!,2)</f>
        <v>#REF!</v>
      </c>
      <c r="J58" s="47" t="s">
        <v>45</v>
      </c>
      <c r="K58" s="8"/>
      <c r="L58" s="49" t="s">
        <v>0</v>
      </c>
      <c r="M58" s="50" t="s">
        <v>14</v>
      </c>
      <c r="N58" s="51">
        <v>0.23</v>
      </c>
      <c r="O58" s="51" t="e">
        <f>N58*#REF!</f>
        <v>#REF!</v>
      </c>
      <c r="P58" s="51">
        <v>2.1160000000000002E-2</v>
      </c>
      <c r="Q58" s="51" t="e">
        <f>P58*#REF!</f>
        <v>#REF!</v>
      </c>
      <c r="R58" s="51">
        <v>0</v>
      </c>
      <c r="S58" s="52" t="e">
        <f>R58*#REF!</f>
        <v>#REF!</v>
      </c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Q58" s="53" t="s">
        <v>119</v>
      </c>
      <c r="AS58" s="53" t="s">
        <v>41</v>
      </c>
      <c r="AT58" s="53" t="s">
        <v>21</v>
      </c>
      <c r="AX58" s="5" t="s">
        <v>38</v>
      </c>
      <c r="BD58" s="54" t="e">
        <f>IF(M58="základní",I58,0)</f>
        <v>#REF!</v>
      </c>
      <c r="BE58" s="54">
        <f>IF(M58="snížená",I58,0)</f>
        <v>0</v>
      </c>
      <c r="BF58" s="54">
        <f>IF(M58="zákl. přenesená",I58,0)</f>
        <v>0</v>
      </c>
      <c r="BG58" s="54">
        <f>IF(M58="sníž. přenesená",I58,0)</f>
        <v>0</v>
      </c>
      <c r="BH58" s="54">
        <f>IF(M58="nulová",I58,0)</f>
        <v>0</v>
      </c>
      <c r="BI58" s="5" t="s">
        <v>20</v>
      </c>
      <c r="BJ58" s="54" t="e">
        <f>ROUND(H58*#REF!,2)</f>
        <v>#REF!</v>
      </c>
      <c r="BK58" s="5" t="s">
        <v>119</v>
      </c>
      <c r="BL58" s="53" t="s">
        <v>136</v>
      </c>
    </row>
    <row r="59" spans="1:64" s="2" customFormat="1" x14ac:dyDescent="0.2">
      <c r="A59" s="7"/>
      <c r="B59" s="8"/>
      <c r="C59" s="61"/>
      <c r="D59" s="78" t="s">
        <v>48</v>
      </c>
      <c r="E59" s="61"/>
      <c r="F59" s="69" t="s">
        <v>137</v>
      </c>
      <c r="G59" s="72"/>
      <c r="H59" s="61"/>
      <c r="I59" s="7"/>
      <c r="J59" s="7"/>
      <c r="K59" s="8"/>
      <c r="L59" s="55"/>
      <c r="M59" s="56"/>
      <c r="N59" s="15"/>
      <c r="O59" s="15"/>
      <c r="P59" s="15"/>
      <c r="Q59" s="15"/>
      <c r="R59" s="15"/>
      <c r="S59" s="16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S59" s="5" t="s">
        <v>48</v>
      </c>
      <c r="AT59" s="5" t="s">
        <v>21</v>
      </c>
    </row>
    <row r="60" spans="1:64" s="2" customFormat="1" ht="21.75" customHeight="1" x14ac:dyDescent="0.2">
      <c r="A60" s="7"/>
      <c r="B60" s="44"/>
      <c r="C60" s="45" t="s">
        <v>138</v>
      </c>
      <c r="D60" s="45" t="s">
        <v>41</v>
      </c>
      <c r="E60" s="46" t="s">
        <v>139</v>
      </c>
      <c r="F60" s="47" t="s">
        <v>140</v>
      </c>
      <c r="G60" s="77" t="s">
        <v>44</v>
      </c>
      <c r="H60" s="64">
        <v>226</v>
      </c>
      <c r="I60" s="48" t="e">
        <f>ROUND(H60*#REF!,2)</f>
        <v>#REF!</v>
      </c>
      <c r="J60" s="47" t="s">
        <v>45</v>
      </c>
      <c r="K60" s="8"/>
      <c r="L60" s="49" t="s">
        <v>0</v>
      </c>
      <c r="M60" s="50" t="s">
        <v>14</v>
      </c>
      <c r="N60" s="51">
        <v>0.23</v>
      </c>
      <c r="O60" s="51" t="e">
        <f>N60*#REF!</f>
        <v>#REF!</v>
      </c>
      <c r="P60" s="51">
        <v>2.1229999999999999E-2</v>
      </c>
      <c r="Q60" s="51" t="e">
        <f>P60*#REF!</f>
        <v>#REF!</v>
      </c>
      <c r="R60" s="51">
        <v>0</v>
      </c>
      <c r="S60" s="52" t="e">
        <f>R60*#REF!</f>
        <v>#REF!</v>
      </c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Q60" s="53" t="s">
        <v>119</v>
      </c>
      <c r="AS60" s="53" t="s">
        <v>41</v>
      </c>
      <c r="AT60" s="53" t="s">
        <v>21</v>
      </c>
      <c r="AX60" s="5" t="s">
        <v>38</v>
      </c>
      <c r="BD60" s="54" t="e">
        <f>IF(M60="základní",I60,0)</f>
        <v>#REF!</v>
      </c>
      <c r="BE60" s="54">
        <f>IF(M60="snížená",I60,0)</f>
        <v>0</v>
      </c>
      <c r="BF60" s="54">
        <f>IF(M60="zákl. přenesená",I60,0)</f>
        <v>0</v>
      </c>
      <c r="BG60" s="54">
        <f>IF(M60="sníž. přenesená",I60,0)</f>
        <v>0</v>
      </c>
      <c r="BH60" s="54">
        <f>IF(M60="nulová",I60,0)</f>
        <v>0</v>
      </c>
      <c r="BI60" s="5" t="s">
        <v>20</v>
      </c>
      <c r="BJ60" s="54" t="e">
        <f>ROUND(H60*#REF!,2)</f>
        <v>#REF!</v>
      </c>
      <c r="BK60" s="5" t="s">
        <v>119</v>
      </c>
      <c r="BL60" s="53" t="s">
        <v>141</v>
      </c>
    </row>
    <row r="61" spans="1:64" s="2" customFormat="1" x14ac:dyDescent="0.2">
      <c r="A61" s="7"/>
      <c r="B61" s="8"/>
      <c r="C61" s="61"/>
      <c r="D61" s="78" t="s">
        <v>48</v>
      </c>
      <c r="E61" s="61"/>
      <c r="F61" s="69" t="s">
        <v>142</v>
      </c>
      <c r="G61" s="72"/>
      <c r="H61" s="61"/>
      <c r="I61" s="7"/>
      <c r="J61" s="7"/>
      <c r="K61" s="8"/>
      <c r="L61" s="55"/>
      <c r="M61" s="56"/>
      <c r="N61" s="15"/>
      <c r="O61" s="15"/>
      <c r="P61" s="15"/>
      <c r="Q61" s="15"/>
      <c r="R61" s="15"/>
      <c r="S61" s="16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S61" s="5" t="s">
        <v>48</v>
      </c>
      <c r="AT61" s="5" t="s">
        <v>21</v>
      </c>
    </row>
    <row r="62" spans="1:64" s="2" customFormat="1" ht="24.2" customHeight="1" x14ac:dyDescent="0.2">
      <c r="A62" s="7"/>
      <c r="B62" s="44"/>
      <c r="C62" s="45" t="s">
        <v>143</v>
      </c>
      <c r="D62" s="45" t="s">
        <v>41</v>
      </c>
      <c r="E62" s="46" t="s">
        <v>144</v>
      </c>
      <c r="F62" s="47" t="s">
        <v>145</v>
      </c>
      <c r="G62" s="77" t="s">
        <v>44</v>
      </c>
      <c r="H62" s="64">
        <v>255</v>
      </c>
      <c r="I62" s="48" t="e">
        <f>ROUND(H62*#REF!,2)</f>
        <v>#REF!</v>
      </c>
      <c r="J62" s="47" t="s">
        <v>45</v>
      </c>
      <c r="K62" s="8"/>
      <c r="L62" s="49" t="s">
        <v>0</v>
      </c>
      <c r="M62" s="50" t="s">
        <v>14</v>
      </c>
      <c r="N62" s="51">
        <v>0.27600000000000002</v>
      </c>
      <c r="O62" s="51" t="e">
        <f>N62*#REF!</f>
        <v>#REF!</v>
      </c>
      <c r="P62" s="51">
        <v>2.5440000000000001E-2</v>
      </c>
      <c r="Q62" s="51" t="e">
        <f>P62*#REF!</f>
        <v>#REF!</v>
      </c>
      <c r="R62" s="51">
        <v>0</v>
      </c>
      <c r="S62" s="52" t="e">
        <f>R62*#REF!</f>
        <v>#REF!</v>
      </c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Q62" s="53" t="s">
        <v>119</v>
      </c>
      <c r="AS62" s="53" t="s">
        <v>41</v>
      </c>
      <c r="AT62" s="53" t="s">
        <v>21</v>
      </c>
      <c r="AX62" s="5" t="s">
        <v>38</v>
      </c>
      <c r="BD62" s="54" t="e">
        <f>IF(M62="základní",I62,0)</f>
        <v>#REF!</v>
      </c>
      <c r="BE62" s="54">
        <f>IF(M62="snížená",I62,0)</f>
        <v>0</v>
      </c>
      <c r="BF62" s="54">
        <f>IF(M62="zákl. přenesená",I62,0)</f>
        <v>0</v>
      </c>
      <c r="BG62" s="54">
        <f>IF(M62="sníž. přenesená",I62,0)</f>
        <v>0</v>
      </c>
      <c r="BH62" s="54">
        <f>IF(M62="nulová",I62,0)</f>
        <v>0</v>
      </c>
      <c r="BI62" s="5" t="s">
        <v>20</v>
      </c>
      <c r="BJ62" s="54" t="e">
        <f>ROUND(H62*#REF!,2)</f>
        <v>#REF!</v>
      </c>
      <c r="BK62" s="5" t="s">
        <v>119</v>
      </c>
      <c r="BL62" s="53" t="s">
        <v>146</v>
      </c>
    </row>
    <row r="63" spans="1:64" s="2" customFormat="1" x14ac:dyDescent="0.2">
      <c r="A63" s="7"/>
      <c r="B63" s="8"/>
      <c r="C63" s="61"/>
      <c r="D63" s="78" t="s">
        <v>48</v>
      </c>
      <c r="E63" s="61"/>
      <c r="F63" s="69" t="s">
        <v>147</v>
      </c>
      <c r="G63" s="72"/>
      <c r="H63" s="61"/>
      <c r="I63" s="7"/>
      <c r="J63" s="7"/>
      <c r="K63" s="8"/>
      <c r="L63" s="55"/>
      <c r="M63" s="56"/>
      <c r="N63" s="15"/>
      <c r="O63" s="15"/>
      <c r="P63" s="15"/>
      <c r="Q63" s="15"/>
      <c r="R63" s="15"/>
      <c r="S63" s="16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S63" s="5" t="s">
        <v>48</v>
      </c>
      <c r="AT63" s="5" t="s">
        <v>21</v>
      </c>
    </row>
    <row r="64" spans="1:64" s="2" customFormat="1" ht="24.2" customHeight="1" x14ac:dyDescent="0.2">
      <c r="A64" s="7"/>
      <c r="B64" s="44"/>
      <c r="C64" s="45" t="s">
        <v>3</v>
      </c>
      <c r="D64" s="45" t="s">
        <v>41</v>
      </c>
      <c r="E64" s="46" t="s">
        <v>148</v>
      </c>
      <c r="F64" s="47" t="s">
        <v>149</v>
      </c>
      <c r="G64" s="77" t="s">
        <v>44</v>
      </c>
      <c r="H64" s="64">
        <v>489</v>
      </c>
      <c r="I64" s="48" t="e">
        <f>ROUND(H64*#REF!,2)</f>
        <v>#REF!</v>
      </c>
      <c r="J64" s="47" t="s">
        <v>45</v>
      </c>
      <c r="K64" s="8"/>
      <c r="L64" s="49" t="s">
        <v>0</v>
      </c>
      <c r="M64" s="50" t="s">
        <v>14</v>
      </c>
      <c r="N64" s="51">
        <v>0.45800000000000002</v>
      </c>
      <c r="O64" s="51" t="e">
        <f>N64*#REF!</f>
        <v>#REF!</v>
      </c>
      <c r="P64" s="51">
        <v>2.1559999999999999E-2</v>
      </c>
      <c r="Q64" s="51" t="e">
        <f>P64*#REF!</f>
        <v>#REF!</v>
      </c>
      <c r="R64" s="51">
        <v>0</v>
      </c>
      <c r="S64" s="52" t="e">
        <f>R64*#REF!</f>
        <v>#REF!</v>
      </c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Q64" s="53" t="s">
        <v>119</v>
      </c>
      <c r="AS64" s="53" t="s">
        <v>41</v>
      </c>
      <c r="AT64" s="53" t="s">
        <v>21</v>
      </c>
      <c r="AX64" s="5" t="s">
        <v>38</v>
      </c>
      <c r="BD64" s="54" t="e">
        <f>IF(M64="základní",I64,0)</f>
        <v>#REF!</v>
      </c>
      <c r="BE64" s="54">
        <f>IF(M64="snížená",I64,0)</f>
        <v>0</v>
      </c>
      <c r="BF64" s="54">
        <f>IF(M64="zákl. přenesená",I64,0)</f>
        <v>0</v>
      </c>
      <c r="BG64" s="54">
        <f>IF(M64="sníž. přenesená",I64,0)</f>
        <v>0</v>
      </c>
      <c r="BH64" s="54">
        <f>IF(M64="nulová",I64,0)</f>
        <v>0</v>
      </c>
      <c r="BI64" s="5" t="s">
        <v>20</v>
      </c>
      <c r="BJ64" s="54" t="e">
        <f>ROUND(H64*#REF!,2)</f>
        <v>#REF!</v>
      </c>
      <c r="BK64" s="5" t="s">
        <v>119</v>
      </c>
      <c r="BL64" s="53" t="s">
        <v>150</v>
      </c>
    </row>
    <row r="65" spans="1:64" s="2" customFormat="1" x14ac:dyDescent="0.2">
      <c r="A65" s="7"/>
      <c r="B65" s="8"/>
      <c r="C65" s="61"/>
      <c r="D65" s="78" t="s">
        <v>48</v>
      </c>
      <c r="E65" s="61"/>
      <c r="F65" s="69" t="s">
        <v>151</v>
      </c>
      <c r="G65" s="72"/>
      <c r="H65" s="61"/>
      <c r="I65" s="7"/>
      <c r="J65" s="7"/>
      <c r="K65" s="8"/>
      <c r="L65" s="55"/>
      <c r="M65" s="56"/>
      <c r="N65" s="15"/>
      <c r="O65" s="15"/>
      <c r="P65" s="15"/>
      <c r="Q65" s="15"/>
      <c r="R65" s="15"/>
      <c r="S65" s="16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S65" s="5" t="s">
        <v>48</v>
      </c>
      <c r="AT65" s="5" t="s">
        <v>21</v>
      </c>
    </row>
    <row r="66" spans="1:64" s="2" customFormat="1" ht="16.5" customHeight="1" x14ac:dyDescent="0.2">
      <c r="A66" s="7"/>
      <c r="B66" s="44"/>
      <c r="C66" s="45" t="s">
        <v>152</v>
      </c>
      <c r="D66" s="45" t="s">
        <v>41</v>
      </c>
      <c r="E66" s="46" t="s">
        <v>153</v>
      </c>
      <c r="F66" s="47" t="s">
        <v>154</v>
      </c>
      <c r="G66" s="77" t="s">
        <v>44</v>
      </c>
      <c r="H66" s="64">
        <v>636</v>
      </c>
      <c r="I66" s="48" t="e">
        <f>ROUND(H66*#REF!,2)</f>
        <v>#REF!</v>
      </c>
      <c r="J66" s="47" t="s">
        <v>45</v>
      </c>
      <c r="K66" s="8"/>
      <c r="L66" s="49" t="s">
        <v>0</v>
      </c>
      <c r="M66" s="50" t="s">
        <v>14</v>
      </c>
      <c r="N66" s="51">
        <v>0.50600000000000001</v>
      </c>
      <c r="O66" s="51" t="e">
        <f>N66*#REF!</f>
        <v>#REF!</v>
      </c>
      <c r="P66" s="51">
        <v>2.1829999999999999E-2</v>
      </c>
      <c r="Q66" s="51" t="e">
        <f>P66*#REF!</f>
        <v>#REF!</v>
      </c>
      <c r="R66" s="51">
        <v>0</v>
      </c>
      <c r="S66" s="52" t="e">
        <f>R66*#REF!</f>
        <v>#REF!</v>
      </c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Q66" s="53" t="s">
        <v>119</v>
      </c>
      <c r="AS66" s="53" t="s">
        <v>41</v>
      </c>
      <c r="AT66" s="53" t="s">
        <v>21</v>
      </c>
      <c r="AX66" s="5" t="s">
        <v>38</v>
      </c>
      <c r="BD66" s="54" t="e">
        <f>IF(M66="základní",I66,0)</f>
        <v>#REF!</v>
      </c>
      <c r="BE66" s="54">
        <f>IF(M66="snížená",I66,0)</f>
        <v>0</v>
      </c>
      <c r="BF66" s="54">
        <f>IF(M66="zákl. přenesená",I66,0)</f>
        <v>0</v>
      </c>
      <c r="BG66" s="54">
        <f>IF(M66="sníž. přenesená",I66,0)</f>
        <v>0</v>
      </c>
      <c r="BH66" s="54">
        <f>IF(M66="nulová",I66,0)</f>
        <v>0</v>
      </c>
      <c r="BI66" s="5" t="s">
        <v>20</v>
      </c>
      <c r="BJ66" s="54" t="e">
        <f>ROUND(H66*#REF!,2)</f>
        <v>#REF!</v>
      </c>
      <c r="BK66" s="5" t="s">
        <v>119</v>
      </c>
      <c r="BL66" s="53" t="s">
        <v>155</v>
      </c>
    </row>
    <row r="67" spans="1:64" s="2" customFormat="1" x14ac:dyDescent="0.2">
      <c r="A67" s="7"/>
      <c r="B67" s="8"/>
      <c r="C67" s="61"/>
      <c r="D67" s="78" t="s">
        <v>48</v>
      </c>
      <c r="E67" s="61"/>
      <c r="F67" s="69" t="s">
        <v>156</v>
      </c>
      <c r="G67" s="72"/>
      <c r="H67" s="61"/>
      <c r="I67" s="7"/>
      <c r="J67" s="7"/>
      <c r="K67" s="8"/>
      <c r="L67" s="55"/>
      <c r="M67" s="56"/>
      <c r="N67" s="15"/>
      <c r="O67" s="15"/>
      <c r="P67" s="15"/>
      <c r="Q67" s="15"/>
      <c r="R67" s="15"/>
      <c r="S67" s="16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S67" s="5" t="s">
        <v>48</v>
      </c>
      <c r="AT67" s="5" t="s">
        <v>21</v>
      </c>
    </row>
    <row r="68" spans="1:64" s="2" customFormat="1" ht="24.2" customHeight="1" x14ac:dyDescent="0.2">
      <c r="A68" s="7"/>
      <c r="B68" s="44"/>
      <c r="C68" s="45" t="s">
        <v>157</v>
      </c>
      <c r="D68" s="45" t="s">
        <v>41</v>
      </c>
      <c r="E68" s="46" t="s">
        <v>158</v>
      </c>
      <c r="F68" s="47" t="s">
        <v>159</v>
      </c>
      <c r="G68" s="77" t="s">
        <v>44</v>
      </c>
      <c r="H68" s="64">
        <v>665</v>
      </c>
      <c r="I68" s="48" t="e">
        <f>ROUND(H68*#REF!,2)</f>
        <v>#REF!</v>
      </c>
      <c r="J68" s="47" t="s">
        <v>45</v>
      </c>
      <c r="K68" s="8"/>
      <c r="L68" s="49" t="s">
        <v>0</v>
      </c>
      <c r="M68" s="50" t="s">
        <v>14</v>
      </c>
      <c r="N68" s="51">
        <v>0.55200000000000005</v>
      </c>
      <c r="O68" s="51" t="e">
        <f>N68*#REF!</f>
        <v>#REF!</v>
      </c>
      <c r="P68" s="51">
        <v>2.6040000000000001E-2</v>
      </c>
      <c r="Q68" s="51" t="e">
        <f>P68*#REF!</f>
        <v>#REF!</v>
      </c>
      <c r="R68" s="51">
        <v>0</v>
      </c>
      <c r="S68" s="52" t="e">
        <f>R68*#REF!</f>
        <v>#REF!</v>
      </c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Q68" s="53" t="s">
        <v>119</v>
      </c>
      <c r="AS68" s="53" t="s">
        <v>41</v>
      </c>
      <c r="AT68" s="53" t="s">
        <v>21</v>
      </c>
      <c r="AX68" s="5" t="s">
        <v>38</v>
      </c>
      <c r="BD68" s="54" t="e">
        <f>IF(M68="základní",I68,0)</f>
        <v>#REF!</v>
      </c>
      <c r="BE68" s="54">
        <f>IF(M68="snížená",I68,0)</f>
        <v>0</v>
      </c>
      <c r="BF68" s="54">
        <f>IF(M68="zákl. přenesená",I68,0)</f>
        <v>0</v>
      </c>
      <c r="BG68" s="54">
        <f>IF(M68="sníž. přenesená",I68,0)</f>
        <v>0</v>
      </c>
      <c r="BH68" s="54">
        <f>IF(M68="nulová",I68,0)</f>
        <v>0</v>
      </c>
      <c r="BI68" s="5" t="s">
        <v>20</v>
      </c>
      <c r="BJ68" s="54" t="e">
        <f>ROUND(H68*#REF!,2)</f>
        <v>#REF!</v>
      </c>
      <c r="BK68" s="5" t="s">
        <v>119</v>
      </c>
      <c r="BL68" s="53" t="s">
        <v>160</v>
      </c>
    </row>
    <row r="69" spans="1:64" s="2" customFormat="1" x14ac:dyDescent="0.2">
      <c r="A69" s="7"/>
      <c r="B69" s="8"/>
      <c r="C69" s="61"/>
      <c r="D69" s="78" t="s">
        <v>48</v>
      </c>
      <c r="E69" s="61"/>
      <c r="F69" s="69" t="s">
        <v>161</v>
      </c>
      <c r="G69" s="72"/>
      <c r="H69" s="61"/>
      <c r="I69" s="7"/>
      <c r="J69" s="7"/>
      <c r="K69" s="8"/>
      <c r="L69" s="55"/>
      <c r="M69" s="56"/>
      <c r="N69" s="15"/>
      <c r="O69" s="15"/>
      <c r="P69" s="15"/>
      <c r="Q69" s="15"/>
      <c r="R69" s="15"/>
      <c r="S69" s="16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S69" s="5" t="s">
        <v>48</v>
      </c>
      <c r="AT69" s="5" t="s">
        <v>21</v>
      </c>
    </row>
    <row r="70" spans="1:64" s="2" customFormat="1" ht="16.5" customHeight="1" x14ac:dyDescent="0.2">
      <c r="A70" s="7"/>
      <c r="B70" s="44"/>
      <c r="C70" s="45" t="s">
        <v>162</v>
      </c>
      <c r="D70" s="45" t="s">
        <v>41</v>
      </c>
      <c r="E70" s="46" t="s">
        <v>163</v>
      </c>
      <c r="F70" s="47" t="s">
        <v>164</v>
      </c>
      <c r="G70" s="77" t="s">
        <v>44</v>
      </c>
      <c r="H70" s="64">
        <v>390</v>
      </c>
      <c r="I70" s="48" t="e">
        <f>ROUND(H70*#REF!,2)</f>
        <v>#REF!</v>
      </c>
      <c r="J70" s="47" t="s">
        <v>0</v>
      </c>
      <c r="K70" s="8"/>
      <c r="L70" s="49" t="s">
        <v>0</v>
      </c>
      <c r="M70" s="50" t="s">
        <v>14</v>
      </c>
      <c r="N70" s="51">
        <v>0.55200000000000005</v>
      </c>
      <c r="O70" s="51" t="e">
        <f>N70*#REF!</f>
        <v>#REF!</v>
      </c>
      <c r="P70" s="51">
        <v>2.6040000000000001E-2</v>
      </c>
      <c r="Q70" s="51" t="e">
        <f>P70*#REF!</f>
        <v>#REF!</v>
      </c>
      <c r="R70" s="51">
        <v>0</v>
      </c>
      <c r="S70" s="52" t="e">
        <f>R70*#REF!</f>
        <v>#REF!</v>
      </c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Q70" s="53" t="s">
        <v>119</v>
      </c>
      <c r="AS70" s="53" t="s">
        <v>41</v>
      </c>
      <c r="AT70" s="53" t="s">
        <v>21</v>
      </c>
      <c r="AX70" s="5" t="s">
        <v>38</v>
      </c>
      <c r="BD70" s="54" t="e">
        <f>IF(M70="základní",I70,0)</f>
        <v>#REF!</v>
      </c>
      <c r="BE70" s="54">
        <f>IF(M70="snížená",I70,0)</f>
        <v>0</v>
      </c>
      <c r="BF70" s="54">
        <f>IF(M70="zákl. přenesená",I70,0)</f>
        <v>0</v>
      </c>
      <c r="BG70" s="54">
        <f>IF(M70="sníž. přenesená",I70,0)</f>
        <v>0</v>
      </c>
      <c r="BH70" s="54">
        <f>IF(M70="nulová",I70,0)</f>
        <v>0</v>
      </c>
      <c r="BI70" s="5" t="s">
        <v>20</v>
      </c>
      <c r="BJ70" s="54" t="e">
        <f>ROUND(H70*#REF!,2)</f>
        <v>#REF!</v>
      </c>
      <c r="BK70" s="5" t="s">
        <v>119</v>
      </c>
      <c r="BL70" s="53" t="s">
        <v>165</v>
      </c>
    </row>
    <row r="71" spans="1:64" s="2" customFormat="1" ht="16.5" customHeight="1" x14ac:dyDescent="0.2">
      <c r="A71" s="7"/>
      <c r="B71" s="44"/>
      <c r="C71" s="45" t="s">
        <v>166</v>
      </c>
      <c r="D71" s="45" t="s">
        <v>41</v>
      </c>
      <c r="E71" s="46" t="s">
        <v>167</v>
      </c>
      <c r="F71" s="47" t="s">
        <v>168</v>
      </c>
      <c r="G71" s="77" t="s">
        <v>44</v>
      </c>
      <c r="H71" s="64">
        <v>590</v>
      </c>
      <c r="I71" s="48" t="e">
        <f>ROUND(H71*#REF!,2)</f>
        <v>#REF!</v>
      </c>
      <c r="J71" s="47" t="s">
        <v>0</v>
      </c>
      <c r="K71" s="8"/>
      <c r="L71" s="49" t="s">
        <v>0</v>
      </c>
      <c r="M71" s="50" t="s">
        <v>14</v>
      </c>
      <c r="N71" s="51">
        <v>0.55200000000000005</v>
      </c>
      <c r="O71" s="51" t="e">
        <f>N71*#REF!</f>
        <v>#REF!</v>
      </c>
      <c r="P71" s="51">
        <v>2.6040000000000001E-2</v>
      </c>
      <c r="Q71" s="51" t="e">
        <f>P71*#REF!</f>
        <v>#REF!</v>
      </c>
      <c r="R71" s="51">
        <v>0</v>
      </c>
      <c r="S71" s="52" t="e">
        <f>R71*#REF!</f>
        <v>#REF!</v>
      </c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Q71" s="53" t="s">
        <v>119</v>
      </c>
      <c r="AS71" s="53" t="s">
        <v>41</v>
      </c>
      <c r="AT71" s="53" t="s">
        <v>21</v>
      </c>
      <c r="AX71" s="5" t="s">
        <v>38</v>
      </c>
      <c r="BD71" s="54" t="e">
        <f>IF(M71="základní",I71,0)</f>
        <v>#REF!</v>
      </c>
      <c r="BE71" s="54">
        <f>IF(M71="snížená",I71,0)</f>
        <v>0</v>
      </c>
      <c r="BF71" s="54">
        <f>IF(M71="zákl. přenesená",I71,0)</f>
        <v>0</v>
      </c>
      <c r="BG71" s="54">
        <f>IF(M71="sníž. přenesená",I71,0)</f>
        <v>0</v>
      </c>
      <c r="BH71" s="54">
        <f>IF(M71="nulová",I71,0)</f>
        <v>0</v>
      </c>
      <c r="BI71" s="5" t="s">
        <v>20</v>
      </c>
      <c r="BJ71" s="54" t="e">
        <f>ROUND(H71*#REF!,2)</f>
        <v>#REF!</v>
      </c>
      <c r="BK71" s="5" t="s">
        <v>119</v>
      </c>
      <c r="BL71" s="53" t="s">
        <v>169</v>
      </c>
    </row>
    <row r="72" spans="1:64" s="2" customFormat="1" ht="16.5" customHeight="1" x14ac:dyDescent="0.2">
      <c r="A72" s="7"/>
      <c r="B72" s="44"/>
      <c r="C72" s="45" t="s">
        <v>170</v>
      </c>
      <c r="D72" s="45" t="s">
        <v>41</v>
      </c>
      <c r="E72" s="46" t="s">
        <v>171</v>
      </c>
      <c r="F72" s="47" t="s">
        <v>172</v>
      </c>
      <c r="G72" s="77" t="s">
        <v>44</v>
      </c>
      <c r="H72" s="64">
        <v>46.6</v>
      </c>
      <c r="I72" s="48" t="e">
        <f>ROUND(H72*#REF!,2)</f>
        <v>#REF!</v>
      </c>
      <c r="J72" s="47" t="s">
        <v>45</v>
      </c>
      <c r="K72" s="8"/>
      <c r="L72" s="49" t="s">
        <v>0</v>
      </c>
      <c r="M72" s="50" t="s">
        <v>14</v>
      </c>
      <c r="N72" s="51">
        <v>0.09</v>
      </c>
      <c r="O72" s="51" t="e">
        <f>N72*#REF!</f>
        <v>#REF!</v>
      </c>
      <c r="P72" s="51">
        <v>8.0000000000000007E-5</v>
      </c>
      <c r="Q72" s="51" t="e">
        <f>P72*#REF!</f>
        <v>#REF!</v>
      </c>
      <c r="R72" s="51">
        <v>0</v>
      </c>
      <c r="S72" s="52" t="e">
        <f>R72*#REF!</f>
        <v>#REF!</v>
      </c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Q72" s="53" t="s">
        <v>119</v>
      </c>
      <c r="AS72" s="53" t="s">
        <v>41</v>
      </c>
      <c r="AT72" s="53" t="s">
        <v>21</v>
      </c>
      <c r="AX72" s="5" t="s">
        <v>38</v>
      </c>
      <c r="BD72" s="54" t="e">
        <f>IF(M72="základní",I72,0)</f>
        <v>#REF!</v>
      </c>
      <c r="BE72" s="54">
        <f>IF(M72="snížená",I72,0)</f>
        <v>0</v>
      </c>
      <c r="BF72" s="54">
        <f>IF(M72="zákl. přenesená",I72,0)</f>
        <v>0</v>
      </c>
      <c r="BG72" s="54">
        <f>IF(M72="sníž. přenesená",I72,0)</f>
        <v>0</v>
      </c>
      <c r="BH72" s="54">
        <f>IF(M72="nulová",I72,0)</f>
        <v>0</v>
      </c>
      <c r="BI72" s="5" t="s">
        <v>20</v>
      </c>
      <c r="BJ72" s="54" t="e">
        <f>ROUND(H72*#REF!,2)</f>
        <v>#REF!</v>
      </c>
      <c r="BK72" s="5" t="s">
        <v>119</v>
      </c>
      <c r="BL72" s="53" t="s">
        <v>173</v>
      </c>
    </row>
    <row r="73" spans="1:64" s="2" customFormat="1" x14ac:dyDescent="0.2">
      <c r="A73" s="7"/>
      <c r="B73" s="8"/>
      <c r="C73" s="61"/>
      <c r="D73" s="78" t="s">
        <v>48</v>
      </c>
      <c r="E73" s="61"/>
      <c r="F73" s="69" t="s">
        <v>174</v>
      </c>
      <c r="G73" s="72"/>
      <c r="H73" s="61"/>
      <c r="I73" s="7"/>
      <c r="J73" s="7"/>
      <c r="K73" s="8"/>
      <c r="L73" s="55"/>
      <c r="M73" s="56"/>
      <c r="N73" s="15"/>
      <c r="O73" s="15"/>
      <c r="P73" s="15"/>
      <c r="Q73" s="15"/>
      <c r="R73" s="15"/>
      <c r="S73" s="16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S73" s="5" t="s">
        <v>48</v>
      </c>
      <c r="AT73" s="5" t="s">
        <v>21</v>
      </c>
    </row>
    <row r="74" spans="1:64" s="2" customFormat="1" ht="24.2" customHeight="1" x14ac:dyDescent="0.2">
      <c r="A74" s="7"/>
      <c r="B74" s="44"/>
      <c r="C74" s="45" t="s">
        <v>175</v>
      </c>
      <c r="D74" s="45" t="s">
        <v>41</v>
      </c>
      <c r="E74" s="46" t="s">
        <v>176</v>
      </c>
      <c r="F74" s="47" t="s">
        <v>177</v>
      </c>
      <c r="G74" s="77" t="s">
        <v>44</v>
      </c>
      <c r="H74" s="64">
        <v>40.700000000000003</v>
      </c>
      <c r="I74" s="48" t="e">
        <f>ROUND(H74*#REF!,2)</f>
        <v>#REF!</v>
      </c>
      <c r="J74" s="47" t="s">
        <v>45</v>
      </c>
      <c r="K74" s="8"/>
      <c r="L74" s="49" t="s">
        <v>0</v>
      </c>
      <c r="M74" s="50" t="s">
        <v>14</v>
      </c>
      <c r="N74" s="51">
        <v>7.4999999999999997E-2</v>
      </c>
      <c r="O74" s="51" t="e">
        <f>N74*#REF!</f>
        <v>#REF!</v>
      </c>
      <c r="P74" s="51">
        <v>1E-4</v>
      </c>
      <c r="Q74" s="51" t="e">
        <f>P74*#REF!</f>
        <v>#REF!</v>
      </c>
      <c r="R74" s="51">
        <v>0</v>
      </c>
      <c r="S74" s="52" t="e">
        <f>R74*#REF!</f>
        <v>#REF!</v>
      </c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Q74" s="53" t="s">
        <v>119</v>
      </c>
      <c r="AS74" s="53" t="s">
        <v>41</v>
      </c>
      <c r="AT74" s="53" t="s">
        <v>21</v>
      </c>
      <c r="AX74" s="5" t="s">
        <v>38</v>
      </c>
      <c r="BD74" s="54" t="e">
        <f>IF(M74="základní",I74,0)</f>
        <v>#REF!</v>
      </c>
      <c r="BE74" s="54">
        <f>IF(M74="snížená",I74,0)</f>
        <v>0</v>
      </c>
      <c r="BF74" s="54">
        <f>IF(M74="zákl. přenesená",I74,0)</f>
        <v>0</v>
      </c>
      <c r="BG74" s="54">
        <f>IF(M74="sníž. přenesená",I74,0)</f>
        <v>0</v>
      </c>
      <c r="BH74" s="54">
        <f>IF(M74="nulová",I74,0)</f>
        <v>0</v>
      </c>
      <c r="BI74" s="5" t="s">
        <v>20</v>
      </c>
      <c r="BJ74" s="54" t="e">
        <f>ROUND(H74*#REF!,2)</f>
        <v>#REF!</v>
      </c>
      <c r="BK74" s="5" t="s">
        <v>119</v>
      </c>
      <c r="BL74" s="53" t="s">
        <v>178</v>
      </c>
    </row>
    <row r="75" spans="1:64" s="2" customFormat="1" x14ac:dyDescent="0.2">
      <c r="A75" s="7"/>
      <c r="B75" s="8"/>
      <c r="C75" s="61"/>
      <c r="D75" s="78" t="s">
        <v>48</v>
      </c>
      <c r="E75" s="61"/>
      <c r="F75" s="69" t="s">
        <v>179</v>
      </c>
      <c r="G75" s="72"/>
      <c r="H75" s="61"/>
      <c r="I75" s="7"/>
      <c r="J75" s="7"/>
      <c r="K75" s="8"/>
      <c r="L75" s="55"/>
      <c r="M75" s="56"/>
      <c r="N75" s="15"/>
      <c r="O75" s="15"/>
      <c r="P75" s="15"/>
      <c r="Q75" s="15"/>
      <c r="R75" s="15"/>
      <c r="S75" s="16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S75" s="5" t="s">
        <v>48</v>
      </c>
      <c r="AT75" s="5" t="s">
        <v>21</v>
      </c>
    </row>
    <row r="76" spans="1:64" s="2" customFormat="1" ht="16.5" customHeight="1" x14ac:dyDescent="0.2">
      <c r="A76" s="7"/>
      <c r="B76" s="44"/>
      <c r="C76" s="45" t="s">
        <v>180</v>
      </c>
      <c r="D76" s="45" t="s">
        <v>41</v>
      </c>
      <c r="E76" s="46" t="s">
        <v>181</v>
      </c>
      <c r="F76" s="47" t="s">
        <v>182</v>
      </c>
      <c r="G76" s="77" t="s">
        <v>44</v>
      </c>
      <c r="H76" s="64">
        <v>47.2</v>
      </c>
      <c r="I76" s="48" t="e">
        <f>ROUND(H76*#REF!,2)</f>
        <v>#REF!</v>
      </c>
      <c r="J76" s="47" t="s">
        <v>45</v>
      </c>
      <c r="K76" s="8"/>
      <c r="L76" s="49" t="s">
        <v>0</v>
      </c>
      <c r="M76" s="50" t="s">
        <v>14</v>
      </c>
      <c r="N76" s="51">
        <v>8.5999999999999993E-2</v>
      </c>
      <c r="O76" s="51" t="e">
        <f>N76*#REF!</f>
        <v>#REF!</v>
      </c>
      <c r="P76" s="51">
        <v>1.2999999999999999E-4</v>
      </c>
      <c r="Q76" s="51" t="e">
        <f>P76*#REF!</f>
        <v>#REF!</v>
      </c>
      <c r="R76" s="51">
        <v>0</v>
      </c>
      <c r="S76" s="52" t="e">
        <f>R76*#REF!</f>
        <v>#REF!</v>
      </c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Q76" s="53" t="s">
        <v>119</v>
      </c>
      <c r="AS76" s="53" t="s">
        <v>41</v>
      </c>
      <c r="AT76" s="53" t="s">
        <v>21</v>
      </c>
      <c r="AX76" s="5" t="s">
        <v>38</v>
      </c>
      <c r="BD76" s="54" t="e">
        <f>IF(M76="základní",I76,0)</f>
        <v>#REF!</v>
      </c>
      <c r="BE76" s="54">
        <f>IF(M76="snížená",I76,0)</f>
        <v>0</v>
      </c>
      <c r="BF76" s="54">
        <f>IF(M76="zákl. přenesená",I76,0)</f>
        <v>0</v>
      </c>
      <c r="BG76" s="54">
        <f>IF(M76="sníž. přenesená",I76,0)</f>
        <v>0</v>
      </c>
      <c r="BH76" s="54">
        <f>IF(M76="nulová",I76,0)</f>
        <v>0</v>
      </c>
      <c r="BI76" s="5" t="s">
        <v>20</v>
      </c>
      <c r="BJ76" s="54" t="e">
        <f>ROUND(H76*#REF!,2)</f>
        <v>#REF!</v>
      </c>
      <c r="BK76" s="5" t="s">
        <v>119</v>
      </c>
      <c r="BL76" s="53" t="s">
        <v>183</v>
      </c>
    </row>
    <row r="77" spans="1:64" s="2" customFormat="1" x14ac:dyDescent="0.2">
      <c r="A77" s="7"/>
      <c r="B77" s="8"/>
      <c r="C77" s="61"/>
      <c r="D77" s="78" t="s">
        <v>48</v>
      </c>
      <c r="E77" s="61"/>
      <c r="F77" s="69" t="s">
        <v>184</v>
      </c>
      <c r="G77" s="72"/>
      <c r="H77" s="61"/>
      <c r="I77" s="7"/>
      <c r="J77" s="7"/>
      <c r="K77" s="8"/>
      <c r="L77" s="55"/>
      <c r="M77" s="56"/>
      <c r="N77" s="15"/>
      <c r="O77" s="15"/>
      <c r="P77" s="15"/>
      <c r="Q77" s="15"/>
      <c r="R77" s="15"/>
      <c r="S77" s="16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S77" s="5" t="s">
        <v>48</v>
      </c>
      <c r="AT77" s="5" t="s">
        <v>21</v>
      </c>
    </row>
    <row r="78" spans="1:64" s="2" customFormat="1" ht="24.2" customHeight="1" x14ac:dyDescent="0.2">
      <c r="A78" s="7"/>
      <c r="B78" s="44"/>
      <c r="C78" s="45" t="s">
        <v>185</v>
      </c>
      <c r="D78" s="45" t="s">
        <v>41</v>
      </c>
      <c r="E78" s="46" t="s">
        <v>186</v>
      </c>
      <c r="F78" s="47" t="s">
        <v>187</v>
      </c>
      <c r="G78" s="77" t="s">
        <v>44</v>
      </c>
      <c r="H78" s="64">
        <v>53.2</v>
      </c>
      <c r="I78" s="48" t="e">
        <f>ROUND(H78*#REF!,2)</f>
        <v>#REF!</v>
      </c>
      <c r="J78" s="47" t="s">
        <v>45</v>
      </c>
      <c r="K78" s="8"/>
      <c r="L78" s="49" t="s">
        <v>0</v>
      </c>
      <c r="M78" s="50" t="s">
        <v>14</v>
      </c>
      <c r="N78" s="51">
        <v>9.4E-2</v>
      </c>
      <c r="O78" s="51" t="e">
        <f>N78*#REF!</f>
        <v>#REF!</v>
      </c>
      <c r="P78" s="51">
        <v>1.7000000000000001E-4</v>
      </c>
      <c r="Q78" s="51" t="e">
        <f>P78*#REF!</f>
        <v>#REF!</v>
      </c>
      <c r="R78" s="51">
        <v>0</v>
      </c>
      <c r="S78" s="52" t="e">
        <f>R78*#REF!</f>
        <v>#REF!</v>
      </c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Q78" s="53" t="s">
        <v>119</v>
      </c>
      <c r="AS78" s="53" t="s">
        <v>41</v>
      </c>
      <c r="AT78" s="53" t="s">
        <v>21</v>
      </c>
      <c r="AX78" s="5" t="s">
        <v>38</v>
      </c>
      <c r="BD78" s="54" t="e">
        <f>IF(M78="základní",I78,0)</f>
        <v>#REF!</v>
      </c>
      <c r="BE78" s="54">
        <f>IF(M78="snížená",I78,0)</f>
        <v>0</v>
      </c>
      <c r="BF78" s="54">
        <f>IF(M78="zákl. přenesená",I78,0)</f>
        <v>0</v>
      </c>
      <c r="BG78" s="54">
        <f>IF(M78="sníž. přenesená",I78,0)</f>
        <v>0</v>
      </c>
      <c r="BH78" s="54">
        <f>IF(M78="nulová",I78,0)</f>
        <v>0</v>
      </c>
      <c r="BI78" s="5" t="s">
        <v>20</v>
      </c>
      <c r="BJ78" s="54" t="e">
        <f>ROUND(H78*#REF!,2)</f>
        <v>#REF!</v>
      </c>
      <c r="BK78" s="5" t="s">
        <v>119</v>
      </c>
      <c r="BL78" s="53" t="s">
        <v>188</v>
      </c>
    </row>
    <row r="79" spans="1:64" s="2" customFormat="1" x14ac:dyDescent="0.2">
      <c r="A79" s="7"/>
      <c r="B79" s="8"/>
      <c r="C79" s="61"/>
      <c r="D79" s="78" t="s">
        <v>48</v>
      </c>
      <c r="E79" s="61"/>
      <c r="F79" s="69" t="s">
        <v>189</v>
      </c>
      <c r="G79" s="72"/>
      <c r="H79" s="61"/>
      <c r="I79" s="7"/>
      <c r="J79" s="7"/>
      <c r="K79" s="8"/>
      <c r="L79" s="55"/>
      <c r="M79" s="56"/>
      <c r="N79" s="15"/>
      <c r="O79" s="15"/>
      <c r="P79" s="15"/>
      <c r="Q79" s="15"/>
      <c r="R79" s="15"/>
      <c r="S79" s="16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S79" s="5" t="s">
        <v>48</v>
      </c>
      <c r="AT79" s="5" t="s">
        <v>21</v>
      </c>
    </row>
    <row r="80" spans="1:64" s="2" customFormat="1" ht="24.2" customHeight="1" x14ac:dyDescent="0.2">
      <c r="A80" s="7"/>
      <c r="B80" s="44"/>
      <c r="C80" s="45" t="s">
        <v>190</v>
      </c>
      <c r="D80" s="45" t="s">
        <v>41</v>
      </c>
      <c r="E80" s="46" t="s">
        <v>191</v>
      </c>
      <c r="F80" s="47" t="s">
        <v>192</v>
      </c>
      <c r="G80" s="77" t="s">
        <v>44</v>
      </c>
      <c r="H80" s="64">
        <v>150</v>
      </c>
      <c r="I80" s="48" t="e">
        <f>ROUND(H80*#REF!,2)</f>
        <v>#REF!</v>
      </c>
      <c r="J80" s="47" t="s">
        <v>45</v>
      </c>
      <c r="K80" s="8"/>
      <c r="L80" s="49" t="s">
        <v>0</v>
      </c>
      <c r="M80" s="50" t="s">
        <v>14</v>
      </c>
      <c r="N80" s="51">
        <v>0.21099999999999999</v>
      </c>
      <c r="O80" s="51" t="e">
        <f>N80*#REF!</f>
        <v>#REF!</v>
      </c>
      <c r="P80" s="51">
        <v>5.4000000000000001E-4</v>
      </c>
      <c r="Q80" s="51" t="e">
        <f>P80*#REF!</f>
        <v>#REF!</v>
      </c>
      <c r="R80" s="51">
        <v>0</v>
      </c>
      <c r="S80" s="52" t="e">
        <f>R80*#REF!</f>
        <v>#REF!</v>
      </c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Q80" s="53" t="s">
        <v>119</v>
      </c>
      <c r="AS80" s="53" t="s">
        <v>41</v>
      </c>
      <c r="AT80" s="53" t="s">
        <v>21</v>
      </c>
      <c r="AX80" s="5" t="s">
        <v>38</v>
      </c>
      <c r="BD80" s="54" t="e">
        <f>IF(M80="základní",I80,0)</f>
        <v>#REF!</v>
      </c>
      <c r="BE80" s="54">
        <f>IF(M80="snížená",I80,0)</f>
        <v>0</v>
      </c>
      <c r="BF80" s="54">
        <f>IF(M80="zákl. přenesená",I80,0)</f>
        <v>0</v>
      </c>
      <c r="BG80" s="54">
        <f>IF(M80="sníž. přenesená",I80,0)</f>
        <v>0</v>
      </c>
      <c r="BH80" s="54">
        <f>IF(M80="nulová",I80,0)</f>
        <v>0</v>
      </c>
      <c r="BI80" s="5" t="s">
        <v>20</v>
      </c>
      <c r="BJ80" s="54" t="e">
        <f>ROUND(H80*#REF!,2)</f>
        <v>#REF!</v>
      </c>
      <c r="BK80" s="5" t="s">
        <v>119</v>
      </c>
      <c r="BL80" s="53" t="s">
        <v>193</v>
      </c>
    </row>
    <row r="81" spans="1:64" s="2" customFormat="1" x14ac:dyDescent="0.2">
      <c r="A81" s="7"/>
      <c r="B81" s="8"/>
      <c r="C81" s="61"/>
      <c r="D81" s="78" t="s">
        <v>48</v>
      </c>
      <c r="E81" s="61"/>
      <c r="F81" s="69" t="s">
        <v>194</v>
      </c>
      <c r="G81" s="72"/>
      <c r="H81" s="61"/>
      <c r="I81" s="7"/>
      <c r="J81" s="7"/>
      <c r="K81" s="8"/>
      <c r="L81" s="55"/>
      <c r="M81" s="56"/>
      <c r="N81" s="15"/>
      <c r="O81" s="15"/>
      <c r="P81" s="15"/>
      <c r="Q81" s="15"/>
      <c r="R81" s="15"/>
      <c r="S81" s="16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S81" s="5" t="s">
        <v>48</v>
      </c>
      <c r="AT81" s="5" t="s">
        <v>21</v>
      </c>
    </row>
    <row r="82" spans="1:64" s="2" customFormat="1" ht="16.5" customHeight="1" x14ac:dyDescent="0.2">
      <c r="A82" s="7"/>
      <c r="B82" s="44"/>
      <c r="C82" s="45" t="s">
        <v>195</v>
      </c>
      <c r="D82" s="45" t="s">
        <v>41</v>
      </c>
      <c r="E82" s="46" t="s">
        <v>196</v>
      </c>
      <c r="F82" s="47" t="s">
        <v>197</v>
      </c>
      <c r="G82" s="77" t="s">
        <v>44</v>
      </c>
      <c r="H82" s="64">
        <v>174</v>
      </c>
      <c r="I82" s="48" t="e">
        <f>ROUND(H82*#REF!,2)</f>
        <v>#REF!</v>
      </c>
      <c r="J82" s="47" t="s">
        <v>45</v>
      </c>
      <c r="K82" s="8"/>
      <c r="L82" s="49" t="s">
        <v>0</v>
      </c>
      <c r="M82" s="50" t="s">
        <v>14</v>
      </c>
      <c r="N82" s="51">
        <v>0.20200000000000001</v>
      </c>
      <c r="O82" s="51" t="e">
        <f>N82*#REF!</f>
        <v>#REF!</v>
      </c>
      <c r="P82" s="51">
        <v>8.4000000000000003E-4</v>
      </c>
      <c r="Q82" s="51" t="e">
        <f>P82*#REF!</f>
        <v>#REF!</v>
      </c>
      <c r="R82" s="51">
        <v>0</v>
      </c>
      <c r="S82" s="52" t="e">
        <f>R82*#REF!</f>
        <v>#REF!</v>
      </c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Q82" s="53" t="s">
        <v>119</v>
      </c>
      <c r="AS82" s="53" t="s">
        <v>41</v>
      </c>
      <c r="AT82" s="53" t="s">
        <v>21</v>
      </c>
      <c r="AX82" s="5" t="s">
        <v>38</v>
      </c>
      <c r="BD82" s="54" t="e">
        <f>IF(M82="základní",I82,0)</f>
        <v>#REF!</v>
      </c>
      <c r="BE82" s="54">
        <f>IF(M82="snížená",I82,0)</f>
        <v>0</v>
      </c>
      <c r="BF82" s="54">
        <f>IF(M82="zákl. přenesená",I82,0)</f>
        <v>0</v>
      </c>
      <c r="BG82" s="54">
        <f>IF(M82="sníž. přenesená",I82,0)</f>
        <v>0</v>
      </c>
      <c r="BH82" s="54">
        <f>IF(M82="nulová",I82,0)</f>
        <v>0</v>
      </c>
      <c r="BI82" s="5" t="s">
        <v>20</v>
      </c>
      <c r="BJ82" s="54" t="e">
        <f>ROUND(H82*#REF!,2)</f>
        <v>#REF!</v>
      </c>
      <c r="BK82" s="5" t="s">
        <v>119</v>
      </c>
      <c r="BL82" s="53" t="s">
        <v>198</v>
      </c>
    </row>
    <row r="83" spans="1:64" s="2" customFormat="1" x14ac:dyDescent="0.2">
      <c r="A83" s="7"/>
      <c r="B83" s="8"/>
      <c r="C83" s="61"/>
      <c r="D83" s="78" t="s">
        <v>48</v>
      </c>
      <c r="E83" s="61"/>
      <c r="F83" s="69" t="s">
        <v>199</v>
      </c>
      <c r="G83" s="72"/>
      <c r="H83" s="61"/>
      <c r="I83" s="7"/>
      <c r="J83" s="7"/>
      <c r="K83" s="8"/>
      <c r="L83" s="55"/>
      <c r="M83" s="56"/>
      <c r="N83" s="15"/>
      <c r="O83" s="15"/>
      <c r="P83" s="15"/>
      <c r="Q83" s="15"/>
      <c r="R83" s="15"/>
      <c r="S83" s="16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S83" s="5" t="s">
        <v>48</v>
      </c>
      <c r="AT83" s="5" t="s">
        <v>21</v>
      </c>
    </row>
    <row r="84" spans="1:64" s="2" customFormat="1" ht="24.2" customHeight="1" x14ac:dyDescent="0.2">
      <c r="A84" s="7"/>
      <c r="B84" s="44"/>
      <c r="C84" s="45" t="s">
        <v>200</v>
      </c>
      <c r="D84" s="45" t="s">
        <v>41</v>
      </c>
      <c r="E84" s="46" t="s">
        <v>201</v>
      </c>
      <c r="F84" s="47" t="s">
        <v>202</v>
      </c>
      <c r="G84" s="77" t="s">
        <v>44</v>
      </c>
      <c r="H84" s="64">
        <v>198</v>
      </c>
      <c r="I84" s="48" t="e">
        <f>ROUND(H84*#REF!,2)</f>
        <v>#REF!</v>
      </c>
      <c r="J84" s="47" t="s">
        <v>45</v>
      </c>
      <c r="K84" s="8"/>
      <c r="L84" s="49" t="s">
        <v>0</v>
      </c>
      <c r="M84" s="50" t="s">
        <v>14</v>
      </c>
      <c r="N84" s="51">
        <v>0.219</v>
      </c>
      <c r="O84" s="51" t="e">
        <f>N84*#REF!</f>
        <v>#REF!</v>
      </c>
      <c r="P84" s="51">
        <v>1.01E-3</v>
      </c>
      <c r="Q84" s="51" t="e">
        <f>P84*#REF!</f>
        <v>#REF!</v>
      </c>
      <c r="R84" s="51">
        <v>0</v>
      </c>
      <c r="S84" s="52" t="e">
        <f>R84*#REF!</f>
        <v>#REF!</v>
      </c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Q84" s="53" t="s">
        <v>119</v>
      </c>
      <c r="AS84" s="53" t="s">
        <v>41</v>
      </c>
      <c r="AT84" s="53" t="s">
        <v>21</v>
      </c>
      <c r="AX84" s="5" t="s">
        <v>38</v>
      </c>
      <c r="BD84" s="54" t="e">
        <f>IF(M84="základní",I84,0)</f>
        <v>#REF!</v>
      </c>
      <c r="BE84" s="54">
        <f>IF(M84="snížená",I84,0)</f>
        <v>0</v>
      </c>
      <c r="BF84" s="54">
        <f>IF(M84="zákl. přenesená",I84,0)</f>
        <v>0</v>
      </c>
      <c r="BG84" s="54">
        <f>IF(M84="sníž. přenesená",I84,0)</f>
        <v>0</v>
      </c>
      <c r="BH84" s="54">
        <f>IF(M84="nulová",I84,0)</f>
        <v>0</v>
      </c>
      <c r="BI84" s="5" t="s">
        <v>20</v>
      </c>
      <c r="BJ84" s="54" t="e">
        <f>ROUND(H84*#REF!,2)</f>
        <v>#REF!</v>
      </c>
      <c r="BK84" s="5" t="s">
        <v>119</v>
      </c>
      <c r="BL84" s="53" t="s">
        <v>203</v>
      </c>
    </row>
    <row r="85" spans="1:64" s="2" customFormat="1" x14ac:dyDescent="0.2">
      <c r="A85" s="7"/>
      <c r="B85" s="8"/>
      <c r="C85" s="61"/>
      <c r="D85" s="78" t="s">
        <v>48</v>
      </c>
      <c r="E85" s="61"/>
      <c r="F85" s="69" t="s">
        <v>204</v>
      </c>
      <c r="G85" s="72"/>
      <c r="H85" s="61"/>
      <c r="I85" s="7"/>
      <c r="J85" s="7"/>
      <c r="K85" s="8"/>
      <c r="L85" s="55"/>
      <c r="M85" s="56"/>
      <c r="N85" s="15"/>
      <c r="O85" s="15"/>
      <c r="P85" s="15"/>
      <c r="Q85" s="15"/>
      <c r="R85" s="15"/>
      <c r="S85" s="16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S85" s="5" t="s">
        <v>48</v>
      </c>
      <c r="AT85" s="5" t="s">
        <v>21</v>
      </c>
    </row>
    <row r="86" spans="1:64" s="2" customFormat="1" ht="24.2" customHeight="1" x14ac:dyDescent="0.2">
      <c r="A86" s="7"/>
      <c r="B86" s="44"/>
      <c r="C86" s="45" t="s">
        <v>205</v>
      </c>
      <c r="D86" s="45" t="s">
        <v>41</v>
      </c>
      <c r="E86" s="46" t="s">
        <v>206</v>
      </c>
      <c r="F86" s="47" t="s">
        <v>207</v>
      </c>
      <c r="G86" s="77" t="s">
        <v>44</v>
      </c>
      <c r="H86" s="64">
        <v>255</v>
      </c>
      <c r="I86" s="48" t="e">
        <f>ROUND(H86*#REF!,2)</f>
        <v>#REF!</v>
      </c>
      <c r="J86" s="47" t="s">
        <v>45</v>
      </c>
      <c r="K86" s="8"/>
      <c r="L86" s="49" t="s">
        <v>0</v>
      </c>
      <c r="M86" s="50" t="s">
        <v>14</v>
      </c>
      <c r="N86" s="51">
        <v>0.18</v>
      </c>
      <c r="O86" s="51" t="e">
        <f>N86*#REF!</f>
        <v>#REF!</v>
      </c>
      <c r="P86" s="51">
        <v>2.1000000000000001E-4</v>
      </c>
      <c r="Q86" s="51" t="e">
        <f>P86*#REF!</f>
        <v>#REF!</v>
      </c>
      <c r="R86" s="51">
        <v>0</v>
      </c>
      <c r="S86" s="52" t="e">
        <f>R86*#REF!</f>
        <v>#REF!</v>
      </c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Q86" s="53" t="s">
        <v>119</v>
      </c>
      <c r="AS86" s="53" t="s">
        <v>41</v>
      </c>
      <c r="AT86" s="53" t="s">
        <v>21</v>
      </c>
      <c r="AX86" s="5" t="s">
        <v>38</v>
      </c>
      <c r="BD86" s="54" t="e">
        <f>IF(M86="základní",I86,0)</f>
        <v>#REF!</v>
      </c>
      <c r="BE86" s="54">
        <f>IF(M86="snížená",I86,0)</f>
        <v>0</v>
      </c>
      <c r="BF86" s="54">
        <f>IF(M86="zákl. přenesená",I86,0)</f>
        <v>0</v>
      </c>
      <c r="BG86" s="54">
        <f>IF(M86="sníž. přenesená",I86,0)</f>
        <v>0</v>
      </c>
      <c r="BH86" s="54">
        <f>IF(M86="nulová",I86,0)</f>
        <v>0</v>
      </c>
      <c r="BI86" s="5" t="s">
        <v>20</v>
      </c>
      <c r="BJ86" s="54" t="e">
        <f>ROUND(H86*#REF!,2)</f>
        <v>#REF!</v>
      </c>
      <c r="BK86" s="5" t="s">
        <v>119</v>
      </c>
      <c r="BL86" s="53" t="s">
        <v>208</v>
      </c>
    </row>
    <row r="87" spans="1:64" s="2" customFormat="1" x14ac:dyDescent="0.2">
      <c r="A87" s="7"/>
      <c r="B87" s="8"/>
      <c r="C87" s="61"/>
      <c r="D87" s="78" t="s">
        <v>48</v>
      </c>
      <c r="E87" s="61"/>
      <c r="F87" s="69" t="s">
        <v>209</v>
      </c>
      <c r="G87" s="72"/>
      <c r="H87" s="61"/>
      <c r="I87" s="7"/>
      <c r="J87" s="7"/>
      <c r="K87" s="8"/>
      <c r="L87" s="55"/>
      <c r="M87" s="56"/>
      <c r="N87" s="15"/>
      <c r="O87" s="15"/>
      <c r="P87" s="15"/>
      <c r="Q87" s="15"/>
      <c r="R87" s="15"/>
      <c r="S87" s="16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S87" s="5" t="s">
        <v>48</v>
      </c>
      <c r="AT87" s="5" t="s">
        <v>21</v>
      </c>
    </row>
    <row r="88" spans="1:64" s="2" customFormat="1" ht="24.2" customHeight="1" x14ac:dyDescent="0.2">
      <c r="A88" s="7"/>
      <c r="B88" s="44"/>
      <c r="C88" s="45" t="s">
        <v>210</v>
      </c>
      <c r="D88" s="45" t="s">
        <v>41</v>
      </c>
      <c r="E88" s="46" t="s">
        <v>211</v>
      </c>
      <c r="F88" s="47" t="s">
        <v>212</v>
      </c>
      <c r="G88" s="77" t="s">
        <v>44</v>
      </c>
      <c r="H88" s="64">
        <v>313</v>
      </c>
      <c r="I88" s="48" t="e">
        <f>ROUND(H88*#REF!,2)</f>
        <v>#REF!</v>
      </c>
      <c r="J88" s="47" t="s">
        <v>45</v>
      </c>
      <c r="K88" s="8"/>
      <c r="L88" s="49" t="s">
        <v>0</v>
      </c>
      <c r="M88" s="50" t="s">
        <v>14</v>
      </c>
      <c r="N88" s="51">
        <v>0.15</v>
      </c>
      <c r="O88" s="51" t="e">
        <f>N88*#REF!</f>
        <v>#REF!</v>
      </c>
      <c r="P88" s="51">
        <v>3.3E-4</v>
      </c>
      <c r="Q88" s="51" t="e">
        <f>P88*#REF!</f>
        <v>#REF!</v>
      </c>
      <c r="R88" s="51">
        <v>0</v>
      </c>
      <c r="S88" s="52" t="e">
        <f>R88*#REF!</f>
        <v>#REF!</v>
      </c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Q88" s="53" t="s">
        <v>119</v>
      </c>
      <c r="AS88" s="53" t="s">
        <v>41</v>
      </c>
      <c r="AT88" s="53" t="s">
        <v>21</v>
      </c>
      <c r="AX88" s="5" t="s">
        <v>38</v>
      </c>
      <c r="BD88" s="54" t="e">
        <f>IF(M88="základní",I88,0)</f>
        <v>#REF!</v>
      </c>
      <c r="BE88" s="54">
        <f>IF(M88="snížená",I88,0)</f>
        <v>0</v>
      </c>
      <c r="BF88" s="54">
        <f>IF(M88="zákl. přenesená",I88,0)</f>
        <v>0</v>
      </c>
      <c r="BG88" s="54">
        <f>IF(M88="sníž. přenesená",I88,0)</f>
        <v>0</v>
      </c>
      <c r="BH88" s="54">
        <f>IF(M88="nulová",I88,0)</f>
        <v>0</v>
      </c>
      <c r="BI88" s="5" t="s">
        <v>20</v>
      </c>
      <c r="BJ88" s="54" t="e">
        <f>ROUND(H88*#REF!,2)</f>
        <v>#REF!</v>
      </c>
      <c r="BK88" s="5" t="s">
        <v>119</v>
      </c>
      <c r="BL88" s="53" t="s">
        <v>213</v>
      </c>
    </row>
    <row r="89" spans="1:64" s="2" customFormat="1" x14ac:dyDescent="0.2">
      <c r="A89" s="7"/>
      <c r="B89" s="8"/>
      <c r="C89" s="61"/>
      <c r="D89" s="78" t="s">
        <v>48</v>
      </c>
      <c r="E89" s="61"/>
      <c r="F89" s="69" t="s">
        <v>214</v>
      </c>
      <c r="G89" s="72"/>
      <c r="H89" s="61"/>
      <c r="I89" s="7"/>
      <c r="J89" s="7"/>
      <c r="K89" s="8"/>
      <c r="L89" s="55"/>
      <c r="M89" s="56"/>
      <c r="N89" s="15"/>
      <c r="O89" s="15"/>
      <c r="P89" s="15"/>
      <c r="Q89" s="15"/>
      <c r="R89" s="15"/>
      <c r="S89" s="16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S89" s="5" t="s">
        <v>48</v>
      </c>
      <c r="AT89" s="5" t="s">
        <v>21</v>
      </c>
    </row>
    <row r="90" spans="1:64" s="2" customFormat="1" ht="24.2" customHeight="1" x14ac:dyDescent="0.2">
      <c r="A90" s="7"/>
      <c r="B90" s="44"/>
      <c r="C90" s="45" t="s">
        <v>215</v>
      </c>
      <c r="D90" s="45" t="s">
        <v>41</v>
      </c>
      <c r="E90" s="46" t="s">
        <v>216</v>
      </c>
      <c r="F90" s="47" t="s">
        <v>217</v>
      </c>
      <c r="G90" s="77" t="s">
        <v>44</v>
      </c>
      <c r="H90" s="64">
        <v>406</v>
      </c>
      <c r="I90" s="48" t="e">
        <f>ROUND(H90*#REF!,2)</f>
        <v>#REF!</v>
      </c>
      <c r="J90" s="47" t="s">
        <v>45</v>
      </c>
      <c r="K90" s="8"/>
      <c r="L90" s="49" t="s">
        <v>0</v>
      </c>
      <c r="M90" s="50" t="s">
        <v>14</v>
      </c>
      <c r="N90" s="51">
        <v>0.18</v>
      </c>
      <c r="O90" s="51" t="e">
        <f>N90*#REF!</f>
        <v>#REF!</v>
      </c>
      <c r="P90" s="51">
        <v>5.0000000000000001E-4</v>
      </c>
      <c r="Q90" s="51" t="e">
        <f>P90*#REF!</f>
        <v>#REF!</v>
      </c>
      <c r="R90" s="51">
        <v>0</v>
      </c>
      <c r="S90" s="52" t="e">
        <f>R90*#REF!</f>
        <v>#REF!</v>
      </c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Q90" s="53" t="s">
        <v>119</v>
      </c>
      <c r="AS90" s="53" t="s">
        <v>41</v>
      </c>
      <c r="AT90" s="53" t="s">
        <v>21</v>
      </c>
      <c r="AX90" s="5" t="s">
        <v>38</v>
      </c>
      <c r="BD90" s="54" t="e">
        <f>IF(M90="základní",I90,0)</f>
        <v>#REF!</v>
      </c>
      <c r="BE90" s="54">
        <f>IF(M90="snížená",I90,0)</f>
        <v>0</v>
      </c>
      <c r="BF90" s="54">
        <f>IF(M90="zákl. přenesená",I90,0)</f>
        <v>0</v>
      </c>
      <c r="BG90" s="54">
        <f>IF(M90="sníž. přenesená",I90,0)</f>
        <v>0</v>
      </c>
      <c r="BH90" s="54">
        <f>IF(M90="nulová",I90,0)</f>
        <v>0</v>
      </c>
      <c r="BI90" s="5" t="s">
        <v>20</v>
      </c>
      <c r="BJ90" s="54" t="e">
        <f>ROUND(H90*#REF!,2)</f>
        <v>#REF!</v>
      </c>
      <c r="BK90" s="5" t="s">
        <v>119</v>
      </c>
      <c r="BL90" s="53" t="s">
        <v>218</v>
      </c>
    </row>
    <row r="91" spans="1:64" s="2" customFormat="1" x14ac:dyDescent="0.2">
      <c r="A91" s="7"/>
      <c r="B91" s="8"/>
      <c r="C91" s="61"/>
      <c r="D91" s="78" t="s">
        <v>48</v>
      </c>
      <c r="E91" s="61"/>
      <c r="F91" s="69" t="s">
        <v>219</v>
      </c>
      <c r="G91" s="72"/>
      <c r="H91" s="61"/>
      <c r="I91" s="7"/>
      <c r="J91" s="7"/>
      <c r="K91" s="8"/>
      <c r="L91" s="55"/>
      <c r="M91" s="56"/>
      <c r="N91" s="15"/>
      <c r="O91" s="15"/>
      <c r="P91" s="15"/>
      <c r="Q91" s="15"/>
      <c r="R91" s="15"/>
      <c r="S91" s="16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S91" s="5" t="s">
        <v>48</v>
      </c>
      <c r="AT91" s="5" t="s">
        <v>21</v>
      </c>
    </row>
    <row r="92" spans="1:64" s="2" customFormat="1" ht="33" customHeight="1" x14ac:dyDescent="0.2">
      <c r="A92" s="7"/>
      <c r="B92" s="44"/>
      <c r="C92" s="45" t="s">
        <v>220</v>
      </c>
      <c r="D92" s="45" t="s">
        <v>41</v>
      </c>
      <c r="E92" s="46" t="s">
        <v>221</v>
      </c>
      <c r="F92" s="47" t="s">
        <v>222</v>
      </c>
      <c r="G92" s="77" t="s">
        <v>44</v>
      </c>
      <c r="H92" s="64">
        <v>463</v>
      </c>
      <c r="I92" s="48" t="e">
        <f>ROUND(H92*#REF!,2)</f>
        <v>#REF!</v>
      </c>
      <c r="J92" s="47" t="s">
        <v>45</v>
      </c>
      <c r="K92" s="8"/>
      <c r="L92" s="49" t="s">
        <v>0</v>
      </c>
      <c r="M92" s="50" t="s">
        <v>14</v>
      </c>
      <c r="N92" s="51">
        <v>0.17299999999999999</v>
      </c>
      <c r="O92" s="51" t="e">
        <f>N92*#REF!</f>
        <v>#REF!</v>
      </c>
      <c r="P92" s="51">
        <v>5.2999999999999998E-4</v>
      </c>
      <c r="Q92" s="51" t="e">
        <f>P92*#REF!</f>
        <v>#REF!</v>
      </c>
      <c r="R92" s="51">
        <v>0</v>
      </c>
      <c r="S92" s="52" t="e">
        <f>R92*#REF!</f>
        <v>#REF!</v>
      </c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Q92" s="53" t="s">
        <v>119</v>
      </c>
      <c r="AS92" s="53" t="s">
        <v>41</v>
      </c>
      <c r="AT92" s="53" t="s">
        <v>21</v>
      </c>
      <c r="AX92" s="5" t="s">
        <v>38</v>
      </c>
      <c r="BD92" s="54" t="e">
        <f>IF(M92="základní",I92,0)</f>
        <v>#REF!</v>
      </c>
      <c r="BE92" s="54">
        <f>IF(M92="snížená",I92,0)</f>
        <v>0</v>
      </c>
      <c r="BF92" s="54">
        <f>IF(M92="zákl. přenesená",I92,0)</f>
        <v>0</v>
      </c>
      <c r="BG92" s="54">
        <f>IF(M92="sníž. přenesená",I92,0)</f>
        <v>0</v>
      </c>
      <c r="BH92" s="54">
        <f>IF(M92="nulová",I92,0)</f>
        <v>0</v>
      </c>
      <c r="BI92" s="5" t="s">
        <v>20</v>
      </c>
      <c r="BJ92" s="54" t="e">
        <f>ROUND(H92*#REF!,2)</f>
        <v>#REF!</v>
      </c>
      <c r="BK92" s="5" t="s">
        <v>119</v>
      </c>
      <c r="BL92" s="53" t="s">
        <v>223</v>
      </c>
    </row>
    <row r="93" spans="1:64" s="2" customFormat="1" x14ac:dyDescent="0.2">
      <c r="A93" s="7"/>
      <c r="B93" s="8"/>
      <c r="C93" s="61"/>
      <c r="D93" s="78" t="s">
        <v>48</v>
      </c>
      <c r="E93" s="61"/>
      <c r="F93" s="69" t="s">
        <v>224</v>
      </c>
      <c r="G93" s="72"/>
      <c r="H93" s="61"/>
      <c r="I93" s="7"/>
      <c r="J93" s="7"/>
      <c r="K93" s="34"/>
      <c r="L93" s="55"/>
      <c r="M93" s="56"/>
      <c r="N93" s="15"/>
      <c r="O93" s="15"/>
      <c r="P93" s="15"/>
      <c r="Q93" s="15"/>
      <c r="R93" s="15"/>
      <c r="S93" s="16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S93" s="5" t="s">
        <v>48</v>
      </c>
      <c r="AT93" s="5" t="s">
        <v>21</v>
      </c>
    </row>
    <row r="94" spans="1:64" s="4" customFormat="1" ht="25.9" customHeight="1" x14ac:dyDescent="0.2">
      <c r="B94" s="34"/>
      <c r="C94" s="63"/>
      <c r="D94" s="75" t="s">
        <v>18</v>
      </c>
      <c r="E94" s="67" t="s">
        <v>225</v>
      </c>
      <c r="F94" s="67" t="s">
        <v>226</v>
      </c>
      <c r="G94" s="76"/>
      <c r="H94" s="63"/>
      <c r="I94" s="36" t="e">
        <f>BJ94</f>
        <v>#REF!</v>
      </c>
      <c r="K94" s="8"/>
      <c r="L94" s="37"/>
      <c r="M94" s="38"/>
      <c r="N94" s="38"/>
      <c r="O94" s="39" t="e">
        <f>SUM(O95:O96)</f>
        <v>#REF!</v>
      </c>
      <c r="P94" s="38"/>
      <c r="Q94" s="39" t="e">
        <f>SUM(Q95:Q96)</f>
        <v>#REF!</v>
      </c>
      <c r="R94" s="38"/>
      <c r="S94" s="40" t="e">
        <f>SUM(S95:S96)</f>
        <v>#REF!</v>
      </c>
      <c r="AQ94" s="35" t="s">
        <v>46</v>
      </c>
      <c r="AS94" s="41" t="s">
        <v>18</v>
      </c>
      <c r="AT94" s="41" t="s">
        <v>19</v>
      </c>
      <c r="AX94" s="35" t="s">
        <v>38</v>
      </c>
      <c r="BJ94" s="42" t="e">
        <f>SUM(BJ95:BJ96)</f>
        <v>#REF!</v>
      </c>
    </row>
    <row r="95" spans="1:64" s="2" customFormat="1" ht="24.2" customHeight="1" x14ac:dyDescent="0.2">
      <c r="A95" s="7"/>
      <c r="B95" s="44"/>
      <c r="C95" s="45" t="s">
        <v>227</v>
      </c>
      <c r="D95" s="45" t="s">
        <v>41</v>
      </c>
      <c r="E95" s="46" t="s">
        <v>228</v>
      </c>
      <c r="F95" s="47" t="s">
        <v>229</v>
      </c>
      <c r="G95" s="77" t="s">
        <v>82</v>
      </c>
      <c r="H95" s="64">
        <v>340</v>
      </c>
      <c r="I95" s="48" t="e">
        <f>ROUND(H95*#REF!,2)</f>
        <v>#REF!</v>
      </c>
      <c r="J95" s="47" t="s">
        <v>45</v>
      </c>
      <c r="K95" s="8"/>
      <c r="L95" s="49" t="s">
        <v>0</v>
      </c>
      <c r="M95" s="50" t="s">
        <v>14</v>
      </c>
      <c r="N95" s="51">
        <v>1</v>
      </c>
      <c r="O95" s="51" t="e">
        <f>N95*#REF!</f>
        <v>#REF!</v>
      </c>
      <c r="P95" s="51">
        <v>0</v>
      </c>
      <c r="Q95" s="51" t="e">
        <f>P95*#REF!</f>
        <v>#REF!</v>
      </c>
      <c r="R95" s="51">
        <v>0</v>
      </c>
      <c r="S95" s="52" t="e">
        <f>R95*#REF!</f>
        <v>#REF!</v>
      </c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Q95" s="53" t="s">
        <v>230</v>
      </c>
      <c r="AS95" s="53" t="s">
        <v>41</v>
      </c>
      <c r="AT95" s="53" t="s">
        <v>20</v>
      </c>
      <c r="AX95" s="5" t="s">
        <v>38</v>
      </c>
      <c r="BD95" s="54" t="e">
        <f>IF(M95="základní",I95,0)</f>
        <v>#REF!</v>
      </c>
      <c r="BE95" s="54">
        <f>IF(M95="snížená",I95,0)</f>
        <v>0</v>
      </c>
      <c r="BF95" s="54">
        <f>IF(M95="zákl. přenesená",I95,0)</f>
        <v>0</v>
      </c>
      <c r="BG95" s="54">
        <f>IF(M95="sníž. přenesená",I95,0)</f>
        <v>0</v>
      </c>
      <c r="BH95" s="54">
        <f>IF(M95="nulová",I95,0)</f>
        <v>0</v>
      </c>
      <c r="BI95" s="5" t="s">
        <v>20</v>
      </c>
      <c r="BJ95" s="54" t="e">
        <f>ROUND(H95*#REF!,2)</f>
        <v>#REF!</v>
      </c>
      <c r="BK95" s="5" t="s">
        <v>230</v>
      </c>
      <c r="BL95" s="53" t="s">
        <v>231</v>
      </c>
    </row>
    <row r="96" spans="1:64" s="2" customFormat="1" x14ac:dyDescent="0.2">
      <c r="A96" s="7"/>
      <c r="B96" s="8"/>
      <c r="C96" s="61"/>
      <c r="D96" s="78" t="s">
        <v>48</v>
      </c>
      <c r="E96" s="61"/>
      <c r="F96" s="69" t="s">
        <v>232</v>
      </c>
      <c r="G96" s="72"/>
      <c r="H96" s="61"/>
      <c r="I96" s="7"/>
      <c r="J96" s="7"/>
      <c r="K96" s="34"/>
      <c r="L96" s="55"/>
      <c r="M96" s="56"/>
      <c r="N96" s="15"/>
      <c r="O96" s="15"/>
      <c r="P96" s="15"/>
      <c r="Q96" s="15"/>
      <c r="R96" s="15"/>
      <c r="S96" s="16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S96" s="5" t="s">
        <v>48</v>
      </c>
      <c r="AT96" s="5" t="s">
        <v>20</v>
      </c>
    </row>
    <row r="97" spans="1:64" s="4" customFormat="1" ht="25.9" customHeight="1" x14ac:dyDescent="0.2">
      <c r="B97" s="34"/>
      <c r="C97" s="63"/>
      <c r="D97" s="75" t="s">
        <v>18</v>
      </c>
      <c r="E97" s="67" t="s">
        <v>233</v>
      </c>
      <c r="F97" s="67" t="s">
        <v>234</v>
      </c>
      <c r="G97" s="76"/>
      <c r="H97" s="63"/>
      <c r="I97" s="36" t="e">
        <f>BJ97</f>
        <v>#REF!</v>
      </c>
      <c r="K97" s="34"/>
      <c r="L97" s="37"/>
      <c r="M97" s="38"/>
      <c r="N97" s="38"/>
      <c r="O97" s="39" t="e">
        <f>O98+O101+O104</f>
        <v>#REF!</v>
      </c>
      <c r="P97" s="38"/>
      <c r="Q97" s="39" t="e">
        <f>Q98+Q101+Q104</f>
        <v>#REF!</v>
      </c>
      <c r="R97" s="38"/>
      <c r="S97" s="40" t="e">
        <f>S98+S101+S104</f>
        <v>#REF!</v>
      </c>
      <c r="AQ97" s="35" t="s">
        <v>65</v>
      </c>
      <c r="AS97" s="41" t="s">
        <v>18</v>
      </c>
      <c r="AT97" s="41" t="s">
        <v>19</v>
      </c>
      <c r="AX97" s="35" t="s">
        <v>38</v>
      </c>
      <c r="BJ97" s="42" t="e">
        <f>BJ98+BJ101+BJ104</f>
        <v>#REF!</v>
      </c>
    </row>
    <row r="98" spans="1:64" s="4" customFormat="1" ht="22.9" customHeight="1" x14ac:dyDescent="0.2">
      <c r="B98" s="34"/>
      <c r="C98" s="63"/>
      <c r="D98" s="75" t="s">
        <v>18</v>
      </c>
      <c r="E98" s="68" t="s">
        <v>235</v>
      </c>
      <c r="F98" s="68" t="s">
        <v>236</v>
      </c>
      <c r="G98" s="76"/>
      <c r="H98" s="63"/>
      <c r="I98" s="43" t="e">
        <f>BJ98</f>
        <v>#REF!</v>
      </c>
      <c r="K98" s="8"/>
      <c r="L98" s="37"/>
      <c r="M98" s="38"/>
      <c r="N98" s="38"/>
      <c r="O98" s="39" t="e">
        <f>SUM(O99:O100)</f>
        <v>#REF!</v>
      </c>
      <c r="P98" s="38"/>
      <c r="Q98" s="39" t="e">
        <f>SUM(Q99:Q100)</f>
        <v>#REF!</v>
      </c>
      <c r="R98" s="38"/>
      <c r="S98" s="40" t="e">
        <f>SUM(S99:S100)</f>
        <v>#REF!</v>
      </c>
      <c r="AQ98" s="35" t="s">
        <v>65</v>
      </c>
      <c r="AS98" s="41" t="s">
        <v>18</v>
      </c>
      <c r="AT98" s="41" t="s">
        <v>20</v>
      </c>
      <c r="AX98" s="35" t="s">
        <v>38</v>
      </c>
      <c r="BJ98" s="42" t="e">
        <f>SUM(BJ99:BJ100)</f>
        <v>#REF!</v>
      </c>
    </row>
    <row r="99" spans="1:64" s="2" customFormat="1" ht="16.5" customHeight="1" x14ac:dyDescent="0.2">
      <c r="A99" s="7"/>
      <c r="B99" s="44"/>
      <c r="C99" s="45" t="s">
        <v>237</v>
      </c>
      <c r="D99" s="45" t="s">
        <v>41</v>
      </c>
      <c r="E99" s="46" t="s">
        <v>238</v>
      </c>
      <c r="F99" s="47" t="s">
        <v>239</v>
      </c>
      <c r="G99" s="77" t="s">
        <v>240</v>
      </c>
      <c r="H99" s="64">
        <v>4383596</v>
      </c>
      <c r="I99" s="48" t="e">
        <f>ROUND(H99*#REF!,2)</f>
        <v>#REF!</v>
      </c>
      <c r="J99" s="47" t="s">
        <v>45</v>
      </c>
      <c r="K99" s="8"/>
      <c r="L99" s="49" t="s">
        <v>0</v>
      </c>
      <c r="M99" s="50" t="s">
        <v>14</v>
      </c>
      <c r="N99" s="51">
        <v>0</v>
      </c>
      <c r="O99" s="51" t="e">
        <f>N99*#REF!</f>
        <v>#REF!</v>
      </c>
      <c r="P99" s="51">
        <v>0</v>
      </c>
      <c r="Q99" s="51" t="e">
        <f>P99*#REF!</f>
        <v>#REF!</v>
      </c>
      <c r="R99" s="51">
        <v>0</v>
      </c>
      <c r="S99" s="52" t="e">
        <f>R99*#REF!</f>
        <v>#REF!</v>
      </c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Q99" s="53" t="s">
        <v>241</v>
      </c>
      <c r="AS99" s="53" t="s">
        <v>41</v>
      </c>
      <c r="AT99" s="53" t="s">
        <v>21</v>
      </c>
      <c r="AX99" s="5" t="s">
        <v>38</v>
      </c>
      <c r="BD99" s="54" t="e">
        <f>IF(M99="základní",I99,0)</f>
        <v>#REF!</v>
      </c>
      <c r="BE99" s="54">
        <f>IF(M99="snížená",I99,0)</f>
        <v>0</v>
      </c>
      <c r="BF99" s="54">
        <f>IF(M99="zákl. přenesená",I99,0)</f>
        <v>0</v>
      </c>
      <c r="BG99" s="54">
        <f>IF(M99="sníž. přenesená",I99,0)</f>
        <v>0</v>
      </c>
      <c r="BH99" s="54">
        <f>IF(M99="nulová",I99,0)</f>
        <v>0</v>
      </c>
      <c r="BI99" s="5" t="s">
        <v>20</v>
      </c>
      <c r="BJ99" s="54" t="e">
        <f>ROUND(H99*#REF!,2)</f>
        <v>#REF!</v>
      </c>
      <c r="BK99" s="5" t="s">
        <v>241</v>
      </c>
      <c r="BL99" s="53" t="s">
        <v>242</v>
      </c>
    </row>
    <row r="100" spans="1:64" s="2" customFormat="1" x14ac:dyDescent="0.2">
      <c r="A100" s="7"/>
      <c r="B100" s="8"/>
      <c r="C100" s="61"/>
      <c r="D100" s="78" t="s">
        <v>48</v>
      </c>
      <c r="E100" s="61"/>
      <c r="F100" s="69" t="s">
        <v>243</v>
      </c>
      <c r="G100" s="72"/>
      <c r="H100" s="61"/>
      <c r="I100" s="7"/>
      <c r="J100" s="7"/>
      <c r="K100" s="34"/>
      <c r="L100" s="55"/>
      <c r="M100" s="56"/>
      <c r="N100" s="15"/>
      <c r="O100" s="15"/>
      <c r="P100" s="15"/>
      <c r="Q100" s="15"/>
      <c r="R100" s="15"/>
      <c r="S100" s="16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S100" s="5" t="s">
        <v>48</v>
      </c>
      <c r="AT100" s="5" t="s">
        <v>21</v>
      </c>
    </row>
    <row r="101" spans="1:64" s="4" customFormat="1" ht="22.9" customHeight="1" x14ac:dyDescent="0.2">
      <c r="B101" s="34"/>
      <c r="C101" s="63"/>
      <c r="D101" s="75" t="s">
        <v>18</v>
      </c>
      <c r="E101" s="68" t="s">
        <v>244</v>
      </c>
      <c r="F101" s="68" t="s">
        <v>245</v>
      </c>
      <c r="G101" s="76"/>
      <c r="H101" s="63"/>
      <c r="I101" s="43" t="e">
        <f>BJ101</f>
        <v>#REF!</v>
      </c>
      <c r="K101" s="8"/>
      <c r="L101" s="37"/>
      <c r="M101" s="38"/>
      <c r="N101" s="38"/>
      <c r="O101" s="39" t="e">
        <f>SUM(O102:O103)</f>
        <v>#REF!</v>
      </c>
      <c r="P101" s="38"/>
      <c r="Q101" s="39" t="e">
        <f>SUM(Q102:Q103)</f>
        <v>#REF!</v>
      </c>
      <c r="R101" s="38"/>
      <c r="S101" s="40" t="e">
        <f>SUM(S102:S103)</f>
        <v>#REF!</v>
      </c>
      <c r="AQ101" s="35" t="s">
        <v>65</v>
      </c>
      <c r="AS101" s="41" t="s">
        <v>18</v>
      </c>
      <c r="AT101" s="41" t="s">
        <v>20</v>
      </c>
      <c r="AX101" s="35" t="s">
        <v>38</v>
      </c>
      <c r="BJ101" s="42" t="e">
        <f>SUM(BJ102:BJ103)</f>
        <v>#REF!</v>
      </c>
    </row>
    <row r="102" spans="1:64" s="2" customFormat="1" ht="16.5" customHeight="1" x14ac:dyDescent="0.2">
      <c r="A102" s="7"/>
      <c r="B102" s="44"/>
      <c r="C102" s="45" t="s">
        <v>246</v>
      </c>
      <c r="D102" s="45" t="s">
        <v>41</v>
      </c>
      <c r="E102" s="46" t="s">
        <v>238</v>
      </c>
      <c r="F102" s="47" t="s">
        <v>239</v>
      </c>
      <c r="G102" s="77" t="s">
        <v>240</v>
      </c>
      <c r="H102" s="64">
        <v>4383596</v>
      </c>
      <c r="I102" s="48" t="e">
        <f>ROUND(H102*#REF!,2)</f>
        <v>#REF!</v>
      </c>
      <c r="J102" s="47" t="s">
        <v>45</v>
      </c>
      <c r="K102" s="8"/>
      <c r="L102" s="49" t="s">
        <v>0</v>
      </c>
      <c r="M102" s="50" t="s">
        <v>14</v>
      </c>
      <c r="N102" s="51">
        <v>0</v>
      </c>
      <c r="O102" s="51" t="e">
        <f>N102*#REF!</f>
        <v>#REF!</v>
      </c>
      <c r="P102" s="51">
        <v>0</v>
      </c>
      <c r="Q102" s="51" t="e">
        <f>P102*#REF!</f>
        <v>#REF!</v>
      </c>
      <c r="R102" s="51">
        <v>0</v>
      </c>
      <c r="S102" s="52" t="e">
        <f>R102*#REF!</f>
        <v>#REF!</v>
      </c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Q102" s="53" t="s">
        <v>241</v>
      </c>
      <c r="AS102" s="53" t="s">
        <v>41</v>
      </c>
      <c r="AT102" s="53" t="s">
        <v>21</v>
      </c>
      <c r="AX102" s="5" t="s">
        <v>38</v>
      </c>
      <c r="BD102" s="54" t="e">
        <f>IF(M102="základní",I102,0)</f>
        <v>#REF!</v>
      </c>
      <c r="BE102" s="54">
        <f>IF(M102="snížená",I102,0)</f>
        <v>0</v>
      </c>
      <c r="BF102" s="54">
        <f>IF(M102="zákl. přenesená",I102,0)</f>
        <v>0</v>
      </c>
      <c r="BG102" s="54">
        <f>IF(M102="sníž. přenesená",I102,0)</f>
        <v>0</v>
      </c>
      <c r="BH102" s="54">
        <f>IF(M102="nulová",I102,0)</f>
        <v>0</v>
      </c>
      <c r="BI102" s="5" t="s">
        <v>20</v>
      </c>
      <c r="BJ102" s="54" t="e">
        <f>ROUND(H102*#REF!,2)</f>
        <v>#REF!</v>
      </c>
      <c r="BK102" s="5" t="s">
        <v>241</v>
      </c>
      <c r="BL102" s="53" t="s">
        <v>247</v>
      </c>
    </row>
    <row r="103" spans="1:64" s="2" customFormat="1" x14ac:dyDescent="0.2">
      <c r="A103" s="7"/>
      <c r="B103" s="8"/>
      <c r="C103" s="61"/>
      <c r="D103" s="78" t="s">
        <v>48</v>
      </c>
      <c r="E103" s="61"/>
      <c r="F103" s="69" t="s">
        <v>243</v>
      </c>
      <c r="G103" s="72"/>
      <c r="H103" s="61"/>
      <c r="I103" s="7"/>
      <c r="J103" s="7"/>
      <c r="K103" s="34"/>
      <c r="L103" s="55"/>
      <c r="M103" s="56"/>
      <c r="N103" s="15"/>
      <c r="O103" s="15"/>
      <c r="P103" s="15"/>
      <c r="Q103" s="15"/>
      <c r="R103" s="15"/>
      <c r="S103" s="16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S103" s="5" t="s">
        <v>48</v>
      </c>
      <c r="AT103" s="5" t="s">
        <v>21</v>
      </c>
    </row>
    <row r="104" spans="1:64" s="4" customFormat="1" ht="22.9" customHeight="1" x14ac:dyDescent="0.2">
      <c r="B104" s="34"/>
      <c r="C104" s="63"/>
      <c r="D104" s="75" t="s">
        <v>18</v>
      </c>
      <c r="E104" s="68" t="s">
        <v>248</v>
      </c>
      <c r="F104" s="68" t="s">
        <v>249</v>
      </c>
      <c r="G104" s="76"/>
      <c r="H104" s="63"/>
      <c r="I104" s="43" t="e">
        <f>BJ104</f>
        <v>#REF!</v>
      </c>
      <c r="K104" s="8"/>
      <c r="L104" s="37"/>
      <c r="M104" s="38"/>
      <c r="N104" s="38"/>
      <c r="O104" s="39" t="e">
        <f>SUM(O105:O106)</f>
        <v>#REF!</v>
      </c>
      <c r="P104" s="38"/>
      <c r="Q104" s="39" t="e">
        <f>SUM(Q105:Q106)</f>
        <v>#REF!</v>
      </c>
      <c r="R104" s="38"/>
      <c r="S104" s="40" t="e">
        <f>SUM(S105:S106)</f>
        <v>#REF!</v>
      </c>
      <c r="AQ104" s="35" t="s">
        <v>65</v>
      </c>
      <c r="AS104" s="41" t="s">
        <v>18</v>
      </c>
      <c r="AT104" s="41" t="s">
        <v>20</v>
      </c>
      <c r="AX104" s="35" t="s">
        <v>38</v>
      </c>
      <c r="BJ104" s="42" t="e">
        <f>SUM(BJ105:BJ106)</f>
        <v>#REF!</v>
      </c>
    </row>
    <row r="105" spans="1:64" s="2" customFormat="1" ht="16.5" customHeight="1" x14ac:dyDescent="0.2">
      <c r="A105" s="7"/>
      <c r="B105" s="44"/>
      <c r="C105" s="45" t="s">
        <v>250</v>
      </c>
      <c r="D105" s="45" t="s">
        <v>41</v>
      </c>
      <c r="E105" s="46" t="s">
        <v>238</v>
      </c>
      <c r="F105" s="47" t="s">
        <v>239</v>
      </c>
      <c r="G105" s="77" t="s">
        <v>240</v>
      </c>
      <c r="H105" s="64">
        <v>4383596</v>
      </c>
      <c r="I105" s="48" t="e">
        <f>ROUND(H105*#REF!,2)</f>
        <v>#REF!</v>
      </c>
      <c r="J105" s="47" t="s">
        <v>45</v>
      </c>
      <c r="K105" s="8"/>
      <c r="L105" s="49" t="s">
        <v>0</v>
      </c>
      <c r="M105" s="50" t="s">
        <v>14</v>
      </c>
      <c r="N105" s="51">
        <v>0</v>
      </c>
      <c r="O105" s="51" t="e">
        <f>N105*#REF!</f>
        <v>#REF!</v>
      </c>
      <c r="P105" s="51">
        <v>0</v>
      </c>
      <c r="Q105" s="51" t="e">
        <f>P105*#REF!</f>
        <v>#REF!</v>
      </c>
      <c r="R105" s="51">
        <v>0</v>
      </c>
      <c r="S105" s="52" t="e">
        <f>R105*#REF!</f>
        <v>#REF!</v>
      </c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Q105" s="53" t="s">
        <v>241</v>
      </c>
      <c r="AS105" s="53" t="s">
        <v>41</v>
      </c>
      <c r="AT105" s="53" t="s">
        <v>21</v>
      </c>
      <c r="AX105" s="5" t="s">
        <v>38</v>
      </c>
      <c r="BD105" s="54" t="e">
        <f>IF(M105="základní",I105,0)</f>
        <v>#REF!</v>
      </c>
      <c r="BE105" s="54">
        <f>IF(M105="snížená",I105,0)</f>
        <v>0</v>
      </c>
      <c r="BF105" s="54">
        <f>IF(M105="zákl. přenesená",I105,0)</f>
        <v>0</v>
      </c>
      <c r="BG105" s="54">
        <f>IF(M105="sníž. přenesená",I105,0)</f>
        <v>0</v>
      </c>
      <c r="BH105" s="54">
        <f>IF(M105="nulová",I105,0)</f>
        <v>0</v>
      </c>
      <c r="BI105" s="5" t="s">
        <v>20</v>
      </c>
      <c r="BJ105" s="54" t="e">
        <f>ROUND(H105*#REF!,2)</f>
        <v>#REF!</v>
      </c>
      <c r="BK105" s="5" t="s">
        <v>241</v>
      </c>
      <c r="BL105" s="53" t="s">
        <v>251</v>
      </c>
    </row>
    <row r="106" spans="1:64" s="2" customFormat="1" x14ac:dyDescent="0.2">
      <c r="A106" s="7"/>
      <c r="B106" s="8"/>
      <c r="C106" s="61"/>
      <c r="D106" s="78" t="s">
        <v>48</v>
      </c>
      <c r="E106" s="61"/>
      <c r="F106" s="69" t="s">
        <v>243</v>
      </c>
      <c r="G106" s="72"/>
      <c r="H106" s="61"/>
      <c r="I106" s="7"/>
      <c r="J106" s="7"/>
      <c r="K106" s="8"/>
      <c r="L106" s="57"/>
      <c r="M106" s="58"/>
      <c r="N106" s="59"/>
      <c r="O106" s="59"/>
      <c r="P106" s="59"/>
      <c r="Q106" s="59"/>
      <c r="R106" s="59"/>
      <c r="S106" s="60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S106" s="5" t="s">
        <v>48</v>
      </c>
      <c r="AT106" s="5" t="s">
        <v>21</v>
      </c>
    </row>
    <row r="107" spans="1:64" s="2" customFormat="1" ht="6.95" customHeight="1" x14ac:dyDescent="0.2">
      <c r="A107" s="7"/>
      <c r="B107" s="9"/>
      <c r="C107" s="10"/>
      <c r="D107" s="10"/>
      <c r="E107" s="10"/>
      <c r="F107" s="10"/>
      <c r="G107" s="79"/>
      <c r="H107" s="10"/>
      <c r="I107" s="10"/>
      <c r="J107" s="10"/>
      <c r="K107" s="1"/>
      <c r="L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</row>
    <row r="108" spans="1:64" x14ac:dyDescent="0.2">
      <c r="C108" s="80"/>
      <c r="D108" s="80"/>
      <c r="E108" s="80"/>
      <c r="F108" s="80"/>
      <c r="G108" s="81"/>
    </row>
  </sheetData>
  <autoFilter ref="C17:J106"/>
  <mergeCells count="2">
    <mergeCell ref="K2:U2"/>
    <mergeCell ref="E10:G10"/>
  </mergeCells>
  <hyperlinks>
    <hyperlink ref="F22" r:id="rId1"/>
    <hyperlink ref="F25" r:id="rId2"/>
    <hyperlink ref="F27" r:id="rId3"/>
    <hyperlink ref="F29" r:id="rId4"/>
    <hyperlink ref="F31" r:id="rId5"/>
    <hyperlink ref="F33" r:id="rId6"/>
    <hyperlink ref="F35" r:id="rId7"/>
    <hyperlink ref="F37" r:id="rId8"/>
    <hyperlink ref="F39" r:id="rId9"/>
    <hyperlink ref="F41" r:id="rId10"/>
    <hyperlink ref="F43" r:id="rId11"/>
    <hyperlink ref="F45" r:id="rId12"/>
    <hyperlink ref="F47" r:id="rId13"/>
    <hyperlink ref="F49" r:id="rId14"/>
    <hyperlink ref="F51" r:id="rId15"/>
    <hyperlink ref="F53" r:id="rId16"/>
    <hyperlink ref="F57" r:id="rId17"/>
    <hyperlink ref="F59" r:id="rId18"/>
    <hyperlink ref="F61" r:id="rId19"/>
    <hyperlink ref="F63" r:id="rId20"/>
    <hyperlink ref="F65" r:id="rId21"/>
    <hyperlink ref="F67" r:id="rId22"/>
    <hyperlink ref="F69" r:id="rId23"/>
    <hyperlink ref="F73" r:id="rId24"/>
    <hyperlink ref="F75" r:id="rId25"/>
    <hyperlink ref="F77" r:id="rId26"/>
    <hyperlink ref="F79" r:id="rId27"/>
    <hyperlink ref="F81" r:id="rId28"/>
    <hyperlink ref="F83" r:id="rId29"/>
    <hyperlink ref="F85" r:id="rId30"/>
    <hyperlink ref="F87" r:id="rId31"/>
    <hyperlink ref="F89" r:id="rId32"/>
    <hyperlink ref="F91" r:id="rId33"/>
    <hyperlink ref="F93" r:id="rId34"/>
    <hyperlink ref="F96" r:id="rId35"/>
    <hyperlink ref="F100" r:id="rId36"/>
    <hyperlink ref="F103" r:id="rId37"/>
    <hyperlink ref="F106" r:id="rId38"/>
  </hyperlinks>
  <pageMargins left="0.39374999999999999" right="0.39374999999999999" top="0.39374999999999999" bottom="0.39374999999999999" header="0" footer="0"/>
  <pageSetup paperSize="9" scale="77" fitToHeight="100" orientation="portrait" blackAndWhite="1" r:id="rId39"/>
  <headerFooter>
    <oddFooter>&amp;CStrana &amp;P z &amp;N</oddFooter>
  </headerFooter>
  <drawing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21-10 - Odstranění graffi...</vt:lpstr>
      <vt:lpstr>'21-10 - Odstranění graffi...'!Názvy_tisku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Abel Jan, Ing.</cp:lastModifiedBy>
  <cp:lastPrinted>2021-11-01T06:04:46Z</cp:lastPrinted>
  <dcterms:created xsi:type="dcterms:W3CDTF">2021-10-25T11:46:32Z</dcterms:created>
  <dcterms:modified xsi:type="dcterms:W3CDTF">2021-11-02T06:24:51Z</dcterms:modified>
</cp:coreProperties>
</file>