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A   -    B e r o u n   -   K r á l ů v   D v ů r\Změnová řízení\ZL51 - trafostanice - schváleno\soutěž\Požadavky na výkon a funkci\"/>
    </mc:Choice>
  </mc:AlternateContent>
  <bookViews>
    <workbookView xWindow="-28920" yWindow="1580" windowWidth="29040" windowHeight="15840" activeTab="2"/>
  </bookViews>
  <sheets>
    <sheet name="Rekapitulace" sheetId="8" r:id="rId1"/>
    <sheet name="Požadavky na výkon a funkci" sheetId="5" r:id="rId2"/>
    <sheet name="SO 98-98" sheetId="9" r:id="rId3"/>
  </sheets>
  <definedNames>
    <definedName name="_xlnm._FilterDatabase" localSheetId="2" hidden="1">'SO 98-98'!$A$12:$L$12</definedName>
    <definedName name="_xlnm.Print_Titles" localSheetId="1">'Požadavky na výkon a funkci'!$1:$6</definedName>
    <definedName name="_xlnm.Print_Titles" localSheetId="0">Rekapitulace!$3:$3</definedName>
    <definedName name="_xlnm.Print_Titles" localSheetId="2">'SO 98-98'!$9:$12</definedName>
    <definedName name="_xlnm.Print_Area" localSheetId="1">'Požadavky na výkon a funkci'!$A$1:$E$7</definedName>
    <definedName name="_xlnm.Print_Area" localSheetId="0">Rekapitulace!$A$1:$G$24</definedName>
    <definedName name="_xlnm.Print_Area" localSheetId="2">'SO 98-98'!$B$1:$L$40</definedName>
  </definedNames>
  <calcPr calcId="162913"/>
</workbook>
</file>

<file path=xl/calcChain.xml><?xml version="1.0" encoding="utf-8"?>
<calcChain xmlns="http://schemas.openxmlformats.org/spreadsheetml/2006/main">
  <c r="F9" i="8" l="1"/>
  <c r="L36" i="9" l="1"/>
  <c r="J36" i="9"/>
  <c r="L32" i="9"/>
  <c r="J32" i="9"/>
  <c r="L28" i="9"/>
  <c r="J28" i="9"/>
  <c r="L22" i="9"/>
  <c r="J22" i="9"/>
  <c r="L18" i="9"/>
  <c r="J18" i="9"/>
  <c r="L14" i="9"/>
  <c r="J14" i="9"/>
  <c r="B14" i="9"/>
  <c r="L9" i="9"/>
  <c r="K9" i="9"/>
  <c r="B9" i="9"/>
  <c r="F5" i="9"/>
  <c r="L1" i="9"/>
  <c r="B18" i="9"/>
  <c r="C18" i="9" s="1"/>
  <c r="C14" i="9"/>
  <c r="F11" i="8"/>
  <c r="E1" i="5"/>
  <c r="E6" i="8" s="1"/>
  <c r="L40" i="9" l="1"/>
  <c r="L26" i="9"/>
  <c r="B22" i="9"/>
  <c r="C22" i="9" s="1"/>
  <c r="F5" i="8"/>
  <c r="B28" i="9"/>
  <c r="K2" i="9" l="1"/>
  <c r="E8" i="8" s="1"/>
  <c r="C28" i="9"/>
  <c r="B32" i="9"/>
  <c r="B36" i="9"/>
  <c r="F7" i="8" l="1"/>
  <c r="E2" i="8"/>
  <c r="E14" i="8" l="1"/>
  <c r="F4" i="8"/>
  <c r="F2" i="8" s="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Bude doplněno o SO a PS u kterých se zpracovává PDPS (jedná se zejména o technologické části dokumentace, které nelze zpracovat bez dodržení zásad transparentnosti, přiměřenosti a rovného zacházení, tj. se jedná o dokumentaci, kterou zajišťuje zhotovitel stavebních prací v rozsahu nezbytném pro určení technických parametrů použitých materiálů, konkrétních výrobků, nebo dodavatele technologického zařízení, které nebylo možné určit před výběrovým řízením na zhotovení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9"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<sst xmlns="http://schemas.openxmlformats.org/spreadsheetml/2006/main" count="155" uniqueCount="112">
  <si>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</si>
  <si>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</si>
  <si>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</si>
  <si>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</si>
  <si>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</si>
  <si>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</si>
  <si>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</si>
  <si>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Poznámka</t>
  </si>
  <si>
    <t>SOPS/PR/2018/06/01</t>
  </si>
  <si>
    <t>SOUPIS PRACÍ / ROZPOČET</t>
  </si>
  <si>
    <t>Stavba:</t>
  </si>
  <si>
    <t>CELKEM:</t>
  </si>
  <si>
    <t>SO/PS:</t>
  </si>
  <si>
    <t>SO 98-98</t>
  </si>
  <si>
    <t>Všeobecný objekt</t>
  </si>
  <si>
    <t>Kategorie monitoringu:</t>
  </si>
  <si>
    <t>D.4</t>
  </si>
  <si>
    <t>Klasifikace SO/PS:</t>
  </si>
  <si>
    <t>Stupeň dokumentace:</t>
  </si>
  <si>
    <t>Stádium 3</t>
  </si>
  <si>
    <t>ISPROFIN:</t>
  </si>
  <si>
    <t>Majetek:</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</si>
  <si>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</si>
  <si>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</si>
  <si>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</si>
  <si>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</si>
  <si>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</si>
  <si>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</si>
  <si>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</si>
  <si>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</si>
  <si>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</si>
  <si>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</si>
  <si>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</si>
  <si>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</si>
  <si>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</si>
  <si>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</si>
  <si>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</si>
  <si>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</si>
  <si>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</si>
  <si>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</si>
  <si>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</si>
  <si>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</si>
  <si>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</si>
  <si>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</si>
  <si>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R-položka</t>
  </si>
  <si>
    <t>Dokumentace skutečného provedení v listinné formě</t>
  </si>
  <si>
    <t>KPL</t>
  </si>
  <si>
    <t>PP</t>
  </si>
  <si>
    <t>Vypracování technické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</si>
  <si>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</si>
  <si>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</si>
  <si>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</si>
  <si>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</si>
  <si>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</si>
  <si>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</si>
  <si>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</si>
  <si>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</si>
  <si>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</si>
  <si>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</si>
  <si>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</si>
  <si>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</si>
  <si>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</si>
  <si>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</si>
  <si>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</si>
  <si>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</si>
  <si>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</si>
  <si>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</si>
  <si>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</si>
  <si>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</si>
  <si>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</si>
  <si>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stavba:</t>
  </si>
  <si>
    <t>Kontrolní součet [Kč]</t>
  </si>
  <si>
    <t>Celková cena [Kč]</t>
  </si>
  <si>
    <t>Číslo objektu</t>
  </si>
  <si>
    <t>Název  objektu</t>
  </si>
  <si>
    <t>Budoucí majitel</t>
  </si>
  <si>
    <t>Cena objektu [Kč]</t>
  </si>
  <si>
    <t>Cena typu objektů [Kč]</t>
  </si>
  <si>
    <t>Cena díla za zhotovení stavby</t>
  </si>
  <si>
    <t>PS</t>
  </si>
  <si>
    <t>Správa železnic</t>
  </si>
  <si>
    <t>SO</t>
  </si>
  <si>
    <t>98-98</t>
  </si>
  <si>
    <t>Cena díla za zpracování projektové dokumentace</t>
  </si>
  <si>
    <t>Cena díla za výkon autorského dozoru</t>
  </si>
  <si>
    <t>Autorský dozor projektanta</t>
  </si>
  <si>
    <t xml:space="preserve">   hodinová sazba</t>
  </si>
  <si>
    <t>Celková cena díla (Kontrolní součet) [Kč]</t>
  </si>
  <si>
    <t xml:space="preserve"> V …………….. dne …………..</t>
  </si>
  <si>
    <t xml:space="preserve">Podpis   </t>
  </si>
  <si>
    <t xml:space="preserve">ve funkci </t>
  </si>
  <si>
    <t xml:space="preserve">oprávněná osoba k podpisu nabídky za uchazeče </t>
  </si>
  <si>
    <t>Projektová dokumentace pro ohlášení stavby</t>
  </si>
  <si>
    <t>VSEOB006</t>
  </si>
  <si>
    <t>Exkurze</t>
  </si>
  <si>
    <t>Exkurze dle zákona o zadávání veřejných zakázek</t>
  </si>
  <si>
    <t>Položka zahrnuje veškeré činnosti nezbytné pro zajištění exkurze. Veškerá požadavky na rozsah exkurzí je dán smlouvou o dílo.</t>
  </si>
  <si>
    <t>Ostatní technologická zařízení</t>
  </si>
  <si>
    <t>SŽ s.o.</t>
  </si>
  <si>
    <t>Beroun trafostanice 22/0,4 kV - navýšení příkonu</t>
  </si>
  <si>
    <t xml:space="preserve">PS 13-23-10 Beroun Trafostanice 22/0,4 kV – navýšení příkonu v rámci stavby „Optimalizace trati Beroun (včetně) – Králův Dvůr.
</t>
  </si>
  <si>
    <t>PS 13-23-10 Beroun Trafostanice 22/0,4 kV – navýšení příkonu v rámci stavby „Optimalizace trati Beroun (včetně) – Králův Dvůr.</t>
  </si>
  <si>
    <t>Doplnění nové trafostanice pro napájení administrativní budovy</t>
  </si>
  <si>
    <t>D.3 Silnoproudá technologie včetně DŘT</t>
  </si>
  <si>
    <t>521 371 0004</t>
  </si>
  <si>
    <t>PS-13-23-10.1</t>
  </si>
  <si>
    <t>13-23-10.1</t>
  </si>
  <si>
    <t>Silnoproudá technologie včetně DŘT</t>
  </si>
  <si>
    <t>D.3</t>
  </si>
  <si>
    <t>Předpoklad 1 exkurze/rok</t>
  </si>
  <si>
    <t xml:space="preserve">V ŽST Beroun ve stávající trafostanici TS01 u osobního nádraží budou v rozváděči VN 22kV doplněna další dvě vývodová transformátorová pole. V blízkosti trafostanice TS01 bude vybudována nová pochozí kiosková traostanice se dvěma sformátory 22/0,42 kV, 1600 kVA. Z dolněných polí rozváděče 22 kV v TS01 budou nataženy do nové trafostanice napájecí kabely 22 kV a též signalizační kabely pro snímání teploty transformátorů. Z nové trafostanice budou nataženy nové napájecí kabely NN do nového rozváděče pro napájení administrativní budovy (RH). Tento rozváděč není součástí řešení, je řešen v jiné stavbě (Rekonstrukce výpravní budovy žst. Beroun).     V rámci řešení bude provedena úprava obchodního měření (výměna proudových měničů v poli měření stávající trafostanice TS01 za nové s odpovídající velikostí). Velikost proudových měničů určí provozovatel distribuční soustavy na základě smlouvy s odběratelem. V rámci řešení bude doplněna vazba z nových polí rozváděče 22 kV na DŘT obdobným způsobem, jako je to řešeno u stávajících polí stávající TS01. Jedná se zejména o doplnění podstanic řídícího systému do nově doplňovaných polí rozváděče 22 kV, o kabelové propojení těchto podstanic se stávajícími podstanicemi a dále o úpravu SW DŘT.     V rámci investiční akce „Optimalizace trati Beroun (včetně) – Králův Dvůr je nutné realizovat na základě projektové dokumentace:
•        Doplnění stávajícího rozváděče 22 kV v trafostanici TS01 o dvě další pole
•        Novou venkovní trafostanici se dvěma distribučními transformátory včetně uzemnění
•        Propojovací kabely mezi stávajícím rozváděčem 22 kV v trafostanici TS01 a novou trafostanicí a mezi novou trafostanicí a novým rozváděčem v administrativní budově
•        V rámci nové rozvodny k obchodnímu měření zařazení do systému DDTS a zřízení klientského přístupu pro pracovníky Odboru energetiky a služeb OŘ Praha.
</t>
  </si>
  <si>
    <t xml:space="preserve">PS 13-23-10 Beroun Trafostanice 22/0,4 kV – navýšení příkonu v rámci stavby „Optimalizace trati Beroun (včetně) – Králův Dvůr.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</si>
</sst>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62" x14ac:knownFonts="1">
    <font>
      <sz val="11"/>
      <color theme="1"/>
      <name val="Calibri"/>
      <family val="2"/>
      <charset val="238"/>
      <scheme val="minor"/>
    </font>
    <font>
      <sz val="10"/>
      <name val="Arial"/>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Arial CE"/>
      <charset val="238"/>
    </font>
    <font>
      <b/>
      <sz val="16"/>
      <name val="Arial CE"/>
      <family val="2"/>
      <charset val="238"/>
    </font>
    <font>
      <b/>
      <sz val="12"/>
      <name val="Arial CE"/>
      <family val="2"/>
      <charset val="238"/>
    </font>
    <font>
      <b/>
      <sz val="17.5"/>
      <name val="Courier New CE"/>
      <family val="3"/>
      <charset val="238"/>
    </font>
    <font>
      <b/>
      <sz val="14"/>
      <name val="Arial CE"/>
      <family val="2"/>
      <charset val="238"/>
    </font>
    <font>
      <b/>
      <sz val="14"/>
      <name val="Courier New CE"/>
      <family val="3"/>
      <charset val="238"/>
    </font>
    <font>
      <sz val="10"/>
      <name val="Arial CE"/>
      <family val="2"/>
      <charset val="238"/>
    </font>
    <font>
      <i/>
      <sz val="10"/>
      <name val="Arial CE"/>
      <charset val="238"/>
    </font>
    <font>
      <i/>
      <sz val="11"/>
      <name val="Calibri"/>
      <family val="2"/>
      <charset val="238"/>
    </font>
    <font>
      <sz val="11"/>
      <name val="Calibri"/>
      <family val="2"/>
      <charset val="238"/>
    </font>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2"/>
      <color theme="1"/>
      <name val="Calibri"/>
      <family val="2"/>
      <charset val="238"/>
      <scheme val="minor"/>
    </font>
    <font>
      <sz val="8"/>
      <color theme="1"/>
      <name val="Arial"/>
      <family val="2"/>
      <charset val="238"/>
    </font>
    <font>
      <b/>
      <sz val="8"/>
      <color rgb="FFDF572D"/>
      <name val="Arial"/>
      <family val="2"/>
      <charset val="238"/>
    </font>
    <font>
      <b/>
      <sz val="11"/>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b/>
      <sz val="10"/>
      <color theme="1"/>
      <name val="Arial"/>
      <family val="2"/>
      <charset val="238"/>
    </font>
    <font>
      <b/>
      <sz val="16"/>
      <color theme="1"/>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0"/>
      <color theme="8" tint="-0.249977111117893"/>
      <name val="Arial"/>
      <family val="2"/>
      <charset val="238"/>
    </font>
    <font>
      <sz val="10"/>
      <color theme="1"/>
      <name val="Arial"/>
      <family val="2"/>
      <charset val="238"/>
    </font>
    <font>
      <b/>
      <sz val="16"/>
      <color theme="1"/>
      <name val="Calibri"/>
      <family val="2"/>
      <charset val="238"/>
      <scheme val="minor"/>
    </font>
    <font>
      <i/>
      <sz val="6"/>
      <color theme="1"/>
      <name val="Arial"/>
      <family val="2"/>
      <charset val="238"/>
    </font>
    <font>
      <b/>
      <sz val="11"/>
      <color theme="8" tint="-0.249977111117893"/>
      <name val="Arial"/>
      <family val="2"/>
      <charset val="238"/>
    </font>
    <font>
      <i/>
      <sz val="10"/>
      <color theme="1"/>
      <name val="Arial"/>
      <family val="2"/>
      <charset val="238"/>
    </font>
  </fonts>
  <fills count="14">
    <fill>
      <patternFill patternType="none"/>
    </fill>
    <fill>
      <patternFill patternType="gray125"/>
    </fill>
    <fill>
      <patternFill patternType="solid">
        <fgColor indexed="47"/>
        <bgColor indexed="64"/>
      </patternFill>
    </fill>
    <fill>
      <patternFill patternType="solid">
        <fgColor indexed="44"/>
        <bgColor indexed="64"/>
      </patternFill>
    </fill>
    <fill>
      <patternFill patternType="solid">
        <fgColor indexed="42"/>
        <bgColor indexed="64"/>
      </patternFill>
    </fill>
    <fill>
      <patternFill patternType="solid">
        <fgColor indexed="41"/>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
      <gradientFill type="path" left="0.5" right="0.5" top="0.5" bottom="0.5">
        <stop position="0">
          <color theme="5" tint="0.80001220740379042"/>
        </stop>
        <stop position="1">
          <color theme="5" tint="0.40000610370189521"/>
        </stop>
      </gradientFill>
    </fill>
  </fills>
  <borders count="9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bottom style="double">
        <color indexed="64"/>
      </bottom>
      <diagonal/>
    </border>
    <border>
      <left/>
      <right style="medium">
        <color indexed="64"/>
      </right>
      <top style="medium">
        <color indexed="64"/>
      </top>
      <bottom style="medium">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ck">
        <color indexed="64"/>
      </top>
      <bottom style="thick">
        <color indexed="64"/>
      </bottom>
      <diagonal/>
    </border>
    <border>
      <left/>
      <right/>
      <top style="thick">
        <color indexed="64"/>
      </top>
      <bottom style="thick">
        <color indexed="64"/>
      </bottom>
      <diagonal/>
    </border>
    <border>
      <left style="thin">
        <color indexed="64"/>
      </left>
      <right/>
      <top/>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right style="medium">
        <color indexed="64"/>
      </right>
      <top/>
      <bottom style="medium">
        <color indexed="64"/>
      </bottom>
      <diagonal/>
    </border>
    <border>
      <left/>
      <right/>
      <top/>
      <bottom style="hair">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thick">
        <color indexed="64"/>
      </left>
      <right/>
      <top style="thick">
        <color indexed="64"/>
      </top>
      <bottom/>
      <diagonal/>
    </border>
    <border>
      <left/>
      <right/>
      <top style="thick">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s>
  <cellStyleXfs count="13">
    <xf numFmtId="0" fontId="0" fillId="0" borderId="0"/>
    <xf numFmtId="0" fontId="2" fillId="0" borderId="0"/>
    <xf numFmtId="0" fontId="2" fillId="0" borderId="0"/>
    <xf numFmtId="0" fontId="1" fillId="0" borderId="0"/>
    <xf numFmtId="0" fontId="2" fillId="0" borderId="0">
      <alignment vertical="center"/>
    </xf>
    <xf numFmtId="0" fontId="2" fillId="0" borderId="0">
      <alignment vertical="center"/>
    </xf>
    <xf numFmtId="0" fontId="1" fillId="0" borderId="0">
      <alignment vertical="center"/>
    </xf>
    <xf numFmtId="0" fontId="2" fillId="0" borderId="0"/>
    <xf numFmtId="0" fontId="1" fillId="0" borderId="0">
      <alignment vertical="center"/>
    </xf>
    <xf numFmtId="0" fontId="28" fillId="0" borderId="0"/>
    <xf numFmtId="0" fontId="38" fillId="0" borderId="0"/>
    <xf numFmtId="0" fontId="28" fillId="0" borderId="0"/>
    <xf numFmtId="0" fontId="34" fillId="0" borderId="0"/>
  </cellStyleXfs>
  <cellXfs count="244">
    <xf numFmtId="0" fontId="0" fillId="0" borderId="0" xfId="0"/>
    <xf numFmtId="0" fontId="0" fillId="0" borderId="0" xfId="0" applyAlignment="1">
      <alignment horizontal="left" vertical="center"/>
    </xf>
    <xf numFmtId="0" fontId="39" fillId="0" borderId="0" xfId="0" applyFont="1" applyAlignment="1">
      <alignment horizontal="left" vertical="center"/>
    </xf>
    <xf numFmtId="0" fontId="0" fillId="0" borderId="0" xfId="0" applyFill="1"/>
    <xf numFmtId="0" fontId="0" fillId="0" borderId="0" xfId="0" applyFill="1" applyAlignment="1">
      <alignment wrapText="1"/>
    </xf>
    <xf numFmtId="0" fontId="39" fillId="0" borderId="1" xfId="0" applyFont="1" applyFill="1" applyBorder="1" applyAlignment="1">
      <alignment vertical="center"/>
    </xf>
    <xf numFmtId="0" fontId="39" fillId="0" borderId="2" xfId="0" applyFont="1" applyFill="1" applyBorder="1" applyAlignment="1">
      <alignment vertical="center" wrapText="1"/>
    </xf>
    <xf numFmtId="0" fontId="39" fillId="0" borderId="3" xfId="0" applyFont="1" applyFill="1" applyBorder="1" applyAlignment="1">
      <alignment horizontal="center" vertical="top" wrapText="1"/>
    </xf>
    <xf numFmtId="0" fontId="39" fillId="0" borderId="4" xfId="0" applyFont="1" applyFill="1" applyBorder="1" applyAlignment="1">
      <alignment vertical="top"/>
    </xf>
    <xf numFmtId="0" fontId="39" fillId="0" borderId="5" xfId="0" applyFont="1" applyFill="1" applyBorder="1" applyAlignment="1">
      <alignment horizontal="center" vertical="center" wrapText="1"/>
    </xf>
    <xf numFmtId="0" fontId="39" fillId="0" borderId="6" xfId="0" applyFont="1" applyFill="1" applyBorder="1" applyAlignment="1">
      <alignment horizontal="center" vertical="center" wrapText="1"/>
    </xf>
    <xf numFmtId="0" fontId="39" fillId="0" borderId="7" xfId="0" applyFont="1" applyFill="1" applyBorder="1" applyAlignment="1">
      <alignment horizontal="center" vertical="center"/>
    </xf>
    <xf numFmtId="0" fontId="40" fillId="6" borderId="8" xfId="0" applyFont="1" applyFill="1" applyBorder="1" applyAlignment="1">
      <alignment vertical="center"/>
    </xf>
    <xf numFmtId="0" fontId="39" fillId="0" borderId="9" xfId="0" applyFont="1" applyFill="1" applyBorder="1" applyAlignment="1">
      <alignment horizontal="center" vertical="top" wrapText="1"/>
    </xf>
    <xf numFmtId="164" fontId="40" fillId="6" borderId="10" xfId="0" applyNumberFormat="1" applyFont="1" applyFill="1" applyBorder="1" applyAlignment="1">
      <alignment vertical="center"/>
    </xf>
    <xf numFmtId="0" fontId="41" fillId="0" borderId="11" xfId="0" applyFont="1" applyFill="1" applyBorder="1" applyAlignment="1">
      <alignment horizontal="left" vertical="center" wrapText="1"/>
    </xf>
    <xf numFmtId="0" fontId="41" fillId="0" borderId="12" xfId="0" applyNumberFormat="1" applyFont="1" applyFill="1" applyBorder="1" applyAlignment="1">
      <alignment horizontal="left" vertical="center" wrapText="1"/>
    </xf>
    <xf numFmtId="0" fontId="0" fillId="0" borderId="13" xfId="0" applyFill="1" applyBorder="1" applyAlignment="1">
      <alignment horizontal="left" vertical="center" wrapText="1"/>
    </xf>
    <xf numFmtId="4" fontId="39" fillId="0" borderId="14" xfId="0" applyNumberFormat="1" applyFont="1" applyFill="1" applyBorder="1" applyAlignment="1">
      <alignment horizontal="right" vertical="center"/>
    </xf>
    <xf numFmtId="0" fontId="39" fillId="0" borderId="15" xfId="0" applyFont="1" applyFill="1" applyBorder="1" applyAlignment="1">
      <alignment vertical="center"/>
    </xf>
    <xf numFmtId="0" fontId="39" fillId="0" borderId="16" xfId="0" applyFont="1" applyFill="1" applyBorder="1" applyAlignment="1">
      <alignment vertical="center" wrapText="1"/>
    </xf>
    <xf numFmtId="0" fontId="39" fillId="0" borderId="17" xfId="0" applyFont="1" applyFill="1" applyBorder="1" applyAlignment="1">
      <alignment horizontal="center" vertical="center"/>
    </xf>
    <xf numFmtId="0" fontId="39" fillId="0" borderId="18" xfId="0" applyFont="1" applyFill="1" applyBorder="1" applyAlignment="1">
      <alignment vertical="center"/>
    </xf>
    <xf numFmtId="0" fontId="39" fillId="0" borderId="19" xfId="0" applyFont="1" applyFill="1" applyBorder="1" applyAlignment="1">
      <alignment vertical="center" wrapText="1"/>
    </xf>
    <xf numFmtId="0" fontId="39" fillId="0" borderId="20" xfId="0" applyFont="1" applyFill="1" applyBorder="1" applyAlignment="1">
      <alignment horizontal="center" vertical="center"/>
    </xf>
    <xf numFmtId="0" fontId="39" fillId="0" borderId="21" xfId="0" applyFont="1" applyFill="1" applyBorder="1" applyAlignment="1">
      <alignment vertical="center"/>
    </xf>
    <xf numFmtId="0" fontId="39" fillId="0" borderId="22" xfId="0" applyFont="1" applyFill="1" applyBorder="1" applyAlignment="1">
      <alignment vertical="center" wrapText="1"/>
    </xf>
    <xf numFmtId="0" fontId="39" fillId="0" borderId="23" xfId="0" applyFont="1" applyFill="1" applyBorder="1" applyAlignment="1">
      <alignment horizontal="center" vertical="center"/>
    </xf>
    <xf numFmtId="0" fontId="0" fillId="0" borderId="12" xfId="0" applyFont="1" applyFill="1" applyBorder="1" applyAlignment="1">
      <alignment horizontal="left" vertical="center" wrapText="1"/>
    </xf>
    <xf numFmtId="0" fontId="42" fillId="0" borderId="0" xfId="0" applyFont="1" applyAlignment="1" applyProtection="1">
      <alignment vertical="center"/>
      <protection hidden="1"/>
    </xf>
    <xf numFmtId="0" fontId="43" fillId="0" borderId="0" xfId="0" applyFont="1" applyAlignment="1" applyProtection="1">
      <alignment vertical="center" wrapText="1"/>
      <protection hidden="1"/>
    </xf>
    <xf numFmtId="0" fontId="44" fillId="7" borderId="24" xfId="0" applyFont="1" applyFill="1" applyBorder="1" applyAlignment="1" applyProtection="1">
      <alignment vertical="center"/>
      <protection hidden="1"/>
    </xf>
    <xf numFmtId="0" fontId="44" fillId="8" borderId="25" xfId="0" applyFont="1" applyFill="1" applyBorder="1" applyAlignment="1" applyProtection="1">
      <alignment vertical="center"/>
      <protection hidden="1"/>
    </xf>
    <xf numFmtId="0" fontId="45" fillId="0" borderId="0" xfId="0" applyFont="1" applyAlignment="1">
      <alignment horizontal="center"/>
    </xf>
    <xf numFmtId="0" fontId="46" fillId="0" borderId="0" xfId="0" applyFont="1" applyAlignment="1">
      <alignment horizontal="center"/>
    </xf>
    <xf numFmtId="165" fontId="47" fillId="0" borderId="26" xfId="0" applyNumberFormat="1" applyFont="1" applyBorder="1" applyAlignment="1" applyProtection="1">
      <alignment horizontal="left" vertical="center" wrapText="1"/>
      <protection locked="0"/>
    </xf>
    <xf numFmtId="0" fontId="48" fillId="9" borderId="27" xfId="0" applyFont="1" applyFill="1" applyBorder="1" applyAlignment="1" applyProtection="1">
      <alignment horizontal="right" vertical="center"/>
      <protection hidden="1"/>
    </xf>
    <xf numFmtId="3" fontId="48" fillId="9" borderId="28" xfId="0" applyNumberFormat="1" applyFont="1" applyFill="1" applyBorder="1" applyAlignment="1" applyProtection="1">
      <alignment horizontal="left" vertical="center"/>
      <protection hidden="1"/>
    </xf>
    <xf numFmtId="0" fontId="49" fillId="9" borderId="29" xfId="0" applyFont="1" applyFill="1" applyBorder="1" applyAlignment="1" applyProtection="1">
      <alignment horizontal="center" vertical="center"/>
      <protection hidden="1"/>
    </xf>
    <xf numFmtId="0" fontId="42" fillId="10" borderId="0" xfId="0" applyFont="1" applyFill="1" applyAlignment="1" applyProtection="1">
      <alignment vertical="center"/>
      <protection locked="0"/>
    </xf>
    <xf numFmtId="0" fontId="50" fillId="10" borderId="30" xfId="0" applyFont="1" applyFill="1" applyBorder="1" applyAlignment="1" applyProtection="1">
      <alignment vertical="center"/>
      <protection locked="0"/>
    </xf>
    <xf numFmtId="0" fontId="50" fillId="10" borderId="8" xfId="0" applyFont="1" applyFill="1" applyBorder="1" applyAlignment="1" applyProtection="1">
      <alignment horizontal="center" vertical="center"/>
      <protection locked="0"/>
    </xf>
    <xf numFmtId="0" fontId="50" fillId="10" borderId="8" xfId="0" applyFont="1" applyFill="1" applyBorder="1" applyAlignment="1" applyProtection="1">
      <alignment vertical="center"/>
      <protection locked="0"/>
    </xf>
    <xf numFmtId="0" fontId="50" fillId="10" borderId="8" xfId="0" applyFont="1" applyFill="1" applyBorder="1" applyAlignment="1" applyProtection="1">
      <alignment horizontal="left" vertical="center"/>
      <protection locked="0"/>
    </xf>
    <xf numFmtId="0" fontId="50" fillId="10" borderId="31" xfId="0" applyFont="1" applyFill="1" applyBorder="1" applyAlignment="1" applyProtection="1">
      <alignment horizontal="center" vertical="center"/>
      <protection locked="0"/>
    </xf>
    <xf numFmtId="0" fontId="42" fillId="0" borderId="0" xfId="0" applyFont="1" applyAlignment="1" applyProtection="1">
      <alignment vertical="center"/>
      <protection locked="0"/>
    </xf>
    <xf numFmtId="0" fontId="42" fillId="11" borderId="32" xfId="0" applyFont="1" applyFill="1" applyBorder="1" applyAlignment="1" applyProtection="1">
      <alignment horizontal="center" vertical="center"/>
      <protection locked="0"/>
    </xf>
    <xf numFmtId="0" fontId="42" fillId="0" borderId="33" xfId="0" applyFont="1" applyBorder="1" applyAlignment="1" applyProtection="1">
      <alignment horizontal="center" vertical="center"/>
      <protection locked="0"/>
    </xf>
    <xf numFmtId="0" fontId="42" fillId="11" borderId="33" xfId="0" applyFont="1" applyFill="1" applyBorder="1" applyAlignment="1" applyProtection="1">
      <alignment horizontal="center" vertical="center"/>
      <protection locked="0"/>
    </xf>
    <xf numFmtId="166" fontId="42" fillId="0" borderId="33" xfId="0" applyNumberFormat="1" applyFont="1" applyBorder="1" applyAlignment="1" applyProtection="1">
      <alignment horizontal="center" vertical="center"/>
      <protection locked="0"/>
    </xf>
    <xf numFmtId="2" fontId="42" fillId="0" borderId="33" xfId="0" applyNumberFormat="1" applyFont="1" applyBorder="1" applyAlignment="1" applyProtection="1">
      <alignment horizontal="center" vertical="center"/>
      <protection locked="0"/>
    </xf>
    <xf numFmtId="0" fontId="42" fillId="0" borderId="34" xfId="0" applyFont="1" applyBorder="1" applyAlignment="1" applyProtection="1">
      <alignment vertical="center"/>
      <protection locked="0"/>
    </xf>
    <xf numFmtId="0" fontId="42" fillId="0" borderId="0" xfId="0" applyFont="1" applyAlignment="1" applyProtection="1">
      <alignment horizontal="center" vertical="center"/>
      <protection locked="0"/>
    </xf>
    <xf numFmtId="0" fontId="42" fillId="0" borderId="35" xfId="0" applyFont="1" applyBorder="1" applyAlignment="1" applyProtection="1">
      <alignment horizontal="center" vertical="center"/>
      <protection locked="0"/>
    </xf>
    <xf numFmtId="0" fontId="42" fillId="0" borderId="36" xfId="0" applyFont="1" applyBorder="1" applyAlignment="1" applyProtection="1">
      <alignment vertical="center"/>
      <protection locked="0"/>
    </xf>
    <xf numFmtId="0" fontId="42" fillId="0" borderId="37" xfId="0" applyFont="1" applyBorder="1" applyAlignment="1" applyProtection="1">
      <alignment vertical="center"/>
      <protection locked="0"/>
    </xf>
    <xf numFmtId="0" fontId="42" fillId="0" borderId="37" xfId="0" applyFont="1" applyBorder="1" applyAlignment="1" applyProtection="1">
      <alignment horizontal="center" vertical="center"/>
      <protection locked="0"/>
    </xf>
    <xf numFmtId="0" fontId="42" fillId="0" borderId="38" xfId="0" applyFont="1" applyBorder="1" applyAlignment="1" applyProtection="1">
      <alignment horizontal="center" vertical="center"/>
      <protection locked="0"/>
    </xf>
    <xf numFmtId="49" fontId="42" fillId="0" borderId="33" xfId="0" applyNumberFormat="1" applyFont="1" applyBorder="1" applyAlignment="1" applyProtection="1">
      <alignment horizontal="center" vertical="center"/>
      <protection locked="0"/>
    </xf>
    <xf numFmtId="0" fontId="42" fillId="12" borderId="0" xfId="0" applyFont="1" applyFill="1" applyAlignment="1" applyProtection="1">
      <alignment vertical="center"/>
      <protection locked="0"/>
    </xf>
    <xf numFmtId="0" fontId="50" fillId="12" borderId="30" xfId="0" applyFont="1" applyFill="1" applyBorder="1" applyAlignment="1" applyProtection="1">
      <alignment vertical="center"/>
      <protection locked="0"/>
    </xf>
    <xf numFmtId="0" fontId="50" fillId="12" borderId="8" xfId="0" applyFont="1" applyFill="1" applyBorder="1" applyAlignment="1" applyProtection="1">
      <alignment horizontal="center" vertical="center"/>
      <protection locked="0"/>
    </xf>
    <xf numFmtId="0" fontId="50" fillId="12" borderId="8" xfId="0" applyFont="1" applyFill="1" applyBorder="1" applyAlignment="1" applyProtection="1">
      <alignment vertical="center"/>
      <protection locked="0"/>
    </xf>
    <xf numFmtId="0" fontId="50" fillId="12" borderId="8" xfId="0" applyFont="1" applyFill="1" applyBorder="1" applyAlignment="1" applyProtection="1">
      <alignment horizontal="left" vertical="center"/>
      <protection locked="0"/>
    </xf>
    <xf numFmtId="164" fontId="50" fillId="12" borderId="31" xfId="0" applyNumberFormat="1" applyFont="1" applyFill="1" applyBorder="1" applyAlignment="1" applyProtection="1">
      <alignment horizontal="center" vertical="center"/>
      <protection locked="0"/>
    </xf>
    <xf numFmtId="0" fontId="42" fillId="0" borderId="0" xfId="0" applyFont="1" applyProtection="1">
      <protection locked="0"/>
    </xf>
    <xf numFmtId="0" fontId="42" fillId="0" borderId="0" xfId="0" applyFont="1" applyAlignment="1" applyProtection="1">
      <alignment horizontal="center"/>
      <protection locked="0"/>
    </xf>
    <xf numFmtId="49" fontId="28" fillId="3" borderId="39" xfId="9" applyNumberFormat="1" applyFill="1" applyBorder="1" applyAlignment="1">
      <alignment horizontal="center" vertical="center"/>
    </xf>
    <xf numFmtId="49" fontId="28" fillId="3" borderId="40" xfId="9" applyNumberFormat="1" applyFill="1" applyBorder="1" applyAlignment="1">
      <alignment horizontal="center" vertical="center"/>
    </xf>
    <xf numFmtId="0" fontId="29" fillId="3" borderId="40" xfId="9" applyFont="1" applyFill="1" applyBorder="1" applyAlignment="1">
      <alignment horizontal="left" vertical="center"/>
    </xf>
    <xf numFmtId="0" fontId="29" fillId="3" borderId="40" xfId="9" applyFont="1" applyFill="1" applyBorder="1" applyAlignment="1">
      <alignment horizontal="center" vertical="center"/>
    </xf>
    <xf numFmtId="3" fontId="30" fillId="3" borderId="7" xfId="9" applyNumberFormat="1" applyFont="1" applyFill="1" applyBorder="1" applyAlignment="1">
      <alignment horizontal="center" vertical="center"/>
    </xf>
    <xf numFmtId="0" fontId="28" fillId="0" borderId="0" xfId="9"/>
    <xf numFmtId="3" fontId="31" fillId="4" borderId="41" xfId="9" applyNumberFormat="1" applyFont="1" applyFill="1" applyBorder="1" applyAlignment="1">
      <alignment horizontal="center" vertical="center"/>
    </xf>
    <xf numFmtId="3" fontId="31" fillId="4" borderId="42" xfId="9" applyNumberFormat="1" applyFont="1" applyFill="1" applyBorder="1" applyAlignment="1">
      <alignment horizontal="center" vertical="center"/>
    </xf>
    <xf numFmtId="0" fontId="30" fillId="0" borderId="43" xfId="9" applyFont="1" applyBorder="1" applyAlignment="1">
      <alignment horizontal="center" vertical="center"/>
    </xf>
    <xf numFmtId="0" fontId="30" fillId="0" borderId="43" xfId="9" applyFont="1" applyBorder="1" applyAlignment="1">
      <alignment horizontal="center" vertical="center" wrapText="1"/>
    </xf>
    <xf numFmtId="0" fontId="30" fillId="0" borderId="44" xfId="9" applyFont="1" applyBorder="1" applyAlignment="1">
      <alignment horizontal="center" vertical="center"/>
    </xf>
    <xf numFmtId="0" fontId="30" fillId="0" borderId="44" xfId="9" applyFont="1" applyBorder="1" applyAlignment="1">
      <alignment horizontal="center" vertical="center" wrapText="1"/>
    </xf>
    <xf numFmtId="0" fontId="32" fillId="2" borderId="45" xfId="9" applyFont="1" applyFill="1" applyBorder="1" applyAlignment="1">
      <alignment horizontal="left"/>
    </xf>
    <xf numFmtId="0" fontId="32" fillId="2" borderId="27" xfId="9" applyFont="1" applyFill="1" applyBorder="1" applyAlignment="1">
      <alignment horizontal="left"/>
    </xf>
    <xf numFmtId="0" fontId="32" fillId="2" borderId="27" xfId="9" applyFont="1" applyFill="1" applyBorder="1" applyAlignment="1">
      <alignment horizontal="left" wrapText="1"/>
    </xf>
    <xf numFmtId="0" fontId="32" fillId="2" borderId="27" xfId="9" applyFont="1" applyFill="1" applyBorder="1" applyAlignment="1">
      <alignment horizontal="center" wrapText="1"/>
    </xf>
    <xf numFmtId="0" fontId="32" fillId="2" borderId="46" xfId="9" applyFont="1" applyFill="1" applyBorder="1" applyAlignment="1">
      <alignment horizontal="center" wrapText="1"/>
    </xf>
    <xf numFmtId="3" fontId="33" fillId="2" borderId="47" xfId="9" applyNumberFormat="1" applyFont="1" applyFill="1" applyBorder="1" applyAlignment="1">
      <alignment horizontal="center" vertical="center"/>
    </xf>
    <xf numFmtId="0" fontId="28" fillId="2" borderId="0" xfId="9" applyFill="1"/>
    <xf numFmtId="2" fontId="32" fillId="5" borderId="45" xfId="9" applyNumberFormat="1" applyFont="1" applyFill="1" applyBorder="1" applyAlignment="1">
      <alignment horizontal="center" vertical="center"/>
    </xf>
    <xf numFmtId="2" fontId="32" fillId="5" borderId="27" xfId="9" applyNumberFormat="1" applyFont="1" applyFill="1" applyBorder="1" applyAlignment="1">
      <alignment horizontal="center" vertical="center"/>
    </xf>
    <xf numFmtId="0" fontId="32" fillId="5" borderId="27" xfId="9" applyFont="1" applyFill="1" applyBorder="1"/>
    <xf numFmtId="0" fontId="32" fillId="5" borderId="27" xfId="9" applyFont="1" applyFill="1" applyBorder="1" applyAlignment="1">
      <alignment horizontal="center"/>
    </xf>
    <xf numFmtId="2" fontId="34" fillId="5" borderId="27" xfId="9" applyNumberFormat="1" applyFont="1" applyFill="1" applyBorder="1" applyAlignment="1">
      <alignment horizontal="center" vertical="center" wrapText="1"/>
    </xf>
    <xf numFmtId="3" fontId="33" fillId="5" borderId="47" xfId="9" applyNumberFormat="1" applyFont="1" applyFill="1" applyBorder="1" applyAlignment="1">
      <alignment horizontal="center" vertical="center"/>
    </xf>
    <xf numFmtId="0" fontId="2" fillId="0" borderId="48" xfId="9" applyFont="1" applyBorder="1" applyAlignment="1" applyProtection="1">
      <alignment horizontal="center" vertical="center"/>
      <protection locked="0"/>
    </xf>
    <xf numFmtId="49" fontId="34" fillId="0" borderId="49" xfId="2" applyNumberFormat="1" applyFont="1" applyBorder="1" applyAlignment="1" applyProtection="1">
      <alignment horizontal="center" vertical="center"/>
      <protection locked="0"/>
    </xf>
    <xf numFmtId="0" fontId="34" fillId="0" borderId="50" xfId="9" applyFont="1" applyBorder="1" applyAlignment="1">
      <alignment horizontal="center" vertical="center" wrapText="1"/>
    </xf>
    <xf numFmtId="3" fontId="34" fillId="0" borderId="20" xfId="9" applyNumberFormat="1" applyFont="1" applyBorder="1" applyAlignment="1">
      <alignment horizontal="right" vertical="center" wrapText="1"/>
    </xf>
    <xf numFmtId="3" fontId="34" fillId="0" borderId="51" xfId="9" applyNumberFormat="1" applyFont="1" applyBorder="1" applyAlignment="1">
      <alignment horizontal="right" vertical="center" wrapText="1"/>
    </xf>
    <xf numFmtId="0" fontId="28" fillId="0" borderId="0" xfId="9" applyAlignment="1">
      <alignment vertical="center"/>
    </xf>
    <xf numFmtId="0" fontId="32" fillId="5" borderId="45" xfId="9" applyFont="1" applyFill="1" applyBorder="1" applyAlignment="1">
      <alignment horizontal="center" vertical="center"/>
    </xf>
    <xf numFmtId="0" fontId="32" fillId="5" borderId="27" xfId="9" applyFont="1" applyFill="1" applyBorder="1" applyAlignment="1">
      <alignment horizontal="center" vertical="center"/>
    </xf>
    <xf numFmtId="0" fontId="32" fillId="5" borderId="27" xfId="9" applyFont="1" applyFill="1" applyBorder="1" applyAlignment="1">
      <alignment horizontal="left" vertical="center" wrapText="1"/>
    </xf>
    <xf numFmtId="0" fontId="32" fillId="5" borderId="27" xfId="9" applyFont="1" applyFill="1" applyBorder="1" applyAlignment="1">
      <alignment horizontal="center" vertical="center" wrapText="1"/>
    </xf>
    <xf numFmtId="0" fontId="32" fillId="5" borderId="46" xfId="9" applyFont="1" applyFill="1" applyBorder="1" applyAlignment="1">
      <alignment horizontal="center" vertical="center" wrapText="1"/>
    </xf>
    <xf numFmtId="0" fontId="34" fillId="0" borderId="49" xfId="2" applyFont="1" applyBorder="1" applyAlignment="1" applyProtection="1">
      <alignment horizontal="center" vertical="center"/>
      <protection locked="0"/>
    </xf>
    <xf numFmtId="0" fontId="34" fillId="0" borderId="19" xfId="2" applyFont="1" applyBorder="1" applyAlignment="1" applyProtection="1">
      <alignment horizontal="left" vertical="center"/>
      <protection locked="0"/>
    </xf>
    <xf numFmtId="0" fontId="34" fillId="0" borderId="52" xfId="1" applyFont="1" applyBorder="1" applyAlignment="1" applyProtection="1">
      <alignment horizontal="center" vertical="center"/>
      <protection locked="0"/>
    </xf>
    <xf numFmtId="0" fontId="32" fillId="2" borderId="45" xfId="9" applyFont="1" applyFill="1" applyBorder="1" applyAlignment="1">
      <alignment horizontal="left" vertical="center"/>
    </xf>
    <xf numFmtId="0" fontId="32" fillId="2" borderId="27" xfId="9" applyFont="1" applyFill="1" applyBorder="1" applyAlignment="1">
      <alignment horizontal="left" vertical="center"/>
    </xf>
    <xf numFmtId="0" fontId="32" fillId="2" borderId="27" xfId="9" applyFont="1" applyFill="1" applyBorder="1" applyAlignment="1">
      <alignment horizontal="left" vertical="center" wrapText="1"/>
    </xf>
    <xf numFmtId="0" fontId="32" fillId="2" borderId="27" xfId="9" applyFont="1" applyFill="1" applyBorder="1" applyAlignment="1">
      <alignment horizontal="center" vertical="center" wrapText="1"/>
    </xf>
    <xf numFmtId="0" fontId="32" fillId="2" borderId="46" xfId="9" applyFont="1" applyFill="1" applyBorder="1" applyAlignment="1">
      <alignment horizontal="center" vertical="center" wrapText="1"/>
    </xf>
    <xf numFmtId="0" fontId="28" fillId="2" borderId="0" xfId="9" applyFill="1" applyAlignment="1">
      <alignment vertical="center"/>
    </xf>
    <xf numFmtId="0" fontId="34" fillId="0" borderId="53" xfId="9" applyFont="1" applyBorder="1" applyAlignment="1">
      <alignment vertical="center" wrapText="1"/>
    </xf>
    <xf numFmtId="0" fontId="34" fillId="0" borderId="0" xfId="9" applyFont="1" applyAlignment="1">
      <alignment vertical="center" wrapText="1"/>
    </xf>
    <xf numFmtId="0" fontId="34" fillId="0" borderId="54" xfId="12" applyBorder="1" applyAlignment="1">
      <alignment horizontal="left" vertical="center"/>
    </xf>
    <xf numFmtId="0" fontId="34" fillId="0" borderId="19" xfId="9" applyFont="1" applyBorder="1" applyAlignment="1">
      <alignment vertical="center" wrapText="1"/>
    </xf>
    <xf numFmtId="0" fontId="35" fillId="0" borderId="54" xfId="12" applyFont="1" applyBorder="1" applyAlignment="1">
      <alignment horizontal="left" vertical="center"/>
    </xf>
    <xf numFmtId="3" fontId="35" fillId="0" borderId="20" xfId="9" applyNumberFormat="1" applyFont="1" applyBorder="1" applyAlignment="1">
      <alignment horizontal="right" vertical="center" wrapText="1"/>
    </xf>
    <xf numFmtId="0" fontId="28" fillId="3" borderId="55" xfId="9" applyFill="1" applyBorder="1" applyAlignment="1">
      <alignment vertical="center"/>
    </xf>
    <xf numFmtId="0" fontId="28" fillId="3" borderId="37" xfId="9" applyFill="1" applyBorder="1" applyAlignment="1">
      <alignment vertical="center"/>
    </xf>
    <xf numFmtId="3" fontId="32" fillId="3" borderId="56" xfId="9" applyNumberFormat="1" applyFont="1" applyFill="1" applyBorder="1" applyAlignment="1">
      <alignment horizontal="center" vertical="center"/>
    </xf>
    <xf numFmtId="0" fontId="28" fillId="3" borderId="57" xfId="9" applyFill="1" applyBorder="1" applyAlignment="1">
      <alignment horizontal="center" vertical="center"/>
    </xf>
    <xf numFmtId="3" fontId="31" fillId="4" borderId="58" xfId="9" applyNumberFormat="1" applyFont="1" applyFill="1" applyBorder="1" applyAlignment="1">
      <alignment horizontal="center" vertical="center"/>
    </xf>
    <xf numFmtId="0" fontId="28" fillId="0" borderId="59" xfId="9" applyBorder="1" applyAlignment="1">
      <alignment vertical="center"/>
    </xf>
    <xf numFmtId="0" fontId="38" fillId="0" borderId="0" xfId="11" applyFont="1"/>
    <xf numFmtId="0" fontId="28" fillId="0" borderId="0" xfId="11"/>
    <xf numFmtId="0" fontId="28" fillId="0" borderId="0" xfId="11" applyAlignment="1">
      <alignment horizontal="center" readingOrder="1"/>
    </xf>
    <xf numFmtId="0" fontId="36" fillId="0" borderId="0" xfId="9" applyFont="1" applyAlignment="1">
      <alignment horizontal="left" vertical="center"/>
    </xf>
    <xf numFmtId="0" fontId="28" fillId="0" borderId="60" xfId="11" applyBorder="1" applyAlignment="1">
      <alignment horizontal="center" readingOrder="1"/>
    </xf>
    <xf numFmtId="0" fontId="28" fillId="0" borderId="60" xfId="11" applyBorder="1"/>
    <xf numFmtId="0" fontId="49" fillId="9" borderId="22" xfId="0" applyFont="1" applyFill="1" applyBorder="1" applyAlignment="1" applyProtection="1">
      <alignment horizontal="center" vertical="center"/>
      <protection hidden="1"/>
    </xf>
    <xf numFmtId="0" fontId="51" fillId="0" borderId="61" xfId="0" applyFont="1" applyFill="1" applyBorder="1" applyAlignment="1" applyProtection="1">
      <alignment vertical="center" wrapText="1"/>
      <protection hidden="1"/>
    </xf>
    <xf numFmtId="0" fontId="51" fillId="0" borderId="62" xfId="0" applyFont="1" applyFill="1" applyBorder="1" applyAlignment="1" applyProtection="1">
      <alignment vertical="center" wrapText="1"/>
      <protection hidden="1"/>
    </xf>
    <xf numFmtId="49" fontId="51" fillId="0" borderId="63" xfId="0" applyNumberFormat="1" applyFont="1" applyFill="1" applyBorder="1" applyAlignment="1" applyProtection="1">
      <alignment vertical="center"/>
      <protection hidden="1"/>
    </xf>
    <xf numFmtId="0" fontId="51" fillId="0" borderId="25" xfId="0" applyNumberFormat="1" applyFont="1" applyFill="1" applyBorder="1" applyAlignment="1" applyProtection="1">
      <alignment vertical="center"/>
      <protection hidden="1"/>
    </xf>
    <xf numFmtId="49" fontId="51" fillId="0" borderId="64" xfId="0" applyNumberFormat="1" applyFont="1" applyFill="1" applyBorder="1" applyAlignment="1" applyProtection="1">
      <alignment horizontal="right" vertical="center"/>
      <protection hidden="1"/>
    </xf>
    <xf numFmtId="49" fontId="52" fillId="0" borderId="65" xfId="0" applyNumberFormat="1" applyFont="1" applyFill="1" applyBorder="1" applyAlignment="1" applyProtection="1">
      <alignment horizontal="left" vertical="top"/>
    </xf>
    <xf numFmtId="49" fontId="52" fillId="0" borderId="65" xfId="0" applyNumberFormat="1" applyFont="1" applyFill="1" applyBorder="1" applyAlignment="1" applyProtection="1">
      <alignment vertical="top" wrapText="1"/>
    </xf>
    <xf numFmtId="49" fontId="53" fillId="0" borderId="65" xfId="0" applyNumberFormat="1" applyFont="1" applyFill="1" applyBorder="1" applyAlignment="1" applyProtection="1">
      <alignment vertical="top" wrapText="1"/>
      <protection locked="0"/>
    </xf>
    <xf numFmtId="49" fontId="52" fillId="0" borderId="65" xfId="0" applyNumberFormat="1" applyFont="1" applyFill="1" applyBorder="1" applyAlignment="1" applyProtection="1">
      <alignment vertical="top" wrapText="1"/>
      <protection hidden="1"/>
    </xf>
    <xf numFmtId="49" fontId="52" fillId="0" borderId="66" xfId="0" applyNumberFormat="1" applyFont="1" applyFill="1" applyBorder="1" applyAlignment="1" applyProtection="1">
      <alignment vertical="top" wrapText="1"/>
      <protection hidden="1"/>
    </xf>
    <xf numFmtId="0" fontId="54" fillId="0" borderId="67" xfId="0" applyFont="1" applyFill="1" applyBorder="1" applyAlignment="1" applyProtection="1">
      <alignment vertical="top"/>
      <protection hidden="1"/>
    </xf>
    <xf numFmtId="0" fontId="54" fillId="0" borderId="49" xfId="0" applyFont="1" applyFill="1" applyBorder="1" applyAlignment="1" applyProtection="1">
      <alignment vertical="top"/>
      <protection hidden="1"/>
    </xf>
    <xf numFmtId="49" fontId="55" fillId="0" borderId="49" xfId="0" applyNumberFormat="1" applyFont="1" applyFill="1" applyBorder="1" applyAlignment="1" applyProtection="1">
      <alignment vertical="top" wrapText="1"/>
      <protection locked="0"/>
    </xf>
    <xf numFmtId="49" fontId="54" fillId="0" borderId="49" xfId="0" applyNumberFormat="1" applyFont="1" applyFill="1" applyBorder="1" applyAlignment="1" applyProtection="1">
      <alignment vertical="top"/>
      <protection hidden="1"/>
    </xf>
    <xf numFmtId="49" fontId="54" fillId="0" borderId="68" xfId="0" applyNumberFormat="1" applyFont="1" applyFill="1" applyBorder="1" applyAlignment="1" applyProtection="1">
      <alignment vertical="top"/>
      <protection hidden="1"/>
    </xf>
    <xf numFmtId="49" fontId="56" fillId="0" borderId="49" xfId="0" applyNumberFormat="1" applyFont="1" applyFill="1" applyBorder="1" applyAlignment="1" applyProtection="1">
      <alignment vertical="center" wrapText="1"/>
      <protection locked="0"/>
    </xf>
    <xf numFmtId="0" fontId="50" fillId="0" borderId="49" xfId="0" applyNumberFormat="1" applyFont="1" applyFill="1" applyBorder="1" applyAlignment="1" applyProtection="1">
      <alignment vertical="center" wrapText="1"/>
      <protection hidden="1"/>
    </xf>
    <xf numFmtId="49" fontId="50" fillId="0" borderId="49" xfId="0" applyNumberFormat="1" applyFont="1" applyFill="1" applyBorder="1" applyAlignment="1" applyProtection="1">
      <alignment vertical="center" wrapText="1"/>
      <protection locked="0"/>
    </xf>
    <xf numFmtId="49" fontId="50" fillId="0" borderId="69" xfId="0" applyNumberFormat="1" applyFont="1" applyFill="1" applyBorder="1" applyAlignment="1" applyProtection="1">
      <alignment vertical="center" wrapText="1"/>
      <protection locked="0"/>
    </xf>
    <xf numFmtId="0" fontId="56" fillId="0" borderId="70" xfId="0" applyFont="1" applyFill="1" applyBorder="1" applyAlignment="1" applyProtection="1">
      <alignment vertical="center"/>
      <protection locked="0"/>
    </xf>
    <xf numFmtId="0" fontId="56" fillId="0" borderId="71" xfId="0" applyFont="1" applyFill="1" applyBorder="1" applyAlignment="1" applyProtection="1">
      <alignment horizontal="left" vertical="center"/>
      <protection locked="0"/>
    </xf>
    <xf numFmtId="0" fontId="57" fillId="0" borderId="67" xfId="0" applyFont="1" applyFill="1" applyBorder="1" applyAlignment="1" applyProtection="1">
      <alignment vertical="center"/>
      <protection hidden="1"/>
    </xf>
    <xf numFmtId="0" fontId="57" fillId="0" borderId="49" xfId="0" applyFont="1" applyFill="1" applyBorder="1" applyAlignment="1" applyProtection="1">
      <alignment vertical="center"/>
      <protection hidden="1"/>
    </xf>
    <xf numFmtId="49" fontId="56" fillId="0" borderId="49" xfId="0" applyNumberFormat="1" applyFont="1" applyFill="1" applyBorder="1" applyAlignment="1" applyProtection="1">
      <alignment vertical="center"/>
      <protection locked="0"/>
    </xf>
    <xf numFmtId="0" fontId="50" fillId="0" borderId="72" xfId="0" applyFont="1" applyFill="1" applyBorder="1" applyAlignment="1" applyProtection="1">
      <alignment vertical="center"/>
      <protection locked="0"/>
    </xf>
    <xf numFmtId="165" fontId="56" fillId="0" borderId="73" xfId="0" applyNumberFormat="1" applyFont="1" applyFill="1" applyBorder="1" applyAlignment="1" applyProtection="1">
      <alignment horizontal="left" vertical="center"/>
      <protection locked="0"/>
    </xf>
    <xf numFmtId="0" fontId="56" fillId="0" borderId="49" xfId="0" applyNumberFormat="1" applyFont="1" applyFill="1" applyBorder="1" applyAlignment="1" applyProtection="1">
      <alignment vertical="center"/>
      <protection locked="0"/>
    </xf>
    <xf numFmtId="0" fontId="50" fillId="0" borderId="72" xfId="0" applyNumberFormat="1" applyFont="1" applyFill="1" applyBorder="1" applyAlignment="1" applyProtection="1">
      <alignment vertical="center"/>
      <protection locked="0"/>
    </xf>
    <xf numFmtId="165" fontId="56" fillId="0" borderId="74" xfId="0" applyNumberFormat="1" applyFont="1" applyFill="1" applyBorder="1" applyAlignment="1" applyProtection="1">
      <alignment horizontal="left" vertical="center"/>
      <protection locked="0"/>
    </xf>
    <xf numFmtId="14" fontId="56" fillId="0" borderId="75" xfId="0" applyNumberFormat="1" applyFont="1" applyFill="1" applyBorder="1" applyAlignment="1" applyProtection="1">
      <alignment vertical="center"/>
      <protection locked="0"/>
    </xf>
    <xf numFmtId="14" fontId="50" fillId="0" borderId="76" xfId="0" applyNumberFormat="1" applyFont="1" applyFill="1" applyBorder="1" applyAlignment="1" applyProtection="1">
      <alignment vertical="center"/>
      <protection locked="0"/>
    </xf>
    <xf numFmtId="0" fontId="42" fillId="0" borderId="0" xfId="0" applyFont="1" applyFill="1" applyAlignment="1" applyProtection="1">
      <alignment vertical="center"/>
      <protection locked="0"/>
    </xf>
    <xf numFmtId="0" fontId="42" fillId="0" borderId="33" xfId="0" applyNumberFormat="1" applyFont="1" applyFill="1" applyBorder="1" applyAlignment="1" applyProtection="1">
      <alignment horizontal="center" vertical="center"/>
      <protection locked="0"/>
    </xf>
    <xf numFmtId="0" fontId="42" fillId="0" borderId="33" xfId="0" applyFont="1" applyFill="1" applyBorder="1" applyAlignment="1" applyProtection="1">
      <alignment horizontal="center" vertical="center"/>
      <protection locked="0"/>
    </xf>
    <xf numFmtId="0" fontId="3" fillId="0" borderId="33" xfId="8" applyNumberFormat="1" applyFont="1" applyFill="1" applyBorder="1" applyAlignment="1" applyProtection="1">
      <alignment horizontal="left" vertical="center" wrapText="1"/>
      <protection locked="0"/>
    </xf>
    <xf numFmtId="166" fontId="42" fillId="0" borderId="33" xfId="0" applyNumberFormat="1" applyFont="1" applyFill="1" applyBorder="1" applyAlignment="1" applyProtection="1">
      <alignment horizontal="center" vertical="center"/>
      <protection locked="0"/>
    </xf>
    <xf numFmtId="2" fontId="42" fillId="0" borderId="33" xfId="0" applyNumberFormat="1" applyFont="1" applyFill="1" applyBorder="1" applyAlignment="1" applyProtection="1">
      <alignment horizontal="center" vertical="center"/>
      <protection locked="0"/>
    </xf>
    <xf numFmtId="4" fontId="4" fillId="0" borderId="33" xfId="8" applyNumberFormat="1" applyFont="1" applyFill="1" applyBorder="1" applyAlignment="1" applyProtection="1">
      <alignment horizontal="center" vertical="center"/>
      <protection locked="0"/>
    </xf>
    <xf numFmtId="164" fontId="4" fillId="0" borderId="77" xfId="6" applyNumberFormat="1" applyFont="1" applyFill="1" applyBorder="1" applyAlignment="1" applyProtection="1">
      <alignment horizontal="right" vertical="center"/>
    </xf>
    <xf numFmtId="0" fontId="42" fillId="0" borderId="0" xfId="0" applyFont="1" applyBorder="1" applyAlignment="1" applyProtection="1">
      <alignment vertical="center"/>
      <protection locked="0"/>
    </xf>
    <xf numFmtId="0" fontId="3" fillId="0" borderId="52" xfId="8" applyNumberFormat="1" applyFont="1" applyFill="1" applyBorder="1" applyAlignment="1" applyProtection="1">
      <alignment horizontal="left" vertical="center" wrapText="1"/>
      <protection locked="0"/>
    </xf>
    <xf numFmtId="0" fontId="42" fillId="0" borderId="0" xfId="0" applyFont="1" applyBorder="1" applyAlignment="1" applyProtection="1">
      <alignment horizontal="center" vertical="center"/>
      <protection locked="0"/>
    </xf>
    <xf numFmtId="0" fontId="5" fillId="0" borderId="19" xfId="8" applyNumberFormat="1" applyFont="1" applyFill="1" applyBorder="1" applyAlignment="1" applyProtection="1">
      <alignment horizontal="left" vertical="center" wrapText="1" shrinkToFit="1"/>
      <protection locked="0"/>
    </xf>
    <xf numFmtId="0" fontId="3" fillId="0" borderId="22" xfId="8" applyNumberFormat="1" applyFont="1" applyFill="1" applyBorder="1" applyAlignment="1" applyProtection="1">
      <alignment horizontal="left" vertical="center" wrapText="1" shrinkToFit="1"/>
      <protection locked="0"/>
    </xf>
    <xf numFmtId="49" fontId="42" fillId="0" borderId="33" xfId="0" applyNumberFormat="1" applyFont="1" applyFill="1" applyBorder="1" applyAlignment="1" applyProtection="1">
      <alignment horizontal="center" vertical="center"/>
      <protection locked="0"/>
    </xf>
    <xf numFmtId="164" fontId="4" fillId="0" borderId="77" xfId="8" applyNumberFormat="1" applyFont="1" applyFill="1" applyBorder="1" applyAlignment="1" applyProtection="1">
      <alignment horizontal="right" vertical="center"/>
    </xf>
    <xf numFmtId="164" fontId="4" fillId="0" borderId="77" xfId="8" applyNumberFormat="1" applyFont="1" applyFill="1" applyBorder="1" applyAlignment="1" applyProtection="1">
      <alignment horizontal="right" vertical="center"/>
      <protection locked="0"/>
    </xf>
    <xf numFmtId="0" fontId="3" fillId="0" borderId="33" xfId="6" applyFont="1" applyBorder="1" applyAlignment="1" applyProtection="1">
      <alignment horizontal="left" vertical="center" wrapText="1"/>
      <protection locked="0"/>
    </xf>
    <xf numFmtId="4" fontId="4" fillId="0" borderId="33" xfId="6" applyNumberFormat="1" applyFont="1" applyBorder="1" applyAlignment="1" applyProtection="1">
      <alignment horizontal="center" vertical="center"/>
      <protection locked="0"/>
    </xf>
    <xf numFmtId="164" fontId="4" fillId="0" borderId="77" xfId="6" applyNumberFormat="1" applyFont="1" applyBorder="1" applyAlignment="1" applyProtection="1">
      <alignment horizontal="right" vertical="center"/>
      <protection locked="0"/>
    </xf>
    <xf numFmtId="0" fontId="3" fillId="0" borderId="52" xfId="6" applyFont="1" applyBorder="1" applyAlignment="1" applyProtection="1">
      <alignment horizontal="left" vertical="center" wrapText="1"/>
      <protection locked="0"/>
    </xf>
    <xf numFmtId="0" fontId="5" fillId="0" borderId="19" xfId="6" applyFont="1" applyBorder="1" applyAlignment="1" applyProtection="1">
      <alignment horizontal="left" vertical="center" wrapText="1" shrinkToFit="1"/>
      <protection locked="0"/>
    </xf>
    <xf numFmtId="0" fontId="3" fillId="0" borderId="22" xfId="6" applyFont="1" applyBorder="1" applyAlignment="1" applyProtection="1">
      <alignment horizontal="left" vertical="center" wrapText="1" shrinkToFit="1"/>
      <protection locked="0"/>
    </xf>
    <xf numFmtId="49" fontId="1" fillId="0" borderId="19" xfId="7" applyNumberFormat="1" applyFont="1" applyBorder="1" applyAlignment="1" applyProtection="1">
      <alignment vertical="center"/>
      <protection locked="0"/>
    </xf>
    <xf numFmtId="0" fontId="32" fillId="3" borderId="78" xfId="9" applyFont="1" applyFill="1" applyBorder="1" applyAlignment="1">
      <alignment horizontal="center" vertical="center" wrapText="1"/>
    </xf>
    <xf numFmtId="0" fontId="32" fillId="3" borderId="79" xfId="9" applyFont="1" applyFill="1" applyBorder="1" applyAlignment="1">
      <alignment horizontal="center" vertical="center" wrapText="1"/>
    </xf>
    <xf numFmtId="0" fontId="32" fillId="3" borderId="80" xfId="9" applyFont="1" applyFill="1" applyBorder="1" applyAlignment="1">
      <alignment horizontal="center" vertical="center" wrapText="1"/>
    </xf>
    <xf numFmtId="49" fontId="30" fillId="0" borderId="81" xfId="9" applyNumberFormat="1" applyFont="1" applyBorder="1" applyAlignment="1">
      <alignment horizontal="center" vertical="center" wrapText="1"/>
    </xf>
    <xf numFmtId="49" fontId="30" fillId="0" borderId="82" xfId="9" applyNumberFormat="1" applyFont="1" applyBorder="1" applyAlignment="1">
      <alignment horizontal="center" vertical="center" wrapText="1"/>
    </xf>
    <xf numFmtId="0" fontId="36" fillId="0" borderId="0" xfId="9" applyFont="1" applyAlignment="1">
      <alignment horizontal="center" vertical="center"/>
    </xf>
    <xf numFmtId="0" fontId="37" fillId="0" borderId="0" xfId="9" applyFont="1" applyAlignment="1">
      <alignment horizontal="center" vertical="center"/>
    </xf>
    <xf numFmtId="0" fontId="58" fillId="0" borderId="83" xfId="0" applyFont="1" applyFill="1" applyBorder="1" applyAlignment="1">
      <alignment horizontal="center" vertical="center" wrapText="1"/>
    </xf>
    <xf numFmtId="0" fontId="58" fillId="0" borderId="84" xfId="0" applyFont="1" applyFill="1" applyBorder="1" applyAlignment="1">
      <alignment horizontal="center" vertical="center" wrapText="1"/>
    </xf>
    <xf numFmtId="0" fontId="40" fillId="6" borderId="85" xfId="0" applyFont="1" applyFill="1" applyBorder="1" applyAlignment="1">
      <alignment horizontal="center" vertical="center"/>
    </xf>
    <xf numFmtId="0" fontId="40" fillId="6" borderId="8" xfId="0" applyFont="1" applyFill="1" applyBorder="1" applyAlignment="1">
      <alignment horizontal="center" vertical="center"/>
    </xf>
    <xf numFmtId="0" fontId="58" fillId="0" borderId="86" xfId="0" applyFont="1" applyFill="1" applyBorder="1" applyAlignment="1">
      <alignment horizontal="left" vertical="center" wrapText="1"/>
    </xf>
    <xf numFmtId="0" fontId="58" fillId="0" borderId="87" xfId="0" applyFont="1" applyFill="1" applyBorder="1" applyAlignment="1">
      <alignment horizontal="left" vertical="center" wrapText="1"/>
    </xf>
    <xf numFmtId="0" fontId="58" fillId="0" borderId="83" xfId="0" applyFont="1" applyFill="1" applyBorder="1" applyAlignment="1">
      <alignment horizontal="left" vertical="center" wrapText="1"/>
    </xf>
    <xf numFmtId="0" fontId="58" fillId="0" borderId="84" xfId="0" applyFont="1" applyFill="1" applyBorder="1" applyAlignment="1">
      <alignment horizontal="left" vertical="center" wrapText="1"/>
    </xf>
    <xf numFmtId="0" fontId="49" fillId="9" borderId="50" xfId="0" applyFont="1" applyFill="1" applyBorder="1" applyAlignment="1" applyProtection="1">
      <alignment horizontal="center" vertical="center" wrapText="1"/>
      <protection hidden="1"/>
    </xf>
    <xf numFmtId="0" fontId="49" fillId="9" borderId="72" xfId="0" applyFont="1" applyFill="1" applyBorder="1" applyAlignment="1" applyProtection="1">
      <alignment horizontal="center" vertical="center" wrapText="1"/>
      <protection hidden="1"/>
    </xf>
    <xf numFmtId="49" fontId="48" fillId="9" borderId="96" xfId="0" applyNumberFormat="1" applyFont="1" applyFill="1" applyBorder="1" applyAlignment="1" applyProtection="1">
      <alignment horizontal="left" vertical="center"/>
      <protection hidden="1"/>
    </xf>
    <xf numFmtId="0" fontId="48" fillId="9" borderId="27" xfId="0" applyFont="1" applyFill="1" applyBorder="1" applyAlignment="1" applyProtection="1">
      <alignment horizontal="left" vertical="center"/>
      <protection hidden="1"/>
    </xf>
    <xf numFmtId="0" fontId="49" fillId="9" borderId="97" xfId="0" applyFont="1" applyFill="1" applyBorder="1" applyAlignment="1" applyProtection="1">
      <alignment horizontal="center" vertical="center" wrapText="1"/>
      <protection hidden="1"/>
    </xf>
    <xf numFmtId="0" fontId="49" fillId="9" borderId="98" xfId="0" applyFont="1" applyFill="1" applyBorder="1" applyAlignment="1" applyProtection="1">
      <alignment horizontal="center" vertical="center" wrapText="1"/>
      <protection hidden="1"/>
    </xf>
    <xf numFmtId="0" fontId="49" fillId="9" borderId="19" xfId="0" applyFont="1" applyFill="1" applyBorder="1" applyAlignment="1" applyProtection="1">
      <alignment horizontal="center" vertical="center" wrapText="1"/>
      <protection hidden="1"/>
    </xf>
    <xf numFmtId="0" fontId="49" fillId="9" borderId="22" xfId="0" applyFont="1" applyFill="1" applyBorder="1" applyAlignment="1" applyProtection="1">
      <alignment horizontal="center" vertical="center" wrapText="1"/>
      <protection hidden="1"/>
    </xf>
    <xf numFmtId="0" fontId="49" fillId="9" borderId="19" xfId="0" applyFont="1" applyFill="1" applyBorder="1" applyAlignment="1" applyProtection="1">
      <alignment horizontal="center" vertical="center"/>
      <protection hidden="1"/>
    </xf>
    <xf numFmtId="0" fontId="49" fillId="9" borderId="22" xfId="0" applyFont="1" applyFill="1" applyBorder="1" applyAlignment="1" applyProtection="1">
      <alignment horizontal="center" vertical="center"/>
      <protection hidden="1"/>
    </xf>
    <xf numFmtId="0" fontId="57" fillId="0" borderId="89" xfId="0" applyFont="1" applyFill="1" applyBorder="1" applyAlignment="1" applyProtection="1">
      <alignment horizontal="left" vertical="center"/>
      <protection hidden="1"/>
    </xf>
    <xf numFmtId="0" fontId="57" fillId="0" borderId="65" xfId="0" applyFont="1" applyFill="1" applyBorder="1" applyAlignment="1" applyProtection="1">
      <alignment horizontal="left" vertical="center"/>
      <protection hidden="1"/>
    </xf>
    <xf numFmtId="165" fontId="50" fillId="0" borderId="54" xfId="0" applyNumberFormat="1" applyFont="1" applyFill="1" applyBorder="1" applyAlignment="1" applyProtection="1">
      <alignment horizontal="left" vertical="center"/>
      <protection hidden="1"/>
    </xf>
    <xf numFmtId="165" fontId="50" fillId="0" borderId="65" xfId="0" applyNumberFormat="1" applyFont="1" applyFill="1" applyBorder="1" applyAlignment="1" applyProtection="1">
      <alignment horizontal="left" vertical="center"/>
      <protection hidden="1"/>
    </xf>
    <xf numFmtId="165" fontId="50" fillId="0" borderId="73" xfId="0" applyNumberFormat="1" applyFont="1" applyFill="1" applyBorder="1" applyAlignment="1" applyProtection="1">
      <alignment horizontal="left" vertical="center"/>
      <protection hidden="1"/>
    </xf>
    <xf numFmtId="0" fontId="57" fillId="0" borderId="50" xfId="0" applyFont="1" applyFill="1" applyBorder="1" applyAlignment="1" applyProtection="1">
      <alignment horizontal="left" vertical="center"/>
      <protection hidden="1"/>
    </xf>
    <xf numFmtId="0" fontId="57" fillId="0" borderId="49" xfId="0" applyFont="1" applyFill="1" applyBorder="1" applyAlignment="1" applyProtection="1">
      <alignment horizontal="left" vertical="center"/>
      <protection hidden="1"/>
    </xf>
    <xf numFmtId="0" fontId="57" fillId="0" borderId="34" xfId="0" applyFont="1" applyFill="1" applyBorder="1" applyAlignment="1" applyProtection="1">
      <alignment horizontal="left" vertical="center"/>
      <protection hidden="1"/>
    </xf>
    <xf numFmtId="0" fontId="57" fillId="0" borderId="0" xfId="0" applyFont="1" applyFill="1" applyBorder="1" applyAlignment="1" applyProtection="1">
      <alignment horizontal="left" vertical="center"/>
      <protection hidden="1"/>
    </xf>
    <xf numFmtId="49" fontId="47" fillId="0" borderId="0" xfId="0" applyNumberFormat="1" applyFont="1" applyAlignment="1" applyProtection="1">
      <alignment horizontal="left" vertical="center"/>
      <protection locked="0"/>
    </xf>
    <xf numFmtId="49" fontId="47" fillId="0" borderId="74" xfId="0" applyNumberFormat="1" applyFont="1" applyBorder="1" applyAlignment="1" applyProtection="1">
      <alignment horizontal="left" vertical="center"/>
      <protection locked="0"/>
    </xf>
    <xf numFmtId="0" fontId="57" fillId="0" borderId="54" xfId="0" applyFont="1" applyFill="1" applyBorder="1" applyAlignment="1" applyProtection="1">
      <alignment horizontal="left" vertical="center"/>
      <protection hidden="1"/>
    </xf>
    <xf numFmtId="0" fontId="57" fillId="0" borderId="67" xfId="0" applyFont="1" applyFill="1" applyBorder="1" applyAlignment="1" applyProtection="1">
      <alignment horizontal="left" vertical="center"/>
      <protection hidden="1"/>
    </xf>
    <xf numFmtId="0" fontId="57" fillId="0" borderId="93" xfId="0" applyFont="1" applyFill="1" applyBorder="1" applyAlignment="1" applyProtection="1">
      <alignment horizontal="left" vertical="center"/>
      <protection hidden="1"/>
    </xf>
    <xf numFmtId="0" fontId="57" fillId="0" borderId="94" xfId="0" applyFont="1" applyFill="1" applyBorder="1" applyAlignment="1" applyProtection="1">
      <alignment horizontal="left" vertical="center"/>
      <protection hidden="1"/>
    </xf>
    <xf numFmtId="0" fontId="57" fillId="0" borderId="61" xfId="0" applyFont="1" applyFill="1" applyBorder="1" applyAlignment="1" applyProtection="1">
      <alignment horizontal="left" vertical="center"/>
      <protection hidden="1"/>
    </xf>
    <xf numFmtId="0" fontId="50" fillId="0" borderId="49" xfId="0" applyNumberFormat="1" applyFont="1" applyFill="1" applyBorder="1" applyAlignment="1" applyProtection="1">
      <alignment horizontal="left" vertical="center" wrapText="1"/>
      <protection hidden="1"/>
    </xf>
    <xf numFmtId="0" fontId="50" fillId="0" borderId="69" xfId="0" applyNumberFormat="1" applyFont="1" applyFill="1" applyBorder="1" applyAlignment="1" applyProtection="1">
      <alignment horizontal="left" vertical="center" wrapText="1"/>
      <protection hidden="1"/>
    </xf>
    <xf numFmtId="0" fontId="57" fillId="0" borderId="95" xfId="0" applyFont="1" applyFill="1" applyBorder="1" applyAlignment="1" applyProtection="1">
      <alignment horizontal="left" vertical="center"/>
      <protection hidden="1"/>
    </xf>
    <xf numFmtId="49" fontId="61" fillId="0" borderId="49" xfId="0" applyNumberFormat="1" applyFont="1" applyFill="1" applyBorder="1" applyAlignment="1" applyProtection="1">
      <alignment horizontal="left" vertical="center"/>
      <protection hidden="1"/>
    </xf>
    <xf numFmtId="49" fontId="61" fillId="0" borderId="69" xfId="0" applyNumberFormat="1" applyFont="1" applyFill="1" applyBorder="1" applyAlignment="1" applyProtection="1">
      <alignment horizontal="left" vertical="center"/>
      <protection hidden="1"/>
    </xf>
    <xf numFmtId="0" fontId="59" fillId="0" borderId="88" xfId="0" applyFont="1" applyFill="1" applyBorder="1" applyAlignment="1" applyProtection="1">
      <alignment horizontal="left" vertical="top" wrapText="1"/>
      <protection hidden="1"/>
    </xf>
    <xf numFmtId="0" fontId="59" fillId="0" borderId="61" xfId="0" applyFont="1" applyFill="1" applyBorder="1" applyAlignment="1" applyProtection="1">
      <alignment horizontal="left" vertical="top" wrapText="1"/>
      <protection hidden="1"/>
    </xf>
    <xf numFmtId="0" fontId="52" fillId="0" borderId="89" xfId="0" applyFont="1" applyFill="1" applyBorder="1" applyAlignment="1" applyProtection="1">
      <alignment horizontal="left" vertical="top"/>
    </xf>
    <xf numFmtId="0" fontId="52" fillId="0" borderId="65" xfId="0" applyFont="1" applyFill="1" applyBorder="1" applyAlignment="1" applyProtection="1">
      <alignment horizontal="left" vertical="top"/>
    </xf>
    <xf numFmtId="0" fontId="52" fillId="6" borderId="90" xfId="0" applyFont="1" applyFill="1" applyBorder="1" applyAlignment="1" applyProtection="1">
      <alignment horizontal="center" vertical="center" wrapText="1"/>
      <protection hidden="1"/>
    </xf>
    <xf numFmtId="0" fontId="52" fillId="6" borderId="91" xfId="0" applyFont="1" applyFill="1" applyBorder="1" applyAlignment="1" applyProtection="1">
      <alignment horizontal="center" vertical="center" wrapText="1"/>
      <protection hidden="1"/>
    </xf>
    <xf numFmtId="7" fontId="52" fillId="6" borderId="25" xfId="0" applyNumberFormat="1" applyFont="1" applyFill="1" applyBorder="1" applyAlignment="1" applyProtection="1">
      <alignment horizontal="right" vertical="center"/>
      <protection hidden="1"/>
    </xf>
    <xf numFmtId="7" fontId="52" fillId="6" borderId="64" xfId="0" applyNumberFormat="1" applyFont="1" applyFill="1" applyBorder="1" applyAlignment="1" applyProtection="1">
      <alignment horizontal="right" vertical="center"/>
      <protection hidden="1"/>
    </xf>
    <xf numFmtId="49" fontId="60" fillId="0" borderId="49" xfId="0" applyNumberFormat="1" applyFont="1" applyFill="1" applyBorder="1" applyAlignment="1" applyProtection="1">
      <alignment horizontal="left" vertical="top"/>
      <protection locked="0"/>
    </xf>
    <xf numFmtId="0" fontId="44" fillId="13" borderId="92" xfId="0" applyFont="1" applyFill="1" applyBorder="1" applyAlignment="1" applyProtection="1">
      <alignment horizontal="center" vertical="center"/>
      <protection hidden="1"/>
    </xf>
    <xf numFmtId="0" fontId="44" fillId="13" borderId="64" xfId="0" applyFont="1" applyFill="1" applyBorder="1" applyAlignment="1" applyProtection="1">
      <alignment horizontal="center" vertical="center"/>
      <protection hidden="1"/>
    </xf>
    <xf numFmtId="0" fontId="39" fillId="0" borderId="50" xfId="0" applyFont="1" applyFill="1" applyBorder="1" applyAlignment="1">
      <alignment horizontal="left" vertical="center" wrapText="1"/>
    </xf>
    <xf numFmtId="0" fontId="39" fillId="0" borderId="69" xfId="0" applyFont="1" applyFill="1" applyBorder="1" applyAlignment="1">
      <alignment horizontal="left" vertical="center" wrapText="1"/>
    </xf>
  </cellXfs>
  <cellStyles count="13">
    <cellStyle name="Normální" xfId="0" builtinId="0"/>
    <cellStyle name="Normální 10" xfId="1"/>
    <cellStyle name="Normální 19" xfId="2"/>
    <cellStyle name="Normální 2" xfId="3"/>
    <cellStyle name="Normální 3" xfId="4"/>
    <cellStyle name="Normální 3 2" xfId="5"/>
    <cellStyle name="Normální 3 2 2" xfId="6"/>
    <cellStyle name="normální 3 3" xfId="7"/>
    <cellStyle name="Normální 3 4" xfId="8"/>
    <cellStyle name="Normální 4" xfId="9"/>
    <cellStyle name="Normální 5" xfId="10"/>
    <cellStyle name="normální_celek" xfId="11"/>
    <cellStyle name="normální_pom" xfId="12"/>
  </cellStyles>
  <dxfs count="9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a:extLst>
            <a:ext uri="{FF2B5EF4-FFF2-40B4-BE49-F238E27FC236}">
              <a16:creationId xmlns:a16="http://schemas.microsoft.com/office/drawing/2014/main" id="{00000000-0008-0000-0000-000004000000}"/>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3" name="TextovéPole 2">
          <a:extLst>
            <a:ext uri="{FF2B5EF4-FFF2-40B4-BE49-F238E27FC236}">
              <a16:creationId xmlns:a16="http://schemas.microsoft.com/office/drawing/2014/main" id="{00000000-0008-0000-0000-000005000000}"/>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a:extLst>
            <a:ext uri="{FF2B5EF4-FFF2-40B4-BE49-F238E27FC236}">
              <a16:creationId xmlns:a16="http://schemas.microsoft.com/office/drawing/2014/main" id="{00000000-0008-0000-0000-000006000000}"/>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showGridLines="0" view="pageBreakPreview" zoomScaleNormal="100" zoomScaleSheetLayoutView="100" workbookViewId="0">
      <selection activeCell="A2" sqref="A2:D2"/>
    </sheetView>
  </sheetViews>
  <sheetFormatPr defaultColWidth="9.1796875" defaultRowHeight="12.5" x14ac:dyDescent="0.25"/>
  <cols>
    <col min="1" max="1" width="7.26953125" style="125" customWidth="1"/>
    <col min="2" max="2" width="10.1796875" style="125" bestFit="1" customWidth="1"/>
    <col min="3" max="3" width="73.81640625" style="125" customWidth="1"/>
    <col min="4" max="4" width="14.453125" style="125" customWidth="1"/>
    <col min="5" max="5" width="27.7265625" style="126" customWidth="1"/>
    <col min="6" max="6" width="33.1796875" style="125" customWidth="1"/>
    <col min="7" max="16384" width="9.1796875" style="125"/>
  </cols>
  <sheetData>
    <row r="1" spans="1:7" s="72" customFormat="1" ht="20.5" thickBot="1" x14ac:dyDescent="0.3">
      <c r="A1" s="67" t="s">
        <v>70</v>
      </c>
      <c r="B1" s="68"/>
      <c r="C1" s="69"/>
      <c r="D1" s="70"/>
      <c r="E1" s="71" t="s">
        <v>71</v>
      </c>
      <c r="F1" s="71" t="s">
        <v>72</v>
      </c>
    </row>
    <row r="2" spans="1:7" s="72" customFormat="1" ht="52.5" customHeight="1" thickTop="1" thickBot="1" x14ac:dyDescent="0.3">
      <c r="A2" s="185" t="s">
        <v>100</v>
      </c>
      <c r="B2" s="186"/>
      <c r="C2" s="186"/>
      <c r="D2" s="187"/>
      <c r="E2" s="73">
        <f>E6+E8+E10+E12</f>
        <v>0</v>
      </c>
      <c r="F2" s="74">
        <f>F4+F9+F11</f>
        <v>0</v>
      </c>
    </row>
    <row r="3" spans="1:7" s="72" customFormat="1" ht="36" customHeight="1" thickTop="1" thickBot="1" x14ac:dyDescent="0.3">
      <c r="A3" s="188" t="s">
        <v>73</v>
      </c>
      <c r="B3" s="189"/>
      <c r="C3" s="75" t="s">
        <v>74</v>
      </c>
      <c r="D3" s="76" t="s">
        <v>75</v>
      </c>
      <c r="E3" s="77" t="s">
        <v>76</v>
      </c>
      <c r="F3" s="78" t="s">
        <v>77</v>
      </c>
    </row>
    <row r="4" spans="1:7" s="85" customFormat="1" ht="20.25" customHeight="1" thickBot="1" x14ac:dyDescent="0.45">
      <c r="A4" s="79" t="s">
        <v>78</v>
      </c>
      <c r="B4" s="80"/>
      <c r="C4" s="81"/>
      <c r="D4" s="82"/>
      <c r="E4" s="83"/>
      <c r="F4" s="84">
        <f>ROUND(SUM(F5:F8),2)</f>
        <v>0</v>
      </c>
      <c r="G4" s="72"/>
    </row>
    <row r="5" spans="1:7" s="72" customFormat="1" ht="18.5" x14ac:dyDescent="0.4">
      <c r="A5" s="86"/>
      <c r="B5" s="87" t="s">
        <v>108</v>
      </c>
      <c r="C5" s="88" t="s">
        <v>107</v>
      </c>
      <c r="D5" s="89"/>
      <c r="E5" s="90"/>
      <c r="F5" s="91">
        <f>SUM(E6:E6)</f>
        <v>0</v>
      </c>
    </row>
    <row r="6" spans="1:7" s="97" customFormat="1" ht="16.5" customHeight="1" thickBot="1" x14ac:dyDescent="0.4">
      <c r="A6" s="92" t="s">
        <v>79</v>
      </c>
      <c r="B6" s="93" t="s">
        <v>106</v>
      </c>
      <c r="C6" s="184" t="s">
        <v>99</v>
      </c>
      <c r="D6" s="94" t="s">
        <v>80</v>
      </c>
      <c r="E6" s="95">
        <f>'Požadavky na výkon a funkci'!E1</f>
        <v>0</v>
      </c>
      <c r="F6" s="96"/>
    </row>
    <row r="7" spans="1:7" s="97" customFormat="1" ht="20.25" customHeight="1" x14ac:dyDescent="0.35">
      <c r="A7" s="98"/>
      <c r="B7" s="99"/>
      <c r="C7" s="100" t="s">
        <v>14</v>
      </c>
      <c r="D7" s="101"/>
      <c r="E7" s="102"/>
      <c r="F7" s="91">
        <f>SUM(E8)</f>
        <v>0</v>
      </c>
    </row>
    <row r="8" spans="1:7" s="97" customFormat="1" ht="16.5" customHeight="1" thickBot="1" x14ac:dyDescent="0.4">
      <c r="A8" s="92" t="s">
        <v>81</v>
      </c>
      <c r="B8" s="103" t="s">
        <v>82</v>
      </c>
      <c r="C8" s="104" t="s">
        <v>14</v>
      </c>
      <c r="D8" s="105"/>
      <c r="E8" s="95">
        <f>'SO 98-98'!K2</f>
        <v>0</v>
      </c>
      <c r="F8" s="96"/>
    </row>
    <row r="9" spans="1:7" s="111" customFormat="1" ht="20.25" customHeight="1" x14ac:dyDescent="0.35">
      <c r="A9" s="106" t="s">
        <v>83</v>
      </c>
      <c r="B9" s="107"/>
      <c r="C9" s="108"/>
      <c r="D9" s="109"/>
      <c r="E9" s="110"/>
      <c r="F9" s="84">
        <f>SUM(E10:E10)</f>
        <v>0</v>
      </c>
      <c r="G9" s="97"/>
    </row>
    <row r="10" spans="1:7" s="97" customFormat="1" ht="16.5" customHeight="1" thickBot="1" x14ac:dyDescent="0.4">
      <c r="A10" s="112"/>
      <c r="B10" s="113"/>
      <c r="C10" s="114" t="s">
        <v>92</v>
      </c>
      <c r="D10" s="94"/>
      <c r="E10" s="95"/>
      <c r="F10" s="96"/>
    </row>
    <row r="11" spans="1:7" s="111" customFormat="1" ht="20.25" customHeight="1" x14ac:dyDescent="0.35">
      <c r="A11" s="106" t="s">
        <v>84</v>
      </c>
      <c r="B11" s="107"/>
      <c r="C11" s="108"/>
      <c r="D11" s="109"/>
      <c r="E11" s="110"/>
      <c r="F11" s="84">
        <f>SUM(E12)</f>
        <v>0</v>
      </c>
      <c r="G11" s="97"/>
    </row>
    <row r="12" spans="1:7" s="97" customFormat="1" ht="17.25" customHeight="1" x14ac:dyDescent="0.35">
      <c r="A12" s="112"/>
      <c r="B12" s="115"/>
      <c r="C12" s="114" t="s">
        <v>85</v>
      </c>
      <c r="D12" s="94"/>
      <c r="E12" s="95"/>
      <c r="F12" s="96"/>
    </row>
    <row r="13" spans="1:7" s="97" customFormat="1" ht="16.5" customHeight="1" thickBot="1" x14ac:dyDescent="0.4">
      <c r="A13" s="112"/>
      <c r="B13" s="115"/>
      <c r="C13" s="116" t="s">
        <v>86</v>
      </c>
      <c r="D13" s="94"/>
      <c r="E13" s="117"/>
      <c r="F13" s="96"/>
    </row>
    <row r="14" spans="1:7" s="97" customFormat="1" ht="27.75" customHeight="1" thickTop="1" thickBot="1" x14ac:dyDescent="0.4">
      <c r="A14" s="118"/>
      <c r="B14" s="119"/>
      <c r="C14" s="120" t="s">
        <v>87</v>
      </c>
      <c r="D14" s="121"/>
      <c r="E14" s="122">
        <f>ROUND(SUM(F5:F11),2)</f>
        <v>0</v>
      </c>
      <c r="F14" s="123"/>
    </row>
    <row r="18" spans="1:6" ht="14.5" x14ac:dyDescent="0.35">
      <c r="A18" s="124" t="s">
        <v>88</v>
      </c>
      <c r="B18" s="124"/>
    </row>
    <row r="20" spans="1:6" ht="14.5" x14ac:dyDescent="0.25">
      <c r="D20" s="127" t="s">
        <v>89</v>
      </c>
      <c r="E20" s="128"/>
      <c r="F20" s="129"/>
    </row>
    <row r="22" spans="1:6" ht="14.5" x14ac:dyDescent="0.25">
      <c r="E22" s="190" t="s">
        <v>90</v>
      </c>
      <c r="F22" s="190"/>
    </row>
    <row r="23" spans="1:6" ht="14.5" x14ac:dyDescent="0.25">
      <c r="E23" s="191" t="s">
        <v>91</v>
      </c>
      <c r="F23" s="191"/>
    </row>
  </sheetData>
  <protectedRanges>
    <protectedRange sqref="C6 A6" name="Oblast2_4_3"/>
  </protectedRanges>
  <mergeCells count="4">
    <mergeCell ref="A2:D2"/>
    <mergeCell ref="A3:B3"/>
    <mergeCell ref="E22:F22"/>
    <mergeCell ref="E23:F23"/>
  </mergeCells>
  <conditionalFormatting sqref="E12:E13">
    <cfRule type="cellIs" dxfId="98" priority="2" operator="equal">
      <formula>0</formula>
    </cfRule>
  </conditionalFormatting>
  <conditionalFormatting sqref="E10">
    <cfRule type="cellIs" dxfId="97" priority="1" operator="equal">
      <formula>0</formula>
    </cfRule>
  </conditionalFormatting>
  <dataValidations count="2">
    <dataValidation allowBlank="1" showInputMessage="1" showErrorMessage="1" prompt="Číslo PS ve formátu_x000a_PS-XX-XX-XX" sqref="B6"/>
    <dataValidation allowBlank="1" showInputMessage="1" showErrorMessage="1" prompt="Název provozního souboru BEZ čísla PS." sqref="C6"/>
  </dataValidations>
  <printOptions horizontalCentered="1"/>
  <pageMargins left="0.78740157480314965" right="0.78740157480314965" top="0.59055118110236227" bottom="0.55118110236220474" header="0.43307086614173229" footer="0.39370078740157483"/>
  <pageSetup paperSize="9" scale="73" fitToHeight="0" orientation="landscape" horizontalDpi="300" verticalDpi="98" r:id="rId1"/>
  <headerFooter alignWithMargins="0">
    <oddHeader>&amp;C&amp;"Arial CE,Tučné"&amp;14Rekapitulace ceny</oddHeader>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E7"/>
  <sheetViews>
    <sheetView zoomScaleNormal="100" zoomScaleSheetLayoutView="100" workbookViewId="0">
      <pane ySplit="6" topLeftCell="A7" activePane="bottomLeft" state="frozen"/>
      <selection pane="bottomLeft" activeCell="D9" sqref="D9"/>
    </sheetView>
  </sheetViews>
  <sheetFormatPr defaultRowHeight="14.5" x14ac:dyDescent="0.35"/>
  <cols>
    <col min="1" max="1" width="13.453125" style="3" customWidth="1"/>
    <col min="2" max="2" width="30.1796875" style="4" customWidth="1"/>
    <col min="3" max="3" width="115.81640625" style="4" customWidth="1"/>
    <col min="4" max="4" width="26.1796875" style="4" customWidth="1"/>
    <col min="5" max="5" width="23.453125" style="3" customWidth="1"/>
  </cols>
  <sheetData>
    <row r="1" spans="1:5" ht="39" customHeight="1" thickBot="1" x14ac:dyDescent="0.4">
      <c r="A1" s="194" t="s">
        <v>4</v>
      </c>
      <c r="B1" s="195"/>
      <c r="C1" s="195"/>
      <c r="D1" s="12" t="s">
        <v>5</v>
      </c>
      <c r="E1" s="14">
        <f>SUM(E7:E7)</f>
        <v>0</v>
      </c>
    </row>
    <row r="2" spans="1:5" s="2" customFormat="1" ht="21.75" customHeight="1" x14ac:dyDescent="0.35">
      <c r="A2" s="19"/>
      <c r="B2" s="20"/>
      <c r="C2" s="198" t="s">
        <v>103</v>
      </c>
      <c r="D2" s="199"/>
      <c r="E2" s="21"/>
    </row>
    <row r="3" spans="1:5" s="2" customFormat="1" ht="21.75" customHeight="1" x14ac:dyDescent="0.35">
      <c r="A3" s="22"/>
      <c r="B3" s="23"/>
      <c r="C3" s="242" t="s">
        <v>111</v>
      </c>
      <c r="D3" s="243"/>
      <c r="E3" s="24"/>
    </row>
    <row r="4" spans="1:5" s="2" customFormat="1" ht="21.75" customHeight="1" thickBot="1" x14ac:dyDescent="0.4">
      <c r="A4" s="25"/>
      <c r="B4" s="26"/>
      <c r="C4" s="196"/>
      <c r="D4" s="197"/>
      <c r="E4" s="27"/>
    </row>
    <row r="5" spans="1:5" s="2" customFormat="1" ht="21.75" customHeight="1" x14ac:dyDescent="0.35">
      <c r="A5" s="5"/>
      <c r="B5" s="6"/>
      <c r="C5" s="192" t="s">
        <v>2</v>
      </c>
      <c r="D5" s="193"/>
      <c r="E5" s="11"/>
    </row>
    <row r="6" spans="1:5" s="2" customFormat="1" ht="36" customHeight="1" thickBot="1" x14ac:dyDescent="0.4">
      <c r="A6" s="8" t="s">
        <v>0</v>
      </c>
      <c r="B6" s="7" t="s">
        <v>1</v>
      </c>
      <c r="C6" s="9" t="s">
        <v>3</v>
      </c>
      <c r="D6" s="10" t="s">
        <v>7</v>
      </c>
      <c r="E6" s="13" t="s">
        <v>6</v>
      </c>
    </row>
    <row r="7" spans="1:5" s="1" customFormat="1" ht="305" thickTop="1" x14ac:dyDescent="0.35">
      <c r="A7" s="15" t="s">
        <v>105</v>
      </c>
      <c r="B7" s="16" t="s">
        <v>102</v>
      </c>
      <c r="C7" s="28" t="s">
        <v>110</v>
      </c>
      <c r="D7" s="17"/>
      <c r="E7" s="18"/>
    </row>
  </sheetData>
  <mergeCells count="5">
    <mergeCell ref="C5:D5"/>
    <mergeCell ref="A1:C1"/>
    <mergeCell ref="C4:D4"/>
    <mergeCell ref="C3:D3"/>
    <mergeCell ref="C2:D2"/>
  </mergeCells>
  <printOptions headings="1"/>
  <pageMargins left="0.23622047244094491" right="0.23622047244094491" top="0.74803149606299213" bottom="0.74803149606299213" header="0.31496062992125984" footer="0.31496062992125984"/>
  <pageSetup paperSize="9" scale="67" fitToHeight="0" orientation="landscape" r:id="rId1"/>
  <headerFooter>
    <oddFooter>Stránka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3"/>
  <sheetViews>
    <sheetView showGridLines="0" tabSelected="1" topLeftCell="E1" zoomScale="128" zoomScaleNormal="128" zoomScaleSheetLayoutView="85" workbookViewId="0">
      <selection activeCell="F6" sqref="F6:H6"/>
    </sheetView>
  </sheetViews>
  <sheetFormatPr defaultColWidth="9.1796875" defaultRowHeight="10" x14ac:dyDescent="0.2"/>
  <cols>
    <col min="1" max="1" width="3.1796875" style="65" hidden="1" customWidth="1"/>
    <col min="2" max="2" width="8.54296875" style="65" customWidth="1"/>
    <col min="3" max="3" width="10.54296875" style="65" customWidth="1"/>
    <col min="4" max="4" width="10" style="65" customWidth="1"/>
    <col min="5" max="5" width="11.453125" style="65" customWidth="1"/>
    <col min="6" max="6" width="74.1796875" style="65" customWidth="1"/>
    <col min="7" max="7" width="9" style="66" customWidth="1"/>
    <col min="8" max="8" width="13" style="66" customWidth="1"/>
    <col min="9" max="9" width="10.81640625" style="66" customWidth="1"/>
    <col min="10" max="10" width="10.1796875" style="66" customWidth="1"/>
    <col min="11" max="11" width="12.81640625" style="66" customWidth="1"/>
    <col min="12" max="12" width="19" style="66" customWidth="1"/>
    <col min="13" max="14" width="28.26953125" style="65" customWidth="1"/>
    <col min="15" max="15" width="9.1796875" style="65" customWidth="1"/>
    <col min="16" max="16384" width="9.1796875" style="65"/>
  </cols>
  <sheetData>
    <row r="1" spans="1:15" s="29" customFormat="1" ht="30.75" customHeight="1" thickTop="1" thickBot="1" x14ac:dyDescent="0.4">
      <c r="B1" s="231" t="s">
        <v>8</v>
      </c>
      <c r="C1" s="232"/>
      <c r="D1" s="232"/>
      <c r="E1" s="131"/>
      <c r="F1" s="131" t="s">
        <v>9</v>
      </c>
      <c r="G1" s="131"/>
      <c r="H1" s="132"/>
      <c r="I1" s="133"/>
      <c r="J1" s="134"/>
      <c r="K1" s="134"/>
      <c r="L1" s="135" t="str">
        <f>D3</f>
        <v>SO 98-98</v>
      </c>
      <c r="M1" s="30"/>
    </row>
    <row r="2" spans="1:15" s="29" customFormat="1" ht="57" customHeight="1" thickTop="1" thickBot="1" x14ac:dyDescent="0.4">
      <c r="B2" s="233" t="s">
        <v>10</v>
      </c>
      <c r="C2" s="234"/>
      <c r="D2" s="136"/>
      <c r="E2" s="137"/>
      <c r="F2" s="138" t="s">
        <v>101</v>
      </c>
      <c r="G2" s="139"/>
      <c r="H2" s="140"/>
      <c r="I2" s="235" t="s">
        <v>11</v>
      </c>
      <c r="J2" s="236"/>
      <c r="K2" s="237">
        <f>SUMIFS(L:L,B:B,"SOUČET")</f>
        <v>0</v>
      </c>
      <c r="L2" s="238"/>
    </row>
    <row r="3" spans="1:15" s="29" customFormat="1" ht="42.75" customHeight="1" thickTop="1" thickBot="1" x14ac:dyDescent="0.4">
      <c r="B3" s="141" t="s">
        <v>12</v>
      </c>
      <c r="C3" s="142"/>
      <c r="D3" s="239" t="s">
        <v>13</v>
      </c>
      <c r="E3" s="239"/>
      <c r="F3" s="143" t="s">
        <v>14</v>
      </c>
      <c r="G3" s="144"/>
      <c r="H3" s="145"/>
      <c r="I3" s="31"/>
      <c r="J3" s="32"/>
      <c r="K3" s="240"/>
      <c r="L3" s="241"/>
    </row>
    <row r="4" spans="1:15" s="29" customFormat="1" ht="18" customHeight="1" thickTop="1" x14ac:dyDescent="0.35">
      <c r="B4" s="222" t="s">
        <v>15</v>
      </c>
      <c r="C4" s="216"/>
      <c r="D4" s="223"/>
      <c r="E4" s="146" t="s">
        <v>16</v>
      </c>
      <c r="F4" s="147" t="s">
        <v>97</v>
      </c>
      <c r="G4" s="148"/>
      <c r="H4" s="149"/>
      <c r="I4" s="224" t="s">
        <v>17</v>
      </c>
      <c r="J4" s="225"/>
      <c r="K4" s="150"/>
      <c r="L4" s="151"/>
    </row>
    <row r="5" spans="1:15" s="29" customFormat="1" ht="18" customHeight="1" x14ac:dyDescent="0.35">
      <c r="B5" s="152" t="s">
        <v>18</v>
      </c>
      <c r="C5" s="153"/>
      <c r="D5" s="153"/>
      <c r="E5" s="146" t="s">
        <v>19</v>
      </c>
      <c r="F5" s="226" t="str">
        <f>IF((E5="Stádium 2"),"  Dokumentace pro územní řízení - DUR",(IF((E5="Stádium 3"),"  Projektová dokumentace (DOS/DSP)","")))</f>
        <v xml:space="preserve">  Projektová dokumentace (DOS/DSP)</v>
      </c>
      <c r="G5" s="226"/>
      <c r="H5" s="227"/>
      <c r="I5" s="228" t="s">
        <v>20</v>
      </c>
      <c r="J5" s="223"/>
      <c r="K5" s="154" t="s">
        <v>104</v>
      </c>
      <c r="L5" s="155"/>
    </row>
    <row r="6" spans="1:15" s="29" customFormat="1" ht="18" customHeight="1" x14ac:dyDescent="0.3">
      <c r="B6" s="152" t="s">
        <v>21</v>
      </c>
      <c r="C6" s="153"/>
      <c r="D6" s="153"/>
      <c r="E6" s="154" t="s">
        <v>98</v>
      </c>
      <c r="F6" s="229"/>
      <c r="G6" s="229"/>
      <c r="H6" s="230"/>
      <c r="I6" s="228" t="s">
        <v>22</v>
      </c>
      <c r="J6" s="223"/>
      <c r="K6" s="154"/>
      <c r="L6" s="155"/>
      <c r="O6" s="33"/>
    </row>
    <row r="7" spans="1:15" s="29" customFormat="1" ht="18" customHeight="1" x14ac:dyDescent="0.25">
      <c r="B7" s="210" t="s">
        <v>23</v>
      </c>
      <c r="C7" s="211"/>
      <c r="D7" s="211"/>
      <c r="E7" s="156">
        <v>44501</v>
      </c>
      <c r="F7" s="212" t="s">
        <v>24</v>
      </c>
      <c r="G7" s="213"/>
      <c r="H7" s="214"/>
      <c r="I7" s="215" t="s">
        <v>25</v>
      </c>
      <c r="J7" s="216"/>
      <c r="K7" s="157">
        <v>2021</v>
      </c>
      <c r="L7" s="158"/>
      <c r="O7" s="34"/>
    </row>
    <row r="8" spans="1:15" s="29" customFormat="1" ht="19.5" customHeight="1" thickBot="1" x14ac:dyDescent="0.4">
      <c r="B8" s="217" t="s">
        <v>26</v>
      </c>
      <c r="C8" s="218"/>
      <c r="D8" s="218"/>
      <c r="E8" s="159">
        <v>44896</v>
      </c>
      <c r="F8" s="35"/>
      <c r="G8" s="219"/>
      <c r="H8" s="220"/>
      <c r="I8" s="221" t="s">
        <v>27</v>
      </c>
      <c r="J8" s="211"/>
      <c r="K8" s="160"/>
      <c r="L8" s="161"/>
    </row>
    <row r="9" spans="1:15" s="29" customFormat="1" ht="9.75" customHeight="1" x14ac:dyDescent="0.35">
      <c r="B9" s="202" t="str">
        <f>F2</f>
        <v>PS 13-23-10 Beroun Trafostanice 22/0,4 kV – navýšení příkonu v rámci stavby „Optimalizace trati Beroun (včetně) – Králův Dvůr.</v>
      </c>
      <c r="C9" s="203"/>
      <c r="D9" s="203"/>
      <c r="E9" s="203"/>
      <c r="F9" s="203"/>
      <c r="G9" s="203"/>
      <c r="H9" s="203"/>
      <c r="I9" s="203"/>
      <c r="J9" s="203"/>
      <c r="K9" s="36" t="str">
        <f>$I$5</f>
        <v>ISPROFIN:</v>
      </c>
      <c r="L9" s="37" t="str">
        <f>K5</f>
        <v>521 371 0004</v>
      </c>
    </row>
    <row r="10" spans="1:15" s="29" customFormat="1" ht="15" customHeight="1" x14ac:dyDescent="0.35">
      <c r="B10" s="204" t="s">
        <v>28</v>
      </c>
      <c r="C10" s="206" t="s">
        <v>29</v>
      </c>
      <c r="D10" s="206" t="s">
        <v>30</v>
      </c>
      <c r="E10" s="206" t="s">
        <v>31</v>
      </c>
      <c r="F10" s="208" t="s">
        <v>32</v>
      </c>
      <c r="G10" s="208" t="s">
        <v>33</v>
      </c>
      <c r="H10" s="208" t="s">
        <v>34</v>
      </c>
      <c r="I10" s="206" t="s">
        <v>35</v>
      </c>
      <c r="J10" s="206" t="s">
        <v>36</v>
      </c>
      <c r="K10" s="200" t="s">
        <v>37</v>
      </c>
      <c r="L10" s="201"/>
    </row>
    <row r="11" spans="1:15" s="29" customFormat="1" ht="15" customHeight="1" x14ac:dyDescent="0.35">
      <c r="B11" s="204"/>
      <c r="C11" s="206"/>
      <c r="D11" s="206"/>
      <c r="E11" s="206"/>
      <c r="F11" s="208"/>
      <c r="G11" s="208"/>
      <c r="H11" s="208"/>
      <c r="I11" s="206"/>
      <c r="J11" s="206"/>
      <c r="K11" s="200"/>
      <c r="L11" s="201"/>
    </row>
    <row r="12" spans="1:15" s="29" customFormat="1" ht="12.75" customHeight="1" thickBot="1" x14ac:dyDescent="0.4">
      <c r="B12" s="205"/>
      <c r="C12" s="207"/>
      <c r="D12" s="207"/>
      <c r="E12" s="207"/>
      <c r="F12" s="209"/>
      <c r="G12" s="209"/>
      <c r="H12" s="209"/>
      <c r="I12" s="207"/>
      <c r="J12" s="207"/>
      <c r="K12" s="130" t="s">
        <v>38</v>
      </c>
      <c r="L12" s="38" t="s">
        <v>39</v>
      </c>
    </row>
    <row r="13" spans="1:15" s="45" customFormat="1" ht="15" customHeight="1" thickBot="1" x14ac:dyDescent="0.4">
      <c r="A13" s="39" t="s">
        <v>40</v>
      </c>
      <c r="B13" s="40" t="s">
        <v>41</v>
      </c>
      <c r="C13" s="41">
        <v>1</v>
      </c>
      <c r="D13" s="42"/>
      <c r="E13" s="42"/>
      <c r="F13" s="43" t="s">
        <v>42</v>
      </c>
      <c r="G13" s="41"/>
      <c r="H13" s="41"/>
      <c r="I13" s="41"/>
      <c r="J13" s="41"/>
      <c r="K13" s="41"/>
      <c r="L13" s="44"/>
    </row>
    <row r="14" spans="1:15" s="45" customFormat="1" ht="13.5" customHeight="1" thickBot="1" x14ac:dyDescent="0.4">
      <c r="A14" s="162" t="s">
        <v>43</v>
      </c>
      <c r="B14" s="46">
        <f>1+MAX($B$13:B13)</f>
        <v>1</v>
      </c>
      <c r="C14" s="163" t="str">
        <f>CONCATENATE("VSEOB00",B14)</f>
        <v>VSEOB001</v>
      </c>
      <c r="D14" s="48"/>
      <c r="E14" s="164" t="s">
        <v>44</v>
      </c>
      <c r="F14" s="165" t="s">
        <v>45</v>
      </c>
      <c r="G14" s="164" t="s">
        <v>46</v>
      </c>
      <c r="H14" s="166">
        <v>3</v>
      </c>
      <c r="I14" s="164"/>
      <c r="J14" s="167" t="str">
        <f>IF(I14=0,"",I14*H14)</f>
        <v/>
      </c>
      <c r="K14" s="168"/>
      <c r="L14" s="169">
        <f>ROUND((ROUND(H14,3))*(ROUND(K14,2)),2)</f>
        <v>0</v>
      </c>
    </row>
    <row r="15" spans="1:15" s="45" customFormat="1" ht="12.75" customHeight="1" x14ac:dyDescent="0.35">
      <c r="A15" s="162" t="s">
        <v>47</v>
      </c>
      <c r="B15" s="51"/>
      <c r="C15" s="170"/>
      <c r="D15" s="170"/>
      <c r="E15" s="170"/>
      <c r="F15" s="171" t="s">
        <v>48</v>
      </c>
      <c r="G15" s="172"/>
      <c r="H15" s="172"/>
      <c r="I15" s="172"/>
      <c r="J15" s="172"/>
      <c r="K15" s="172"/>
      <c r="L15" s="53"/>
    </row>
    <row r="16" spans="1:15" s="45" customFormat="1" ht="12.75" customHeight="1" x14ac:dyDescent="0.35">
      <c r="A16" s="162" t="s">
        <v>49</v>
      </c>
      <c r="B16" s="51"/>
      <c r="C16" s="170"/>
      <c r="D16" s="170"/>
      <c r="E16" s="170"/>
      <c r="F16" s="173" t="s">
        <v>50</v>
      </c>
      <c r="G16" s="172"/>
      <c r="H16" s="172"/>
      <c r="I16" s="172"/>
      <c r="J16" s="172"/>
      <c r="K16" s="172"/>
      <c r="L16" s="53"/>
    </row>
    <row r="17" spans="1:12" s="45" customFormat="1" ht="81" customHeight="1" thickBot="1" x14ac:dyDescent="0.4">
      <c r="A17" s="162" t="s">
        <v>51</v>
      </c>
      <c r="B17" s="54"/>
      <c r="C17" s="55"/>
      <c r="D17" s="55"/>
      <c r="E17" s="55"/>
      <c r="F17" s="174" t="s">
        <v>52</v>
      </c>
      <c r="G17" s="56"/>
      <c r="H17" s="56"/>
      <c r="I17" s="56"/>
      <c r="J17" s="56"/>
      <c r="K17" s="56"/>
      <c r="L17" s="57"/>
    </row>
    <row r="18" spans="1:12" s="45" customFormat="1" ht="13.5" customHeight="1" thickBot="1" x14ac:dyDescent="0.4">
      <c r="A18" s="162" t="s">
        <v>43</v>
      </c>
      <c r="B18" s="46">
        <f>1+MAX($B$13:B17)</f>
        <v>2</v>
      </c>
      <c r="C18" s="175" t="str">
        <f>CONCATENATE("VSEOB00",B18)</f>
        <v>VSEOB002</v>
      </c>
      <c r="D18" s="48"/>
      <c r="E18" s="164" t="s">
        <v>44</v>
      </c>
      <c r="F18" s="165" t="s">
        <v>53</v>
      </c>
      <c r="G18" s="164" t="s">
        <v>46</v>
      </c>
      <c r="H18" s="166">
        <v>3</v>
      </c>
      <c r="I18" s="164"/>
      <c r="J18" s="167" t="str">
        <f>IF(I18=0,"",I18*H18)</f>
        <v/>
      </c>
      <c r="K18" s="168"/>
      <c r="L18" s="176">
        <f>ROUND((ROUND(H18,3))*(ROUND(K18,2)),2)</f>
        <v>0</v>
      </c>
    </row>
    <row r="19" spans="1:12" s="45" customFormat="1" ht="12.75" customHeight="1" x14ac:dyDescent="0.35">
      <c r="A19" s="162" t="s">
        <v>47</v>
      </c>
      <c r="B19" s="51"/>
      <c r="C19" s="170"/>
      <c r="D19" s="170"/>
      <c r="E19" s="170"/>
      <c r="F19" s="171" t="s">
        <v>54</v>
      </c>
      <c r="G19" s="172"/>
      <c r="H19" s="172"/>
      <c r="I19" s="172"/>
      <c r="J19" s="172"/>
      <c r="K19" s="172"/>
      <c r="L19" s="53"/>
    </row>
    <row r="20" spans="1:12" s="45" customFormat="1" ht="12.75" customHeight="1" x14ac:dyDescent="0.35">
      <c r="A20" s="162" t="s">
        <v>49</v>
      </c>
      <c r="B20" s="51"/>
      <c r="C20" s="170"/>
      <c r="D20" s="170"/>
      <c r="E20" s="170"/>
      <c r="F20" s="173" t="s">
        <v>50</v>
      </c>
      <c r="G20" s="172"/>
      <c r="H20" s="172"/>
      <c r="I20" s="172"/>
      <c r="J20" s="172"/>
      <c r="K20" s="172"/>
      <c r="L20" s="53"/>
    </row>
    <row r="21" spans="1:12" s="45" customFormat="1" ht="42.75" customHeight="1" thickBot="1" x14ac:dyDescent="0.4">
      <c r="A21" s="162" t="s">
        <v>51</v>
      </c>
      <c r="B21" s="54"/>
      <c r="C21" s="55"/>
      <c r="D21" s="55"/>
      <c r="E21" s="55"/>
      <c r="F21" s="174" t="s">
        <v>55</v>
      </c>
      <c r="G21" s="56"/>
      <c r="H21" s="56"/>
      <c r="I21" s="56"/>
      <c r="J21" s="56"/>
      <c r="K21" s="56"/>
      <c r="L21" s="57"/>
    </row>
    <row r="22" spans="1:12" s="45" customFormat="1" ht="13.5" customHeight="1" thickBot="1" x14ac:dyDescent="0.4">
      <c r="A22" s="162" t="s">
        <v>43</v>
      </c>
      <c r="B22" s="46">
        <f>1+MAX($B$17:B21)</f>
        <v>3</v>
      </c>
      <c r="C22" s="175" t="str">
        <f>CONCATENATE("VSEOB00",B22)</f>
        <v>VSEOB003</v>
      </c>
      <c r="D22" s="48"/>
      <c r="E22" s="164" t="s">
        <v>44</v>
      </c>
      <c r="F22" s="165" t="s">
        <v>56</v>
      </c>
      <c r="G22" s="164" t="s">
        <v>46</v>
      </c>
      <c r="H22" s="166">
        <v>3</v>
      </c>
      <c r="I22" s="164"/>
      <c r="J22" s="167" t="str">
        <f>IF(I22=0,"",I22*H22)</f>
        <v/>
      </c>
      <c r="K22" s="168"/>
      <c r="L22" s="177">
        <f>ROUND((ROUND(H22,3))*(ROUND(K22,2)),2)</f>
        <v>0</v>
      </c>
    </row>
    <row r="23" spans="1:12" s="45" customFormat="1" ht="12.75" customHeight="1" x14ac:dyDescent="0.35">
      <c r="A23" s="162" t="s">
        <v>47</v>
      </c>
      <c r="B23" s="51"/>
      <c r="C23" s="170"/>
      <c r="D23" s="170"/>
      <c r="E23" s="170"/>
      <c r="F23" s="171" t="s">
        <v>57</v>
      </c>
      <c r="G23" s="172"/>
      <c r="H23" s="172"/>
      <c r="I23" s="172"/>
      <c r="J23" s="172"/>
      <c r="K23" s="172"/>
      <c r="L23" s="53"/>
    </row>
    <row r="24" spans="1:12" s="45" customFormat="1" ht="12.75" customHeight="1" x14ac:dyDescent="0.35">
      <c r="A24" s="162" t="s">
        <v>49</v>
      </c>
      <c r="B24" s="51"/>
      <c r="C24" s="170"/>
      <c r="D24" s="170"/>
      <c r="E24" s="170"/>
      <c r="F24" s="173" t="s">
        <v>50</v>
      </c>
      <c r="G24" s="172"/>
      <c r="H24" s="172"/>
      <c r="I24" s="172"/>
      <c r="J24" s="172"/>
      <c r="K24" s="172"/>
      <c r="L24" s="53"/>
    </row>
    <row r="25" spans="1:12" s="45" customFormat="1" ht="51.75" customHeight="1" thickBot="1" x14ac:dyDescent="0.4">
      <c r="A25" s="162" t="s">
        <v>51</v>
      </c>
      <c r="B25" s="54"/>
      <c r="C25" s="55"/>
      <c r="D25" s="55"/>
      <c r="E25" s="55"/>
      <c r="F25" s="174" t="s">
        <v>58</v>
      </c>
      <c r="G25" s="56"/>
      <c r="H25" s="56"/>
      <c r="I25" s="56"/>
      <c r="J25" s="56"/>
      <c r="K25" s="56"/>
      <c r="L25" s="57"/>
    </row>
    <row r="26" spans="1:12" ht="13.5" thickBot="1" x14ac:dyDescent="0.25">
      <c r="A26" s="59" t="s">
        <v>59</v>
      </c>
      <c r="B26" s="60" t="s">
        <v>60</v>
      </c>
      <c r="C26" s="61" t="s">
        <v>61</v>
      </c>
      <c r="D26" s="62"/>
      <c r="E26" s="62"/>
      <c r="F26" s="63" t="s">
        <v>42</v>
      </c>
      <c r="G26" s="61"/>
      <c r="H26" s="61"/>
      <c r="I26" s="61"/>
      <c r="J26" s="61"/>
      <c r="K26" s="61"/>
      <c r="L26" s="64">
        <f>SUM(L14:L25)</f>
        <v>0</v>
      </c>
    </row>
    <row r="27" spans="1:12" ht="13.5" thickBot="1" x14ac:dyDescent="0.25">
      <c r="A27" s="39" t="s">
        <v>40</v>
      </c>
      <c r="B27" s="40" t="s">
        <v>41</v>
      </c>
      <c r="C27" s="41">
        <v>2</v>
      </c>
      <c r="D27" s="42"/>
      <c r="E27" s="42"/>
      <c r="F27" s="43" t="s">
        <v>62</v>
      </c>
      <c r="G27" s="41"/>
      <c r="H27" s="41"/>
      <c r="I27" s="41"/>
      <c r="J27" s="41"/>
      <c r="K27" s="41"/>
      <c r="L27" s="44"/>
    </row>
    <row r="28" spans="1:12" s="45" customFormat="1" ht="13.5" customHeight="1" thickBot="1" x14ac:dyDescent="0.4">
      <c r="A28" s="162" t="s">
        <v>43</v>
      </c>
      <c r="B28" s="46">
        <f>1+MAX($B$13:B27)</f>
        <v>4</v>
      </c>
      <c r="C28" s="175" t="str">
        <f>CONCATENATE("VSEOB00",B28)</f>
        <v>VSEOB004</v>
      </c>
      <c r="D28" s="48"/>
      <c r="E28" s="164" t="s">
        <v>44</v>
      </c>
      <c r="F28" s="165" t="s">
        <v>63</v>
      </c>
      <c r="G28" s="164" t="s">
        <v>46</v>
      </c>
      <c r="H28" s="166">
        <v>1</v>
      </c>
      <c r="I28" s="164"/>
      <c r="J28" s="167" t="str">
        <f>IF(I28=0,"",I28*H28)</f>
        <v/>
      </c>
      <c r="K28" s="168"/>
      <c r="L28" s="177">
        <f>ROUND((ROUND(H28,3))*(ROUND(K28,2)),2)</f>
        <v>0</v>
      </c>
    </row>
    <row r="29" spans="1:12" s="45" customFormat="1" ht="12.75" customHeight="1" x14ac:dyDescent="0.35">
      <c r="A29" s="162" t="s">
        <v>47</v>
      </c>
      <c r="B29" s="51"/>
      <c r="C29" s="170"/>
      <c r="D29" s="170"/>
      <c r="E29" s="170"/>
      <c r="F29" s="171" t="s">
        <v>64</v>
      </c>
      <c r="G29" s="172"/>
      <c r="H29" s="172"/>
      <c r="I29" s="172"/>
      <c r="J29" s="172"/>
      <c r="K29" s="172"/>
      <c r="L29" s="53"/>
    </row>
    <row r="30" spans="1:12" s="45" customFormat="1" ht="12.75" customHeight="1" x14ac:dyDescent="0.35">
      <c r="A30" s="162" t="s">
        <v>49</v>
      </c>
      <c r="B30" s="51"/>
      <c r="C30" s="170"/>
      <c r="D30" s="170"/>
      <c r="E30" s="170"/>
      <c r="F30" s="173" t="s">
        <v>50</v>
      </c>
      <c r="G30" s="172"/>
      <c r="H30" s="172"/>
      <c r="I30" s="172"/>
      <c r="J30" s="172"/>
      <c r="K30" s="172"/>
      <c r="L30" s="53"/>
    </row>
    <row r="31" spans="1:12" s="45" customFormat="1" ht="75" customHeight="1" thickBot="1" x14ac:dyDescent="0.4">
      <c r="A31" s="162" t="s">
        <v>51</v>
      </c>
      <c r="B31" s="54"/>
      <c r="C31" s="55"/>
      <c r="D31" s="55"/>
      <c r="E31" s="55"/>
      <c r="F31" s="174" t="s">
        <v>65</v>
      </c>
      <c r="G31" s="56"/>
      <c r="H31" s="56"/>
      <c r="I31" s="56"/>
      <c r="J31" s="56"/>
      <c r="K31" s="56"/>
      <c r="L31" s="57"/>
    </row>
    <row r="32" spans="1:12" s="45" customFormat="1" ht="13.5" customHeight="1" thickBot="1" x14ac:dyDescent="0.4">
      <c r="A32" s="45" t="s">
        <v>43</v>
      </c>
      <c r="B32" s="46">
        <f>1+MAX($B$13:B31)</f>
        <v>5</v>
      </c>
      <c r="C32" s="58" t="s">
        <v>66</v>
      </c>
      <c r="D32" s="48"/>
      <c r="E32" s="47" t="s">
        <v>44</v>
      </c>
      <c r="F32" s="178" t="s">
        <v>67</v>
      </c>
      <c r="G32" s="47" t="s">
        <v>46</v>
      </c>
      <c r="H32" s="49">
        <v>1</v>
      </c>
      <c r="I32" s="47"/>
      <c r="J32" s="50" t="str">
        <f>IF(I32=0,"",I32*H32)</f>
        <v/>
      </c>
      <c r="K32" s="179"/>
      <c r="L32" s="180">
        <f>ROUND((ROUND(H32,3))*(ROUND(K32,2)),2)</f>
        <v>0</v>
      </c>
    </row>
    <row r="33" spans="1:12" s="45" customFormat="1" ht="12.75" customHeight="1" x14ac:dyDescent="0.35">
      <c r="A33" s="45" t="s">
        <v>47</v>
      </c>
      <c r="B33" s="51"/>
      <c r="F33" s="181" t="s">
        <v>68</v>
      </c>
      <c r="G33" s="52"/>
      <c r="H33" s="52"/>
      <c r="I33" s="52"/>
      <c r="J33" s="52"/>
      <c r="K33" s="52"/>
      <c r="L33" s="53"/>
    </row>
    <row r="34" spans="1:12" s="45" customFormat="1" ht="12.75" customHeight="1" x14ac:dyDescent="0.35">
      <c r="A34" s="45" t="s">
        <v>49</v>
      </c>
      <c r="B34" s="51"/>
      <c r="F34" s="182" t="s">
        <v>50</v>
      </c>
      <c r="G34" s="52"/>
      <c r="H34" s="52"/>
      <c r="I34" s="52"/>
      <c r="J34" s="52"/>
      <c r="K34" s="52"/>
      <c r="L34" s="53"/>
    </row>
    <row r="35" spans="1:12" s="45" customFormat="1" ht="60" customHeight="1" thickBot="1" x14ac:dyDescent="0.4">
      <c r="A35" s="45" t="s">
        <v>51</v>
      </c>
      <c r="B35" s="54"/>
      <c r="C35" s="55"/>
      <c r="D35" s="55"/>
      <c r="E35" s="55"/>
      <c r="F35" s="183" t="s">
        <v>69</v>
      </c>
      <c r="G35" s="56"/>
      <c r="H35" s="56"/>
      <c r="I35" s="56"/>
      <c r="J35" s="56"/>
      <c r="K35" s="56"/>
      <c r="L35" s="57"/>
    </row>
    <row r="36" spans="1:12" s="45" customFormat="1" ht="13.5" customHeight="1" thickBot="1" x14ac:dyDescent="0.4">
      <c r="A36" s="45" t="s">
        <v>43</v>
      </c>
      <c r="B36" s="46">
        <f>1+MAX($B$13:B35)</f>
        <v>6</v>
      </c>
      <c r="C36" s="58" t="s">
        <v>93</v>
      </c>
      <c r="D36" s="48"/>
      <c r="E36" s="47" t="s">
        <v>44</v>
      </c>
      <c r="F36" s="178" t="s">
        <v>94</v>
      </c>
      <c r="G36" s="47" t="s">
        <v>46</v>
      </c>
      <c r="H36" s="49">
        <v>1</v>
      </c>
      <c r="I36" s="47"/>
      <c r="J36" s="50" t="str">
        <f>IF(I36=0,"",I36*H36)</f>
        <v/>
      </c>
      <c r="K36" s="179"/>
      <c r="L36" s="180">
        <f>ROUND((ROUND(H36,3))*(ROUND(K36,2)),2)</f>
        <v>0</v>
      </c>
    </row>
    <row r="37" spans="1:12" s="45" customFormat="1" ht="12.75" customHeight="1" x14ac:dyDescent="0.35">
      <c r="A37" s="45" t="s">
        <v>47</v>
      </c>
      <c r="B37" s="51"/>
      <c r="F37" s="181" t="s">
        <v>95</v>
      </c>
      <c r="G37" s="52"/>
      <c r="H37" s="52"/>
      <c r="I37" s="52"/>
      <c r="J37" s="52"/>
      <c r="K37" s="52"/>
      <c r="L37" s="53"/>
    </row>
    <row r="38" spans="1:12" s="45" customFormat="1" ht="12.75" customHeight="1" x14ac:dyDescent="0.35">
      <c r="A38" s="45" t="s">
        <v>49</v>
      </c>
      <c r="B38" s="51"/>
      <c r="F38" s="182" t="s">
        <v>109</v>
      </c>
      <c r="G38" s="52"/>
      <c r="H38" s="52"/>
      <c r="I38" s="52"/>
      <c r="J38" s="52"/>
      <c r="K38" s="52"/>
      <c r="L38" s="53"/>
    </row>
    <row r="39" spans="1:12" s="45" customFormat="1" ht="20.5" thickBot="1" x14ac:dyDescent="0.4">
      <c r="A39" s="45" t="s">
        <v>51</v>
      </c>
      <c r="B39" s="54"/>
      <c r="C39" s="55"/>
      <c r="D39" s="55"/>
      <c r="E39" s="55"/>
      <c r="F39" s="183" t="s">
        <v>96</v>
      </c>
      <c r="G39" s="56"/>
      <c r="H39" s="56"/>
      <c r="I39" s="56"/>
      <c r="J39" s="56"/>
      <c r="K39" s="56"/>
      <c r="L39" s="57"/>
    </row>
    <row r="40" spans="1:12" ht="13.5" thickBot="1" x14ac:dyDescent="0.25">
      <c r="A40" s="59" t="s">
        <v>59</v>
      </c>
      <c r="B40" s="60" t="s">
        <v>60</v>
      </c>
      <c r="C40" s="61" t="s">
        <v>61</v>
      </c>
      <c r="D40" s="62"/>
      <c r="E40" s="62"/>
      <c r="F40" s="63" t="s">
        <v>62</v>
      </c>
      <c r="G40" s="61"/>
      <c r="H40" s="61"/>
      <c r="I40" s="61"/>
      <c r="J40" s="61"/>
      <c r="K40" s="61"/>
      <c r="L40" s="64">
        <f>SUM(L28:L39)</f>
        <v>0</v>
      </c>
    </row>
    <row r="41" spans="1:12" ht="12.75" customHeight="1" x14ac:dyDescent="0.2"/>
    <row r="42" spans="1:12" ht="12.75" customHeight="1" x14ac:dyDescent="0.2"/>
    <row r="43" spans="1:12" ht="60" customHeight="1" x14ac:dyDescent="0.2"/>
  </sheetData>
  <sheetProtection formatCells="0" formatColumns="0" formatRows="0" insertColumns="0" insertRows="0" deleteColumns="0" deleteRows="0" sort="0" autoFilter="0"/>
  <autoFilter ref="A12:L12"/>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96" priority="97">
      <formula>$E$5="Ostatní"</formula>
    </cfRule>
    <cfRule type="expression" dxfId="95" priority="98">
      <formula>$E$6="Ostatní"</formula>
    </cfRule>
  </conditionalFormatting>
  <conditionalFormatting sqref="F2">
    <cfRule type="expression" dxfId="94" priority="96">
      <formula>IF($F$2="Název stavby","Vybarvit",IF($F$2="","Vybarvit",""))="Vybarvit"</formula>
    </cfRule>
  </conditionalFormatting>
  <conditionalFormatting sqref="F3">
    <cfRule type="expression" dxfId="93" priority="94">
      <formula>IF($F$3="Název SO/PS","Vybarvit",IF($F$3="","Vybarvit",""))="Vybarvit"</formula>
    </cfRule>
  </conditionalFormatting>
  <conditionalFormatting sqref="K4">
    <cfRule type="expression" dxfId="92" priority="93">
      <formula>$K$4=""</formula>
    </cfRule>
  </conditionalFormatting>
  <conditionalFormatting sqref="L4">
    <cfRule type="expression" dxfId="91" priority="92">
      <formula>$L$4=""</formula>
    </cfRule>
  </conditionalFormatting>
  <conditionalFormatting sqref="E6">
    <cfRule type="expression" dxfId="90" priority="91">
      <formula>$E$6=""</formula>
    </cfRule>
  </conditionalFormatting>
  <conditionalFormatting sqref="E5">
    <cfRule type="expression" dxfId="89" priority="90">
      <formula>$E$5=""</formula>
    </cfRule>
  </conditionalFormatting>
  <conditionalFormatting sqref="E4">
    <cfRule type="expression" dxfId="88" priority="89">
      <formula>$E$4=""</formula>
    </cfRule>
  </conditionalFormatting>
  <conditionalFormatting sqref="C13">
    <cfRule type="expression" dxfId="87" priority="88">
      <formula>C13=""</formula>
    </cfRule>
  </conditionalFormatting>
  <conditionalFormatting sqref="F13">
    <cfRule type="expression" dxfId="86" priority="87">
      <formula>F13="Název dílu"</formula>
    </cfRule>
  </conditionalFormatting>
  <conditionalFormatting sqref="C18">
    <cfRule type="expression" dxfId="85" priority="74">
      <formula>C18=""</formula>
    </cfRule>
  </conditionalFormatting>
  <conditionalFormatting sqref="C14">
    <cfRule type="expression" dxfId="84" priority="86">
      <formula>C14=""</formula>
    </cfRule>
  </conditionalFormatting>
  <conditionalFormatting sqref="K18">
    <cfRule type="expression" dxfId="83" priority="64">
      <formula>K18=""</formula>
    </cfRule>
  </conditionalFormatting>
  <conditionalFormatting sqref="F14">
    <cfRule type="expression" dxfId="82" priority="84">
      <formula>F14=""</formula>
    </cfRule>
  </conditionalFormatting>
  <conditionalFormatting sqref="G18">
    <cfRule type="expression" dxfId="81" priority="68">
      <formula>G18=""</formula>
    </cfRule>
  </conditionalFormatting>
  <conditionalFormatting sqref="F24">
    <cfRule type="expression" dxfId="80" priority="59">
      <formula>F24=""</formula>
    </cfRule>
  </conditionalFormatting>
  <conditionalFormatting sqref="H18">
    <cfRule type="expression" dxfId="79" priority="67">
      <formula>H18=""</formula>
    </cfRule>
  </conditionalFormatting>
  <conditionalFormatting sqref="I18">
    <cfRule type="expression" dxfId="78" priority="66">
      <formula>I18=""</formula>
    </cfRule>
  </conditionalFormatting>
  <conditionalFormatting sqref="J18">
    <cfRule type="expression" dxfId="77" priority="65">
      <formula>J18=""</formula>
    </cfRule>
  </conditionalFormatting>
  <conditionalFormatting sqref="I22">
    <cfRule type="expression" dxfId="76" priority="55">
      <formula>I22=""</formula>
    </cfRule>
  </conditionalFormatting>
  <conditionalFormatting sqref="D18">
    <cfRule type="expression" dxfId="75" priority="63">
      <formula>D18=""</formula>
    </cfRule>
  </conditionalFormatting>
  <conditionalFormatting sqref="K22">
    <cfRule type="expression" dxfId="74" priority="53">
      <formula>K22=""</formula>
    </cfRule>
  </conditionalFormatting>
  <conditionalFormatting sqref="D22">
    <cfRule type="expression" dxfId="73" priority="52">
      <formula>D22=""</formula>
    </cfRule>
  </conditionalFormatting>
  <conditionalFormatting sqref="F20">
    <cfRule type="expression" dxfId="72" priority="70">
      <formula>F20=""</formula>
    </cfRule>
  </conditionalFormatting>
  <conditionalFormatting sqref="F21">
    <cfRule type="expression" dxfId="71" priority="69">
      <formula>F21=""</formula>
    </cfRule>
  </conditionalFormatting>
  <conditionalFormatting sqref="F25">
    <cfRule type="expression" dxfId="70" priority="58">
      <formula>F25=""</formula>
    </cfRule>
  </conditionalFormatting>
  <conditionalFormatting sqref="G22">
    <cfRule type="expression" dxfId="69" priority="57">
      <formula>G22=""</formula>
    </cfRule>
  </conditionalFormatting>
  <conditionalFormatting sqref="H22">
    <cfRule type="expression" dxfId="68" priority="56">
      <formula>H22=""</formula>
    </cfRule>
  </conditionalFormatting>
  <conditionalFormatting sqref="J22">
    <cfRule type="expression" dxfId="67" priority="54">
      <formula>J22=""</formula>
    </cfRule>
  </conditionalFormatting>
  <conditionalFormatting sqref="C26">
    <cfRule type="expression" dxfId="66" priority="51">
      <formula>C26=""</formula>
    </cfRule>
  </conditionalFormatting>
  <conditionalFormatting sqref="E22">
    <cfRule type="expression" dxfId="65" priority="62">
      <formula>E22=""</formula>
    </cfRule>
  </conditionalFormatting>
  <conditionalFormatting sqref="E14">
    <cfRule type="expression" dxfId="64" priority="85">
      <formula>E14=""</formula>
    </cfRule>
  </conditionalFormatting>
  <conditionalFormatting sqref="F23">
    <cfRule type="expression" dxfId="63" priority="60">
      <formula>F23=""</formula>
    </cfRule>
  </conditionalFormatting>
  <conditionalFormatting sqref="F15">
    <cfRule type="expression" dxfId="62" priority="83">
      <formula>F15=""</formula>
    </cfRule>
  </conditionalFormatting>
  <conditionalFormatting sqref="F16">
    <cfRule type="expression" dxfId="61" priority="82">
      <formula>F16=""</formula>
    </cfRule>
  </conditionalFormatting>
  <conditionalFormatting sqref="F17">
    <cfRule type="expression" dxfId="60" priority="81">
      <formula>F17=""</formula>
    </cfRule>
  </conditionalFormatting>
  <conditionalFormatting sqref="G14">
    <cfRule type="expression" dxfId="59" priority="80">
      <formula>G14=""</formula>
    </cfRule>
  </conditionalFormatting>
  <conditionalFormatting sqref="H14">
    <cfRule type="expression" dxfId="58" priority="79">
      <formula>H14=""</formula>
    </cfRule>
  </conditionalFormatting>
  <conditionalFormatting sqref="I14">
    <cfRule type="expression" dxfId="57" priority="78">
      <formula>I14=""</formula>
    </cfRule>
  </conditionalFormatting>
  <conditionalFormatting sqref="J14">
    <cfRule type="expression" dxfId="56" priority="77">
      <formula>J14=""</formula>
    </cfRule>
  </conditionalFormatting>
  <conditionalFormatting sqref="K14">
    <cfRule type="expression" dxfId="55" priority="76">
      <formula>K14=""</formula>
    </cfRule>
  </conditionalFormatting>
  <conditionalFormatting sqref="D14">
    <cfRule type="expression" dxfId="54" priority="75">
      <formula>D14=""</formula>
    </cfRule>
  </conditionalFormatting>
  <conditionalFormatting sqref="E18">
    <cfRule type="expression" dxfId="53" priority="73">
      <formula>E18=""</formula>
    </cfRule>
  </conditionalFormatting>
  <conditionalFormatting sqref="F18">
    <cfRule type="expression" dxfId="52" priority="72">
      <formula>F18=""</formula>
    </cfRule>
  </conditionalFormatting>
  <conditionalFormatting sqref="F19">
    <cfRule type="expression" dxfId="51" priority="71">
      <formula>F19=""</formula>
    </cfRule>
  </conditionalFormatting>
  <conditionalFormatting sqref="F22">
    <cfRule type="expression" dxfId="50" priority="61">
      <formula>F22=""</formula>
    </cfRule>
  </conditionalFormatting>
  <conditionalFormatting sqref="C27">
    <cfRule type="expression" dxfId="49" priority="49">
      <formula>C27=""</formula>
    </cfRule>
  </conditionalFormatting>
  <conditionalFormatting sqref="F26">
    <cfRule type="expression" dxfId="48" priority="50">
      <formula>F26="Název dílu"</formula>
    </cfRule>
  </conditionalFormatting>
  <conditionalFormatting sqref="F27">
    <cfRule type="expression" dxfId="47" priority="48">
      <formula>F27="Název dílu"</formula>
    </cfRule>
  </conditionalFormatting>
  <conditionalFormatting sqref="F29">
    <cfRule type="expression" dxfId="46" priority="46">
      <formula>F29=""</formula>
    </cfRule>
  </conditionalFormatting>
  <conditionalFormatting sqref="F31">
    <cfRule type="expression" dxfId="45" priority="44">
      <formula>F31=""</formula>
    </cfRule>
  </conditionalFormatting>
  <conditionalFormatting sqref="H28">
    <cfRule type="expression" dxfId="44" priority="42">
      <formula>H28=""</formula>
    </cfRule>
  </conditionalFormatting>
  <conditionalFormatting sqref="I28">
    <cfRule type="expression" dxfId="43" priority="41">
      <formula>I28=""</formula>
    </cfRule>
  </conditionalFormatting>
  <conditionalFormatting sqref="E28">
    <cfRule type="expression" dxfId="42" priority="37">
      <formula>E28=""</formula>
    </cfRule>
  </conditionalFormatting>
  <conditionalFormatting sqref="G28">
    <cfRule type="expression" dxfId="41" priority="43">
      <formula>G28=""</formula>
    </cfRule>
  </conditionalFormatting>
  <conditionalFormatting sqref="J28">
    <cfRule type="expression" dxfId="40" priority="40">
      <formula>J28=""</formula>
    </cfRule>
  </conditionalFormatting>
  <conditionalFormatting sqref="K28">
    <cfRule type="expression" dxfId="39" priority="39">
      <formula>K28=""</formula>
    </cfRule>
  </conditionalFormatting>
  <conditionalFormatting sqref="D28">
    <cfRule type="expression" dxfId="38" priority="38">
      <formula>D28=""</formula>
    </cfRule>
  </conditionalFormatting>
  <conditionalFormatting sqref="F30">
    <cfRule type="expression" dxfId="37" priority="45">
      <formula>F30=""</formula>
    </cfRule>
  </conditionalFormatting>
  <conditionalFormatting sqref="F28">
    <cfRule type="expression" dxfId="36" priority="47">
      <formula>F28=""</formula>
    </cfRule>
  </conditionalFormatting>
  <conditionalFormatting sqref="C40">
    <cfRule type="expression" dxfId="35" priority="36">
      <formula>C40=""</formula>
    </cfRule>
  </conditionalFormatting>
  <conditionalFormatting sqref="F40">
    <cfRule type="expression" dxfId="34" priority="35">
      <formula>F40="Název dílu"</formula>
    </cfRule>
  </conditionalFormatting>
  <conditionalFormatting sqref="C22">
    <cfRule type="expression" dxfId="33" priority="34">
      <formula>C22=""</formula>
    </cfRule>
  </conditionalFormatting>
  <conditionalFormatting sqref="C28">
    <cfRule type="expression" dxfId="32" priority="33">
      <formula>C28=""</formula>
    </cfRule>
  </conditionalFormatting>
  <conditionalFormatting sqref="E8">
    <cfRule type="expression" dxfId="31" priority="32">
      <formula>$E$8=""</formula>
    </cfRule>
  </conditionalFormatting>
  <conditionalFormatting sqref="E7">
    <cfRule type="expression" dxfId="30" priority="31">
      <formula>$E$7=""</formula>
    </cfRule>
  </conditionalFormatting>
  <conditionalFormatting sqref="F8">
    <cfRule type="expression" dxfId="29" priority="30">
      <formula>IF($F$8="Obchodní název firmy/společnosti, v případě fyzické osoby podnikající  IČO","Vybarvit",IF($F$8="","Vybarvit",""))="Vybarvit"</formula>
    </cfRule>
  </conditionalFormatting>
  <conditionalFormatting sqref="G8:H8">
    <cfRule type="expression" dxfId="28" priority="29">
      <formula>IF($G$8="Titul Jméno Příjmení","Vybarvit",IF($G$8="","Vybarvit",""))="Vybarvit"</formula>
    </cfRule>
  </conditionalFormatting>
  <conditionalFormatting sqref="K8">
    <cfRule type="expression" dxfId="27" priority="28">
      <formula>$K$8=""</formula>
    </cfRule>
  </conditionalFormatting>
  <conditionalFormatting sqref="K7">
    <cfRule type="expression" dxfId="26" priority="27">
      <formula>$K$7=""</formula>
    </cfRule>
  </conditionalFormatting>
  <conditionalFormatting sqref="K6">
    <cfRule type="expression" dxfId="25" priority="26">
      <formula>$K$6=""</formula>
    </cfRule>
  </conditionalFormatting>
  <conditionalFormatting sqref="K5">
    <cfRule type="expression" dxfId="24" priority="25">
      <formula>$K$5=""</formula>
    </cfRule>
  </conditionalFormatting>
  <conditionalFormatting sqref="F33">
    <cfRule type="expression" dxfId="23" priority="23">
      <formula>F33=""</formula>
    </cfRule>
  </conditionalFormatting>
  <conditionalFormatting sqref="C32">
    <cfRule type="expression" dxfId="22" priority="13">
      <formula>C32=""</formula>
    </cfRule>
  </conditionalFormatting>
  <conditionalFormatting sqref="F35">
    <cfRule type="expression" dxfId="21" priority="21">
      <formula>F35=""</formula>
    </cfRule>
  </conditionalFormatting>
  <conditionalFormatting sqref="H32">
    <cfRule type="expression" dxfId="20" priority="19">
      <formula>H32=""</formula>
    </cfRule>
  </conditionalFormatting>
  <conditionalFormatting sqref="I32">
    <cfRule type="expression" dxfId="19" priority="18">
      <formula>I32=""</formula>
    </cfRule>
  </conditionalFormatting>
  <conditionalFormatting sqref="E32">
    <cfRule type="expression" dxfId="18" priority="14">
      <formula>E32=""</formula>
    </cfRule>
  </conditionalFormatting>
  <conditionalFormatting sqref="G32">
    <cfRule type="expression" dxfId="17" priority="20">
      <formula>G32=""</formula>
    </cfRule>
  </conditionalFormatting>
  <conditionalFormatting sqref="J32">
    <cfRule type="expression" dxfId="16" priority="17">
      <formula>J32=""</formula>
    </cfRule>
  </conditionalFormatting>
  <conditionalFormatting sqref="K32">
    <cfRule type="expression" dxfId="15" priority="16">
      <formula>K32=""</formula>
    </cfRule>
  </conditionalFormatting>
  <conditionalFormatting sqref="D32">
    <cfRule type="expression" dxfId="14" priority="15">
      <formula>D32=""</formula>
    </cfRule>
  </conditionalFormatting>
  <conditionalFormatting sqref="F34">
    <cfRule type="expression" dxfId="13" priority="22">
      <formula>F34=""</formula>
    </cfRule>
  </conditionalFormatting>
  <conditionalFormatting sqref="F32">
    <cfRule type="expression" dxfId="12" priority="24">
      <formula>F32=""</formula>
    </cfRule>
  </conditionalFormatting>
  <conditionalFormatting sqref="F37">
    <cfRule type="expression" dxfId="11" priority="11">
      <formula>F37=""</formula>
    </cfRule>
  </conditionalFormatting>
  <conditionalFormatting sqref="C36">
    <cfRule type="expression" dxfId="10" priority="1">
      <formula>C36=""</formula>
    </cfRule>
  </conditionalFormatting>
  <conditionalFormatting sqref="F39">
    <cfRule type="expression" dxfId="9" priority="9">
      <formula>F39=""</formula>
    </cfRule>
  </conditionalFormatting>
  <conditionalFormatting sqref="H36">
    <cfRule type="expression" dxfId="8" priority="7">
      <formula>H36=""</formula>
    </cfRule>
  </conditionalFormatting>
  <conditionalFormatting sqref="I36">
    <cfRule type="expression" dxfId="7" priority="6">
      <formula>I36=""</formula>
    </cfRule>
  </conditionalFormatting>
  <conditionalFormatting sqref="E36">
    <cfRule type="expression" dxfId="6" priority="2">
      <formula>E36=""</formula>
    </cfRule>
  </conditionalFormatting>
  <conditionalFormatting sqref="G36">
    <cfRule type="expression" dxfId="5" priority="8">
      <formula>G36=""</formula>
    </cfRule>
  </conditionalFormatting>
  <conditionalFormatting sqref="J36">
    <cfRule type="expression" dxfId="4" priority="5">
      <formula>J36=""</formula>
    </cfRule>
  </conditionalFormatting>
  <conditionalFormatting sqref="K36">
    <cfRule type="expression" dxfId="3" priority="4">
      <formula>K36=""</formula>
    </cfRule>
  </conditionalFormatting>
  <conditionalFormatting sqref="D36">
    <cfRule type="expression" dxfId="2" priority="3">
      <formula>D36=""</formula>
    </cfRule>
  </conditionalFormatting>
  <conditionalFormatting sqref="F38">
    <cfRule type="expression" dxfId="1" priority="10">
      <formula>F38=""</formula>
    </cfRule>
  </conditionalFormatting>
  <conditionalFormatting sqref="F36">
    <cfRule type="expression" dxfId="0" priority="12">
      <formula>F36=""</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s.o., Ostatní"</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&amp;L&amp;"Arial,Obyčejné"&amp;10SO 98-98&amp;R&amp;"Arial,Obyčejné"&amp;10&amp;P/&amp;N</oddFooter>
  </headerFooter>
  <rowBreaks count="1" manualBreakCount="1">
    <brk id="26"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vt:lpstr>
      <vt:lpstr>Požadavky na výkon a funkci</vt:lpstr>
      <vt:lpstr>SO 98-98</vt:lpstr>
      <vt:lpstr>'Požadavky na výkon a funkci'!Názvy_tisku</vt:lpstr>
      <vt:lpstr>Rekapitulace!Názvy_tisku</vt:lpstr>
      <vt:lpstr>'SO 98-98'!Názvy_tisku</vt:lpstr>
      <vt:lpstr>'Požadavky na výkon a funkci'!Oblast_tisku</vt:lpstr>
      <vt:lpstr>Rekapitulace!Oblast_tisku</vt:lpstr>
      <vt:lpstr>'SO 98-98'!Oblast_tisku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Kosán Miloš, Ing.</cp:lastModifiedBy>
  <cp:lastPrinted>2021-05-12T13:22:36Z</cp:lastPrinted>
  <dcterms:created xsi:type="dcterms:W3CDTF">2013-02-13T09:10:53Z</dcterms:created>
  <dcterms:modified xsi:type="dcterms:W3CDTF">2021-10-01T06:21:51Z</dcterms:modified>
</cp:coreProperties>
</file>