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<sst xmlns="http://schemas.openxmlformats.org/spreadsheetml/2006/main" count="19852" uniqueCount="3221">
  <si>
    <t>Aspe</t>
  </si>
  <si>
    <t>Rekapitulace ceny</t>
  </si>
  <si>
    <t>2018-055</t>
  </si>
  <si>
    <t>Dokončení I. žel. koridoru v trať. úseku Lanžhot (ČR) – Kúty (SR)</t>
  </si>
  <si>
    <t>ZŘ_zm09</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</si>
  <si>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</si>
  <si>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</si>
  <si>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</si>
  <si>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</si>
  <si>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</si>
  <si>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</si>
  <si>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</si>
  <si>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</si>
  <si>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</si>
  <si>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</si>
  <si>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</si>
  <si>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</si>
  <si>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</si>
  <si>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</si>
  <si>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</si>
  <si>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</si>
  <si>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</si>
  <si>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</si>
  <si>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</si>
  <si>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</si>
  <si>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</si>
  <si>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</si>
  <si>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</si>
  <si>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</si>
  <si>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</si>
  <si>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</si>
  <si>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</si>
  <si>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</si>
  <si>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</si>
  <si>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</si>
  <si>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</si>
  <si>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</si>
  <si>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</si>
  <si>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</si>
  <si>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</si>
  <si>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</si>
  <si>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</si>
  <si>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</si>
  <si>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</si>
  <si>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</si>
  <si>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</si>
  <si>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</si>
  <si>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</si>
  <si>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</si>
  <si>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</si>
  <si>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</si>
  <si>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</si>
  <si>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</si>
  <si>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</si>
  <si>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</si>
  <si>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</si>
  <si>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</si>
  <si>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</si>
  <si>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</si>
  <si>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</si>
  <si>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</si>
  <si>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</si>
  <si>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</si>
  <si>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</si>
  <si>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</si>
  <si>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</si>
  <si>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</si>
  <si>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</si>
  <si>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</si>
  <si>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</si>
  <si>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</si>
  <si>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</si>
  <si>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</si>
  <si>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</si>
  <si>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</si>
  <si>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</si>
  <si>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</si>
  <si>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</si>
  <si>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</si>
  <si>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</si>
  <si>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</si>
  <si>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</si>
  <si>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</si>
  <si>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</si>
  <si>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</si>
  <si>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</si>
  <si>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</si>
  <si>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</si>
  <si>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</si>
  <si>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</si>
  <si>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</si>
  <si>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</si>
  <si>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</si>
  <si>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</si>
  <si>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</si>
  <si>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</si>
  <si>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</si>
  <si>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</si>
  <si>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</si>
  <si>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</si>
  <si>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</si>
  <si>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</si>
  <si>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</si>
  <si>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</si>
  <si>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</si>
  <si>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</si>
  <si>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</si>
  <si>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</si>
  <si>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</si>
  <si>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</si>
  <si>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</si>
  <si>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</si>
  <si>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</si>
  <si>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</si>
  <si>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</si>
  <si>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</si>
  <si>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</si>
  <si>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</si>
  <si>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</si>
  <si>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</si>
  <si>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</si>
  <si>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</si>
  <si>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</si>
  <si>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</si>
  <si>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</si>
  <si>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</si>
  <si>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</si>
  <si>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</si>
  <si>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</si>
  <si>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</si>
  <si>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</si>
  <si>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</si>
  <si>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</si>
  <si>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</si>
  <si>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</si>
  <si>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</si>
  <si>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</si>
  <si>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</si>
  <si>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</si>
  <si>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</si>
  <si>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</si>
  <si>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</si>
  <si>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</si>
  <si>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</si>
  <si>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</si>
  <si>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</si>
  <si>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</si>
  <si>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</si>
  <si>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</si>
  <si>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</si>
  <si>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</si>
  <si>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</si>
  <si>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</si>
  <si>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</si>
  <si>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</si>
  <si>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</si>
  <si>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</si>
  <si>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</si>
  <si>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</si>
  <si>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</si>
  <si>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</si>
  <si>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</si>
  <si>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</si>
  <si>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</si>
  <si>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</si>
  <si>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</si>
  <si>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</si>
  <si>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</si>
  <si>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</si>
  <si>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</si>
  <si>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</si>
  <si>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</si>
  <si>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</si>
  <si>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</si>
  <si>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</si>
  <si>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</si>
  <si>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</si>
  <si>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</si>
  <si>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</si>
  <si>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</si>
  <si>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</si>
  <si>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</si>
  <si>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</si>
  <si>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</si>
  <si>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</si>
  <si>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</si>
  <si>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</si>
  <si>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</si>
  <si>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</si>
  <si>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</si>
  <si>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</si>
  <si>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</si>
  <si>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</si>
  <si>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</si>
  <si>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</si>
  <si>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</si>
  <si>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</si>
  <si>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</si>
  <si>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</si>
  <si>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</si>
  <si>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</si>
  <si>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</si>
  <si>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</si>
  <si>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</si>
  <si>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</si>
  <si>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</si>
  <si>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</si>
  <si>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</si>
  <si>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</si>
  <si>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</si>
  <si>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</si>
  <si>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</si>
  <si>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</si>
  <si>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</si>
  <si>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</si>
  <si>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</si>
  <si>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</si>
  <si>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</si>
  <si>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</si>
  <si>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</si>
  <si>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</si>
  <si>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</si>
  <si>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</si>
  <si>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</si>
  <si>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</si>
  <si>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</si>
  <si>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</si>
  <si>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</si>
  <si>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</si>
  <si>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</si>
  <si>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</si>
  <si>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</si>
  <si>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</si>
  <si>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</si>
  <si>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</si>
  <si>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</si>
  <si>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</si>
  <si>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</si>
  <si>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</si>
  <si>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</si>
  <si>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</si>
  <si>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</si>
  <si>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</si>
  <si>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</si>
  <si>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</si>
  <si>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</si>
  <si>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</si>
  <si>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</si>
  <si>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</si>
  <si>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</si>
  <si>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</si>
  <si>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</si>
  <si>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</si>
  <si>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</si>
  <si>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</si>
  <si>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</si>
  <si>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</si>
  <si>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</si>
  <si>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</si>
  <si>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</si>
  <si>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</si>
  <si>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</si>
  <si>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</si>
  <si>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</si>
  <si>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</si>
  <si>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</si>
  <si>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</si>
  <si>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</si>
  <si>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</si>
  <si>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</si>
  <si>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</si>
  <si>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</si>
  <si>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</si>
  <si>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</si>
  <si>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</si>
  <si>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</si>
  <si>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</si>
  <si>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</si>
  <si>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</si>
  <si>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</si>
  <si>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</si>
  <si>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</si>
  <si>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</si>
  <si>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</si>
  <si>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</si>
  <si>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</si>
  <si>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</si>
  <si>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</si>
  <si>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</si>
  <si>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</si>
  <si>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</si>
  <si>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</si>
  <si>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</si>
  <si>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</si>
  <si>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</si>
  <si>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</si>
  <si>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</si>
  <si>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</si>
  <si>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</si>
  <si>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</si>
  <si>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</si>
  <si>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</si>
  <si>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</si>
  <si>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</si>
  <si>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</si>
  <si>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</si>
  <si>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</si>
  <si>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</si>
  <si>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</si>
  <si>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</si>
  <si>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</si>
  <si>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</si>
  <si>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</si>
  <si>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</si>
  <si>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</si>
  <si>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</si>
  <si>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</si>
  <si>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</si>
  <si>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</si>
  <si>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</si>
  <si>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</si>
  <si>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</si>
  <si>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</si>
  <si>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</si>
  <si>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</si>
  <si>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</si>
  <si>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</si>
  <si>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</si>
  <si>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</si>
  <si>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</si>
  <si>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</si>
  <si>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</si>
  <si>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</si>
  <si>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</si>
  <si>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</si>
  <si>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</si>
  <si>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</si>
  <si>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</si>
  <si>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</si>
  <si>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</si>
  <si>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</si>
  <si>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</si>
  <si>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</si>
  <si>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</si>
  <si>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</si>
  <si>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</si>
  <si>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</si>
  <si>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</si>
  <si>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</si>
  <si>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</si>
  <si>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</si>
  <si>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</si>
  <si>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</si>
  <si>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</si>
  <si>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</si>
  <si>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</si>
  <si>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</si>
  <si>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</si>
  <si>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</si>
  <si>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</si>
  <si>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</si>
  <si>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</si>
  <si>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</si>
  <si>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</si>
  <si>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</si>
  <si>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</si>
  <si>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</si>
  <si>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</si>
  <si>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</si>
  <si>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</si>
  <si>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</si>
  <si>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</si>
  <si>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</si>
  <si>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</si>
  <si>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</si>
  <si>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</si>
  <si>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</si>
  <si>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</si>
  <si>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</si>
  <si>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</si>
  <si>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</si>
  <si>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</si>
  <si>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</si>
  <si>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</si>
  <si>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</si>
  <si>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</si>
  <si>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</si>
  <si>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</si>
  <si>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</si>
  <si>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</si>
  <si>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</si>
  <si>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</si>
  <si>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</si>
  <si>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</si>
  <si>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</si>
  <si>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</si>
  <si>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</si>
  <si>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</si>
  <si>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</si>
  <si>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</si>
  <si>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</si>
  <si>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</si>
  <si>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</si>
  <si>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</si>
  <si>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</si>
  <si>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</si>
  <si>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</si>
  <si>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</si>
  <si>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</si>
  <si>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</si>
  <si>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</si>
  <si>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</si>
  <si>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</si>
  <si>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</si>
  <si>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</si>
  <si>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</si>
  <si>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</si>
  <si>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</si>
  <si>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</si>
  <si>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</si>
  <si>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</si>
  <si>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</si>
  <si>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</si>
  <si>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</si>
  <si>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</si>
  <si>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</si>
  <si>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</si>
  <si>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</si>
  <si>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</si>
  <si>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</si>
  <si>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</si>
  <si>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</si>
  <si>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</si>
  <si>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</si>
  <si>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</si>
  <si>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</si>
  <si>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</si>
  <si>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</si>
  <si>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</si>
  <si>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</si>
  <si>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</si>
  <si>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</si>
  <si>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</si>
  <si>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</si>
  <si>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</si>
  <si>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</si>
  <si>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</si>
  <si>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</si>
  <si>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</si>
  <si>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</si>
  <si>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</si>
  <si>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</si>
  <si>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</si>
  <si>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</si>
  <si>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</si>
  <si>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</si>
  <si>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</si>
  <si>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</si>
  <si>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</si>
  <si>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</si>
  <si>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</si>
  <si>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</si>
  <si>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</si>
  <si>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</si>
  <si>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</si>
  <si>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</si>
  <si>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</si>
  <si>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</si>
  <si>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</si>
  <si>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</si>
  <si>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</si>
  <si>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</si>
  <si>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</si>
  <si>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</si>
  <si>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</si>
  <si>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</si>
  <si>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</si>
  <si>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</si>
  <si>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</si>
  <si>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</si>
  <si>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</si>
  <si>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</si>
  <si>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</si>
  <si>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</si>
  <si>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</si>
  <si>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</si>
  <si>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</si>
  <si>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</si>
  <si>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</si>
  <si>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</si>
  <si>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</si>
  <si>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</si>
  <si>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</si>
  <si>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</si>
  <si>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</si>
  <si>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</si>
  <si>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</si>
  <si>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</si>
  <si>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</si>
  <si>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</si>
  <si>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</si>
  <si>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</si>
  <si>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</si>
  <si>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</si>
  <si>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</si>
  <si>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</si>
  <si>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</si>
  <si>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</si>
  <si>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</si>
  <si>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</si>
  <si>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</si>
  <si>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</si>
  <si>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</si>
  <si>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</si>
  <si>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</si>
  <si>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</si>
  <si>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</si>
  <si>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</si>
  <si>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</si>
  <si>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</si>
  <si>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</si>
  <si>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</si>
  <si>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</si>
  <si>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</si>
  <si>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</si>
  <si>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</si>
  <si>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</si>
  <si>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</si>
  <si>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</si>
  <si>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</si>
  <si>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</si>
  <si>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</si>
  <si>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</si>
  <si>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</si>
  <si>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</si>
  <si>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</si>
  <si>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</si>
  <si>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</si>
  <si>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</si>
  <si>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</si>
  <si>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</si>
  <si>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</si>
  <si>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</si>
  <si>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</si>
  <si>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</si>
  <si>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</si>
  <si>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</si>
  <si>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</si>
  <si>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</si>
  <si>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</si>
  <si>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</si>
  <si>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</si>
  <si>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</si>
  <si>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</si>
  <si>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</si>
  <si>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</si>
  <si>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</si>
  <si>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</si>
  <si>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</si>
  <si>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</si>
  <si>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</si>
  <si>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</si>
  <si>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</si>
  <si>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</si>
  <si>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</si>
  <si>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</si>
  <si>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</si>
  <si>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</si>
  <si>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</si>
  <si>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</si>
  <si>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</si>
  <si>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</si>
  <si>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</si>
  <si>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</si>
  <si>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</si>
  <si>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</si>
  <si>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</si>
  <si>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</si>
  <si>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</si>
  <si>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</si>
  <si>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</si>
  <si>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</si>
  <si>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</si>
  <si>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</si>
  <si>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</si>
  <si>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</si>
  <si>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</si>
  <si>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</si>
  <si>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</si>
  <si>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</si>
  <si>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</si>
  <si>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</si>
  <si>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</si>
  <si>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</si>
  <si>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</si>
  <si>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</si>
  <si>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</si>
  <si>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</si>
  <si>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</si>
  <si>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</si>
  <si>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</si>
  <si>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</si>
  <si>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</si>
  <si>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</si>
  <si>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</si>
  <si>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</si>
  <si>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</si>
  <si>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</si>
  <si>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</si>
  <si>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</si>
  <si>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</si>
  <si>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</si>
  <si>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</si>
  <si>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</si>
  <si>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</si>
  <si>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</si>
  <si>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</si>
  <si>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</si>
  <si>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</si>
  <si>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</si>
  <si>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</si>
  <si>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</si>
  <si>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</si>
  <si>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</si>
  <si>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</si>
  <si>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</si>
  <si>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</si>
  <si>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</si>
  <si>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</si>
  <si>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</si>
  <si>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</si>
  <si>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</si>
  <si>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</si>
  <si>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</si>
  <si>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</si>
  <si>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</si>
  <si>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</si>
  <si>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</si>
  <si>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</si>
  <si>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</si>
  <si>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</si>
  <si>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</si>
  <si>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</si>
  <si>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</si>
  <si>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</si>
  <si>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</si>
  <si>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</si>
  <si>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</si>
  <si>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</si>
  <si>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</si>
  <si>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</si>
  <si>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</si>
  <si>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</si>
  <si>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</si>
  <si>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</si>
  <si>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</si>
  <si>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</si>
  <si>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</si>
  <si>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</si>
  <si>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</si>
  <si>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</si>
  <si>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</si>
  <si>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</si>
  <si>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</si>
  <si>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</si>
  <si>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</si>
  <si>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</si>
  <si>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</si>
  <si>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</si>
  <si>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</si>
  <si>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</si>
  <si>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</si>
  <si>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</si>
  <si>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</si>
  <si>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</si>
  <si>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</si>
  <si>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</si>
  <si>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</si>
  <si>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</si>
  <si>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</si>
  <si>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</si>
  <si>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</si>
  <si>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</si>
  <si>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</si>
  <si>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</si>
  <si>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</si>
  <si>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</si>
  <si>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</si>
  <si>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</si>
  <si>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</si>
  <si>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</si>
  <si>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</si>
  <si>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</si>
  <si>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</si>
  <si>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</si>
  <si>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</si>
  <si>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</si>
  <si>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</si>
  <si>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</si>
  <si>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</si>
  <si>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</si>
  <si>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</si>
  <si>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</si>
  <si>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</si>
  <si>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</si>
  <si>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</si>
  <si>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</si>
  <si>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</si>
  <si>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</si>
  <si>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</si>
  <si>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</si>
  <si>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</si>
  <si>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</si>
  <si>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</si>
  <si>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</si>
  <si>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</si>
  <si>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</si>
  <si>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</si>
  <si>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</si>
  <si>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</si>
  <si>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</si>
  <si>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</si>
  <si>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</si>
  <si>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</si>
  <si>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</si>
  <si>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</si>
  <si>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</si>
  <si>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</si>
  <si>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</si>
  <si>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</si>
  <si>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</si>
  <si>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</si>
  <si>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</si>
  <si>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</si>
  <si>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</si>
  <si>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</si>
  <si>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</si>
  <si>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</si>
  <si>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</si>
  <si>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</si>
  <si>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</si>
  <si>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</si>
  <si>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</si>
  <si>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</si>
  <si>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</si>
  <si>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</si>
  <si>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</si>
  <si>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</si>
  <si>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</si>
  <si>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</si>
  <si>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</si>
  <si>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</si>
  <si>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</si>
  <si>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</si>
  <si>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</si>
  <si>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</si>
  <si>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</si>
  <si>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</si>
  <si>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</si>
  <si>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</si>
  <si>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</si>
  <si>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</si>
  <si>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</si>
  <si>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</si>
  <si>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</si>
  <si>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</si>
  <si>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</si>
  <si>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</si>
  <si>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</si>
  <si>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</si>
  <si>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</si>
  <si>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</si>
  <si>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</si>
  <si>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</si>
  <si>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</si>
  <si>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</si>
  <si>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</si>
  <si>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</si>
  <si>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</si>
  <si>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</si>
  <si>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</si>
  <si>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</si>
  <si>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</si>
  <si>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</si>
  <si>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</si>
  <si>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</si>
  <si>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</si>
  <si>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</si>
  <si>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</si>
  <si>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</si>
  <si>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</si>
  <si>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</si>
  <si>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</si>
  <si>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</si>
  <si>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</si>
  <si>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</si>
  <si>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</si>
  <si>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</si>
  <si>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</si>
  <si>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</si>
  <si>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</si>
  <si>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</si>
  <si>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</si>
  <si>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</si>
  <si>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</si>
  <si>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</si>
  <si>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</si>
  <si>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</si>
  <si>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</si>
  <si>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</si>
  <si>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</si>
  <si>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</si>
  <si>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</si>
  <si>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</si>
  <si>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</si>
  <si>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</si>
  <si>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</si>
  <si>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</si>
  <si>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</si>
  <si>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</si>
  <si>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</si>
  <si>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</si>
  <si>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</si>
  <si>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</si>
  <si>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</si>
  <si>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</si>
  <si>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</si>
  <si>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</si>
  <si>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</si>
  <si>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</si>
  <si>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</si>
  <si>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</si>
  <si>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</si>
  <si>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</si>
  <si>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</si>
  <si>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</si>
  <si>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</si>
  <si>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</si>
  <si>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</si>
  <si>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</si>
  <si>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</si>
  <si>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</si>
  <si>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</si>
  <si>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</si>
  <si>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</si>
  <si>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</si>
  <si>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</si>
  <si>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</si>
  <si>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</si>
  <si>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</si>
  <si>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</si>
  <si>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</si>
  <si>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</si>
  <si>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</si>
  <si>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</si>
  <si>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</si>
  <si>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</si>
  <si>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</si>
  <si>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</si>
  <si>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</si>
  <si>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</si>
  <si>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</si>
  <si>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</si>
  <si>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</si>
  <si>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</si>
  <si>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</si>
  <si>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</si>
  <si>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</si>
  <si>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</si>
  <si>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</si>
  <si>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</si>
  <si>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</si>
  <si>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</si>
  <si>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</si>
  <si>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</si>
  <si>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</si>
  <si>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</si>
  <si>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</si>
  <si>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</si>
  <si>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</si>
  <si>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</si>
  <si>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</si>
  <si>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</si>
  <si>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</si>
  <si>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</si>
  <si>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</si>
  <si>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</si>
  <si>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</si>
  <si>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</si>
  <si>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</si>
  <si>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</si>
  <si>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</si>
  <si>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</si>
  <si>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</si>
  <si>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</si>
  <si>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</si>
  <si>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</si>
  <si>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</si>
  <si>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</si>
  <si>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</si>
  <si>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</si>
  <si>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</si>
  <si>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</si>
  <si>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</si>
  <si>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</si>
  <si>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</si>
  <si>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</si>
  <si>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</si>
  <si>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</si>
  <si>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</si>
  <si>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</si>
  <si>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</si>
  <si>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</si>
  <si>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</si>
  <si>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</si>
  <si>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</si>
  <si>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</si>
  <si>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</si>
  <si>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</si>
  <si>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</si>
  <si>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</si>
  <si>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</si>
  <si>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</si>
  <si>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</si>
  <si>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</si>
  <si>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</si>
  <si>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</si>
  <si>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</si>
  <si>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</si>
  <si>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</si>
  <si>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</si>
  <si>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</si>
  <si>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</si>
  <si>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</si>
  <si>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</si>
  <si>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</si>
  <si>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</si>
  <si>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</si>
  <si>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</si>
  <si>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</si>
  <si>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</si>
  <si>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</si>
  <si>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</si>
  <si>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</si>
  <si>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88</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</si>
  <si>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</si>
  <si>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</si>
  <si>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</si>
  <si>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</si>
  <si>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</si>
  <si>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</si>
  <si>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</si>
  <si>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</si>
  <si>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</si>
  <si>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</si>
  <si>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</si>
  <si>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</si>
  <si>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</si>
  <si>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</si>
  <si>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</si>
  <si>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</si>
  <si>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</si>
  <si>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</si>
  <si>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</si>
  <si>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</si>
  <si>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</si>
  <si>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</si>
  <si>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</si>
  <si>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</si>
  <si>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</si>
  <si>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</si>
  <si>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</si>
  <si>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742L12</t>
  </si>
  <si>
    <t>UKONČENÍ DVOU AŽ PĚTIŽÍLOVÉHO KABELU V ROZVADĚČI NEBO NA PŘÍSTROJI OD 4 DO 16 MM2</t>
  </si>
  <si>
    <t>742P13</t>
  </si>
  <si>
    <t>ZATAŽENÍ KABELU DO CHRÁNIČKY - KABEL DO 4 KG/M</t>
  </si>
  <si>
    <t>133</t>
  </si>
  <si>
    <t>R744113</t>
  </si>
  <si>
    <t>ROZVODNICE NN MODULÁRNÍ, MIN. IP 30, OD 37 DO 72 MODULŮ</t>
  </si>
  <si>
    <t>0</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</si>
  <si>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 X  
3. Způsob měření:  
Udává se počet kusů kompletní konstrukce nebo práce.</t>
  </si>
  <si>
    <t>134</t>
  </si>
  <si>
    <t>744Z01</t>
  </si>
  <si>
    <t>DEMONTÁŽ ROZVODNICE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</si>
  <si>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</si>
  <si>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</si>
  <si>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</si>
  <si>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</si>
  <si>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</si>
  <si>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</si>
  <si>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</si>
  <si>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</si>
  <si>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</si>
  <si>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</si>
  <si>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</si>
  <si>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</si>
  <si>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</si>
  <si>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</si>
  <si>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</si>
  <si>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</si>
  <si>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</si>
  <si>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</si>
  <si>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</si>
  <si>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</si>
  <si>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</si>
  <si>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</si>
  <si>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</si>
  <si>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</si>
  <si>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</si>
  <si>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</si>
  <si>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</si>
  <si>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</si>
  <si>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</si>
  <si>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</si>
  <si>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</si>
  <si>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</si>
  <si>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</si>
  <si>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</si>
  <si>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</si>
  <si>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</si>
  <si>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</si>
  <si>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</si>
  <si>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</si>
  <si>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</si>
  <si>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</si>
  <si>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</si>
  <si>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</si>
  <si>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</si>
  <si>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</si>
  <si>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</si>
  <si>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</si>
  <si>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</si>
  <si>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</si>
  <si>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</si>
  <si>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</si>
  <si>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</si>
  <si>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</si>
  <si>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</si>
  <si>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</si>
  <si>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</si>
  <si>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</si>
  <si>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</si>
  <si>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</si>
  <si>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</si>
  <si>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</si>
  <si>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</si>
  <si>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</si>
  <si>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</si>
  <si>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</si>
  <si>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</si>
  <si>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</si>
  <si>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</si>
  <si>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</si>
  <si>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</si>
  <si>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</si>
  <si>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</si>
  <si>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</si>
  <si>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</si>
  <si>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</si>
  <si>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</si>
  <si>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</si>
  <si>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</si>
  <si>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</si>
  <si>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</si>
  <si>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</si>
  <si>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</si>
  <si>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</si>
  <si>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</si>
  <si>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</si>
  <si>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</si>
  <si>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</si>
  <si>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</si>
  <si>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</si>
  <si>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</si>
  <si>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</si>
  <si>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</si>
  <si>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</si>
  <si>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</si>
  <si>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</si>
  <si>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</si>
  <si>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</si>
  <si>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</si>
  <si>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</si>
  <si>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</si>
  <si>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</si>
  <si>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</si>
  <si>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</si>
  <si>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</si>
  <si>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</si>
  <si>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</si>
  <si>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</si>
  <si>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</si>
  <si>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</si>
  <si>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</si>
  <si>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</si>
  <si>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</si>
  <si>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</si>
  <si>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</si>
  <si>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</si>
  <si>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</si>
  <si>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</si>
  <si>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</si>
  <si>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</si>
  <si>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</si>
  <si>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</si>
  <si>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</si>
  <si>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</si>
  <si>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</si>
  <si>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</si>
  <si>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</si>
  <si>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</si>
  <si>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</si>
  <si>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</si>
  <si>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</si>
  <si>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</si>
  <si>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</si>
  <si>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</si>
  <si>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</si>
  <si>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</si>
  <si>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</si>
  <si>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</si>
  <si>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</si>
  <si>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</si>
  <si>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</si>
  <si>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</si>
  <si>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</si>
  <si>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</si>
  <si>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</si>
  <si>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</si>
  <si>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</si>
  <si>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</si>
  <si>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</si>
  <si>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</si>
  <si>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</si>
  <si>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</si>
  <si>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</si>
  <si>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</si>
  <si>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</si>
  <si>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</si>
  <si>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</si>
  <si>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</si>
  <si>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</si>
  <si>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</si>
  <si>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</si>
  <si>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</si>
  <si>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</si>
  <si>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</si>
  <si>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</si>
  <si>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</si>
  <si>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</si>
  <si>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</si>
  <si>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</si>
  <si>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</si>
  <si>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</si>
  <si>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</si>
  <si>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</si>
  <si>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</si>
  <si>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</si>
  <si>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</si>
  <si>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</si>
  <si>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</si>
  <si>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</si>
  <si>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</si>
  <si>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</si>
  <si>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</si>
  <si>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</si>
  <si>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</si>
  <si>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</si>
  <si>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</si>
  <si>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</si>
  <si>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</si>
  <si>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</si>
  <si>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</si>
  <si>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</si>
  <si>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</si>
  <si>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</si>
  <si>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</si>
  <si>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</si>
  <si>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</si>
  <si>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</si>
  <si>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</si>
  <si>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</si>
  <si>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</si>
  <si>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</si>
  <si>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</si>
  <si>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</si>
  <si>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</si>
  <si>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</si>
  <si>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</si>
  <si>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</si>
  <si>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</si>
  <si>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</si>
  <si>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</si>
  <si>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</si>
  <si>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</si>
  <si>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</si>
  <si>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</si>
  <si>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</si>
  <si>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</si>
  <si>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</si>
  <si>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</si>
  <si>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</si>
  <si>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</si>
  <si>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</si>
  <si>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</si>
  <si>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</si>
  <si>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</si>
  <si>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</si>
  <si>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</si>
  <si>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</si>
  <si>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</si>
  <si>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135</t>
  </si>
  <si>
    <t>75C8D1</t>
  </si>
  <si>
    <t>SYMETRIZAČNÍ TLUMIVKA - DODÁVKA</t>
  </si>
  <si>
    <t>1. Položka obsahuje:  
– dodávka symetrizační tlumivky, potřebného pomocného materiálu a dopravy do staveništního skladu  
– dodávku symetrizační tlumivky včetně pomocného materiálu, dopravu do staveništního  
skladu  
2. Položka neobsahuje:  
X  
3. Způsob měření:  
Udává se počet kusů kompletní konstrukce nebo práce.</t>
  </si>
  <si>
    <t>136</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</si>
  <si>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</si>
  <si>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</si>
  <si>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</si>
  <si>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 xml:space="preserve">  SO 05-00-01</t>
  </si>
  <si>
    <t>Kácení a náhradní výsadba</t>
  </si>
  <si>
    <t>SO 05-00-01</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</si>
  <si>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</si>
  <si>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</si>
  <si>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</si>
  <si>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</si>
  <si>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</si>
  <si>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</si>
  <si>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</si>
  <si>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</si>
  <si>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</si>
  <si>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</si>
  <si>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</si>
  <si>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</si>
  <si>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</si>
  <si>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</si>
  <si>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</si>
  <si>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</si>
  <si>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</si>
  <si>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</si>
  <si>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</si>
  <si>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</si>
  <si>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</si>
  <si>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</si>
  <si>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</si>
  <si>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</si>
  <si>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</si>
  <si>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</si>
  <si>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</si>
  <si>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</si>
  <si>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</si>
  <si>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</si>
  <si>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</si>
  <si>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</si>
  <si>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</si>
  <si>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</si>
  <si>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</si>
  <si>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</si>
  <si>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</si>
  <si>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</si>
  <si>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</si>
  <si>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</si>
  <si>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</si>
  <si>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</si>
  <si>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</si>
  <si>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</si>
  <si>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</si>
  <si>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</si>
  <si>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</si>
  <si>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</si>
  <si>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</si>
  <si>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</si>
  <si>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</si>
  <si>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</si>
  <si>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</si>
  <si>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</si>
  <si>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</si>
  <si>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</si>
  <si>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</si>
  <si>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</si>
  <si>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</si>
  <si>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</si>
  <si>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</si>
  <si>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</si>
  <si>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</si>
  <si>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</si>
  <si>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</si>
  <si>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</si>
  <si>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</si>
  <si>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</si>
  <si>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</si>
  <si>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</si>
  <si>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</si>
  <si>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</si>
  <si>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</si>
  <si>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</si>
  <si>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</si>
  <si>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</si>
  <si>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</si>
  <si>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</si>
  <si>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</si>
  <si>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</si>
  <si>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</si>
  <si>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</si>
  <si>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</si>
  <si>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</si>
  <si>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</si>
  <si>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</si>
  <si>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</si>
  <si>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</si>
  <si>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</si>
  <si>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</si>
  <si>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</si>
  <si>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</si>
  <si>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</si>
  <si>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</si>
  <si>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</si>
  <si>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</si>
  <si>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</si>
  <si>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</si>
  <si>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</si>
  <si>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</si>
  <si>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</si>
  <si>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</si>
  <si>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</si>
  <si>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</si>
  <si>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</si>
  <si>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</si>
  <si>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</si>
  <si>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</si>
  <si>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</si>
  <si>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</si>
  <si>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</si>
  <si>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</si>
  <si>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</si>
  <si>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</si>
  <si>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</si>
  <si>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</si>
  <si>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</si>
  <si>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</si>
  <si>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</si>
  <si>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</si>
  <si>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</si>
  <si>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</si>
  <si>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</si>
  <si>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</si>
  <si>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</si>
  <si>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</si>
  <si>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</si>
  <si>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</si>
  <si>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</si>
  <si>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</si>
  <si>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</si>
  <si>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</si>
  <si>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</si>
  <si>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</si>
  <si>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</si>
  <si>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</si>
  <si>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</si>
  <si>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</si>
  <si>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</si>
  <si>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</si>
  <si>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</si>
  <si>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</si>
  <si>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</si>
  <si>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</si>
  <si>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</si>
  <si>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</si>
  <si>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</si>
  <si>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</si>
  <si>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</si>
  <si>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</si>
  <si>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</si>
  <si>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</si>
  <si>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</si>
  <si>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</si>
  <si>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</si>
  <si>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</si>
  <si>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</si>
  <si>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</si>
  <si>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</si>
  <si>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</si>
  <si>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</si>
  <si>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</si>
  <si>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</si>
  <si>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</si>
  <si>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</si>
  <si>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</si>
  <si>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</si>
  <si>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</si>
  <si>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</si>
  <si>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</si>
  <si>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</si>
  <si>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</si>
  <si>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</si>
  <si>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</si>
  <si>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</si>
  <si>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</si>
  <si>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</si>
  <si>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</si>
  <si>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</si>
  <si>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</si>
  <si>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</si>
  <si>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</si>
  <si>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</si>
  <si>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</si>
  <si>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</si>
  <si>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</si>
  <si>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</si>
  <si>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</si>
  <si>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</si>
  <si>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</si>
  <si>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</si>
  <si>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</si>
  <si>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</si>
  <si>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</si>
  <si>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</si>
  <si>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</si>
  <si>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</si>
  <si>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</si>
  <si>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</si>
  <si>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</si>
  <si>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</si>
  <si>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</si>
  <si>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</si>
  <si>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</si>
  <si>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</si>
  <si>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</si>
  <si>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</si>
  <si>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</si>
  <si>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</si>
  <si>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</si>
  <si>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</si>
  <si>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</si>
  <si>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</si>
  <si>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</si>
  <si>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</si>
  <si>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</si>
  <si>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</si>
  <si>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</si>
  <si>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</si>
  <si>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</si>
  <si>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</si>
  <si>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</si>
  <si>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</si>
  <si>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</si>
  <si>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</si>
  <si>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</si>
  <si>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</si>
  <si>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</si>
  <si>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</si>
  <si>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</si>
  <si>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</si>
  <si>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</si>
  <si>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</si>
  <si>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</si>
  <si>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</si>
  <si>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</si>
  <si>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</si>
  <si>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</si>
  <si>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</si>
  <si>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</si>
  <si>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</si>
  <si>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</si>
  <si>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</si>
  <si>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</si>
  <si>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74B521</t>
  </si>
  <si>
    <t>STOŽÁR TV BETONOVÝ TYPU PS, PSI 6, DÉLKY 9 M</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</si>
  <si>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</si>
  <si>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</si>
  <si>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</si>
  <si>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</si>
  <si>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</si>
  <si>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</si>
  <si>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</si>
  <si>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</si>
  <si>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</si>
  <si>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</si>
  <si>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</si>
  <si>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</si>
  <si>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</si>
  <si>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</si>
  <si>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</si>
  <si>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</si>
  <si>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</si>
  <si>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</si>
  <si>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</si>
  <si>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</si>
  <si>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</si>
  <si>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</si>
  <si>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</si>
  <si>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</si>
  <si>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</si>
  <si>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</si>
  <si>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</si>
  <si>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</si>
  <si>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</si>
  <si>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</si>
  <si>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</si>
  <si>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</si>
  <si>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</si>
  <si>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</si>
  <si>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</si>
  <si>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</si>
  <si>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</si>
  <si>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</si>
  <si>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</si>
  <si>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</si>
  <si>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</si>
  <si>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</si>
  <si>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</si>
  <si>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</si>
  <si>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</si>
  <si>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</si>
  <si>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</si>
  <si>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</si>
  <si>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</si>
  <si>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</si>
  <si>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</si>
  <si>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</si>
  <si>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</si>
  <si>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</si>
  <si>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</si>
  <si>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</si>
  <si>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</si>
  <si>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</si>
  <si>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</si>
  <si>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</si>
  <si>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</si>
  <si>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</si>
  <si>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</si>
  <si>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</si>
  <si>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</si>
  <si>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</si>
  <si>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</si>
  <si>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</si>
  <si>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</si>
  <si>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</si>
  <si>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</si>
  <si>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</si>
  <si>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</si>
  <si>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</si>
  <si>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</si>
  <si>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</si>
  <si>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</si>
  <si>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</si>
  <si>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</si>
  <si>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</si>
  <si>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</si>
  <si>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</si>
  <si>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</si>
  <si>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</si>
  <si>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</si>
  <si>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</si>
  <si>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</si>
  <si>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</si>
  <si>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</si>
  <si>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</si>
  <si>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</si>
  <si>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</si>
  <si>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</si>
  <si>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</si>
  <si>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</si>
  <si>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</si>
  <si>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</si>
  <si>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</si>
  <si>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</si>
  <si>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</si>
  <si>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</si>
  <si>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</si>
  <si>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</si>
  <si>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</si>
  <si>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</si>
  <si>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</si>
  <si>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</si>
  <si>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</si>
  <si>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</si>
  <si>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</si>
  <si>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</si>
  <si>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</si>
  <si>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</si>
  <si>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</si>
  <si>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</si>
  <si>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</si>
  <si>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</si>
  <si>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</si>
  <si>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</si>
  <si>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</si>
  <si>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</si>
  <si>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</si>
  <si>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</si>
  <si>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</si>
  <si>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</si>
  <si>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</si>
  <si>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</si>
  <si>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</si>
  <si>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</si>
  <si>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</si>
  <si>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</si>
  <si>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</si>
  <si>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</si>
  <si>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</si>
  <si>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</si>
  <si>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</si>
  <si>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</si>
  <si>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</si>
  <si>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</si>
  <si>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</si>
  <si>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</si>
  <si>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</si>
  <si>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</si>
  <si>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</si>
  <si>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</si>
  <si>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</si>
  <si>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</si>
  <si>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</si>
  <si>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</si>
  <si>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</si>
  <si>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</si>
  <si>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</si>
  <si>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</si>
  <si>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</si>
  <si>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</si>
  <si>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</si>
  <si>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</si>
  <si>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</si>
  <si>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</si>
  <si>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</si>
  <si>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</si>
  <si>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</si>
  <si>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</si>
  <si>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</si>
  <si>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</si>
  <si>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</si>
  <si>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</si>
  <si>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</si>
  <si>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</si>
  <si>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</si>
  <si>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</si>
  <si>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</si>
  <si>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</si>
  <si>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</si>
  <si>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</si>
  <si>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</si>
  <si>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</si>
  <si>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</si>
  <si>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</si>
  <si>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</si>
  <si>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</si>
  <si>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</si>
  <si>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</si>
  <si>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</si>
  <si>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</si>
  <si>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</si>
  <si>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</si>
  <si>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</si>
  <si>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</si>
  <si>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</si>
  <si>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</si>
  <si>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</si>
  <si>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</si>
  <si>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</si>
  <si>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</si>
  <si>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</si>
  <si>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</si>
  <si>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</si>
  <si>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</si>
  <si>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</si>
  <si>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</si>
  <si>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</si>
  <si>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</si>
  <si>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</si>
  <si>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</si>
  <si>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</si>
  <si>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</si>
  <si>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</si>
  <si>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</si>
  <si>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</si>
  <si>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</si>
  <si>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</si>
  <si>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</si>
  <si>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</si>
  <si>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</si>
  <si>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</si>
  <si>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</si>
  <si>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</si>
  <si>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</si>
  <si>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</si>
  <si>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</si>
  <si>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</si>
  <si>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</si>
  <si>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</si>
  <si>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</si>
  <si>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</si>
  <si>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</si>
  <si>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</si>
  <si>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</si>
  <si>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</si>
  <si>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</si>
  <si>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</si>
  <si>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</si>
  <si>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</si>
  <si>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</si>
  <si>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</si>
  <si>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</si>
  <si>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</si>
  <si>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</si>
  <si>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</si>
  <si>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</si>
  <si>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</si>
  <si>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</si>
  <si>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</si>
  <si>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</si>
  <si>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</si>
  <si>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</si>
  <si>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</si>
  <si>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</si>
  <si>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</si>
  <si>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</si>
  <si>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</si>
  <si>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</si>
  <si>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</si>
  <si>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</si>
  <si>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</si>
  <si>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</si>
  <si>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</si>
  <si>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</si>
  <si>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</si>
  <si>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</si>
  <si>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</si>
  <si>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</si>
  <si>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</si>
  <si>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</si>
  <si>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</si>
  <si>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</si>
  <si>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</si>
  <si>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</si>
  <si>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</si>
  <si>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</si>
  <si>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</si>
  <si>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</si>
  <si>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</si>
  <si>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</si>
  <si>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</si>
  <si>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</si>
  <si>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</si>
  <si>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</si>
  <si>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</si>
  <si>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</si>
  <si>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</si>
  <si>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</si>
  <si>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</si>
  <si>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</si>
  <si>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</si>
  <si>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</si>
  <si>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</si>
  <si>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</si>
  <si>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</si>
  <si>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</si>
  <si>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</si>
  <si>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</si>
  <si>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</si>
  <si>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</si>
  <si>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</si>
  <si>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</si>
  <si>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</si>
  <si>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</si>
  <si>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</si>
  <si>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</si>
  <si>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</si>
  <si>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</si>
  <si>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</si>
  <si>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</si>
  <si>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</si>
  <si>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</si>
  <si>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</si>
  <si>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</si>
  <si>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</si>
  <si>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</si>
  <si>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</si>
  <si>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</si>
  <si>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</si>
  <si>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</si>
  <si>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</si>
  <si>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</si>
  <si>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</si>
  <si>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</si>
  <si>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</si>
  <si>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</si>
  <si>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</si>
  <si>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</si>
  <si>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</si>
  <si>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</si>
  <si>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</si>
  <si>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</si>
  <si>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</si>
  <si>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</si>
  <si>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</si>
  <si>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</si>
  <si>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</si>
  <si>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</si>
  <si>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</si>
  <si>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</si>
  <si>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</si>
  <si>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</si>
  <si>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</si>
  <si>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</si>
  <si>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</si>
  <si>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</si>
  <si>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</si>
  <si>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</si>
  <si>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</si>
  <si>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</si>
  <si>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</si>
  <si>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</si>
  <si>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</si>
  <si>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</si>
  <si>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</si>
  <si>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</si>
  <si>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</si>
  <si>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</si>
  <si>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</si>
  <si>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</si>
  <si>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</si>
  <si>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</si>
  <si>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</si>
  <si>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</si>
  <si>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</si>
  <si>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</si>
  <si>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</si>
  <si>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</si>
  <si>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</si>
  <si>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</si>
  <si>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</si>
  <si>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</si>
  <si>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</si>
  <si>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</si>
  <si>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</si>
  <si>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</si>
  <si>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</si>
  <si>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</si>
  <si>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</si>
  <si>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</si>
  <si>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</si>
  <si>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</si>
  <si>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</si>
  <si>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</si>
  <si>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</si>
  <si>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</si>
  <si>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</si>
  <si>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</si>
  <si>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</si>
  <si>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</si>
  <si>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</si>
  <si>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</si>
  <si>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</si>
  <si>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</si>
  <si>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</si>
  <si>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</si>
  <si>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</si>
  <si>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</si>
  <si>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</si>
  <si>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</si>
  <si>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</si>
  <si>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</si>
  <si>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</si>
  <si>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</si>
  <si>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</si>
  <si>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</si>
  <si>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</si>
  <si>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</si>
  <si>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</si>
  <si>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</si>
  <si>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</si>
  <si>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</si>
  <si>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</si>
  <si>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</si>
  <si>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</si>
  <si>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</si>
  <si>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</si>
  <si>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</si>
  <si>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</si>
  <si>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</si>
  <si>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</si>
  <si>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</si>
  <si>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</si>
  <si>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</si>
  <si>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</si>
  <si>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</si>
  <si>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</si>
  <si>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</si>
  <si>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</si>
  <si>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</si>
  <si>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</si>
  <si>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</si>
  <si>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</si>
  <si>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</si>
  <si>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</si>
  <si>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</si>
  <si>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</si>
  <si>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</si>
  <si>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</si>
  <si>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</si>
  <si>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</si>
  <si>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</si>
  <si>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</si>
  <si>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</si>
  <si>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</si>
  <si>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</si>
  <si>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</si>
  <si>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</si>
  <si>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</si>
  <si>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</si>
  <si>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</si>
  <si>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</si>
  <si>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</si>
  <si>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</si>
  <si>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</si>
  <si>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</si>
  <si>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</si>
  <si>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</si>
  <si>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</si>
  <si>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</si>
  <si>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742I12</t>
  </si>
  <si>
    <t>KABEL NN CU OVLÁDACÍ 7-12ŽÍLOVÝ OD 4 DO 6 MM2</t>
  </si>
  <si>
    <t>742K11</t>
  </si>
  <si>
    <t>UKONČENÍ JEDNOŽÍLOVÉHO KABELU V ROZVADĚČI NEBO NA PŘÍSTROJI DO 2,5 MM2</t>
  </si>
  <si>
    <t>742M12</t>
  </si>
  <si>
    <t>UKONČENÍ 7-12ŽÍLOVÉHO KABELU V ROZVADĚČI NEBO NA PŘÍSTROJI OD 4 DO 6 MM2</t>
  </si>
  <si>
    <t>742M22</t>
  </si>
  <si>
    <t>UKONČENÍ 7-12ŽÍLOVÉHO KABELU KABELOVOU SPOJKOU OD 4 DO 6 MM2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</si>
  <si>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</si>
  <si>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</si>
  <si>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</si>
  <si>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</si>
  <si>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</si>
  <si>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</si>
  <si>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</si>
  <si>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</si>
  <si>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</si>
  <si>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</si>
  <si>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</si>
  <si>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</si>
  <si>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</si>
  <si>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</si>
  <si>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</si>
  <si>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</si>
  <si>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</si>
  <si>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</si>
  <si>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</si>
  <si>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</si>
  <si>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</si>
  <si>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</si>
  <si>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</si>
  <si>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</si>
  <si>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</si>
  <si>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</si>
  <si>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</si>
  <si>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</si>
  <si>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</si>
  <si>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</si>
  <si>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</si>
  <si>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</si>
  <si>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</si>
  <si>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</si>
  <si>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</si>
  <si>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</si>
  <si>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</si>
  <si>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</si>
  <si>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</si>
  <si>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</si>
  <si>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</si>
  <si>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</si>
  <si>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</si>
  <si>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</si>
  <si>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</si>
  <si>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</si>
  <si>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</si>
  <si>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</si>
  <si>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</si>
  <si>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</si>
  <si>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</si>
  <si>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</si>
  <si>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</si>
  <si>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</si>
  <si>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</si>
  <si>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</si>
  <si>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</si>
  <si>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</si>
  <si>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</si>
  <si>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</si>
  <si>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</si>
  <si>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</si>
  <si>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</si>
  <si>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</si>
  <si>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</si>
  <si>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</si>
  <si>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</si>
  <si>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</si>
  <si>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</si>
  <si>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</si>
  <si>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</si>
  <si>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</si>
  <si>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</si>
  <si>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</si>
  <si>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</si>
  <si>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</si>
  <si>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</si>
  <si>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</si>
  <si>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</si>
  <si>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</si>
  <si>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</si>
  <si>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</si>
  <si>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</si>
  <si>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</si>
  <si>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</si>
  <si>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</si>
  <si>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</si>
  <si>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</si>
  <si>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</si>
  <si>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</si>
  <si>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</si>
  <si>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</si>
  <si>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</si>
  <si>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</si>
  <si>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</si>
  <si>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</si>
  <si>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</si>
  <si>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</si>
  <si>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</si>
  <si>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</si>
  <si>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</si>
  <si>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</si>
  <si>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</si>
  <si>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</si>
  <si>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</si>
  <si>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</si>
  <si>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</si>
  <si>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</si>
  <si>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</si>
  <si>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</si>
  <si>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</si>
  <si>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</si>
  <si>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</si>
  <si>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</si>
  <si>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</si>
  <si>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</si>
  <si>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</si>
  <si>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</si>
  <si>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</si>
  <si>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</si>
  <si>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</si>
  <si>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</si>
  <si>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</si>
  <si>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</si>
  <si>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</si>
  <si>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</si>
  <si>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</si>
  <si>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</si>
  <si>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</si>
  <si>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</si>
  <si>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</si>
  <si>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</si>
  <si>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</si>
  <si>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</si>
  <si>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</si>
  <si>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</si>
  <si>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</si>
  <si>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</si>
  <si>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</si>
  <si>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</si>
  <si>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</si>
  <si>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</si>
  <si>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</si>
  <si>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</si>
  <si>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</si>
  <si>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</si>
  <si>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</si>
  <si>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</si>
  <si>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</si>
  <si>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</si>
  <si>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</si>
  <si>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</si>
  <si>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</si>
  <si>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</si>
  <si>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</si>
  <si>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</si>
  <si>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</si>
  <si>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</si>
  <si>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</si>
  <si>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</si>
  <si>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</si>
  <si>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</si>
  <si>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</si>
  <si>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</si>
  <si>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</si>
  <si>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</si>
  <si>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</si>
  <si>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</si>
  <si>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</si>
  <si>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</si>
  <si>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</si>
  <si>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</si>
  <si>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</si>
  <si>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</si>
  <si>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</si>
  <si>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</si>
  <si>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</si>
  <si>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</si>
  <si>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</si>
  <si>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</si>
  <si>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</si>
  <si>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</si>
  <si>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</si>
  <si>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</si>
  <si>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</si>
  <si>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</si>
  <si>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</si>
  <si>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</si>
  <si>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</si>
  <si>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</si>
  <si>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</si>
  <si>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</si>
  <si>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</si>
  <si>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</si>
  <si>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2.4t/m3*(3009,75m3+50ks*1m*1,5m*3m+4,8m*5,2m*0,5m)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</si>
  <si>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</si>
  <si>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</si>
  <si>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</si>
  <si>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</si>
  <si>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</si>
  <si>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</si>
  <si>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</si>
  <si>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</si>
  <si>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</si>
  <si>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</si>
  <si>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</si>
  <si>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</si>
  <si>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</si>
  <si>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</si>
  <si>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</si>
  <si>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</si>
  <si>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</si>
  <si>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</si>
  <si>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</si>
  <si>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</si>
  <si>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</si>
  <si>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</si>
  <si>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</si>
  <si>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Vytyčení a další geodetické práce požadované zadavatelem:  
2x trativod; 3x překop kabelové trasy; příkop; 2x patka ochranného pohozu</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</si>
  <si>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</si>
  <si>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</si>
  <si>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</si>
  <si>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</si>
  <si>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</si>
  <si>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</si>
  <si>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</si>
  <si>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</si>
  <si>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</si>
  <si>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</si>
  <si>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</si>
  <si>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</si>
  <si>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</si>
  <si>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112228</t>
  </si>
  <si>
    <t>ODSTRANĚNÍ PAŘEZŮ D DO 0,9M, ODVOZ DO 20KM</t>
  </si>
  <si>
    <t>1: Dle technické zprávy, výkresových příloh projektové dokumentace, TKP staveb státních drah a výkazů materiálu projektu a souhrnných částí dokumentace stavby. 
2: 200ks</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</si>
  <si>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</si>
  <si>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</si>
  <si>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</si>
  <si>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</si>
  <si>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</si>
  <si>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</si>
  <si>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</si>
  <si>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</si>
  <si>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</si>
  <si>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11372B</t>
  </si>
  <si>
    <t>FRÉZOVÁNÍ ZPEVNĚNÝCH PLOCH ASFALTOVÝCH - DOPRAVA</t>
  </si>
  <si>
    <t>1: Dle technické zprávy, výkresových příloh projektové dokumentace, TKP staveb státních drah a výkazů materiálu projektu a souhrnných částí dokumentace stavby. 
2: 30150m2*0,05m*2,2t/m3*24km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</si>
  <si>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</si>
  <si>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</si>
  <si>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</si>
  <si>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</si>
  <si>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</si>
  <si>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</si>
  <si>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</si>
  <si>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</si>
  <si>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</si>
  <si>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</si>
  <si>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</si>
  <si>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</si>
  <si>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</si>
  <si>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</si>
  <si>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</si>
  <si>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</si>
  <si>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</si>
  <si>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</si>
  <si>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</si>
  <si>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</si>
  <si>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</si>
  <si>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</si>
  <si>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</si>
  <si>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</si>
  <si>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</si>
  <si>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</si>
  <si>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</si>
  <si>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</si>
  <si>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2: 1359m*2*1,1m2*24km</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</si>
  <si>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</si>
  <si>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</si>
  <si>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</si>
  <si>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</si>
  <si>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</si>
  <si>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</si>
  <si>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</si>
  <si>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</si>
  <si>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</si>
  <si>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</si>
  <si>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</si>
  <si>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</si>
  <si>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</si>
  <si>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</si>
  <si>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</si>
  <si>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</si>
  <si>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</si>
  <si>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</si>
  <si>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</si>
  <si>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</si>
  <si>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</si>
  <si>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</si>
  <si>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</si>
  <si>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</si>
  <si>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</si>
  <si>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</si>
  <si>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</si>
  <si>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</si>
  <si>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</si>
  <si>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</si>
  <si>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</si>
  <si>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</si>
  <si>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</si>
  <si>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</si>
  <si>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</si>
  <si>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</si>
  <si>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</si>
  <si>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</si>
  <si>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</si>
  <si>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</si>
  <si>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</si>
  <si>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</si>
  <si>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</si>
  <si>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</si>
  <si>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</si>
  <si>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</si>
  <si>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</si>
  <si>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</si>
  <si>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</si>
  <si>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</si>
  <si>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</si>
  <si>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</si>
  <si>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</si>
  <si>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</si>
  <si>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</si>
  <si>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</si>
  <si>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</si>
  <si>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</si>
  <si>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</si>
  <si>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</si>
  <si>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</si>
  <si>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</si>
  <si>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</si>
  <si>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</si>
  <si>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</si>
  <si>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</si>
  <si>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</si>
  <si>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</si>
  <si>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</si>
  <si>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</si>
  <si>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</si>
  <si>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</si>
  <si>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</si>
  <si>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</si>
  <si>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</si>
  <si>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</si>
  <si>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</si>
  <si>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</si>
  <si>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</si>
  <si>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</si>
  <si>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(((11.092km-10.8km)*1000-47m)/1.25m+((10.8km-9.823km)*1000-34m-13m)/1.1m+4)*4m*0.034t/m+98ks*(1.5m*0.019t/m+5.5m*0.0025t/m+1.2m*0.060t)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</si>
  <si>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</si>
  <si>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</si>
  <si>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</si>
  <si>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</si>
  <si>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</si>
  <si>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</si>
  <si>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</si>
  <si>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</si>
  <si>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</si>
  <si>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</si>
  <si>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</si>
  <si>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</si>
  <si>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</si>
  <si>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</si>
  <si>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</si>
  <si>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</si>
  <si>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</si>
  <si>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</si>
  <si>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</si>
  <si>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</si>
  <si>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</si>
  <si>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</si>
  <si>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</si>
  <si>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</si>
  <si>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</si>
  <si>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</si>
  <si>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</si>
  <si>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</si>
  <si>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</si>
  <si>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</si>
  <si>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</si>
  <si>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</si>
  <si>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</si>
  <si>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</si>
  <si>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</si>
  <si>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</si>
  <si>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</si>
  <si>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</si>
  <si>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</si>
  <si>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</si>
  <si>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</si>
  <si>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</si>
  <si>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</si>
  <si>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</si>
  <si>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</si>
  <si>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</si>
  <si>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</si>
  <si>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</si>
  <si>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</si>
  <si>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</si>
  <si>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</si>
  <si>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</si>
  <si>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</si>
  <si>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</si>
  <si>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</si>
  <si>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</si>
  <si>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</si>
  <si>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</si>
  <si>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</si>
  <si>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</si>
  <si>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</si>
  <si>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</si>
  <si>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</si>
  <si>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</si>
  <si>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</si>
  <si>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</si>
  <si>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</si>
  <si>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</si>
  <si>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</si>
  <si>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</si>
  <si>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</si>
  <si>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</si>
  <si>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</si>
  <si>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</si>
  <si>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</si>
  <si>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</si>
  <si>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</si>
  <si>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</si>
  <si>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</si>
  <si>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</si>
  <si>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</si>
  <si>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</si>
  <si>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</si>
  <si>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</si>
  <si>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</si>
  <si>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</si>
  <si>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</si>
  <si>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</si>
  <si>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</si>
  <si>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</si>
  <si>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</si>
  <si>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</si>
  <si>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</si>
  <si>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</si>
  <si>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</si>
  <si>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</si>
  <si>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</si>
  <si>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</si>
  <si>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</si>
  <si>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</si>
  <si>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</si>
  <si>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</si>
  <si>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</si>
  <si>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</si>
  <si>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</si>
  <si>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</si>
  <si>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</si>
  <si>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</si>
  <si>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</si>
  <si>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</si>
  <si>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</si>
  <si>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</si>
  <si>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</si>
  <si>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</si>
  <si>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</si>
  <si>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</si>
  <si>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</si>
  <si>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</si>
  <si>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</si>
  <si>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</si>
  <si>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</si>
  <si>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</si>
  <si>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</si>
  <si>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</si>
  <si>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</si>
  <si>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</si>
  <si>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</si>
  <si>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</si>
  <si>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</si>
  <si>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</si>
  <si>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</si>
  <si>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</si>
  <si>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</si>
  <si>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</si>
  <si>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</si>
  <si>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</si>
  <si>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</si>
  <si>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</si>
  <si>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</si>
  <si>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</si>
  <si>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</si>
  <si>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</si>
  <si>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</si>
  <si>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</si>
  <si>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</si>
  <si>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</si>
  <si>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</si>
  <si>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</si>
  <si>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</si>
  <si>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</si>
  <si>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</si>
  <si>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</si>
  <si>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</si>
  <si>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</si>
  <si>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</si>
  <si>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</si>
  <si>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</si>
  <si>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</si>
  <si>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</si>
  <si>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</si>
  <si>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</si>
  <si>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</si>
  <si>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</si>
  <si>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</si>
  <si>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</si>
  <si>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</si>
  <si>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</si>
  <si>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</si>
  <si>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</si>
  <si>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</si>
  <si>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</si>
  <si>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</si>
  <si>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</si>
  <si>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</si>
  <si>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</si>
  <si>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</si>
  <si>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</si>
  <si>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</si>
  <si>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</si>
  <si>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</si>
  <si>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</si>
  <si>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</si>
  <si>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</si>
  <si>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</si>
  <si>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</si>
  <si>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</si>
  <si>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</si>
  <si>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</si>
  <si>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</si>
  <si>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</si>
  <si>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</si>
  <si>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</si>
  <si>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</si>
  <si>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</si>
  <si>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</si>
  <si>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</si>
  <si>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124ks*2+8ks*2+8ks*2+4ks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</si>
  <si>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</si>
  <si>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</si>
  <si>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</si>
  <si>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</si>
  <si>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</si>
  <si>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</si>
  <si>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</si>
  <si>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</si>
  <si>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</si>
  <si>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</si>
  <si>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</si>
  <si>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</si>
  <si>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</si>
  <si>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</si>
  <si>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</si>
  <si>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</si>
  <si>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</si>
  <si>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</si>
  <si>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</si>
  <si>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</si>
  <si>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</si>
  <si>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</si>
  <si>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</si>
  <si>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</si>
  <si>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</si>
  <si>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</si>
  <si>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</si>
  <si>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</si>
  <si>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</si>
  <si>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</si>
  <si>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</si>
  <si>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</si>
  <si>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</si>
  <si>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</si>
  <si>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</si>
  <si>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</si>
  <si>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</si>
  <si>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</si>
  <si>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</si>
  <si>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</si>
  <si>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</si>
  <si>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</si>
  <si>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</si>
  <si>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</si>
  <si>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</si>
  <si>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</si>
  <si>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</si>
  <si>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</si>
  <si>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</si>
  <si>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</si>
  <si>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</si>
  <si>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</si>
  <si>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</si>
  <si>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</si>
  <si>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</si>
  <si>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</si>
  <si>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</si>
  <si>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</si>
  <si>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</si>
  <si>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</si>
  <si>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</si>
  <si>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</si>
  <si>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</si>
  <si>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</si>
  <si>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</si>
  <si>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</si>
  <si>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</si>
  <si>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</si>
  <si>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</si>
  <si>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</si>
  <si>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</si>
  <si>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</si>
  <si>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</si>
  <si>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</si>
  <si>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</si>
  <si>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</si>
  <si>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</si>
  <si>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</si>
  <si>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</si>
  <si>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</si>
  <si>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</si>
  <si>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</si>
  <si>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</si>
  <si>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</si>
  <si>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</si>
  <si>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</si>
  <si>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</si>
  <si>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</si>
  <si>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</si>
  <si>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</si>
  <si>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</si>
  <si>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</si>
  <si>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</si>
  <si>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</si>
  <si>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</si>
  <si>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</si>
  <si>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</si>
  <si>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</si>
  <si>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</si>
  <si>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</si>
  <si>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</si>
  <si>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</si>
  <si>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</si>
  <si>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</si>
  <si>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</si>
  <si>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</si>
  <si>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</si>
  <si>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</si>
  <si>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</si>
  <si>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</si>
  <si>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</si>
  <si>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</si>
  <si>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</si>
  <si>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</si>
  <si>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</si>
  <si>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</si>
  <si>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</si>
  <si>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</si>
  <si>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</si>
  <si>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</si>
  <si>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</si>
  <si>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</si>
  <si>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</si>
  <si>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</si>
  <si>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</si>
  <si>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</si>
  <si>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</si>
  <si>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</si>
  <si>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</si>
  <si>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</si>
  <si>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</si>
  <si>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</si>
  <si>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</si>
  <si>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</si>
  <si>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</si>
  <si>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</si>
  <si>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</si>
  <si>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</si>
  <si>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</si>
  <si>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</si>
  <si>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</si>
  <si>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</si>
  <si>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</si>
  <si>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</si>
  <si>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</si>
  <si>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</si>
  <si>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</si>
  <si>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</si>
  <si>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</si>
  <si>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</si>
  <si>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</si>
  <si>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</si>
  <si>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</si>
  <si>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</si>
  <si>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</si>
  <si>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</si>
  <si>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</si>
  <si>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</si>
  <si>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</si>
  <si>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</si>
  <si>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</si>
  <si>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</si>
  <si>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</si>
  <si>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</si>
  <si>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</si>
  <si>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</si>
  <si>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</si>
  <si>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</si>
  <si>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</si>
  <si>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</si>
  <si>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</si>
  <si>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</si>
  <si>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</si>
  <si>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</si>
  <si>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</si>
  <si>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</si>
  <si>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</si>
  <si>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</si>
  <si>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</si>
  <si>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</si>
  <si>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</si>
  <si>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</si>
  <si>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</si>
  <si>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</si>
  <si>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</si>
  <si>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</si>
  <si>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</si>
  <si>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</si>
  <si>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</si>
  <si>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</si>
  <si>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</si>
  <si>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</si>
  <si>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</si>
  <si>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</si>
  <si>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</si>
  <si>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</si>
  <si>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</si>
  <si>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</si>
  <si>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</si>
  <si>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</si>
  <si>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</si>
  <si>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</si>
  <si>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</si>
  <si>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</si>
  <si>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</si>
  <si>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</si>
  <si>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</si>
  <si>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</si>
  <si>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</si>
  <si>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</si>
  <si>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</si>
  <si>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</si>
  <si>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</si>
  <si>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</si>
  <si>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</si>
  <si>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</si>
  <si>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</si>
  <si>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</si>
  <si>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</si>
  <si>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</si>
  <si>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</si>
  <si>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</si>
  <si>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</si>
  <si>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</si>
  <si>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</si>
  <si>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</si>
  <si>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</si>
  <si>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</si>
  <si>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</si>
  <si>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</si>
  <si>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</si>
  <si>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</si>
  <si>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</si>
  <si>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</si>
  <si>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</si>
  <si>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</si>
  <si>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</si>
  <si>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</si>
  <si>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</si>
  <si>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</si>
  <si>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</si>
  <si>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</si>
  <si>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</si>
  <si>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</si>
  <si>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</si>
  <si>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</si>
  <si>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</si>
  <si>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</si>
  <si>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</si>
  <si>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</si>
  <si>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</si>
  <si>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</si>
  <si>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1083.6kg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</si>
  <si>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</si>
  <si>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</si>
  <si>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</si>
  <si>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</si>
  <si>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</si>
  <si>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</si>
  <si>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</si>
  <si>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</si>
  <si>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</si>
  <si>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</si>
  <si>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</si>
  <si>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</si>
  <si>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</si>
  <si>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</si>
  <si>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</si>
  <si>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</si>
  <si>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</si>
  <si>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</si>
  <si>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</si>
  <si>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</si>
  <si>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</si>
  <si>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</si>
  <si>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</si>
  <si>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</si>
  <si>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</si>
  <si>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</si>
  <si>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</si>
  <si>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</si>
  <si>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</si>
  <si>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</si>
  <si>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</si>
  <si>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</si>
  <si>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</si>
  <si>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</si>
  <si>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</si>
  <si>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</si>
  <si>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</si>
  <si>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</si>
  <si>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</si>
  <si>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</si>
  <si>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</si>
  <si>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</si>
  <si>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</si>
  <si>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</si>
  <si>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</si>
  <si>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</si>
  <si>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</si>
  <si>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</si>
  <si>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</si>
  <si>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</si>
  <si>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</si>
  <si>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</si>
  <si>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</si>
  <si>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</si>
  <si>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</si>
  <si>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</si>
  <si>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</si>
  <si>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</si>
  <si>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</si>
  <si>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</si>
  <si>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</si>
  <si>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</si>
  <si>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</si>
  <si>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</si>
  <si>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</si>
  <si>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</si>
  <si>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</si>
  <si>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</si>
  <si>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</si>
  <si>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</si>
  <si>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</si>
  <si>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</si>
  <si>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</si>
  <si>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</si>
  <si>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</si>
  <si>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</si>
  <si>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</si>
  <si>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</si>
  <si>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91345</t>
  </si>
  <si>
    <t>NIVELAČNÍ ZNAČKY KOVOVÉ</t>
  </si>
  <si>
    <t>1: Dle technické zprávy, výkresových příloh projektové dokumentace, TKP staveb státních drah a výkazů materiálu projektu a souhrnných částí dokumentace stavby. 
2: 1ks</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</si>
  <si>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</si>
  <si>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</si>
  <si>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</si>
  <si>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</si>
  <si>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</si>
  <si>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</si>
  <si>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</si>
  <si>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</si>
  <si>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</si>
  <si>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</si>
  <si>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</si>
  <si>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</si>
  <si>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</si>
  <si>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</si>
  <si>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</si>
  <si>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</si>
  <si>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</si>
  <si>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</si>
  <si>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</si>
  <si>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</si>
  <si>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</si>
  <si>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</si>
  <si>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</si>
  <si>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</si>
  <si>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</si>
  <si>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</si>
  <si>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</si>
  <si>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</si>
  <si>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</si>
  <si>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</si>
  <si>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</si>
  <si>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</si>
  <si>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</si>
  <si>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</si>
  <si>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</si>
  <si>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</si>
  <si>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</si>
  <si>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</si>
  <si>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</si>
  <si>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</si>
  <si>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</si>
  <si>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</si>
  <si>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</si>
  <si>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</si>
  <si>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</si>
  <si>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</si>
  <si>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</si>
  <si>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</si>
  <si>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</si>
  <si>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</si>
  <si>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</si>
  <si>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</si>
  <si>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</si>
  <si>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</si>
  <si>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</si>
  <si>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</si>
  <si>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</si>
  <si>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</si>
  <si>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</si>
  <si>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</si>
  <si>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</si>
  <si>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</si>
  <si>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</si>
  <si>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</si>
  <si>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</si>
  <si>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</si>
  <si>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</si>
  <si>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</si>
  <si>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</si>
  <si>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</si>
  <si>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</si>
  <si>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</si>
  <si>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</si>
  <si>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</si>
  <si>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</si>
  <si>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</si>
  <si>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</si>
  <si>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</si>
  <si>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</si>
  <si>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</si>
  <si>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788.88kg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</si>
  <si>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</si>
  <si>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</si>
  <si>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</si>
  <si>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</si>
  <si>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</si>
  <si>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</si>
  <si>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</si>
  <si>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</si>
  <si>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</si>
  <si>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</si>
  <si>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</si>
  <si>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</si>
  <si>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</si>
  <si>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</si>
  <si>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</si>
  <si>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</si>
  <si>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</si>
  <si>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</si>
  <si>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</si>
  <si>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</si>
  <si>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</si>
  <si>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</si>
  <si>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</si>
  <si>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</si>
  <si>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</si>
  <si>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</si>
  <si>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</si>
  <si>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</si>
  <si>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</si>
  <si>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</si>
  <si>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</si>
  <si>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</si>
  <si>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</si>
  <si>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</si>
  <si>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</si>
  <si>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</si>
  <si>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</si>
  <si>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</si>
  <si>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</si>
  <si>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</si>
  <si>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</si>
  <si>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</si>
  <si>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</si>
  <si>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</si>
  <si>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</si>
  <si>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</si>
  <si>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</si>
  <si>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</si>
  <si>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</si>
  <si>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</si>
  <si>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</si>
  <si>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</si>
  <si>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</si>
  <si>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</si>
  <si>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</si>
  <si>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</si>
  <si>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</si>
  <si>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</si>
  <si>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</si>
  <si>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</si>
  <si>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</si>
  <si>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</si>
  <si>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</si>
  <si>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</si>
  <si>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</si>
  <si>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</si>
  <si>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</si>
  <si>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</si>
  <si>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</si>
  <si>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</si>
  <si>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</si>
  <si>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</si>
  <si>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</si>
  <si>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</si>
  <si>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</si>
  <si>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</si>
  <si>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</si>
  <si>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</si>
  <si>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</si>
  <si>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</si>
  <si>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</si>
  <si>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</si>
  <si>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</si>
  <si>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</si>
  <si>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</si>
  <si>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</si>
  <si>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</si>
  <si>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</si>
  <si>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</si>
  <si>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</si>
  <si>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</si>
  <si>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</si>
  <si>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</si>
  <si>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</si>
  <si>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</si>
  <si>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</si>
  <si>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</si>
  <si>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</si>
  <si>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</si>
  <si>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</si>
  <si>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</si>
  <si>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</si>
  <si>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</si>
  <si>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</si>
  <si>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</si>
  <si>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</si>
  <si>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</si>
  <si>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</si>
  <si>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</si>
  <si>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</si>
  <si>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</si>
  <si>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</si>
  <si>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</si>
  <si>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</si>
  <si>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</si>
  <si>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</si>
  <si>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</si>
  <si>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</si>
  <si>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</si>
  <si>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</si>
  <si>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</si>
  <si>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</si>
  <si>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</si>
  <si>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</si>
  <si>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</si>
  <si>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2787.47kg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</si>
  <si>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</si>
  <si>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</si>
  <si>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</si>
  <si>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</si>
  <si>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</si>
  <si>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</si>
  <si>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</si>
  <si>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</si>
  <si>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</si>
  <si>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</si>
  <si>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</si>
  <si>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</si>
  <si>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</si>
  <si>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</si>
  <si>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</si>
  <si>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</si>
  <si>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</si>
  <si>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</si>
  <si>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</si>
  <si>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</si>
  <si>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</si>
  <si>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</si>
  <si>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</si>
  <si>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</si>
  <si>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</si>
  <si>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</si>
  <si>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</si>
  <si>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</si>
  <si>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</si>
  <si>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</si>
  <si>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</si>
  <si>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</si>
  <si>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</si>
  <si>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</si>
  <si>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</si>
  <si>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</si>
  <si>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</si>
  <si>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</si>
  <si>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</si>
  <si>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</si>
  <si>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</si>
  <si>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</si>
  <si>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</si>
  <si>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</si>
  <si>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</si>
  <si>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</si>
  <si>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</si>
  <si>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</si>
  <si>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</si>
  <si>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</si>
  <si>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</si>
  <si>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</si>
  <si>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</si>
  <si>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</si>
  <si>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</si>
  <si>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</si>
  <si>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</si>
  <si>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</si>
  <si>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</si>
  <si>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</si>
  <si>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</si>
  <si>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</si>
  <si>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</si>
  <si>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</si>
  <si>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</si>
  <si>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</si>
  <si>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</si>
  <si>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</si>
  <si>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</si>
  <si>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</si>
  <si>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</si>
  <si>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</si>
  <si>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</si>
  <si>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</si>
  <si>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</si>
  <si>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</si>
  <si>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</si>
  <si>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</si>
  <si>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</si>
  <si>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</si>
  <si>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</si>
  <si>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</si>
  <si>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</si>
  <si>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</si>
  <si>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</si>
  <si>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</si>
  <si>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</si>
  <si>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</si>
  <si>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</si>
  <si>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</si>
  <si>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</si>
  <si>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</si>
  <si>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1064.65kg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</si>
  <si>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</si>
  <si>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</si>
  <si>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</si>
  <si>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</si>
  <si>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</si>
  <si>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</si>
  <si>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</si>
  <si>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</si>
  <si>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</si>
  <si>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</si>
  <si>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</si>
  <si>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</si>
  <si>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</si>
  <si>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</si>
  <si>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</si>
  <si>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</si>
  <si>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</si>
  <si>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</si>
  <si>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</si>
  <si>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</si>
  <si>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</si>
  <si>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</si>
  <si>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</si>
  <si>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</si>
  <si>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</si>
  <si>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</si>
  <si>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</si>
  <si>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</si>
  <si>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</si>
  <si>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</si>
  <si>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</si>
  <si>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</si>
  <si>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</si>
  <si>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</si>
  <si>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</si>
  <si>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</si>
  <si>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</si>
  <si>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</si>
  <si>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</si>
  <si>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</si>
  <si>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</si>
  <si>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</si>
  <si>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</si>
  <si>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</si>
  <si>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</si>
  <si>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</si>
  <si>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</si>
  <si>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</si>
  <si>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</si>
  <si>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</si>
  <si>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</si>
  <si>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</si>
  <si>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</si>
  <si>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</si>
  <si>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</si>
  <si>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</si>
  <si>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</si>
  <si>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 TKP</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</si>
  <si>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</si>
  <si>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</si>
  <si>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</si>
  <si>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</si>
  <si>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 TKP.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</si>
  <si>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</si>
  <si>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</si>
  <si>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</si>
  <si>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</si>
  <si>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</si>
  <si>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</si>
  <si>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</si>
  <si>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v předepsaném rozsahu a počtu dle VTP a ZTP</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</si>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</sst>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948</v>
      </c>
      <c s="12" t="s">
        <v>949</v>
      </c>
      <c s="14">
        <f>'PS 05-28-02'!K8+'PS 05-28-02'!M8</f>
      </c>
      <c s="14">
        <f>C16*0.21</f>
      </c>
      <c s="14">
        <f>C16+D16</f>
      </c>
      <c s="13">
        <f>'PS 05-28-02'!T7</f>
      </c>
    </row>
    <row r="17" spans="1:6" ht="12.75">
      <c r="A17" s="11" t="s">
        <v>1219</v>
      </c>
      <c s="12" t="s">
        <v>1220</v>
      </c>
      <c s="14">
        <f>'SO 05-00-01'!K8+'SO 05-00-01'!M8</f>
      </c>
      <c s="14">
        <f>C17*0.21</f>
      </c>
      <c s="14">
        <f>C17+D17</f>
      </c>
      <c s="13">
        <f>'SO 05-00-01'!T7</f>
      </c>
    </row>
    <row r="18" spans="1:6" ht="12.75">
      <c r="A18" s="11" t="s">
        <v>1422</v>
      </c>
      <c s="12" t="s">
        <v>1423</v>
      </c>
      <c s="14">
        <f>'SO 05-01-01'!K8+'SO 05-01-01'!M8</f>
      </c>
      <c s="14">
        <f>C18*0.21</f>
      </c>
      <c s="14">
        <f>C18+D18</f>
      </c>
      <c s="13">
        <f>'SO 05-01-01'!T7</f>
      </c>
    </row>
    <row r="19" spans="1:6" ht="12.75">
      <c r="A19" s="11" t="s">
        <v>1680</v>
      </c>
      <c s="12" t="s">
        <v>1681</v>
      </c>
      <c s="14">
        <f>'SO 05-01-02'!K8+'SO 05-01-02'!M8</f>
      </c>
      <c s="14">
        <f>C19*0.21</f>
      </c>
      <c s="14">
        <f>C19+D19</f>
      </c>
      <c s="13">
        <f>'SO 05-01-02'!T7</f>
      </c>
    </row>
    <row r="20" spans="1:6" ht="12.75">
      <c r="A20" s="11" t="s">
        <v>1701</v>
      </c>
      <c s="12" t="s">
        <v>1702</v>
      </c>
      <c s="14">
        <f>'SO 05-01-04'!K8+'SO 05-01-04'!M8</f>
      </c>
      <c s="14">
        <f>C20*0.21</f>
      </c>
      <c s="14">
        <f>C20+D20</f>
      </c>
      <c s="13">
        <f>'SO 05-01-04'!T7</f>
      </c>
    </row>
    <row r="21" spans="1:6" ht="12.75">
      <c r="A21" s="11" t="s">
        <v>1752</v>
      </c>
      <c s="12" t="s">
        <v>1753</v>
      </c>
      <c s="14">
        <f>'SO 05-04-01'!K8+'SO 05-04-01'!M8</f>
      </c>
      <c s="14">
        <f>C21*0.21</f>
      </c>
      <c s="14">
        <f>C21+D21</f>
      </c>
      <c s="13">
        <f>'SO 05-04-01'!T7</f>
      </c>
    </row>
    <row r="22" spans="1:6" ht="12.75">
      <c r="A22" s="11" t="s">
        <v>1875</v>
      </c>
      <c s="12" t="s">
        <v>1876</v>
      </c>
      <c s="14">
        <f>'SO 05-04-02'!K8+'SO 05-04-02'!M8</f>
      </c>
      <c s="14">
        <f>C22*0.21</f>
      </c>
      <c s="14">
        <f>C22+D22</f>
      </c>
      <c s="13">
        <f>'SO 05-04-02'!T7</f>
      </c>
    </row>
    <row r="23" spans="1:6" ht="12.75">
      <c r="A23" s="11" t="s">
        <v>1892</v>
      </c>
      <c s="12" t="s">
        <v>1893</v>
      </c>
      <c s="14">
        <f>'SO 05-06-01.1'!K8+'SO 05-06-01.1'!M8</f>
      </c>
      <c s="14">
        <f>C23*0.21</f>
      </c>
      <c s="14">
        <f>C23+D23</f>
      </c>
      <c s="13">
        <f>'SO 05-06-01.1'!T7</f>
      </c>
    </row>
    <row r="24" spans="1:6" ht="12.75">
      <c r="A24" s="11" t="s">
        <v>1976</v>
      </c>
      <c s="12" t="s">
        <v>1977</v>
      </c>
      <c s="14">
        <f>'SO 05-06-01.2'!K8+'SO 05-06-01.2'!M8</f>
      </c>
      <c s="14">
        <f>C24*0.21</f>
      </c>
      <c s="14">
        <f>C24+D24</f>
      </c>
      <c s="13">
        <f>'SO 05-06-01.2'!T7</f>
      </c>
    </row>
    <row r="25" spans="1:6" ht="12.75">
      <c r="A25" s="11" t="s">
        <v>2037</v>
      </c>
      <c s="12" t="s">
        <v>2038</v>
      </c>
      <c s="14">
        <f>'SO 05-10-01'!K8+'SO 05-10-01'!M8</f>
      </c>
      <c s="14">
        <f>C25*0.21</f>
      </c>
      <c s="14">
        <f>C25+D25</f>
      </c>
      <c s="13">
        <f>'SO 05-10-01'!T7</f>
      </c>
    </row>
    <row r="26" spans="1:6" ht="25.5">
      <c r="A26" s="11" t="s">
        <v>2095</v>
      </c>
      <c s="12" t="s">
        <v>2096</v>
      </c>
      <c s="14">
        <f>'SO 05-10-02'!K8+'SO 05-10-02'!M8</f>
      </c>
      <c s="14">
        <f>C26*0.21</f>
      </c>
      <c s="14">
        <f>C26+D26</f>
      </c>
      <c s="13">
        <f>'SO 05-10-02'!T7</f>
      </c>
    </row>
    <row r="27" spans="1:6" ht="12.75">
      <c r="A27" s="11" t="s">
        <v>2103</v>
      </c>
      <c s="12" t="s">
        <v>2104</v>
      </c>
      <c s="14">
        <f>'SO 05-10-03'!K8+'SO 05-10-03'!M8</f>
      </c>
      <c s="14">
        <f>C27*0.21</f>
      </c>
      <c s="14">
        <f>C27+D27</f>
      </c>
      <c s="13">
        <f>'SO 05-10-03'!T7</f>
      </c>
    </row>
    <row r="28" spans="1:6" ht="12.75">
      <c r="A28" s="11" t="s">
        <v>2109</v>
      </c>
      <c s="12" t="s">
        <v>2110</v>
      </c>
      <c s="14">
        <f>'SO 05-16-01'!K8+'SO 05-16-01'!M8</f>
      </c>
      <c s="14">
        <f>C28*0.21</f>
      </c>
      <c s="14">
        <f>C28+D28</f>
      </c>
      <c s="13">
        <f>'SO 05-16-01'!T7</f>
      </c>
    </row>
    <row r="29" spans="1:6" ht="12.75">
      <c r="A29" s="11" t="s">
        <v>2404</v>
      </c>
      <c s="12" t="s">
        <v>2405</v>
      </c>
      <c s="14">
        <f>'SO 05-17-01'!K8+'SO 05-17-01'!M8</f>
      </c>
      <c s="14">
        <f>C29*0.21</f>
      </c>
      <c s="14">
        <f>C29+D29</f>
      </c>
      <c s="13">
        <f>'SO 05-17-01'!T7</f>
      </c>
    </row>
    <row r="30" spans="1:6" ht="12.75">
      <c r="A30" s="11" t="s">
        <v>2530</v>
      </c>
      <c s="12" t="s">
        <v>2531</v>
      </c>
      <c s="14">
        <f>'SO 05-17-01.1'!K8+'SO 05-17-01.1'!M8</f>
      </c>
      <c s="14">
        <f>C30*0.21</f>
      </c>
      <c s="14">
        <f>C30+D30</f>
      </c>
      <c s="13">
        <f>'SO 05-17-01.1'!T7</f>
      </c>
    </row>
    <row r="31" spans="1:6" ht="12.75">
      <c r="A31" s="11" t="s">
        <v>2537</v>
      </c>
      <c s="12" t="s">
        <v>2538</v>
      </c>
      <c s="14">
        <f>'SO 05-17-02'!K8+'SO 05-17-02'!M8</f>
      </c>
      <c s="14">
        <f>C31*0.21</f>
      </c>
      <c s="14">
        <f>C31+D31</f>
      </c>
      <c s="13">
        <f>'SO 05-17-02'!T7</f>
      </c>
    </row>
    <row r="32" spans="1:6" ht="12.75">
      <c r="A32" s="11" t="s">
        <v>2606</v>
      </c>
      <c s="12" t="s">
        <v>2607</v>
      </c>
      <c s="14">
        <f>'SO 05-17-03'!K8+'SO 05-17-03'!M8</f>
      </c>
      <c s="14">
        <f>C32*0.21</f>
      </c>
      <c s="14">
        <f>C32+D32</f>
      </c>
      <c s="13">
        <f>'SO 05-17-03'!T7</f>
      </c>
    </row>
    <row r="33" spans="1:6" ht="12.75">
      <c r="A33" s="11" t="s">
        <v>2624</v>
      </c>
      <c s="12" t="s">
        <v>2625</v>
      </c>
      <c s="14">
        <f>'SO 05-19-01'!K8+'SO 05-19-01'!M8</f>
      </c>
      <c s="14">
        <f>C33*0.21</f>
      </c>
      <c s="14">
        <f>C33+D33</f>
      </c>
      <c s="13">
        <f>'SO 05-19-01'!T7</f>
      </c>
    </row>
    <row r="34" spans="1:6" ht="12.75">
      <c r="A34" s="11" t="s">
        <v>2858</v>
      </c>
      <c s="12" t="s">
        <v>2625</v>
      </c>
      <c s="14">
        <f>'SO 05-19-02'!K8+'SO 05-19-02'!M8</f>
      </c>
      <c s="14">
        <f>C34*0.21</f>
      </c>
      <c s="14">
        <f>C34+D34</f>
      </c>
      <c s="13">
        <f>'SO 05-19-02'!T7</f>
      </c>
    </row>
    <row r="35" spans="1:6" ht="12.75">
      <c r="A35" s="11" t="s">
        <v>2965</v>
      </c>
      <c s="12" t="s">
        <v>2966</v>
      </c>
      <c s="14">
        <f>'SO 05-19-03'!K8+'SO 05-19-03'!M8</f>
      </c>
      <c s="14">
        <f>C35*0.21</f>
      </c>
      <c s="14">
        <f>C35+D35</f>
      </c>
      <c s="13">
        <f>'SO 05-19-03'!T7</f>
      </c>
    </row>
    <row r="36" spans="1:6" ht="12.75">
      <c r="A36" s="11" t="s">
        <v>3067</v>
      </c>
      <c s="12" t="s">
        <v>3068</v>
      </c>
      <c s="14">
        <f>'SO 05-19-04'!K8+'SO 05-19-04'!M8</f>
      </c>
      <c s="14">
        <f>C36*0.21</f>
      </c>
      <c s="14">
        <f>C36+D36</f>
      </c>
      <c s="13">
        <f>'SO 05-19-04'!T7</f>
      </c>
    </row>
    <row r="37" spans="1:6" ht="12.75">
      <c r="A37" s="11" t="s">
        <v>3169</v>
      </c>
      <c s="12" t="s">
        <v>3170</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1682</v>
      </c>
      <c r="E8" s="30" t="s">
        <v>1681</v>
      </c>
      <c r="J8" s="29">
        <f>0+J9+J30+J35</f>
      </c>
      <c s="29">
        <f>0+K9+K30+K35</f>
      </c>
      <c s="29">
        <f>0+L9+L30+L35</f>
      </c>
      <c s="29">
        <f>0+M9+M30+M35</f>
      </c>
    </row>
    <row r="9" spans="1:13" ht="12.75">
      <c r="A9" t="s">
        <v>46</v>
      </c>
      <c r="C9" s="31" t="s">
        <v>1481</v>
      </c>
      <c r="E9" s="33" t="s">
        <v>1482</v>
      </c>
      <c r="J9" s="32">
        <f>0</f>
      </c>
      <c s="32">
        <f>0</f>
      </c>
      <c s="32">
        <f>0+L10+L14+L18+L22+L26</f>
      </c>
      <c s="32">
        <f>0+M10+M14+M18+M22+M26</f>
      </c>
    </row>
    <row r="10" spans="1:16" ht="25.5">
      <c r="A10" t="s">
        <v>49</v>
      </c>
      <c s="34" t="s">
        <v>50</v>
      </c>
      <c s="34" t="s">
        <v>1683</v>
      </c>
      <c s="35" t="s">
        <v>5</v>
      </c>
      <c s="6" t="s">
        <v>1684</v>
      </c>
      <c s="36" t="s">
        <v>74</v>
      </c>
      <c s="37">
        <v>49</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1685</v>
      </c>
      <c s="35" t="s">
        <v>5</v>
      </c>
      <c s="6" t="s">
        <v>1686</v>
      </c>
      <c s="36" t="s">
        <v>74</v>
      </c>
      <c s="37">
        <v>12</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1687</v>
      </c>
      <c s="35" t="s">
        <v>5</v>
      </c>
      <c s="6" t="s">
        <v>1688</v>
      </c>
      <c s="36" t="s">
        <v>74</v>
      </c>
      <c s="37">
        <v>113</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25.5">
      <c r="A22" t="s">
        <v>49</v>
      </c>
      <c s="34" t="s">
        <v>67</v>
      </c>
      <c s="34" t="s">
        <v>1689</v>
      </c>
      <c s="35" t="s">
        <v>5</v>
      </c>
      <c s="6" t="s">
        <v>1690</v>
      </c>
      <c s="36" t="s">
        <v>74</v>
      </c>
      <c s="37">
        <v>32</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76.5">
      <c r="A25" t="s">
        <v>59</v>
      </c>
      <c r="E25" s="39" t="s">
        <v>1691</v>
      </c>
    </row>
    <row r="26" spans="1:16" ht="25.5">
      <c r="A26" t="s">
        <v>49</v>
      </c>
      <c s="34" t="s">
        <v>71</v>
      </c>
      <c s="34" t="s">
        <v>1692</v>
      </c>
      <c s="35" t="s">
        <v>5</v>
      </c>
      <c s="6" t="s">
        <v>1693</v>
      </c>
      <c s="36" t="s">
        <v>74</v>
      </c>
      <c s="37">
        <v>32</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89.25">
      <c r="A29" t="s">
        <v>59</v>
      </c>
      <c r="E29" s="39" t="s">
        <v>1694</v>
      </c>
    </row>
    <row r="30" spans="1:13" ht="12.75">
      <c r="A30" t="s">
        <v>46</v>
      </c>
      <c r="C30" s="31" t="s">
        <v>1581</v>
      </c>
      <c r="E30" s="33" t="s">
        <v>1582</v>
      </c>
      <c r="J30" s="32">
        <f>0</f>
      </c>
      <c s="32">
        <f>0</f>
      </c>
      <c s="32">
        <f>0+L31</f>
      </c>
      <c s="32">
        <f>0+M31</f>
      </c>
    </row>
    <row r="31" spans="1:16" ht="25.5">
      <c r="A31" t="s">
        <v>49</v>
      </c>
      <c s="34" t="s">
        <v>26</v>
      </c>
      <c s="34" t="s">
        <v>1695</v>
      </c>
      <c s="35" t="s">
        <v>5</v>
      </c>
      <c s="6" t="s">
        <v>1696</v>
      </c>
      <c s="36" t="s">
        <v>74</v>
      </c>
      <c s="37">
        <v>55</v>
      </c>
      <c s="36">
        <v>0</v>
      </c>
      <c s="36">
        <f>ROUND(G31*H31,6)</f>
      </c>
      <c r="L31" s="38">
        <v>0</v>
      </c>
      <c s="32">
        <f>ROUND(ROUND(L31,2)*ROUND(G31,3),2)</f>
      </c>
      <c s="36" t="s">
        <v>1429</v>
      </c>
      <c>
        <f>(M31*21)/100</f>
      </c>
      <c t="s">
        <v>27</v>
      </c>
    </row>
    <row r="32" spans="1:5" ht="12.75">
      <c r="A32" s="35" t="s">
        <v>55</v>
      </c>
      <c r="E32" s="39" t="s">
        <v>5</v>
      </c>
    </row>
    <row r="33" spans="1:5" ht="12.75">
      <c r="A33" s="35" t="s">
        <v>57</v>
      </c>
      <c r="E33" s="40" t="s">
        <v>1585</v>
      </c>
    </row>
    <row r="34" spans="1:5" ht="102">
      <c r="A34" t="s">
        <v>59</v>
      </c>
      <c r="E34" s="39" t="s">
        <v>1612</v>
      </c>
    </row>
    <row r="35" spans="1:13" ht="12.75">
      <c r="A35" t="s">
        <v>46</v>
      </c>
      <c r="C35" s="31" t="s">
        <v>1653</v>
      </c>
      <c r="E35" s="33" t="s">
        <v>1654</v>
      </c>
      <c r="J35" s="32">
        <f>0</f>
      </c>
      <c s="32">
        <f>0</f>
      </c>
      <c s="32">
        <f>0+L36+L40+L44+L48+L52+L56</f>
      </c>
      <c s="32">
        <f>0+M36+M40+M44+M48+M52+M56</f>
      </c>
    </row>
    <row r="36" spans="1:16" ht="12.75">
      <c r="A36" t="s">
        <v>49</v>
      </c>
      <c s="34" t="s">
        <v>80</v>
      </c>
      <c s="34" t="s">
        <v>1655</v>
      </c>
      <c s="35" t="s">
        <v>5</v>
      </c>
      <c s="6" t="s">
        <v>1656</v>
      </c>
      <c s="36" t="s">
        <v>74</v>
      </c>
      <c s="37">
        <v>1</v>
      </c>
      <c s="36">
        <v>0</v>
      </c>
      <c s="36">
        <f>ROUND(G36*H36,6)</f>
      </c>
      <c r="L36" s="38">
        <v>0</v>
      </c>
      <c s="32">
        <f>ROUND(ROUND(L36,2)*ROUND(G36,3),2)</f>
      </c>
      <c s="36" t="s">
        <v>1429</v>
      </c>
      <c>
        <f>(M36*21)/100</f>
      </c>
      <c t="s">
        <v>27</v>
      </c>
    </row>
    <row r="37" spans="1:5" ht="12.75">
      <c r="A37" s="35" t="s">
        <v>55</v>
      </c>
      <c r="E37" s="39" t="s">
        <v>5</v>
      </c>
    </row>
    <row r="38" spans="1:5" ht="12.75">
      <c r="A38" s="35" t="s">
        <v>57</v>
      </c>
      <c r="E38" s="40" t="s">
        <v>1657</v>
      </c>
    </row>
    <row r="39" spans="1:5" ht="38.25">
      <c r="A39" t="s">
        <v>59</v>
      </c>
      <c r="E39" s="39" t="s">
        <v>1658</v>
      </c>
    </row>
    <row r="40" spans="1:16" ht="12.75">
      <c r="A40" t="s">
        <v>49</v>
      </c>
      <c s="34" t="s">
        <v>86</v>
      </c>
      <c s="34" t="s">
        <v>1697</v>
      </c>
      <c s="35" t="s">
        <v>5</v>
      </c>
      <c s="6" t="s">
        <v>1698</v>
      </c>
      <c s="36" t="s">
        <v>74</v>
      </c>
      <c s="37">
        <v>53</v>
      </c>
      <c s="36">
        <v>0</v>
      </c>
      <c s="36">
        <f>ROUND(G40*H40,6)</f>
      </c>
      <c r="L40" s="38">
        <v>0</v>
      </c>
      <c s="32">
        <f>ROUND(ROUND(L40,2)*ROUND(G40,3),2)</f>
      </c>
      <c s="36" t="s">
        <v>1429</v>
      </c>
      <c>
        <f>(M40*21)/100</f>
      </c>
      <c t="s">
        <v>27</v>
      </c>
    </row>
    <row r="41" spans="1:5" ht="12.75">
      <c r="A41" s="35" t="s">
        <v>55</v>
      </c>
      <c r="E41" s="39" t="s">
        <v>5</v>
      </c>
    </row>
    <row r="42" spans="1:5" ht="12.75">
      <c r="A42" s="35" t="s">
        <v>57</v>
      </c>
      <c r="E42" s="40" t="s">
        <v>1657</v>
      </c>
    </row>
    <row r="43" spans="1:5" ht="89.25">
      <c r="A43" t="s">
        <v>59</v>
      </c>
      <c r="E43" s="39" t="s">
        <v>1667</v>
      </c>
    </row>
    <row r="44" spans="1:16" ht="12.75">
      <c r="A44" t="s">
        <v>49</v>
      </c>
      <c s="34" t="s">
        <v>90</v>
      </c>
      <c s="34" t="s">
        <v>1699</v>
      </c>
      <c s="35" t="s">
        <v>5</v>
      </c>
      <c s="6" t="s">
        <v>1700</v>
      </c>
      <c s="36" t="s">
        <v>74</v>
      </c>
      <c s="37">
        <v>53</v>
      </c>
      <c s="36">
        <v>0</v>
      </c>
      <c s="36">
        <f>ROUND(G44*H44,6)</f>
      </c>
      <c r="L44" s="38">
        <v>0</v>
      </c>
      <c s="32">
        <f>ROUND(ROUND(L44,2)*ROUND(G44,3),2)</f>
      </c>
      <c s="36" t="s">
        <v>1429</v>
      </c>
      <c>
        <f>(M44*21)/100</f>
      </c>
      <c t="s">
        <v>27</v>
      </c>
    </row>
    <row r="45" spans="1:5" ht="12.75">
      <c r="A45" s="35" t="s">
        <v>55</v>
      </c>
      <c r="E45" s="39" t="s">
        <v>5</v>
      </c>
    </row>
    <row r="46" spans="1:5" ht="12.75">
      <c r="A46" s="35" t="s">
        <v>57</v>
      </c>
      <c r="E46" s="40" t="s">
        <v>1657</v>
      </c>
    </row>
    <row r="47" spans="1:5" ht="89.25">
      <c r="A47" t="s">
        <v>59</v>
      </c>
      <c r="E47" s="39" t="s">
        <v>1667</v>
      </c>
    </row>
    <row r="48" spans="1:16" ht="12.75">
      <c r="A48" t="s">
        <v>49</v>
      </c>
      <c s="34" t="s">
        <v>94</v>
      </c>
      <c s="34" t="s">
        <v>1668</v>
      </c>
      <c s="35" t="s">
        <v>5</v>
      </c>
      <c s="6" t="s">
        <v>1669</v>
      </c>
      <c s="36" t="s">
        <v>74</v>
      </c>
      <c s="37">
        <v>2</v>
      </c>
      <c s="36">
        <v>0</v>
      </c>
      <c s="36">
        <f>ROUND(G48*H48,6)</f>
      </c>
      <c r="L48" s="38">
        <v>0</v>
      </c>
      <c s="32">
        <f>ROUND(ROUND(L48,2)*ROUND(G48,3),2)</f>
      </c>
      <c s="36" t="s">
        <v>1429</v>
      </c>
      <c>
        <f>(M48*21)/100</f>
      </c>
      <c t="s">
        <v>27</v>
      </c>
    </row>
    <row r="49" spans="1:5" ht="12.75">
      <c r="A49" s="35" t="s">
        <v>55</v>
      </c>
      <c r="E49" s="39" t="s">
        <v>5</v>
      </c>
    </row>
    <row r="50" spans="1:5" ht="12.75">
      <c r="A50" s="35" t="s">
        <v>57</v>
      </c>
      <c r="E50" s="40" t="s">
        <v>1657</v>
      </c>
    </row>
    <row r="51" spans="1:5" ht="89.25">
      <c r="A51" t="s">
        <v>59</v>
      </c>
      <c r="E51" s="39" t="s">
        <v>1670</v>
      </c>
    </row>
    <row r="52" spans="1:16" ht="12.75">
      <c r="A52" t="s">
        <v>49</v>
      </c>
      <c s="34" t="s">
        <v>98</v>
      </c>
      <c s="34" t="s">
        <v>1671</v>
      </c>
      <c s="35" t="s">
        <v>5</v>
      </c>
      <c s="6" t="s">
        <v>1672</v>
      </c>
      <c s="36" t="s">
        <v>74</v>
      </c>
      <c s="37">
        <v>2</v>
      </c>
      <c s="36">
        <v>0</v>
      </c>
      <c s="36">
        <f>ROUND(G52*H52,6)</f>
      </c>
      <c r="L52" s="38">
        <v>0</v>
      </c>
      <c s="32">
        <f>ROUND(ROUND(L52,2)*ROUND(G52,3),2)</f>
      </c>
      <c s="36" t="s">
        <v>1429</v>
      </c>
      <c>
        <f>(M52*21)/100</f>
      </c>
      <c t="s">
        <v>27</v>
      </c>
    </row>
    <row r="53" spans="1:5" ht="12.75">
      <c r="A53" s="35" t="s">
        <v>55</v>
      </c>
      <c r="E53" s="39" t="s">
        <v>5</v>
      </c>
    </row>
    <row r="54" spans="1:5" ht="12.75">
      <c r="A54" s="35" t="s">
        <v>57</v>
      </c>
      <c r="E54" s="40" t="s">
        <v>1657</v>
      </c>
    </row>
    <row r="55" spans="1:5" ht="89.25">
      <c r="A55" t="s">
        <v>59</v>
      </c>
      <c r="E55" s="39" t="s">
        <v>1673</v>
      </c>
    </row>
    <row r="56" spans="1:16" ht="12.75">
      <c r="A56" t="s">
        <v>49</v>
      </c>
      <c s="34" t="s">
        <v>102</v>
      </c>
      <c s="34" t="s">
        <v>1674</v>
      </c>
      <c s="35" t="s">
        <v>5</v>
      </c>
      <c s="6" t="s">
        <v>930</v>
      </c>
      <c s="36" t="s">
        <v>74</v>
      </c>
      <c s="37">
        <v>2</v>
      </c>
      <c s="36">
        <v>0</v>
      </c>
      <c s="36">
        <f>ROUND(G56*H56,6)</f>
      </c>
      <c r="L56" s="38">
        <v>0</v>
      </c>
      <c s="32">
        <f>ROUND(ROUND(L56,2)*ROUND(G56,3),2)</f>
      </c>
      <c s="36" t="s">
        <v>1429</v>
      </c>
      <c>
        <f>(M56*21)/100</f>
      </c>
      <c t="s">
        <v>27</v>
      </c>
    </row>
    <row r="57" spans="1:5" ht="12.75">
      <c r="A57" s="35" t="s">
        <v>55</v>
      </c>
      <c r="E57" s="39" t="s">
        <v>5</v>
      </c>
    </row>
    <row r="58" spans="1:5" ht="12.75">
      <c r="A58" s="35" t="s">
        <v>57</v>
      </c>
      <c r="E58" s="40" t="s">
        <v>1657</v>
      </c>
    </row>
    <row r="59" spans="1:5" ht="89.25">
      <c r="A59" t="s">
        <v>59</v>
      </c>
      <c r="E59"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1703</v>
      </c>
      <c r="E8" s="30" t="s">
        <v>1702</v>
      </c>
      <c r="J8" s="29">
        <f>0+J9+J82</f>
      </c>
      <c s="29">
        <f>0+K9+K82</f>
      </c>
      <c s="29">
        <f>0+L9+L82</f>
      </c>
      <c s="29">
        <f>0+M9+M82</f>
      </c>
    </row>
    <row r="9" spans="1:13" ht="12.75">
      <c r="A9" t="s">
        <v>46</v>
      </c>
      <c r="C9" s="31" t="s">
        <v>1704</v>
      </c>
      <c r="E9" s="33" t="s">
        <v>1705</v>
      </c>
      <c r="J9" s="32">
        <f>0</f>
      </c>
      <c s="32">
        <f>0</f>
      </c>
      <c s="32">
        <f>0+L10+L14+L18+L22+L26+L30+L34+L38+L42+L46+L50+L54+L58+L62+L66+L70+L74+L78</f>
      </c>
      <c s="32">
        <f>0+M10+M14+M18+M22+M26+M30+M34+M38+M42+M46+M50+M54+M58+M62+M66+M70+M74+M78</f>
      </c>
    </row>
    <row r="10" spans="1:16" ht="25.5">
      <c r="A10" t="s">
        <v>49</v>
      </c>
      <c s="34" t="s">
        <v>50</v>
      </c>
      <c s="34" t="s">
        <v>1706</v>
      </c>
      <c s="35" t="s">
        <v>5</v>
      </c>
      <c s="6" t="s">
        <v>1707</v>
      </c>
      <c s="36" t="s">
        <v>74</v>
      </c>
      <c s="37">
        <v>15</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1708</v>
      </c>
      <c s="35" t="s">
        <v>5</v>
      </c>
      <c s="6" t="s">
        <v>1709</v>
      </c>
      <c s="36" t="s">
        <v>74</v>
      </c>
      <c s="37">
        <v>15</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1710</v>
      </c>
      <c s="35" t="s">
        <v>5</v>
      </c>
      <c s="6" t="s">
        <v>1711</v>
      </c>
      <c s="36" t="s">
        <v>74</v>
      </c>
      <c s="37">
        <v>1</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12.75">
      <c r="A22" t="s">
        <v>49</v>
      </c>
      <c s="34" t="s">
        <v>67</v>
      </c>
      <c s="34" t="s">
        <v>1712</v>
      </c>
      <c s="35" t="s">
        <v>5</v>
      </c>
      <c s="6" t="s">
        <v>1713</v>
      </c>
      <c s="36" t="s">
        <v>74</v>
      </c>
      <c s="37">
        <v>1</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114.75">
      <c r="A25" t="s">
        <v>59</v>
      </c>
      <c r="E25" s="39" t="s">
        <v>1714</v>
      </c>
    </row>
    <row r="26" spans="1:16" ht="12.75">
      <c r="A26" t="s">
        <v>49</v>
      </c>
      <c s="34" t="s">
        <v>71</v>
      </c>
      <c s="34" t="s">
        <v>1715</v>
      </c>
      <c s="35" t="s">
        <v>5</v>
      </c>
      <c s="6" t="s">
        <v>1716</v>
      </c>
      <c s="36" t="s">
        <v>74</v>
      </c>
      <c s="37">
        <v>15</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114.75">
      <c r="A29" t="s">
        <v>59</v>
      </c>
      <c r="E29" s="39" t="s">
        <v>1523</v>
      </c>
    </row>
    <row r="30" spans="1:16" ht="12.75">
      <c r="A30" t="s">
        <v>49</v>
      </c>
      <c s="34" t="s">
        <v>26</v>
      </c>
      <c s="34" t="s">
        <v>1717</v>
      </c>
      <c s="35" t="s">
        <v>5</v>
      </c>
      <c s="6" t="s">
        <v>1718</v>
      </c>
      <c s="36" t="s">
        <v>74</v>
      </c>
      <c s="37">
        <v>1</v>
      </c>
      <c s="36">
        <v>0</v>
      </c>
      <c s="36">
        <f>ROUND(G30*H30,6)</f>
      </c>
      <c r="L30" s="38">
        <v>0</v>
      </c>
      <c s="32">
        <f>ROUND(ROUND(L30,2)*ROUND(G30,3),2)</f>
      </c>
      <c s="36" t="s">
        <v>1429</v>
      </c>
      <c>
        <f>(M30*21)/100</f>
      </c>
      <c t="s">
        <v>27</v>
      </c>
    </row>
    <row r="31" spans="1:5" ht="12.75">
      <c r="A31" s="35" t="s">
        <v>55</v>
      </c>
      <c r="E31" s="39" t="s">
        <v>5</v>
      </c>
    </row>
    <row r="32" spans="1:5" ht="12.75">
      <c r="A32" s="35" t="s">
        <v>57</v>
      </c>
      <c r="E32" s="40" t="s">
        <v>1485</v>
      </c>
    </row>
    <row r="33" spans="1:5" ht="114.75">
      <c r="A33" t="s">
        <v>59</v>
      </c>
      <c r="E33" s="39" t="s">
        <v>1523</v>
      </c>
    </row>
    <row r="34" spans="1:16" ht="25.5">
      <c r="A34" t="s">
        <v>49</v>
      </c>
      <c s="34" t="s">
        <v>80</v>
      </c>
      <c s="34" t="s">
        <v>1719</v>
      </c>
      <c s="35" t="s">
        <v>5</v>
      </c>
      <c s="6" t="s">
        <v>1720</v>
      </c>
      <c s="36" t="s">
        <v>74</v>
      </c>
      <c s="37">
        <v>13</v>
      </c>
      <c s="36">
        <v>0</v>
      </c>
      <c s="36">
        <f>ROUND(G34*H34,6)</f>
      </c>
      <c r="L34" s="38">
        <v>0</v>
      </c>
      <c s="32">
        <f>ROUND(ROUND(L34,2)*ROUND(G34,3),2)</f>
      </c>
      <c s="36" t="s">
        <v>1429</v>
      </c>
      <c>
        <f>(M34*21)/100</f>
      </c>
      <c t="s">
        <v>27</v>
      </c>
    </row>
    <row r="35" spans="1:5" ht="12.75">
      <c r="A35" s="35" t="s">
        <v>55</v>
      </c>
      <c r="E35" s="39" t="s">
        <v>5</v>
      </c>
    </row>
    <row r="36" spans="1:5" ht="12.75">
      <c r="A36" s="35" t="s">
        <v>57</v>
      </c>
      <c r="E36" s="40" t="s">
        <v>1485</v>
      </c>
    </row>
    <row r="37" spans="1:5" ht="102">
      <c r="A37" t="s">
        <v>59</v>
      </c>
      <c r="E37" s="39" t="s">
        <v>1721</v>
      </c>
    </row>
    <row r="38" spans="1:16" ht="12.75">
      <c r="A38" t="s">
        <v>49</v>
      </c>
      <c s="34" t="s">
        <v>86</v>
      </c>
      <c s="34" t="s">
        <v>1722</v>
      </c>
      <c s="35" t="s">
        <v>5</v>
      </c>
      <c s="6" t="s">
        <v>1723</v>
      </c>
      <c s="36" t="s">
        <v>74</v>
      </c>
      <c s="37">
        <v>1</v>
      </c>
      <c s="36">
        <v>0</v>
      </c>
      <c s="36">
        <f>ROUND(G38*H38,6)</f>
      </c>
      <c r="L38" s="38">
        <v>0</v>
      </c>
      <c s="32">
        <f>ROUND(ROUND(L38,2)*ROUND(G38,3),2)</f>
      </c>
      <c s="36" t="s">
        <v>1429</v>
      </c>
      <c>
        <f>(M38*21)/100</f>
      </c>
      <c t="s">
        <v>27</v>
      </c>
    </row>
    <row r="39" spans="1:5" ht="12.75">
      <c r="A39" s="35" t="s">
        <v>55</v>
      </c>
      <c r="E39" s="39" t="s">
        <v>5</v>
      </c>
    </row>
    <row r="40" spans="1:5" ht="12.75">
      <c r="A40" s="35" t="s">
        <v>57</v>
      </c>
      <c r="E40" s="40" t="s">
        <v>1485</v>
      </c>
    </row>
    <row r="41" spans="1:5" ht="102">
      <c r="A41" t="s">
        <v>59</v>
      </c>
      <c r="E41" s="39" t="s">
        <v>1721</v>
      </c>
    </row>
    <row r="42" spans="1:16" ht="12.75">
      <c r="A42" t="s">
        <v>49</v>
      </c>
      <c s="34" t="s">
        <v>90</v>
      </c>
      <c s="34" t="s">
        <v>1724</v>
      </c>
      <c s="35" t="s">
        <v>5</v>
      </c>
      <c s="6" t="s">
        <v>1725</v>
      </c>
      <c s="36" t="s">
        <v>74</v>
      </c>
      <c s="37">
        <v>1</v>
      </c>
      <c s="36">
        <v>0</v>
      </c>
      <c s="36">
        <f>ROUND(G42*H42,6)</f>
      </c>
      <c r="L42" s="38">
        <v>0</v>
      </c>
      <c s="32">
        <f>ROUND(ROUND(L42,2)*ROUND(G42,3),2)</f>
      </c>
      <c s="36" t="s">
        <v>1429</v>
      </c>
      <c>
        <f>(M42*21)/100</f>
      </c>
      <c t="s">
        <v>27</v>
      </c>
    </row>
    <row r="43" spans="1:5" ht="12.75">
      <c r="A43" s="35" t="s">
        <v>55</v>
      </c>
      <c r="E43" s="39" t="s">
        <v>5</v>
      </c>
    </row>
    <row r="44" spans="1:5" ht="12.75">
      <c r="A44" s="35" t="s">
        <v>57</v>
      </c>
      <c r="E44" s="40" t="s">
        <v>1485</v>
      </c>
    </row>
    <row r="45" spans="1:5" ht="102">
      <c r="A45" t="s">
        <v>59</v>
      </c>
      <c r="E45" s="39" t="s">
        <v>1721</v>
      </c>
    </row>
    <row r="46" spans="1:16" ht="12.75">
      <c r="A46" t="s">
        <v>49</v>
      </c>
      <c s="34" t="s">
        <v>94</v>
      </c>
      <c s="34" t="s">
        <v>1726</v>
      </c>
      <c s="35" t="s">
        <v>5</v>
      </c>
      <c s="6" t="s">
        <v>1727</v>
      </c>
      <c s="36" t="s">
        <v>74</v>
      </c>
      <c s="37">
        <v>1</v>
      </c>
      <c s="36">
        <v>0</v>
      </c>
      <c s="36">
        <f>ROUND(G46*H46,6)</f>
      </c>
      <c r="L46" s="38">
        <v>0</v>
      </c>
      <c s="32">
        <f>ROUND(ROUND(L46,2)*ROUND(G46,3),2)</f>
      </c>
      <c s="36" t="s">
        <v>1429</v>
      </c>
      <c>
        <f>(M46*21)/100</f>
      </c>
      <c t="s">
        <v>27</v>
      </c>
    </row>
    <row r="47" spans="1:5" ht="12.75">
      <c r="A47" s="35" t="s">
        <v>55</v>
      </c>
      <c r="E47" s="39" t="s">
        <v>5</v>
      </c>
    </row>
    <row r="48" spans="1:5" ht="12.75">
      <c r="A48" s="35" t="s">
        <v>57</v>
      </c>
      <c r="E48" s="40" t="s">
        <v>1485</v>
      </c>
    </row>
    <row r="49" spans="1:5" ht="102">
      <c r="A49" t="s">
        <v>59</v>
      </c>
      <c r="E49" s="39" t="s">
        <v>1721</v>
      </c>
    </row>
    <row r="50" spans="1:16" ht="12.75">
      <c r="A50" t="s">
        <v>49</v>
      </c>
      <c s="34" t="s">
        <v>98</v>
      </c>
      <c s="34" t="s">
        <v>1728</v>
      </c>
      <c s="35" t="s">
        <v>5</v>
      </c>
      <c s="6" t="s">
        <v>1729</v>
      </c>
      <c s="36" t="s">
        <v>74</v>
      </c>
      <c s="37">
        <v>14</v>
      </c>
      <c s="36">
        <v>0</v>
      </c>
      <c s="36">
        <f>ROUND(G50*H50,6)</f>
      </c>
      <c r="L50" s="38">
        <v>0</v>
      </c>
      <c s="32">
        <f>ROUND(ROUND(L50,2)*ROUND(G50,3),2)</f>
      </c>
      <c s="36" t="s">
        <v>1429</v>
      </c>
      <c>
        <f>(M50*21)/100</f>
      </c>
      <c t="s">
        <v>27</v>
      </c>
    </row>
    <row r="51" spans="1:5" ht="12.75">
      <c r="A51" s="35" t="s">
        <v>55</v>
      </c>
      <c r="E51" s="39" t="s">
        <v>5</v>
      </c>
    </row>
    <row r="52" spans="1:5" ht="12.75">
      <c r="A52" s="35" t="s">
        <v>57</v>
      </c>
      <c r="E52" s="40" t="s">
        <v>1485</v>
      </c>
    </row>
    <row r="53" spans="1:5" ht="102">
      <c r="A53" t="s">
        <v>59</v>
      </c>
      <c r="E53" s="39" t="s">
        <v>1721</v>
      </c>
    </row>
    <row r="54" spans="1:16" ht="12.75">
      <c r="A54" t="s">
        <v>49</v>
      </c>
      <c s="34" t="s">
        <v>102</v>
      </c>
      <c s="34" t="s">
        <v>1730</v>
      </c>
      <c s="35" t="s">
        <v>5</v>
      </c>
      <c s="6" t="s">
        <v>1731</v>
      </c>
      <c s="36" t="s">
        <v>53</v>
      </c>
      <c s="37">
        <v>1070</v>
      </c>
      <c s="36">
        <v>0</v>
      </c>
      <c s="36">
        <f>ROUND(G54*H54,6)</f>
      </c>
      <c r="L54" s="38">
        <v>0</v>
      </c>
      <c s="32">
        <f>ROUND(ROUND(L54,2)*ROUND(G54,3),2)</f>
      </c>
      <c s="36" t="s">
        <v>1429</v>
      </c>
      <c>
        <f>(M54*21)/100</f>
      </c>
      <c t="s">
        <v>27</v>
      </c>
    </row>
    <row r="55" spans="1:5" ht="12.75">
      <c r="A55" s="35" t="s">
        <v>55</v>
      </c>
      <c r="E55" s="39" t="s">
        <v>5</v>
      </c>
    </row>
    <row r="56" spans="1:5" ht="12.75">
      <c r="A56" s="35" t="s">
        <v>57</v>
      </c>
      <c r="E56" s="40" t="s">
        <v>1485</v>
      </c>
    </row>
    <row r="57" spans="1:5" ht="102">
      <c r="A57" t="s">
        <v>59</v>
      </c>
      <c r="E57" s="39" t="s">
        <v>1732</v>
      </c>
    </row>
    <row r="58" spans="1:16" ht="12.75">
      <c r="A58" t="s">
        <v>49</v>
      </c>
      <c s="34" t="s">
        <v>105</v>
      </c>
      <c s="34" t="s">
        <v>1733</v>
      </c>
      <c s="35" t="s">
        <v>5</v>
      </c>
      <c s="6" t="s">
        <v>1734</v>
      </c>
      <c s="36" t="s">
        <v>53</v>
      </c>
      <c s="37">
        <v>1070</v>
      </c>
      <c s="36">
        <v>0</v>
      </c>
      <c s="36">
        <f>ROUND(G58*H58,6)</f>
      </c>
      <c r="L58" s="38">
        <v>0</v>
      </c>
      <c s="32">
        <f>ROUND(ROUND(L58,2)*ROUND(G58,3),2)</f>
      </c>
      <c s="36" t="s">
        <v>1429</v>
      </c>
      <c>
        <f>(M58*21)/100</f>
      </c>
      <c t="s">
        <v>27</v>
      </c>
    </row>
    <row r="59" spans="1:5" ht="12.75">
      <c r="A59" s="35" t="s">
        <v>55</v>
      </c>
      <c r="E59" s="39" t="s">
        <v>5</v>
      </c>
    </row>
    <row r="60" spans="1:5" ht="12.75">
      <c r="A60" s="35" t="s">
        <v>57</v>
      </c>
      <c r="E60" s="40" t="s">
        <v>1485</v>
      </c>
    </row>
    <row r="61" spans="1:5" ht="102">
      <c r="A61" t="s">
        <v>59</v>
      </c>
      <c r="E61" s="39" t="s">
        <v>1732</v>
      </c>
    </row>
    <row r="62" spans="1:16" ht="25.5">
      <c r="A62" t="s">
        <v>49</v>
      </c>
      <c s="34" t="s">
        <v>109</v>
      </c>
      <c s="34" t="s">
        <v>1735</v>
      </c>
      <c s="35" t="s">
        <v>5</v>
      </c>
      <c s="6" t="s">
        <v>1736</v>
      </c>
      <c s="36" t="s">
        <v>74</v>
      </c>
      <c s="37">
        <v>15</v>
      </c>
      <c s="36">
        <v>0</v>
      </c>
      <c s="36">
        <f>ROUND(G62*H62,6)</f>
      </c>
      <c r="L62" s="38">
        <v>0</v>
      </c>
      <c s="32">
        <f>ROUND(ROUND(L62,2)*ROUND(G62,3),2)</f>
      </c>
      <c s="36" t="s">
        <v>1429</v>
      </c>
      <c>
        <f>(M62*21)/100</f>
      </c>
      <c t="s">
        <v>27</v>
      </c>
    </row>
    <row r="63" spans="1:5" ht="12.75">
      <c r="A63" s="35" t="s">
        <v>55</v>
      </c>
      <c r="E63" s="39" t="s">
        <v>5</v>
      </c>
    </row>
    <row r="64" spans="1:5" ht="12.75">
      <c r="A64" s="35" t="s">
        <v>57</v>
      </c>
      <c r="E64" s="40" t="s">
        <v>1485</v>
      </c>
    </row>
    <row r="65" spans="1:5" ht="102">
      <c r="A65" t="s">
        <v>59</v>
      </c>
      <c r="E65" s="39" t="s">
        <v>1737</v>
      </c>
    </row>
    <row r="66" spans="1:16" ht="12.75">
      <c r="A66" t="s">
        <v>49</v>
      </c>
      <c s="34" t="s">
        <v>113</v>
      </c>
      <c s="34" t="s">
        <v>1738</v>
      </c>
      <c s="35" t="s">
        <v>5</v>
      </c>
      <c s="6" t="s">
        <v>1739</v>
      </c>
      <c s="36" t="s">
        <v>74</v>
      </c>
      <c s="37">
        <v>15</v>
      </c>
      <c s="36">
        <v>0</v>
      </c>
      <c s="36">
        <f>ROUND(G66*H66,6)</f>
      </c>
      <c r="L66" s="38">
        <v>0</v>
      </c>
      <c s="32">
        <f>ROUND(ROUND(L66,2)*ROUND(G66,3),2)</f>
      </c>
      <c s="36" t="s">
        <v>1429</v>
      </c>
      <c>
        <f>(M66*21)/100</f>
      </c>
      <c t="s">
        <v>27</v>
      </c>
    </row>
    <row r="67" spans="1:5" ht="12.75">
      <c r="A67" s="35" t="s">
        <v>55</v>
      </c>
      <c r="E67" s="39" t="s">
        <v>5</v>
      </c>
    </row>
    <row r="68" spans="1:5" ht="12.75">
      <c r="A68" s="35" t="s">
        <v>57</v>
      </c>
      <c r="E68" s="40" t="s">
        <v>1485</v>
      </c>
    </row>
    <row r="69" spans="1:5" ht="102">
      <c r="A69" t="s">
        <v>59</v>
      </c>
      <c r="E69" s="39" t="s">
        <v>1737</v>
      </c>
    </row>
    <row r="70" spans="1:16" ht="12.75">
      <c r="A70" t="s">
        <v>49</v>
      </c>
      <c s="34" t="s">
        <v>117</v>
      </c>
      <c s="34" t="s">
        <v>1740</v>
      </c>
      <c s="35" t="s">
        <v>5</v>
      </c>
      <c s="6" t="s">
        <v>1741</v>
      </c>
      <c s="36" t="s">
        <v>74</v>
      </c>
      <c s="37">
        <v>1</v>
      </c>
      <c s="36">
        <v>0</v>
      </c>
      <c s="36">
        <f>ROUND(G70*H70,6)</f>
      </c>
      <c r="L70" s="38">
        <v>0</v>
      </c>
      <c s="32">
        <f>ROUND(ROUND(L70,2)*ROUND(G70,3),2)</f>
      </c>
      <c s="36" t="s">
        <v>1429</v>
      </c>
      <c>
        <f>(M70*21)/100</f>
      </c>
      <c t="s">
        <v>27</v>
      </c>
    </row>
    <row r="71" spans="1:5" ht="12.75">
      <c r="A71" s="35" t="s">
        <v>55</v>
      </c>
      <c r="E71" s="39" t="s">
        <v>5</v>
      </c>
    </row>
    <row r="72" spans="1:5" ht="12.75">
      <c r="A72" s="35" t="s">
        <v>57</v>
      </c>
      <c r="E72" s="40" t="s">
        <v>1485</v>
      </c>
    </row>
    <row r="73" spans="1:5" ht="102">
      <c r="A73" t="s">
        <v>59</v>
      </c>
      <c r="E73" s="39" t="s">
        <v>1737</v>
      </c>
    </row>
    <row r="74" spans="1:16" ht="12.75">
      <c r="A74" t="s">
        <v>49</v>
      </c>
      <c s="34" t="s">
        <v>123</v>
      </c>
      <c s="34" t="s">
        <v>1742</v>
      </c>
      <c s="35" t="s">
        <v>5</v>
      </c>
      <c s="6" t="s">
        <v>1743</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1485</v>
      </c>
    </row>
    <row r="77" spans="1:5" ht="51">
      <c r="A77" t="s">
        <v>59</v>
      </c>
      <c r="E77" s="39" t="s">
        <v>1744</v>
      </c>
    </row>
    <row r="78" spans="1:16" ht="12.75">
      <c r="A78" t="s">
        <v>49</v>
      </c>
      <c s="34" t="s">
        <v>127</v>
      </c>
      <c s="34" t="s">
        <v>1745</v>
      </c>
      <c s="35" t="s">
        <v>5</v>
      </c>
      <c s="6" t="s">
        <v>1746</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1485</v>
      </c>
    </row>
    <row r="81" spans="1:5" ht="38.25">
      <c r="A81" t="s">
        <v>59</v>
      </c>
      <c r="E81" s="39" t="s">
        <v>1588</v>
      </c>
    </row>
    <row r="82" spans="1:13" ht="12.75">
      <c r="A82" t="s">
        <v>46</v>
      </c>
      <c r="C82" s="31" t="s">
        <v>1653</v>
      </c>
      <c r="E82" s="33" t="s">
        <v>1654</v>
      </c>
      <c r="J82" s="32">
        <f>0</f>
      </c>
      <c s="32">
        <f>0</f>
      </c>
      <c s="32">
        <f>0+L83+L87+L91+L95</f>
      </c>
      <c s="32">
        <f>0+M83+M87+M91+M95</f>
      </c>
    </row>
    <row r="83" spans="1:16" ht="12.75">
      <c r="A83" t="s">
        <v>49</v>
      </c>
      <c s="34" t="s">
        <v>132</v>
      </c>
      <c s="34" t="s">
        <v>1671</v>
      </c>
      <c s="35" t="s">
        <v>5</v>
      </c>
      <c s="6" t="s">
        <v>1672</v>
      </c>
      <c s="36" t="s">
        <v>74</v>
      </c>
      <c s="37">
        <v>1</v>
      </c>
      <c s="36">
        <v>0</v>
      </c>
      <c s="36">
        <f>ROUND(G83*H83,6)</f>
      </c>
      <c r="L83" s="38">
        <v>0</v>
      </c>
      <c s="32">
        <f>ROUND(ROUND(L83,2)*ROUND(G83,3),2)</f>
      </c>
      <c s="36" t="s">
        <v>1429</v>
      </c>
      <c>
        <f>(M83*21)/100</f>
      </c>
      <c t="s">
        <v>27</v>
      </c>
    </row>
    <row r="84" spans="1:5" ht="12.75">
      <c r="A84" s="35" t="s">
        <v>55</v>
      </c>
      <c r="E84" s="39" t="s">
        <v>5</v>
      </c>
    </row>
    <row r="85" spans="1:5" ht="12.75">
      <c r="A85" s="35" t="s">
        <v>57</v>
      </c>
      <c r="E85" s="40" t="s">
        <v>1657</v>
      </c>
    </row>
    <row r="86" spans="1:5" ht="89.25">
      <c r="A86" t="s">
        <v>59</v>
      </c>
      <c r="E86" s="39" t="s">
        <v>1673</v>
      </c>
    </row>
    <row r="87" spans="1:16" ht="12.75">
      <c r="A87" t="s">
        <v>49</v>
      </c>
      <c s="34" t="s">
        <v>136</v>
      </c>
      <c s="34" t="s">
        <v>1676</v>
      </c>
      <c s="35" t="s">
        <v>5</v>
      </c>
      <c s="6" t="s">
        <v>1677</v>
      </c>
      <c s="36" t="s">
        <v>190</v>
      </c>
      <c s="37">
        <v>4</v>
      </c>
      <c s="36">
        <v>0</v>
      </c>
      <c s="36">
        <f>ROUND(G87*H87,6)</f>
      </c>
      <c r="L87" s="38">
        <v>0</v>
      </c>
      <c s="32">
        <f>ROUND(ROUND(L87,2)*ROUND(G87,3),2)</f>
      </c>
      <c s="36" t="s">
        <v>1429</v>
      </c>
      <c>
        <f>(M87*21)/100</f>
      </c>
      <c t="s">
        <v>27</v>
      </c>
    </row>
    <row r="88" spans="1:5" ht="12.75">
      <c r="A88" s="35" t="s">
        <v>55</v>
      </c>
      <c r="E88" s="39" t="s">
        <v>5</v>
      </c>
    </row>
    <row r="89" spans="1:5" ht="12.75">
      <c r="A89" s="35" t="s">
        <v>57</v>
      </c>
      <c r="E89" s="40" t="s">
        <v>1678</v>
      </c>
    </row>
    <row r="90" spans="1:5" ht="89.25">
      <c r="A90" t="s">
        <v>59</v>
      </c>
      <c r="E90" s="39" t="s">
        <v>1679</v>
      </c>
    </row>
    <row r="91" spans="1:16" ht="12.75">
      <c r="A91" t="s">
        <v>49</v>
      </c>
      <c s="34" t="s">
        <v>140</v>
      </c>
      <c s="34" t="s">
        <v>1747</v>
      </c>
      <c s="35" t="s">
        <v>5</v>
      </c>
      <c s="6" t="s">
        <v>1748</v>
      </c>
      <c s="36" t="s">
        <v>666</v>
      </c>
      <c s="37">
        <v>144</v>
      </c>
      <c s="36">
        <v>0</v>
      </c>
      <c s="36">
        <f>ROUND(G91*H91,6)</f>
      </c>
      <c r="L91" s="38">
        <v>0</v>
      </c>
      <c s="32">
        <f>ROUND(ROUND(L91,2)*ROUND(G91,3),2)</f>
      </c>
      <c s="36" t="s">
        <v>1429</v>
      </c>
      <c>
        <f>(M91*21)/100</f>
      </c>
      <c t="s">
        <v>27</v>
      </c>
    </row>
    <row r="92" spans="1:5" ht="12.75">
      <c r="A92" s="35" t="s">
        <v>55</v>
      </c>
      <c r="E92" s="39" t="s">
        <v>5</v>
      </c>
    </row>
    <row r="93" spans="1:5" ht="12.75">
      <c r="A93" s="35" t="s">
        <v>57</v>
      </c>
      <c r="E93" s="40" t="s">
        <v>1657</v>
      </c>
    </row>
    <row r="94" spans="1:5" ht="102">
      <c r="A94" t="s">
        <v>59</v>
      </c>
      <c r="E94" s="39" t="s">
        <v>1749</v>
      </c>
    </row>
    <row r="95" spans="1:16" ht="12.75">
      <c r="A95" t="s">
        <v>49</v>
      </c>
      <c s="34" t="s">
        <v>143</v>
      </c>
      <c s="34" t="s">
        <v>1750</v>
      </c>
      <c s="35" t="s">
        <v>5</v>
      </c>
      <c s="6" t="s">
        <v>1751</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1657</v>
      </c>
    </row>
    <row r="98" spans="1:5" ht="89.25">
      <c r="A98" t="s">
        <v>59</v>
      </c>
      <c r="E98"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1754</v>
      </c>
      <c r="E8" s="30" t="s">
        <v>1753</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1638</v>
      </c>
      <c s="35" t="s">
        <v>5</v>
      </c>
      <c s="6" t="s">
        <v>1755</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1756</v>
      </c>
    </row>
    <row r="13" spans="1:5" ht="140.25">
      <c r="A13" t="s">
        <v>59</v>
      </c>
      <c r="E13" s="39" t="s">
        <v>1757</v>
      </c>
    </row>
    <row r="14" spans="1:16" ht="38.25">
      <c r="A14" t="s">
        <v>49</v>
      </c>
      <c s="34" t="s">
        <v>27</v>
      </c>
      <c s="34" t="s">
        <v>951</v>
      </c>
      <c s="35" t="s">
        <v>5</v>
      </c>
      <c s="6" t="s">
        <v>952</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1756</v>
      </c>
    </row>
    <row r="17" spans="1:5" ht="140.25">
      <c r="A17" t="s">
        <v>59</v>
      </c>
      <c r="E17" s="39" t="s">
        <v>1758</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1759</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1756</v>
      </c>
    </row>
    <row r="25" spans="1:5" ht="140.25">
      <c r="A25" t="s">
        <v>59</v>
      </c>
      <c r="E25" s="39" t="s">
        <v>1758</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1756</v>
      </c>
    </row>
    <row r="29" spans="1:5" ht="140.25">
      <c r="A29" t="s">
        <v>59</v>
      </c>
      <c r="E29" s="39" t="s">
        <v>1758</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1756</v>
      </c>
    </row>
    <row r="34" spans="1:5" ht="76.5">
      <c r="A34" t="s">
        <v>59</v>
      </c>
      <c r="E34" s="39" t="s">
        <v>1760</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1756</v>
      </c>
    </row>
    <row r="38" spans="1:5" ht="102">
      <c r="A38" t="s">
        <v>59</v>
      </c>
      <c r="E38" s="39" t="s">
        <v>1761</v>
      </c>
    </row>
    <row r="39" spans="1:16" ht="12.75">
      <c r="A39" t="s">
        <v>49</v>
      </c>
      <c s="34" t="s">
        <v>86</v>
      </c>
      <c s="34" t="s">
        <v>1762</v>
      </c>
      <c s="35" t="s">
        <v>5</v>
      </c>
      <c s="6" t="s">
        <v>1763</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1756</v>
      </c>
    </row>
    <row r="42" spans="1:5" ht="102">
      <c r="A42" t="s">
        <v>59</v>
      </c>
      <c r="E42" s="39" t="s">
        <v>1764</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1756</v>
      </c>
    </row>
    <row r="46" spans="1:5" ht="102">
      <c r="A46" t="s">
        <v>59</v>
      </c>
      <c r="E46" s="39" t="s">
        <v>1764</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1756</v>
      </c>
    </row>
    <row r="50" spans="1:5" ht="76.5">
      <c r="A50" t="s">
        <v>59</v>
      </c>
      <c r="E50" s="39" t="s">
        <v>1765</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1756</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1756</v>
      </c>
    </row>
    <row r="58" spans="1:5" ht="102">
      <c r="A58" t="s">
        <v>59</v>
      </c>
      <c r="E58" s="39" t="s">
        <v>1766</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1756</v>
      </c>
    </row>
    <row r="62" spans="1:5" ht="102">
      <c r="A62" t="s">
        <v>59</v>
      </c>
      <c r="E62" s="39" t="s">
        <v>1761</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1756</v>
      </c>
    </row>
    <row r="66" spans="1:5" ht="102">
      <c r="A66" t="s">
        <v>59</v>
      </c>
      <c r="E66" s="39" t="s">
        <v>1767</v>
      </c>
    </row>
    <row r="67" spans="1:16" ht="12.75">
      <c r="A67" t="s">
        <v>49</v>
      </c>
      <c s="34" t="s">
        <v>113</v>
      </c>
      <c s="34" t="s">
        <v>1768</v>
      </c>
      <c s="35" t="s">
        <v>5</v>
      </c>
      <c s="6" t="s">
        <v>1769</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1756</v>
      </c>
    </row>
    <row r="70" spans="1:5" ht="76.5">
      <c r="A70" t="s">
        <v>59</v>
      </c>
      <c r="E70" s="39" t="s">
        <v>1770</v>
      </c>
    </row>
    <row r="71" spans="1:16" ht="25.5">
      <c r="A71" t="s">
        <v>49</v>
      </c>
      <c s="34" t="s">
        <v>117</v>
      </c>
      <c s="34" t="s">
        <v>1771</v>
      </c>
      <c s="35" t="s">
        <v>5</v>
      </c>
      <c s="6" t="s">
        <v>1772</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1756</v>
      </c>
    </row>
    <row r="74" spans="1:5" ht="89.25">
      <c r="A74" t="s">
        <v>59</v>
      </c>
      <c r="E74" s="39" t="s">
        <v>1773</v>
      </c>
    </row>
    <row r="75" spans="1:13" ht="12.75">
      <c r="A75" t="s">
        <v>46</v>
      </c>
      <c r="C75" s="31" t="s">
        <v>1774</v>
      </c>
      <c r="E75" s="33" t="s">
        <v>761</v>
      </c>
      <c r="J75" s="32">
        <f>0</f>
      </c>
      <c s="32">
        <f>0</f>
      </c>
      <c s="32">
        <f>0+L76+L80+L84+L88+L92+L96+L100+L104+L108+L112+L116+L120+L124+L128+L132+L136</f>
      </c>
      <c s="32">
        <f>0+M76+M80+M84+M88+M92+M96+M100+M104+M108+M112+M116+M120+M124+M128+M132+M136</f>
      </c>
    </row>
    <row r="76" spans="1:16" ht="12.75">
      <c r="A76" t="s">
        <v>49</v>
      </c>
      <c s="34" t="s">
        <v>123</v>
      </c>
      <c s="34" t="s">
        <v>1775</v>
      </c>
      <c s="35" t="s">
        <v>5</v>
      </c>
      <c s="6" t="s">
        <v>1776</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1756</v>
      </c>
    </row>
    <row r="79" spans="1:5" ht="12.75">
      <c r="A79" t="s">
        <v>59</v>
      </c>
      <c r="E79" s="39" t="s">
        <v>1777</v>
      </c>
    </row>
    <row r="80" spans="1:16" ht="25.5">
      <c r="A80" t="s">
        <v>49</v>
      </c>
      <c s="34" t="s">
        <v>127</v>
      </c>
      <c s="34" t="s">
        <v>1778</v>
      </c>
      <c s="35" t="s">
        <v>5</v>
      </c>
      <c s="6" t="s">
        <v>1779</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1756</v>
      </c>
    </row>
    <row r="83" spans="1:5" ht="63.75">
      <c r="A83" t="s">
        <v>59</v>
      </c>
      <c r="E83" s="39" t="s">
        <v>1780</v>
      </c>
    </row>
    <row r="84" spans="1:16" ht="25.5">
      <c r="A84" t="s">
        <v>49</v>
      </c>
      <c s="34" t="s">
        <v>132</v>
      </c>
      <c s="34" t="s">
        <v>1781</v>
      </c>
      <c s="35" t="s">
        <v>5</v>
      </c>
      <c s="6" t="s">
        <v>1782</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1756</v>
      </c>
    </row>
    <row r="87" spans="1:5" ht="63.75">
      <c r="A87" t="s">
        <v>59</v>
      </c>
      <c r="E87" s="39" t="s">
        <v>1780</v>
      </c>
    </row>
    <row r="88" spans="1:16" ht="12.75">
      <c r="A88" t="s">
        <v>49</v>
      </c>
      <c s="34" t="s">
        <v>136</v>
      </c>
      <c s="34" t="s">
        <v>1783</v>
      </c>
      <c s="35" t="s">
        <v>5</v>
      </c>
      <c s="6" t="s">
        <v>1784</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1756</v>
      </c>
    </row>
    <row r="91" spans="1:5" ht="318.75">
      <c r="A91" t="s">
        <v>59</v>
      </c>
      <c r="E91" s="39" t="s">
        <v>1785</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1756</v>
      </c>
    </row>
    <row r="95" spans="1:5" ht="25.5">
      <c r="A95" t="s">
        <v>59</v>
      </c>
      <c r="E95" s="39" t="s">
        <v>306</v>
      </c>
    </row>
    <row r="96" spans="1:16" ht="12.75">
      <c r="A96" t="s">
        <v>49</v>
      </c>
      <c s="34" t="s">
        <v>143</v>
      </c>
      <c s="34" t="s">
        <v>1786</v>
      </c>
      <c s="35" t="s">
        <v>5</v>
      </c>
      <c s="6" t="s">
        <v>1787</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1756</v>
      </c>
    </row>
    <row r="99" spans="1:5" ht="204">
      <c r="A99" t="s">
        <v>59</v>
      </c>
      <c r="E99" s="39" t="s">
        <v>1788</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1756</v>
      </c>
    </row>
    <row r="103" spans="1:5" ht="38.25">
      <c r="A103" t="s">
        <v>59</v>
      </c>
      <c r="E103" s="39" t="s">
        <v>320</v>
      </c>
    </row>
    <row r="104" spans="1:16" ht="12.75">
      <c r="A104" t="s">
        <v>49</v>
      </c>
      <c s="34" t="s">
        <v>151</v>
      </c>
      <c s="34" t="s">
        <v>1789</v>
      </c>
      <c s="35" t="s">
        <v>5</v>
      </c>
      <c s="6" t="s">
        <v>1790</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1756</v>
      </c>
    </row>
    <row r="107" spans="1:5" ht="38.25">
      <c r="A107" t="s">
        <v>59</v>
      </c>
      <c r="E107" s="39" t="s">
        <v>1791</v>
      </c>
    </row>
    <row r="108" spans="1:16" ht="12.75">
      <c r="A108" t="s">
        <v>49</v>
      </c>
      <c s="34" t="s">
        <v>155</v>
      </c>
      <c s="34" t="s">
        <v>1792</v>
      </c>
      <c s="35" t="s">
        <v>5</v>
      </c>
      <c s="6" t="s">
        <v>1793</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1756</v>
      </c>
    </row>
    <row r="111" spans="1:5" ht="51">
      <c r="A111" t="s">
        <v>59</v>
      </c>
      <c r="E111" s="39" t="s">
        <v>1794</v>
      </c>
    </row>
    <row r="112" spans="1:16" ht="12.75">
      <c r="A112" t="s">
        <v>49</v>
      </c>
      <c s="34" t="s">
        <v>159</v>
      </c>
      <c s="34" t="s">
        <v>1795</v>
      </c>
      <c s="35" t="s">
        <v>5</v>
      </c>
      <c s="6" t="s">
        <v>1796</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1756</v>
      </c>
    </row>
    <row r="115" spans="1:5" ht="51">
      <c r="A115" t="s">
        <v>59</v>
      </c>
      <c r="E115" s="39" t="s">
        <v>1794</v>
      </c>
    </row>
    <row r="116" spans="1:16" ht="12.75">
      <c r="A116" t="s">
        <v>49</v>
      </c>
      <c s="34" t="s">
        <v>163</v>
      </c>
      <c s="34" t="s">
        <v>1797</v>
      </c>
      <c s="35" t="s">
        <v>5</v>
      </c>
      <c s="6" t="s">
        <v>1798</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1756</v>
      </c>
    </row>
    <row r="119" spans="1:5" ht="140.25">
      <c r="A119" t="s">
        <v>59</v>
      </c>
      <c r="E119" s="39" t="s">
        <v>1799</v>
      </c>
    </row>
    <row r="120" spans="1:16" ht="12.75">
      <c r="A120" t="s">
        <v>49</v>
      </c>
      <c s="34" t="s">
        <v>167</v>
      </c>
      <c s="34" t="s">
        <v>1800</v>
      </c>
      <c s="35" t="s">
        <v>5</v>
      </c>
      <c s="6" t="s">
        <v>1801</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1756</v>
      </c>
    </row>
    <row r="123" spans="1:5" ht="89.25">
      <c r="A123" t="s">
        <v>59</v>
      </c>
      <c r="E123" s="39" t="s">
        <v>1802</v>
      </c>
    </row>
    <row r="124" spans="1:16" ht="12.75">
      <c r="A124" t="s">
        <v>49</v>
      </c>
      <c s="34" t="s">
        <v>171</v>
      </c>
      <c s="34" t="s">
        <v>1803</v>
      </c>
      <c s="35" t="s">
        <v>5</v>
      </c>
      <c s="6" t="s">
        <v>1804</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1756</v>
      </c>
    </row>
    <row r="127" spans="1:5" ht="114.75">
      <c r="A127" t="s">
        <v>59</v>
      </c>
      <c r="E127" s="39" t="s">
        <v>1805</v>
      </c>
    </row>
    <row r="128" spans="1:16" ht="12.75">
      <c r="A128" t="s">
        <v>49</v>
      </c>
      <c s="34" t="s">
        <v>175</v>
      </c>
      <c s="34" t="s">
        <v>1806</v>
      </c>
      <c s="35" t="s">
        <v>5</v>
      </c>
      <c s="6" t="s">
        <v>1807</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1756</v>
      </c>
    </row>
    <row r="131" spans="1:5" ht="89.25">
      <c r="A131" t="s">
        <v>59</v>
      </c>
      <c r="E131" s="39" t="s">
        <v>1808</v>
      </c>
    </row>
    <row r="132" spans="1:16" ht="12.75">
      <c r="A132" t="s">
        <v>49</v>
      </c>
      <c s="34" t="s">
        <v>179</v>
      </c>
      <c s="34" t="s">
        <v>1809</v>
      </c>
      <c s="35" t="s">
        <v>5</v>
      </c>
      <c s="6" t="s">
        <v>1810</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1756</v>
      </c>
    </row>
    <row r="135" spans="1:5" ht="102">
      <c r="A135" t="s">
        <v>59</v>
      </c>
      <c r="E135" s="39" t="s">
        <v>1811</v>
      </c>
    </row>
    <row r="136" spans="1:16" ht="12.75">
      <c r="A136" t="s">
        <v>49</v>
      </c>
      <c s="34" t="s">
        <v>183</v>
      </c>
      <c s="34" t="s">
        <v>1812</v>
      </c>
      <c s="35" t="s">
        <v>5</v>
      </c>
      <c s="6" t="s">
        <v>1813</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1756</v>
      </c>
    </row>
    <row r="139" spans="1:5" ht="25.5">
      <c r="A139" t="s">
        <v>59</v>
      </c>
      <c r="E139" s="39" t="s">
        <v>1814</v>
      </c>
    </row>
    <row r="140" spans="1:13" ht="12.75">
      <c r="A140" t="s">
        <v>46</v>
      </c>
      <c r="C140" s="31" t="s">
        <v>78</v>
      </c>
      <c r="E140" s="33" t="s">
        <v>79</v>
      </c>
      <c r="J140" s="32">
        <f>0</f>
      </c>
      <c s="32">
        <f>0</f>
      </c>
      <c s="32">
        <f>0+L141+L145+L149+L153+L157+L161</f>
      </c>
      <c s="32">
        <f>0+M141+M145+M149+M153+M157+M161</f>
      </c>
    </row>
    <row r="141" spans="1:16" ht="12.75">
      <c r="A141" t="s">
        <v>49</v>
      </c>
      <c s="34" t="s">
        <v>187</v>
      </c>
      <c s="34" t="s">
        <v>964</v>
      </c>
      <c s="35" t="s">
        <v>5</v>
      </c>
      <c s="6" t="s">
        <v>965</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1756</v>
      </c>
    </row>
    <row r="144" spans="1:5" ht="114.75">
      <c r="A144" t="s">
        <v>59</v>
      </c>
      <c r="E144" s="39" t="s">
        <v>1815</v>
      </c>
    </row>
    <row r="145" spans="1:16" ht="12.75">
      <c r="A145" t="s">
        <v>49</v>
      </c>
      <c s="34" t="s">
        <v>192</v>
      </c>
      <c s="34" t="s">
        <v>1816</v>
      </c>
      <c s="35" t="s">
        <v>5</v>
      </c>
      <c s="6" t="s">
        <v>1817</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1756</v>
      </c>
    </row>
    <row r="148" spans="1:5" ht="102">
      <c r="A148" t="s">
        <v>59</v>
      </c>
      <c r="E148" s="39" t="s">
        <v>1818</v>
      </c>
    </row>
    <row r="149" spans="1:16" ht="12.75">
      <c r="A149" t="s">
        <v>49</v>
      </c>
      <c s="34" t="s">
        <v>196</v>
      </c>
      <c s="34" t="s">
        <v>1819</v>
      </c>
      <c s="35" t="s">
        <v>5</v>
      </c>
      <c s="6" t="s">
        <v>1820</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1756</v>
      </c>
    </row>
    <row r="152" spans="1:5" ht="76.5">
      <c r="A152" t="s">
        <v>59</v>
      </c>
      <c r="E152" s="39" t="s">
        <v>1821</v>
      </c>
    </row>
    <row r="153" spans="1:16" ht="12.75">
      <c r="A153" t="s">
        <v>49</v>
      </c>
      <c s="34" t="s">
        <v>200</v>
      </c>
      <c s="34" t="s">
        <v>1822</v>
      </c>
      <c s="35" t="s">
        <v>5</v>
      </c>
      <c s="6" t="s">
        <v>1823</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1756</v>
      </c>
    </row>
    <row r="156" spans="1:5" ht="102">
      <c r="A156" t="s">
        <v>59</v>
      </c>
      <c r="E156" s="39" t="s">
        <v>1824</v>
      </c>
    </row>
    <row r="157" spans="1:16" ht="12.75">
      <c r="A157" t="s">
        <v>49</v>
      </c>
      <c s="34" t="s">
        <v>204</v>
      </c>
      <c s="34" t="s">
        <v>1825</v>
      </c>
      <c s="35" t="s">
        <v>5</v>
      </c>
      <c s="6" t="s">
        <v>1826</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1756</v>
      </c>
    </row>
    <row r="160" spans="1:5" ht="102">
      <c r="A160" t="s">
        <v>59</v>
      </c>
      <c r="E160" s="39" t="s">
        <v>1827</v>
      </c>
    </row>
    <row r="161" spans="1:16" ht="12.75">
      <c r="A161" t="s">
        <v>49</v>
      </c>
      <c s="34" t="s">
        <v>208</v>
      </c>
      <c s="34" t="s">
        <v>1828</v>
      </c>
      <c s="35" t="s">
        <v>5</v>
      </c>
      <c s="6" t="s">
        <v>1829</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1756</v>
      </c>
    </row>
    <row r="164" spans="1:5" ht="114.75">
      <c r="A164" t="s">
        <v>59</v>
      </c>
      <c r="E164" s="39" t="s">
        <v>1830</v>
      </c>
    </row>
    <row r="165" spans="1:13" ht="12.75">
      <c r="A165" t="s">
        <v>46</v>
      </c>
      <c r="C165" s="31" t="s">
        <v>1831</v>
      </c>
      <c r="E165" s="33" t="s">
        <v>85</v>
      </c>
      <c r="J165" s="32">
        <f>0</f>
      </c>
      <c s="32">
        <f>0</f>
      </c>
      <c s="32">
        <f>0+L166+L170+L174+L178+L182+L186+L190</f>
      </c>
      <c s="32">
        <f>0+M166+M170+M174+M178+M182+M186+M190</f>
      </c>
    </row>
    <row r="166" spans="1:16" ht="12.75">
      <c r="A166" t="s">
        <v>49</v>
      </c>
      <c s="34" t="s">
        <v>212</v>
      </c>
      <c s="34" t="s">
        <v>1832</v>
      </c>
      <c s="35" t="s">
        <v>5</v>
      </c>
      <c s="6" t="s">
        <v>1833</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1756</v>
      </c>
    </row>
    <row r="169" spans="1:5" ht="89.25">
      <c r="A169" t="s">
        <v>59</v>
      </c>
      <c r="E169" s="39" t="s">
        <v>1834</v>
      </c>
    </row>
    <row r="170" spans="1:16" ht="25.5">
      <c r="A170" t="s">
        <v>49</v>
      </c>
      <c s="34" t="s">
        <v>216</v>
      </c>
      <c s="34" t="s">
        <v>1835</v>
      </c>
      <c s="35" t="s">
        <v>5</v>
      </c>
      <c s="6" t="s">
        <v>1836</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1756</v>
      </c>
    </row>
    <row r="173" spans="1:5" ht="102">
      <c r="A173" t="s">
        <v>59</v>
      </c>
      <c r="E173" s="39" t="s">
        <v>1837</v>
      </c>
    </row>
    <row r="174" spans="1:16" ht="25.5">
      <c r="A174" t="s">
        <v>49</v>
      </c>
      <c s="34" t="s">
        <v>220</v>
      </c>
      <c s="34" t="s">
        <v>1838</v>
      </c>
      <c s="35" t="s">
        <v>5</v>
      </c>
      <c s="6" t="s">
        <v>1839</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1756</v>
      </c>
    </row>
    <row r="177" spans="1:5" ht="102">
      <c r="A177" t="s">
        <v>59</v>
      </c>
      <c r="E177" s="39" t="s">
        <v>1837</v>
      </c>
    </row>
    <row r="178" spans="1:16" ht="12.75">
      <c r="A178" t="s">
        <v>49</v>
      </c>
      <c s="34" t="s">
        <v>223</v>
      </c>
      <c s="34" t="s">
        <v>974</v>
      </c>
      <c s="35" t="s">
        <v>5</v>
      </c>
      <c s="6" t="s">
        <v>975</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1756</v>
      </c>
    </row>
    <row r="181" spans="1:5" ht="76.5">
      <c r="A181" t="s">
        <v>59</v>
      </c>
      <c r="E181" s="39" t="s">
        <v>1840</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1756</v>
      </c>
    </row>
    <row r="185" spans="1:5" ht="89.25">
      <c r="A185" t="s">
        <v>59</v>
      </c>
      <c r="E185" s="39" t="s">
        <v>1841</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1756</v>
      </c>
    </row>
    <row r="189" spans="1:5" ht="102">
      <c r="A189" t="s">
        <v>59</v>
      </c>
      <c r="E189" s="39" t="s">
        <v>1842</v>
      </c>
    </row>
    <row r="190" spans="1:16" ht="12.75">
      <c r="A190" t="s">
        <v>49</v>
      </c>
      <c s="34" t="s">
        <v>238</v>
      </c>
      <c s="34" t="s">
        <v>1843</v>
      </c>
      <c s="35" t="s">
        <v>5</v>
      </c>
      <c s="6" t="s">
        <v>1844</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1756</v>
      </c>
    </row>
    <row r="193" spans="1:5" ht="114.75">
      <c r="A193" t="s">
        <v>59</v>
      </c>
      <c r="E193" s="39" t="s">
        <v>1830</v>
      </c>
    </row>
    <row r="194" spans="1:13" ht="12.75">
      <c r="A194" t="s">
        <v>46</v>
      </c>
      <c r="C194" s="31" t="s">
        <v>1845</v>
      </c>
      <c r="E194" s="33" t="s">
        <v>1846</v>
      </c>
      <c r="J194" s="32">
        <f>0</f>
      </c>
      <c s="32">
        <f>0</f>
      </c>
      <c s="32">
        <f>0+L195+L199+L203</f>
      </c>
      <c s="32">
        <f>0+M195+M199+M203</f>
      </c>
    </row>
    <row r="195" spans="1:16" ht="12.75">
      <c r="A195" t="s">
        <v>49</v>
      </c>
      <c s="34" t="s">
        <v>242</v>
      </c>
      <c s="34" t="s">
        <v>1847</v>
      </c>
      <c s="35" t="s">
        <v>5</v>
      </c>
      <c s="6" t="s">
        <v>1848</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1756</v>
      </c>
    </row>
    <row r="198" spans="1:5" ht="114.75">
      <c r="A198" t="s">
        <v>59</v>
      </c>
      <c r="E198" s="39" t="s">
        <v>984</v>
      </c>
    </row>
    <row r="199" spans="1:16" ht="12.75">
      <c r="A199" t="s">
        <v>49</v>
      </c>
      <c s="34" t="s">
        <v>246</v>
      </c>
      <c s="34" t="s">
        <v>1849</v>
      </c>
      <c s="35" t="s">
        <v>5</v>
      </c>
      <c s="6" t="s">
        <v>1850</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1756</v>
      </c>
    </row>
    <row r="202" spans="1:5" ht="102">
      <c r="A202" t="s">
        <v>59</v>
      </c>
      <c r="E202" s="39" t="s">
        <v>1851</v>
      </c>
    </row>
    <row r="203" spans="1:16" ht="12.75">
      <c r="A203" t="s">
        <v>49</v>
      </c>
      <c s="34" t="s">
        <v>250</v>
      </c>
      <c s="34" t="s">
        <v>1852</v>
      </c>
      <c s="35" t="s">
        <v>5</v>
      </c>
      <c s="6" t="s">
        <v>1853</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1756</v>
      </c>
    </row>
    <row r="206" spans="1:5" ht="114.75">
      <c r="A206" t="s">
        <v>59</v>
      </c>
      <c r="E206" s="39" t="s">
        <v>984</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1854</v>
      </c>
      <c s="35" t="s">
        <v>5</v>
      </c>
      <c s="6" t="s">
        <v>1855</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1756</v>
      </c>
    </row>
    <row r="211" spans="1:5" ht="89.25">
      <c r="A211" t="s">
        <v>59</v>
      </c>
      <c r="E211" s="39" t="s">
        <v>1856</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1756</v>
      </c>
    </row>
    <row r="215" spans="1:5" ht="76.5">
      <c r="A215" t="s">
        <v>59</v>
      </c>
      <c r="E215" s="39" t="s">
        <v>1857</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1756</v>
      </c>
    </row>
    <row r="219" spans="1:5" ht="51">
      <c r="A219" t="s">
        <v>59</v>
      </c>
      <c r="E219" s="39" t="s">
        <v>1858</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1756</v>
      </c>
    </row>
    <row r="223" spans="1:5" ht="89.25">
      <c r="A223" t="s">
        <v>59</v>
      </c>
      <c r="E223" s="39" t="s">
        <v>1859</v>
      </c>
    </row>
    <row r="224" spans="1:16" ht="12.75">
      <c r="A224" t="s">
        <v>49</v>
      </c>
      <c s="34" t="s">
        <v>274</v>
      </c>
      <c s="34" t="s">
        <v>1860</v>
      </c>
      <c s="35" t="s">
        <v>5</v>
      </c>
      <c s="6" t="s">
        <v>1861</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1756</v>
      </c>
    </row>
    <row r="227" spans="1:5" ht="76.5">
      <c r="A227" t="s">
        <v>59</v>
      </c>
      <c r="E227" s="39" t="s">
        <v>1862</v>
      </c>
    </row>
    <row r="228" spans="1:16" ht="12.75">
      <c r="A228" t="s">
        <v>49</v>
      </c>
      <c s="34" t="s">
        <v>279</v>
      </c>
      <c s="34" t="s">
        <v>1863</v>
      </c>
      <c s="35" t="s">
        <v>5</v>
      </c>
      <c s="6" t="s">
        <v>1864</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1756</v>
      </c>
    </row>
    <row r="231" spans="1:5" ht="76.5">
      <c r="A231" t="s">
        <v>59</v>
      </c>
      <c r="E231" s="39" t="s">
        <v>1865</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1756</v>
      </c>
    </row>
    <row r="235" spans="1:5" ht="89.25">
      <c r="A235" t="s">
        <v>59</v>
      </c>
      <c r="E235" s="39" t="s">
        <v>1866</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1756</v>
      </c>
    </row>
    <row r="239" spans="1:5" ht="102">
      <c r="A239" t="s">
        <v>59</v>
      </c>
      <c r="E239" s="39" t="s">
        <v>1867</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1756</v>
      </c>
    </row>
    <row r="243" spans="1:5" ht="89.25">
      <c r="A243" t="s">
        <v>59</v>
      </c>
      <c r="E243" s="39" t="s">
        <v>1868</v>
      </c>
    </row>
    <row r="244" spans="1:16" ht="12.75">
      <c r="A244" t="s">
        <v>49</v>
      </c>
      <c s="34" t="s">
        <v>492</v>
      </c>
      <c s="34" t="s">
        <v>1869</v>
      </c>
      <c s="35" t="s">
        <v>5</v>
      </c>
      <c s="6" t="s">
        <v>1870</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1756</v>
      </c>
    </row>
    <row r="247" spans="1:5" ht="89.25">
      <c r="A247" t="s">
        <v>59</v>
      </c>
      <c r="E247" s="39" t="s">
        <v>1871</v>
      </c>
    </row>
    <row r="248" spans="1:16" ht="12.75">
      <c r="A248" t="s">
        <v>49</v>
      </c>
      <c s="34" t="s">
        <v>495</v>
      </c>
      <c s="34" t="s">
        <v>1872</v>
      </c>
      <c s="35" t="s">
        <v>5</v>
      </c>
      <c s="6" t="s">
        <v>1873</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1756</v>
      </c>
    </row>
    <row r="251" spans="1:5" ht="76.5">
      <c r="A251" t="s">
        <v>59</v>
      </c>
      <c r="E251" s="39" t="s">
        <v>1874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1877</v>
      </c>
      <c r="E8" s="30" t="s">
        <v>1876</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951</v>
      </c>
      <c s="35" t="s">
        <v>5</v>
      </c>
      <c s="6" t="s">
        <v>952</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1878</v>
      </c>
    </row>
    <row r="13" spans="1:5" ht="140.25">
      <c r="A13" t="s">
        <v>59</v>
      </c>
      <c r="E13" s="39" t="s">
        <v>1758</v>
      </c>
    </row>
    <row r="14" spans="1:16" ht="38.25">
      <c r="A14" t="s">
        <v>49</v>
      </c>
      <c s="34" t="s">
        <v>27</v>
      </c>
      <c s="34" t="s">
        <v>957</v>
      </c>
      <c s="35" t="s">
        <v>5</v>
      </c>
      <c s="6" t="s">
        <v>958</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1878</v>
      </c>
    </row>
    <row r="17" spans="1:5" ht="140.25">
      <c r="A17" t="s">
        <v>59</v>
      </c>
      <c r="E17" s="39" t="s">
        <v>1758</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1878</v>
      </c>
    </row>
    <row r="21" spans="1:5" ht="140.25">
      <c r="A21" t="s">
        <v>59</v>
      </c>
      <c r="E21" s="39" t="s">
        <v>1758</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1878</v>
      </c>
    </row>
    <row r="25" spans="1:5" ht="140.25">
      <c r="A25" t="s">
        <v>59</v>
      </c>
      <c r="E25" s="39" t="s">
        <v>1758</v>
      </c>
    </row>
    <row r="26" spans="1:13" ht="12.75">
      <c r="A26" t="s">
        <v>46</v>
      </c>
      <c r="C26" s="31" t="s">
        <v>535</v>
      </c>
      <c r="E26" s="33" t="s">
        <v>48</v>
      </c>
      <c r="J26" s="32">
        <f>0</f>
      </c>
      <c s="32">
        <f>0</f>
      </c>
      <c s="32">
        <f>0+L27</f>
      </c>
      <c s="32">
        <f>0+M27</f>
      </c>
    </row>
    <row r="27" spans="1:16" ht="12.75">
      <c r="A27" t="s">
        <v>49</v>
      </c>
      <c s="34" t="s">
        <v>71</v>
      </c>
      <c s="34" t="s">
        <v>1768</v>
      </c>
      <c s="35" t="s">
        <v>5</v>
      </c>
      <c s="6" t="s">
        <v>1769</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1878</v>
      </c>
    </row>
    <row r="30" spans="1:5" ht="76.5">
      <c r="A30" t="s">
        <v>59</v>
      </c>
      <c r="E30" s="39" t="s">
        <v>1770</v>
      </c>
    </row>
    <row r="31" spans="1:13" ht="12.75">
      <c r="A31" t="s">
        <v>46</v>
      </c>
      <c r="C31" s="31" t="s">
        <v>1774</v>
      </c>
      <c r="E31" s="33" t="s">
        <v>761</v>
      </c>
      <c r="J31" s="32">
        <f>0</f>
      </c>
      <c s="32">
        <f>0</f>
      </c>
      <c s="32">
        <f>0+L32+L36+L40+L44</f>
      </c>
      <c s="32">
        <f>0+M32+M36+M40+M44</f>
      </c>
    </row>
    <row r="32" spans="1:16" ht="12.75">
      <c r="A32" t="s">
        <v>49</v>
      </c>
      <c s="34" t="s">
        <v>26</v>
      </c>
      <c s="34" t="s">
        <v>1775</v>
      </c>
      <c s="35" t="s">
        <v>5</v>
      </c>
      <c s="6" t="s">
        <v>1776</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1878</v>
      </c>
    </row>
    <row r="35" spans="1:5" ht="12.75">
      <c r="A35" t="s">
        <v>59</v>
      </c>
      <c r="E35" s="39" t="s">
        <v>1777</v>
      </c>
    </row>
    <row r="36" spans="1:16" ht="12.75">
      <c r="A36" t="s">
        <v>49</v>
      </c>
      <c s="34" t="s">
        <v>80</v>
      </c>
      <c s="34" t="s">
        <v>1783</v>
      </c>
      <c s="35" t="s">
        <v>5</v>
      </c>
      <c s="6" t="s">
        <v>1784</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1878</v>
      </c>
    </row>
    <row r="39" spans="1:5" ht="318.75">
      <c r="A39" t="s">
        <v>59</v>
      </c>
      <c r="E39" s="39" t="s">
        <v>1785</v>
      </c>
    </row>
    <row r="40" spans="1:16" ht="12.75">
      <c r="A40" t="s">
        <v>49</v>
      </c>
      <c s="34" t="s">
        <v>86</v>
      </c>
      <c s="34" t="s">
        <v>1786</v>
      </c>
      <c s="35" t="s">
        <v>5</v>
      </c>
      <c s="6" t="s">
        <v>1787</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1878</v>
      </c>
    </row>
    <row r="43" spans="1:5" ht="204">
      <c r="A43" t="s">
        <v>59</v>
      </c>
      <c r="E43" s="39" t="s">
        <v>1788</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1878</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1828</v>
      </c>
      <c s="35" t="s">
        <v>5</v>
      </c>
      <c s="6" t="s">
        <v>1829</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1878</v>
      </c>
    </row>
    <row r="52" spans="1:5" ht="114.75">
      <c r="A52" t="s">
        <v>59</v>
      </c>
      <c r="E52" s="39" t="s">
        <v>1830</v>
      </c>
    </row>
    <row r="53" spans="1:13" ht="12.75">
      <c r="A53" t="s">
        <v>46</v>
      </c>
      <c r="C53" s="31" t="s">
        <v>1831</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1878</v>
      </c>
    </row>
    <row r="57" spans="1:5" ht="102">
      <c r="A57" t="s">
        <v>59</v>
      </c>
      <c r="E57" s="39" t="s">
        <v>1842</v>
      </c>
    </row>
    <row r="58" spans="1:16" ht="12.75">
      <c r="A58" t="s">
        <v>49</v>
      </c>
      <c s="34" t="s">
        <v>102</v>
      </c>
      <c s="34" t="s">
        <v>1843</v>
      </c>
      <c s="35" t="s">
        <v>5</v>
      </c>
      <c s="6" t="s">
        <v>1844</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1878</v>
      </c>
    </row>
    <row r="61" spans="1:5" ht="114.75">
      <c r="A61" t="s">
        <v>59</v>
      </c>
      <c r="E61" s="39" t="s">
        <v>1830</v>
      </c>
    </row>
    <row r="62" spans="1:13" ht="12.75">
      <c r="A62" t="s">
        <v>46</v>
      </c>
      <c r="C62" s="31" t="s">
        <v>1845</v>
      </c>
      <c r="E62" s="33" t="s">
        <v>1846</v>
      </c>
      <c r="J62" s="32">
        <f>0</f>
      </c>
      <c s="32">
        <f>0</f>
      </c>
      <c s="32">
        <f>0+L63+L67+L71+L75+L79</f>
      </c>
      <c s="32">
        <f>0+M63+M67+M71+M75+M79</f>
      </c>
    </row>
    <row r="63" spans="1:16" ht="12.75">
      <c r="A63" t="s">
        <v>49</v>
      </c>
      <c s="34" t="s">
        <v>105</v>
      </c>
      <c s="34" t="s">
        <v>1879</v>
      </c>
      <c s="35" t="s">
        <v>5</v>
      </c>
      <c s="6" t="s">
        <v>1880</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1878</v>
      </c>
    </row>
    <row r="66" spans="1:5" ht="114.75">
      <c r="A66" t="s">
        <v>59</v>
      </c>
      <c r="E66" s="39" t="s">
        <v>984</v>
      </c>
    </row>
    <row r="67" spans="1:16" ht="12.75">
      <c r="A67" t="s">
        <v>49</v>
      </c>
      <c s="34" t="s">
        <v>109</v>
      </c>
      <c s="34" t="s">
        <v>1881</v>
      </c>
      <c s="35" t="s">
        <v>5</v>
      </c>
      <c s="6" t="s">
        <v>1882</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1878</v>
      </c>
    </row>
    <row r="70" spans="1:5" ht="114.75">
      <c r="A70" t="s">
        <v>59</v>
      </c>
      <c r="E70" s="39" t="s">
        <v>984</v>
      </c>
    </row>
    <row r="71" spans="1:16" ht="25.5">
      <c r="A71" t="s">
        <v>49</v>
      </c>
      <c s="34" t="s">
        <v>113</v>
      </c>
      <c s="34" t="s">
        <v>1883</v>
      </c>
      <c s="35" t="s">
        <v>5</v>
      </c>
      <c s="6" t="s">
        <v>1884</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1878</v>
      </c>
    </row>
    <row r="74" spans="1:5" ht="114.75">
      <c r="A74" t="s">
        <v>59</v>
      </c>
      <c r="E74" s="39" t="s">
        <v>984</v>
      </c>
    </row>
    <row r="75" spans="1:16" ht="25.5">
      <c r="A75" t="s">
        <v>49</v>
      </c>
      <c s="34" t="s">
        <v>117</v>
      </c>
      <c s="34" t="s">
        <v>1885</v>
      </c>
      <c s="35" t="s">
        <v>5</v>
      </c>
      <c s="6" t="s">
        <v>1886</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1878</v>
      </c>
    </row>
    <row r="78" spans="1:5" ht="114.75">
      <c r="A78" t="s">
        <v>59</v>
      </c>
      <c r="E78" s="39" t="s">
        <v>984</v>
      </c>
    </row>
    <row r="79" spans="1:16" ht="12.75">
      <c r="A79" t="s">
        <v>49</v>
      </c>
      <c s="34" t="s">
        <v>123</v>
      </c>
      <c s="34" t="s">
        <v>1847</v>
      </c>
      <c s="35" t="s">
        <v>5</v>
      </c>
      <c s="6" t="s">
        <v>1848</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1878</v>
      </c>
    </row>
    <row r="82" spans="1:5" ht="114.75">
      <c r="A82" t="s">
        <v>59</v>
      </c>
      <c r="E82" s="39" t="s">
        <v>984</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1878</v>
      </c>
    </row>
    <row r="87" spans="1:5" ht="89.25">
      <c r="A87" t="s">
        <v>59</v>
      </c>
      <c r="E87" s="39" t="s">
        <v>1866</v>
      </c>
    </row>
    <row r="88" spans="1:16" ht="12.75">
      <c r="A88" t="s">
        <v>49</v>
      </c>
      <c s="34" t="s">
        <v>132</v>
      </c>
      <c s="34" t="s">
        <v>1869</v>
      </c>
      <c s="35" t="s">
        <v>5</v>
      </c>
      <c s="6" t="s">
        <v>1870</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1878</v>
      </c>
    </row>
    <row r="91" spans="1:5" ht="89.25">
      <c r="A91" t="s">
        <v>59</v>
      </c>
      <c r="E91" s="39" t="s">
        <v>1871</v>
      </c>
    </row>
    <row r="92" spans="1:16" ht="38.25">
      <c r="A92" t="s">
        <v>49</v>
      </c>
      <c s="34" t="s">
        <v>136</v>
      </c>
      <c s="34" t="s">
        <v>1887</v>
      </c>
      <c s="35" t="s">
        <v>5</v>
      </c>
      <c s="6" t="s">
        <v>1888</v>
      </c>
      <c s="36" t="s">
        <v>1889</v>
      </c>
      <c s="37">
        <v>1</v>
      </c>
      <c s="36">
        <v>0</v>
      </c>
      <c s="36">
        <f>ROUND(G92*H92,6)</f>
      </c>
      <c r="L92" s="38">
        <v>0</v>
      </c>
      <c s="32">
        <f>ROUND(ROUND(L92,2)*ROUND(G92,3),2)</f>
      </c>
      <c s="36" t="s">
        <v>333</v>
      </c>
      <c>
        <f>(M92*21)/100</f>
      </c>
      <c t="s">
        <v>27</v>
      </c>
    </row>
    <row r="93" spans="1:5" ht="38.25">
      <c r="A93" s="35" t="s">
        <v>55</v>
      </c>
      <c r="E93" s="39" t="s">
        <v>1890</v>
      </c>
    </row>
    <row r="94" spans="1:5" ht="12.75">
      <c r="A94" s="35" t="s">
        <v>57</v>
      </c>
      <c r="E94" s="40" t="s">
        <v>1878</v>
      </c>
    </row>
    <row r="95" spans="1:5" ht="63.75">
      <c r="A95" t="s">
        <v>59</v>
      </c>
      <c r="E95" s="39" t="s">
        <v>1891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1894</v>
      </c>
      <c r="E8" s="30" t="s">
        <v>1893</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1638</v>
      </c>
      <c s="35" t="s">
        <v>5</v>
      </c>
      <c s="6" t="s">
        <v>1755</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1895</v>
      </c>
    </row>
    <row r="13" spans="1:5" ht="140.25">
      <c r="A13" t="s">
        <v>59</v>
      </c>
      <c r="E13" s="39" t="s">
        <v>1758</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1895</v>
      </c>
    </row>
    <row r="17" spans="1:5" ht="140.25">
      <c r="A17" t="s">
        <v>59</v>
      </c>
      <c r="E17" s="39" t="s">
        <v>1758</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1896</v>
      </c>
      <c>
        <f>(M19*21)/100</f>
      </c>
      <c t="s">
        <v>27</v>
      </c>
    </row>
    <row r="20" spans="1:5" ht="12.75">
      <c r="A20" s="35" t="s">
        <v>55</v>
      </c>
      <c r="E20" s="39" t="s">
        <v>5</v>
      </c>
    </row>
    <row r="21" spans="1:5" ht="12.75">
      <c r="A21" s="35" t="s">
        <v>57</v>
      </c>
      <c r="E21" s="40" t="s">
        <v>1895</v>
      </c>
    </row>
    <row r="22" spans="1:5" ht="76.5">
      <c r="A22" t="s">
        <v>59</v>
      </c>
      <c r="E22" s="39" t="s">
        <v>1760</v>
      </c>
    </row>
    <row r="23" spans="1:16" ht="12.75">
      <c r="A23" t="s">
        <v>49</v>
      </c>
      <c s="34" t="s">
        <v>67</v>
      </c>
      <c s="34" t="s">
        <v>352</v>
      </c>
      <c s="35" t="s">
        <v>5</v>
      </c>
      <c s="6" t="s">
        <v>353</v>
      </c>
      <c s="36" t="s">
        <v>74</v>
      </c>
      <c s="37">
        <v>4</v>
      </c>
      <c s="36">
        <v>0</v>
      </c>
      <c s="36">
        <f>ROUND(G23*H23,6)</f>
      </c>
      <c r="L23" s="38">
        <v>0</v>
      </c>
      <c s="32">
        <f>ROUND(ROUND(L23,2)*ROUND(G23,3),2)</f>
      </c>
      <c s="36" t="s">
        <v>1897</v>
      </c>
      <c>
        <f>(M23*21)/100</f>
      </c>
      <c t="s">
        <v>27</v>
      </c>
    </row>
    <row r="24" spans="1:5" ht="12.75">
      <c r="A24" s="35" t="s">
        <v>55</v>
      </c>
      <c r="E24" s="39" t="s">
        <v>5</v>
      </c>
    </row>
    <row r="25" spans="1:5" ht="12.75">
      <c r="A25" s="35" t="s">
        <v>57</v>
      </c>
      <c r="E25" s="40" t="s">
        <v>1895</v>
      </c>
    </row>
    <row r="26" spans="1:5" ht="114.75">
      <c r="A26" t="s">
        <v>59</v>
      </c>
      <c r="E26" s="39" t="s">
        <v>1898</v>
      </c>
    </row>
    <row r="27" spans="1:16" ht="12.75">
      <c r="A27" t="s">
        <v>49</v>
      </c>
      <c s="34" t="s">
        <v>71</v>
      </c>
      <c s="34" t="s">
        <v>358</v>
      </c>
      <c s="35" t="s">
        <v>5</v>
      </c>
      <c s="6" t="s">
        <v>359</v>
      </c>
      <c s="36" t="s">
        <v>53</v>
      </c>
      <c s="37">
        <v>20</v>
      </c>
      <c s="36">
        <v>0</v>
      </c>
      <c s="36">
        <f>ROUND(G27*H27,6)</f>
      </c>
      <c r="L27" s="38">
        <v>0</v>
      </c>
      <c s="32">
        <f>ROUND(ROUND(L27,2)*ROUND(G27,3),2)</f>
      </c>
      <c s="36" t="s">
        <v>1899</v>
      </c>
      <c>
        <f>(M27*21)/100</f>
      </c>
      <c t="s">
        <v>27</v>
      </c>
    </row>
    <row r="28" spans="1:5" ht="12.75">
      <c r="A28" s="35" t="s">
        <v>55</v>
      </c>
      <c r="E28" s="39" t="s">
        <v>5</v>
      </c>
    </row>
    <row r="29" spans="1:5" ht="12.75">
      <c r="A29" s="35" t="s">
        <v>57</v>
      </c>
      <c r="E29" s="40" t="s">
        <v>1895</v>
      </c>
    </row>
    <row r="30" spans="1:5" ht="102">
      <c r="A30" t="s">
        <v>59</v>
      </c>
      <c r="E30" s="39" t="s">
        <v>1761</v>
      </c>
    </row>
    <row r="31" spans="1:16" ht="12.75">
      <c r="A31" t="s">
        <v>49</v>
      </c>
      <c s="34" t="s">
        <v>26</v>
      </c>
      <c s="34" t="s">
        <v>776</v>
      </c>
      <c s="35" t="s">
        <v>5</v>
      </c>
      <c s="6" t="s">
        <v>777</v>
      </c>
      <c s="36" t="s">
        <v>53</v>
      </c>
      <c s="37">
        <v>20</v>
      </c>
      <c s="36">
        <v>0</v>
      </c>
      <c s="36">
        <f>ROUND(G31*H31,6)</f>
      </c>
      <c r="L31" s="38">
        <v>0</v>
      </c>
      <c s="32">
        <f>ROUND(ROUND(L31,2)*ROUND(G31,3),2)</f>
      </c>
      <c s="36" t="s">
        <v>1900</v>
      </c>
      <c>
        <f>(M31*21)/100</f>
      </c>
      <c t="s">
        <v>27</v>
      </c>
    </row>
    <row r="32" spans="1:5" ht="12.75">
      <c r="A32" s="35" t="s">
        <v>55</v>
      </c>
      <c r="E32" s="39" t="s">
        <v>5</v>
      </c>
    </row>
    <row r="33" spans="1:5" ht="12.75">
      <c r="A33" s="35" t="s">
        <v>57</v>
      </c>
      <c r="E33" s="40" t="s">
        <v>1895</v>
      </c>
    </row>
    <row r="34" spans="1:5" ht="76.5">
      <c r="A34" t="s">
        <v>59</v>
      </c>
      <c r="E34" s="39" t="s">
        <v>1765</v>
      </c>
    </row>
    <row r="35" spans="1:16" ht="12.75">
      <c r="A35" t="s">
        <v>49</v>
      </c>
      <c s="34" t="s">
        <v>80</v>
      </c>
      <c s="34" t="s">
        <v>1901</v>
      </c>
      <c s="35" t="s">
        <v>5</v>
      </c>
      <c s="6" t="s">
        <v>1902</v>
      </c>
      <c s="36" t="s">
        <v>74</v>
      </c>
      <c s="37">
        <v>1</v>
      </c>
      <c s="36">
        <v>0</v>
      </c>
      <c s="36">
        <f>ROUND(G35*H35,6)</f>
      </c>
      <c r="L35" s="38">
        <v>0</v>
      </c>
      <c s="32">
        <f>ROUND(ROUND(L35,2)*ROUND(G35,3),2)</f>
      </c>
      <c s="36" t="s">
        <v>1903</v>
      </c>
      <c>
        <f>(M35*21)/100</f>
      </c>
      <c t="s">
        <v>27</v>
      </c>
    </row>
    <row r="36" spans="1:5" ht="12.75">
      <c r="A36" s="35" t="s">
        <v>55</v>
      </c>
      <c r="E36" s="39" t="s">
        <v>5</v>
      </c>
    </row>
    <row r="37" spans="1:5" ht="12.75">
      <c r="A37" s="35" t="s">
        <v>57</v>
      </c>
      <c r="E37" s="40" t="s">
        <v>1895</v>
      </c>
    </row>
    <row r="38" spans="1:5" ht="102">
      <c r="A38" t="s">
        <v>59</v>
      </c>
      <c r="E38" s="39" t="s">
        <v>1904</v>
      </c>
    </row>
    <row r="39" spans="1:16" ht="25.5">
      <c r="A39" t="s">
        <v>49</v>
      </c>
      <c s="34" t="s">
        <v>86</v>
      </c>
      <c s="34" t="s">
        <v>1905</v>
      </c>
      <c s="35" t="s">
        <v>5</v>
      </c>
      <c s="6" t="s">
        <v>1906</v>
      </c>
      <c s="36" t="s">
        <v>53</v>
      </c>
      <c s="37">
        <v>6</v>
      </c>
      <c s="36">
        <v>0</v>
      </c>
      <c s="36">
        <f>ROUND(G39*H39,6)</f>
      </c>
      <c r="L39" s="38">
        <v>0</v>
      </c>
      <c s="32">
        <f>ROUND(ROUND(L39,2)*ROUND(G39,3),2)</f>
      </c>
      <c s="36" t="s">
        <v>1907</v>
      </c>
      <c>
        <f>(M39*21)/100</f>
      </c>
      <c t="s">
        <v>27</v>
      </c>
    </row>
    <row r="40" spans="1:5" ht="12.75">
      <c r="A40" s="35" t="s">
        <v>55</v>
      </c>
      <c r="E40" s="39" t="s">
        <v>5</v>
      </c>
    </row>
    <row r="41" spans="1:5" ht="12.75">
      <c r="A41" s="35" t="s">
        <v>57</v>
      </c>
      <c r="E41" s="40" t="s">
        <v>1895</v>
      </c>
    </row>
    <row r="42" spans="1:5" ht="76.5">
      <c r="A42" t="s">
        <v>59</v>
      </c>
      <c r="E42" s="39" t="s">
        <v>1770</v>
      </c>
    </row>
    <row r="43" spans="1:16" ht="25.5">
      <c r="A43" t="s">
        <v>49</v>
      </c>
      <c s="34" t="s">
        <v>90</v>
      </c>
      <c s="34" t="s">
        <v>1908</v>
      </c>
      <c s="35" t="s">
        <v>5</v>
      </c>
      <c s="6" t="s">
        <v>1909</v>
      </c>
      <c s="36" t="s">
        <v>74</v>
      </c>
      <c s="37">
        <v>2</v>
      </c>
      <c s="36">
        <v>0</v>
      </c>
      <c s="36">
        <f>ROUND(G43*H43,6)</f>
      </c>
      <c r="L43" s="38">
        <v>0</v>
      </c>
      <c s="32">
        <f>ROUND(ROUND(L43,2)*ROUND(G43,3),2)</f>
      </c>
      <c s="36" t="s">
        <v>1910</v>
      </c>
      <c>
        <f>(M43*21)/100</f>
      </c>
      <c t="s">
        <v>27</v>
      </c>
    </row>
    <row r="44" spans="1:5" ht="12.75">
      <c r="A44" s="35" t="s">
        <v>55</v>
      </c>
      <c r="E44" s="39" t="s">
        <v>5</v>
      </c>
    </row>
    <row r="45" spans="1:5" ht="12.75">
      <c r="A45" s="35" t="s">
        <v>57</v>
      </c>
      <c r="E45" s="40" t="s">
        <v>1895</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1911</v>
      </c>
      <c>
        <f>(M47*21)/100</f>
      </c>
      <c t="s">
        <v>27</v>
      </c>
    </row>
    <row r="48" spans="1:5" ht="12.75">
      <c r="A48" s="35" t="s">
        <v>55</v>
      </c>
      <c r="E48" s="39" t="s">
        <v>5</v>
      </c>
    </row>
    <row r="49" spans="1:5" ht="12.75">
      <c r="A49" s="35" t="s">
        <v>57</v>
      </c>
      <c r="E49" s="40" t="s">
        <v>1895</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1912</v>
      </c>
      <c>
        <f>(M51*21)/100</f>
      </c>
      <c t="s">
        <v>27</v>
      </c>
    </row>
    <row r="52" spans="1:5" ht="12.75">
      <c r="A52" s="35" t="s">
        <v>55</v>
      </c>
      <c r="E52" s="39" t="s">
        <v>5</v>
      </c>
    </row>
    <row r="53" spans="1:5" ht="12.75">
      <c r="A53" s="35" t="s">
        <v>57</v>
      </c>
      <c r="E53" s="40" t="s">
        <v>1895</v>
      </c>
    </row>
    <row r="54" spans="1:5" ht="127.5">
      <c r="A54" t="s">
        <v>59</v>
      </c>
      <c r="E54" s="39" t="s">
        <v>1913</v>
      </c>
    </row>
    <row r="55" spans="1:13" ht="12.75">
      <c r="A55" t="s">
        <v>46</v>
      </c>
      <c r="C55" s="31" t="s">
        <v>1774</v>
      </c>
      <c r="E55" s="33" t="s">
        <v>761</v>
      </c>
      <c r="J55" s="32">
        <f>0</f>
      </c>
      <c s="32">
        <f>0</f>
      </c>
      <c s="32">
        <f>0+L56+L60+L64+L68+L72+L76</f>
      </c>
      <c s="32">
        <f>0+M56+M60+M64+M68+M72+M76</f>
      </c>
    </row>
    <row r="56" spans="1:16" ht="12.75">
      <c r="A56" t="s">
        <v>49</v>
      </c>
      <c s="34" t="s">
        <v>102</v>
      </c>
      <c s="34" t="s">
        <v>1775</v>
      </c>
      <c s="35" t="s">
        <v>5</v>
      </c>
      <c s="6" t="s">
        <v>1776</v>
      </c>
      <c s="36" t="s">
        <v>318</v>
      </c>
      <c s="37">
        <v>40</v>
      </c>
      <c s="36">
        <v>0</v>
      </c>
      <c s="36">
        <f>ROUND(G56*H56,6)</f>
      </c>
      <c r="L56" s="38">
        <v>0</v>
      </c>
      <c s="32">
        <f>ROUND(ROUND(L56,2)*ROUND(G56,3),2)</f>
      </c>
      <c s="36" t="s">
        <v>1914</v>
      </c>
      <c>
        <f>(M56*21)/100</f>
      </c>
      <c t="s">
        <v>27</v>
      </c>
    </row>
    <row r="57" spans="1:5" ht="12.75">
      <c r="A57" s="35" t="s">
        <v>55</v>
      </c>
      <c r="E57" s="39" t="s">
        <v>5</v>
      </c>
    </row>
    <row r="58" spans="1:5" ht="12.75">
      <c r="A58" s="35" t="s">
        <v>57</v>
      </c>
      <c r="E58" s="40" t="s">
        <v>1895</v>
      </c>
    </row>
    <row r="59" spans="1:5" ht="12.75">
      <c r="A59" t="s">
        <v>59</v>
      </c>
      <c r="E59" s="39" t="s">
        <v>1777</v>
      </c>
    </row>
    <row r="60" spans="1:16" ht="12.75">
      <c r="A60" t="s">
        <v>49</v>
      </c>
      <c s="34" t="s">
        <v>105</v>
      </c>
      <c s="34" t="s">
        <v>1783</v>
      </c>
      <c s="35" t="s">
        <v>5</v>
      </c>
      <c s="6" t="s">
        <v>1784</v>
      </c>
      <c s="36" t="s">
        <v>297</v>
      </c>
      <c s="37">
        <v>6.5</v>
      </c>
      <c s="36">
        <v>0</v>
      </c>
      <c s="36">
        <f>ROUND(G60*H60,6)</f>
      </c>
      <c r="L60" s="38">
        <v>0</v>
      </c>
      <c s="32">
        <f>ROUND(ROUND(L60,2)*ROUND(G60,3),2)</f>
      </c>
      <c s="36" t="s">
        <v>1915</v>
      </c>
      <c>
        <f>(M60*21)/100</f>
      </c>
      <c t="s">
        <v>27</v>
      </c>
    </row>
    <row r="61" spans="1:5" ht="12.75">
      <c r="A61" s="35" t="s">
        <v>55</v>
      </c>
      <c r="E61" s="39" t="s">
        <v>5</v>
      </c>
    </row>
    <row r="62" spans="1:5" ht="12.75">
      <c r="A62" s="35" t="s">
        <v>57</v>
      </c>
      <c r="E62" s="40" t="s">
        <v>1895</v>
      </c>
    </row>
    <row r="63" spans="1:5" ht="318.75">
      <c r="A63" t="s">
        <v>59</v>
      </c>
      <c r="E63" s="39" t="s">
        <v>1785</v>
      </c>
    </row>
    <row r="64" spans="1:16" ht="12.75">
      <c r="A64" t="s">
        <v>49</v>
      </c>
      <c s="34" t="s">
        <v>109</v>
      </c>
      <c s="34" t="s">
        <v>303</v>
      </c>
      <c s="35" t="s">
        <v>5</v>
      </c>
      <c s="6" t="s">
        <v>304</v>
      </c>
      <c s="36" t="s">
        <v>53</v>
      </c>
      <c s="37">
        <v>20</v>
      </c>
      <c s="36">
        <v>0</v>
      </c>
      <c s="36">
        <f>ROUND(G64*H64,6)</f>
      </c>
      <c r="L64" s="38">
        <v>0</v>
      </c>
      <c s="32">
        <f>ROUND(ROUND(L64,2)*ROUND(G64,3),2)</f>
      </c>
      <c s="36" t="s">
        <v>1916</v>
      </c>
      <c>
        <f>(M64*21)/100</f>
      </c>
      <c t="s">
        <v>27</v>
      </c>
    </row>
    <row r="65" spans="1:5" ht="12.75">
      <c r="A65" s="35" t="s">
        <v>55</v>
      </c>
      <c r="E65" s="39" t="s">
        <v>5</v>
      </c>
    </row>
    <row r="66" spans="1:5" ht="12.75">
      <c r="A66" s="35" t="s">
        <v>57</v>
      </c>
      <c r="E66" s="40" t="s">
        <v>1895</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1917</v>
      </c>
      <c>
        <f>(M68*21)/100</f>
      </c>
      <c t="s">
        <v>27</v>
      </c>
    </row>
    <row r="69" spans="1:5" ht="12.75">
      <c r="A69" s="35" t="s">
        <v>55</v>
      </c>
      <c r="E69" s="39" t="s">
        <v>5</v>
      </c>
    </row>
    <row r="70" spans="1:5" ht="12.75">
      <c r="A70" s="35" t="s">
        <v>57</v>
      </c>
      <c r="E70" s="40" t="s">
        <v>1895</v>
      </c>
    </row>
    <row r="71" spans="1:5" ht="229.5">
      <c r="A71" t="s">
        <v>59</v>
      </c>
      <c r="E71" s="39" t="s">
        <v>1918</v>
      </c>
    </row>
    <row r="72" spans="1:16" ht="12.75">
      <c r="A72" t="s">
        <v>49</v>
      </c>
      <c s="34" t="s">
        <v>117</v>
      </c>
      <c s="34" t="s">
        <v>316</v>
      </c>
      <c s="35" t="s">
        <v>5</v>
      </c>
      <c s="6" t="s">
        <v>317</v>
      </c>
      <c s="36" t="s">
        <v>318</v>
      </c>
      <c s="37">
        <v>40</v>
      </c>
      <c s="36">
        <v>0</v>
      </c>
      <c s="36">
        <f>ROUND(G72*H72,6)</f>
      </c>
      <c r="L72" s="38">
        <v>0</v>
      </c>
      <c s="32">
        <f>ROUND(ROUND(L72,2)*ROUND(G72,3),2)</f>
      </c>
      <c s="36" t="s">
        <v>1919</v>
      </c>
      <c>
        <f>(M72*21)/100</f>
      </c>
      <c t="s">
        <v>27</v>
      </c>
    </row>
    <row r="73" spans="1:5" ht="12.75">
      <c r="A73" s="35" t="s">
        <v>55</v>
      </c>
      <c r="E73" s="39" t="s">
        <v>5</v>
      </c>
    </row>
    <row r="74" spans="1:5" ht="12.75">
      <c r="A74" s="35" t="s">
        <v>57</v>
      </c>
      <c r="E74" s="40" t="s">
        <v>1895</v>
      </c>
    </row>
    <row r="75" spans="1:5" ht="38.25">
      <c r="A75" t="s">
        <v>59</v>
      </c>
      <c r="E75" s="39" t="s">
        <v>320</v>
      </c>
    </row>
    <row r="76" spans="1:16" ht="12.75">
      <c r="A76" t="s">
        <v>49</v>
      </c>
      <c s="34" t="s">
        <v>123</v>
      </c>
      <c s="34" t="s">
        <v>1789</v>
      </c>
      <c s="35" t="s">
        <v>5</v>
      </c>
      <c s="6" t="s">
        <v>1790</v>
      </c>
      <c s="36" t="s">
        <v>297</v>
      </c>
      <c s="37">
        <v>0.5</v>
      </c>
      <c s="36">
        <v>0</v>
      </c>
      <c s="36">
        <f>ROUND(G76*H76,6)</f>
      </c>
      <c r="L76" s="38">
        <v>0</v>
      </c>
      <c s="32">
        <f>ROUND(ROUND(L76,2)*ROUND(G76,3),2)</f>
      </c>
      <c s="36" t="s">
        <v>1920</v>
      </c>
      <c>
        <f>(M76*21)/100</f>
      </c>
      <c t="s">
        <v>27</v>
      </c>
    </row>
    <row r="77" spans="1:5" ht="12.75">
      <c r="A77" s="35" t="s">
        <v>55</v>
      </c>
      <c r="E77" s="39" t="s">
        <v>5</v>
      </c>
    </row>
    <row r="78" spans="1:5" ht="12.75">
      <c r="A78" s="35" t="s">
        <v>57</v>
      </c>
      <c r="E78" s="40" t="s">
        <v>1895</v>
      </c>
    </row>
    <row r="79" spans="1:5" ht="38.25">
      <c r="A79" t="s">
        <v>59</v>
      </c>
      <c r="E79" s="39" t="s">
        <v>1791</v>
      </c>
    </row>
    <row r="80" spans="1:13" ht="12.75">
      <c r="A80" t="s">
        <v>46</v>
      </c>
      <c r="C80" s="31" t="s">
        <v>1831</v>
      </c>
      <c r="E80" s="33" t="s">
        <v>85</v>
      </c>
      <c r="J80" s="32">
        <f>0</f>
      </c>
      <c s="32">
        <f>0</f>
      </c>
      <c s="32">
        <f>0+L81+L85+L89+L93+L97+L101+L105</f>
      </c>
      <c s="32">
        <f>0+M81+M85+M89+M93+M97+M101+M105</f>
      </c>
    </row>
    <row r="81" spans="1:16" ht="12.75">
      <c r="A81" t="s">
        <v>49</v>
      </c>
      <c s="34" t="s">
        <v>127</v>
      </c>
      <c s="34" t="s">
        <v>1921</v>
      </c>
      <c s="35" t="s">
        <v>5</v>
      </c>
      <c s="6" t="s">
        <v>1922</v>
      </c>
      <c s="36" t="s">
        <v>53</v>
      </c>
      <c s="37">
        <v>40</v>
      </c>
      <c s="36">
        <v>0</v>
      </c>
      <c s="36">
        <f>ROUND(G81*H81,6)</f>
      </c>
      <c r="L81" s="38">
        <v>0</v>
      </c>
      <c s="32">
        <f>ROUND(ROUND(L81,2)*ROUND(G81,3),2)</f>
      </c>
      <c s="36" t="s">
        <v>54</v>
      </c>
      <c>
        <f>(M81*21)/100</f>
      </c>
      <c t="s">
        <v>27</v>
      </c>
    </row>
    <row r="82" spans="1:5" ht="12.75">
      <c r="A82" s="35" t="s">
        <v>55</v>
      </c>
      <c r="E82" s="39" t="s">
        <v>5</v>
      </c>
    </row>
    <row r="83" spans="1:5" ht="12.75">
      <c r="A83" s="35" t="s">
        <v>57</v>
      </c>
      <c r="E83" s="40" t="s">
        <v>1895</v>
      </c>
    </row>
    <row r="84" spans="1:5" ht="89.25">
      <c r="A84" t="s">
        <v>59</v>
      </c>
      <c r="E84" s="39" t="s">
        <v>1834</v>
      </c>
    </row>
    <row r="85" spans="1:16" ht="12.75">
      <c r="A85" t="s">
        <v>49</v>
      </c>
      <c s="34" t="s">
        <v>132</v>
      </c>
      <c s="34" t="s">
        <v>1923</v>
      </c>
      <c s="35" t="s">
        <v>5</v>
      </c>
      <c s="6" t="s">
        <v>1924</v>
      </c>
      <c s="36" t="s">
        <v>53</v>
      </c>
      <c s="37">
        <v>8000</v>
      </c>
      <c s="36">
        <v>0</v>
      </c>
      <c s="36">
        <f>ROUND(G85*H85,6)</f>
      </c>
      <c r="L85" s="38">
        <v>0</v>
      </c>
      <c s="32">
        <f>ROUND(ROUND(L85,2)*ROUND(G85,3),2)</f>
      </c>
      <c s="36" t="s">
        <v>54</v>
      </c>
      <c>
        <f>(M85*21)/100</f>
      </c>
      <c t="s">
        <v>27</v>
      </c>
    </row>
    <row r="86" spans="1:5" ht="12.75">
      <c r="A86" s="35" t="s">
        <v>55</v>
      </c>
      <c r="E86" s="39" t="s">
        <v>5</v>
      </c>
    </row>
    <row r="87" spans="1:5" ht="12.75">
      <c r="A87" s="35" t="s">
        <v>57</v>
      </c>
      <c r="E87" s="40" t="s">
        <v>1895</v>
      </c>
    </row>
    <row r="88" spans="1:5" ht="89.25">
      <c r="A88" t="s">
        <v>59</v>
      </c>
      <c r="E88" s="39" t="s">
        <v>1834</v>
      </c>
    </row>
    <row r="89" spans="1:16" ht="25.5">
      <c r="A89" t="s">
        <v>49</v>
      </c>
      <c s="34" t="s">
        <v>136</v>
      </c>
      <c s="34" t="s">
        <v>1925</v>
      </c>
      <c s="35" t="s">
        <v>5</v>
      </c>
      <c s="6" t="s">
        <v>1926</v>
      </c>
      <c s="36" t="s">
        <v>74</v>
      </c>
      <c s="37">
        <v>150</v>
      </c>
      <c s="36">
        <v>0</v>
      </c>
      <c s="36">
        <f>ROUND(G89*H89,6)</f>
      </c>
      <c r="L89" s="38">
        <v>0</v>
      </c>
      <c s="32">
        <f>ROUND(ROUND(L89,2)*ROUND(G89,3),2)</f>
      </c>
      <c s="36" t="s">
        <v>54</v>
      </c>
      <c>
        <f>(M89*21)/100</f>
      </c>
      <c t="s">
        <v>27</v>
      </c>
    </row>
    <row r="90" spans="1:5" ht="12.75">
      <c r="A90" s="35" t="s">
        <v>55</v>
      </c>
      <c r="E90" s="39" t="s">
        <v>5</v>
      </c>
    </row>
    <row r="91" spans="1:5" ht="12.75">
      <c r="A91" s="35" t="s">
        <v>57</v>
      </c>
      <c r="E91" s="40" t="s">
        <v>1895</v>
      </c>
    </row>
    <row r="92" spans="1:5" ht="102">
      <c r="A92" t="s">
        <v>59</v>
      </c>
      <c r="E92" s="39" t="s">
        <v>1837</v>
      </c>
    </row>
    <row r="93" spans="1:16" ht="25.5">
      <c r="A93" t="s">
        <v>49</v>
      </c>
      <c s="34" t="s">
        <v>140</v>
      </c>
      <c s="34" t="s">
        <v>1927</v>
      </c>
      <c s="35" t="s">
        <v>5</v>
      </c>
      <c s="6" t="s">
        <v>1928</v>
      </c>
      <c s="36" t="s">
        <v>74</v>
      </c>
      <c s="37">
        <v>4</v>
      </c>
      <c s="36">
        <v>0</v>
      </c>
      <c s="36">
        <f>ROUND(G93*H93,6)</f>
      </c>
      <c r="L93" s="38">
        <v>0</v>
      </c>
      <c s="32">
        <f>ROUND(ROUND(L93,2)*ROUND(G93,3),2)</f>
      </c>
      <c s="36" t="s">
        <v>54</v>
      </c>
      <c>
        <f>(M93*21)/100</f>
      </c>
      <c t="s">
        <v>27</v>
      </c>
    </row>
    <row r="94" spans="1:5" ht="12.75">
      <c r="A94" s="35" t="s">
        <v>55</v>
      </c>
      <c r="E94" s="39" t="s">
        <v>5</v>
      </c>
    </row>
    <row r="95" spans="1:5" ht="12.75">
      <c r="A95" s="35" t="s">
        <v>57</v>
      </c>
      <c r="E95" s="40" t="s">
        <v>1895</v>
      </c>
    </row>
    <row r="96" spans="1:5" ht="102">
      <c r="A96" t="s">
        <v>59</v>
      </c>
      <c r="E96" s="39" t="s">
        <v>1837</v>
      </c>
    </row>
    <row r="97" spans="1:16" ht="12.75">
      <c r="A97" t="s">
        <v>49</v>
      </c>
      <c s="34" t="s">
        <v>143</v>
      </c>
      <c s="34" t="s">
        <v>1929</v>
      </c>
      <c s="35" t="s">
        <v>5</v>
      </c>
      <c s="6" t="s">
        <v>1930</v>
      </c>
      <c s="36" t="s">
        <v>74</v>
      </c>
      <c s="37">
        <v>16</v>
      </c>
      <c s="36">
        <v>0</v>
      </c>
      <c s="36">
        <f>ROUND(G97*H97,6)</f>
      </c>
      <c r="L97" s="38">
        <v>0</v>
      </c>
      <c s="32">
        <f>ROUND(ROUND(L97,2)*ROUND(G97,3),2)</f>
      </c>
      <c s="36" t="s">
        <v>54</v>
      </c>
      <c>
        <f>(M97*21)/100</f>
      </c>
      <c t="s">
        <v>27</v>
      </c>
    </row>
    <row r="98" spans="1:5" ht="12.75">
      <c r="A98" s="35" t="s">
        <v>55</v>
      </c>
      <c r="E98" s="39" t="s">
        <v>5</v>
      </c>
    </row>
    <row r="99" spans="1:5" ht="12.75">
      <c r="A99" s="35" t="s">
        <v>57</v>
      </c>
      <c r="E99" s="40" t="s">
        <v>1895</v>
      </c>
    </row>
    <row r="100" spans="1:5" ht="102">
      <c r="A100" t="s">
        <v>59</v>
      </c>
      <c r="E100" s="39" t="s">
        <v>1837</v>
      </c>
    </row>
    <row r="101" spans="1:16" ht="12.75">
      <c r="A101" t="s">
        <v>49</v>
      </c>
      <c s="34" t="s">
        <v>147</v>
      </c>
      <c s="34" t="s">
        <v>974</v>
      </c>
      <c s="35" t="s">
        <v>5</v>
      </c>
      <c s="6" t="s">
        <v>975</v>
      </c>
      <c s="36" t="s">
        <v>53</v>
      </c>
      <c s="37">
        <v>420</v>
      </c>
      <c s="36">
        <v>0</v>
      </c>
      <c s="36">
        <f>ROUND(G101*H101,6)</f>
      </c>
      <c r="L101" s="38">
        <v>0</v>
      </c>
      <c s="32">
        <f>ROUND(ROUND(L101,2)*ROUND(G101,3),2)</f>
      </c>
      <c s="36" t="s">
        <v>54</v>
      </c>
      <c>
        <f>(M101*21)/100</f>
      </c>
      <c t="s">
        <v>27</v>
      </c>
    </row>
    <row r="102" spans="1:5" ht="12.75">
      <c r="A102" s="35" t="s">
        <v>55</v>
      </c>
      <c r="E102" s="39" t="s">
        <v>5</v>
      </c>
    </row>
    <row r="103" spans="1:5" ht="12.75">
      <c r="A103" s="35" t="s">
        <v>57</v>
      </c>
      <c r="E103" s="40" t="s">
        <v>1895</v>
      </c>
    </row>
    <row r="104" spans="1:5" ht="76.5">
      <c r="A104" t="s">
        <v>59</v>
      </c>
      <c r="E104" s="39" t="s">
        <v>1840</v>
      </c>
    </row>
    <row r="105" spans="1:16" ht="12.75">
      <c r="A105" t="s">
        <v>49</v>
      </c>
      <c s="34" t="s">
        <v>151</v>
      </c>
      <c s="34" t="s">
        <v>114</v>
      </c>
      <c s="35" t="s">
        <v>5</v>
      </c>
      <c s="6" t="s">
        <v>115</v>
      </c>
      <c s="36" t="s">
        <v>74</v>
      </c>
      <c s="37">
        <v>14</v>
      </c>
      <c s="36">
        <v>0</v>
      </c>
      <c s="36">
        <f>ROUND(G105*H105,6)</f>
      </c>
      <c r="L105" s="38">
        <v>0</v>
      </c>
      <c s="32">
        <f>ROUND(ROUND(L105,2)*ROUND(G105,3),2)</f>
      </c>
      <c s="36" t="s">
        <v>54</v>
      </c>
      <c>
        <f>(M105*21)/100</f>
      </c>
      <c t="s">
        <v>27</v>
      </c>
    </row>
    <row r="106" spans="1:5" ht="12.75">
      <c r="A106" s="35" t="s">
        <v>55</v>
      </c>
      <c r="E106" s="39" t="s">
        <v>5</v>
      </c>
    </row>
    <row r="107" spans="1:5" ht="12.75">
      <c r="A107" s="35" t="s">
        <v>57</v>
      </c>
      <c r="E107" s="40" t="s">
        <v>1895</v>
      </c>
    </row>
    <row r="108" spans="1:5" ht="89.25">
      <c r="A108" t="s">
        <v>59</v>
      </c>
      <c r="E108" s="39" t="s">
        <v>1841</v>
      </c>
    </row>
    <row r="109" spans="1:13" ht="12.75">
      <c r="A109" t="s">
        <v>46</v>
      </c>
      <c r="C109" s="31" t="s">
        <v>1931</v>
      </c>
      <c r="E109" s="33" t="s">
        <v>1932</v>
      </c>
      <c r="J109" s="32">
        <f>0</f>
      </c>
      <c s="32">
        <f>0</f>
      </c>
      <c s="32">
        <f>0+L110+L114+L118+L122+L126+L130</f>
      </c>
      <c s="32">
        <f>0+M110+M114+M118+M122+M126+M130</f>
      </c>
    </row>
    <row r="110" spans="1:16" ht="25.5">
      <c r="A110" t="s">
        <v>49</v>
      </c>
      <c s="34" t="s">
        <v>155</v>
      </c>
      <c s="34" t="s">
        <v>1933</v>
      </c>
      <c s="35" t="s">
        <v>5</v>
      </c>
      <c s="6" t="s">
        <v>1934</v>
      </c>
      <c s="36" t="s">
        <v>74</v>
      </c>
      <c s="37">
        <v>1</v>
      </c>
      <c s="36">
        <v>0</v>
      </c>
      <c s="36">
        <f>ROUND(G110*H110,6)</f>
      </c>
      <c r="L110" s="38">
        <v>0</v>
      </c>
      <c s="32">
        <f>ROUND(ROUND(L110,2)*ROUND(G110,3),2)</f>
      </c>
      <c s="36" t="s">
        <v>1935</v>
      </c>
      <c>
        <f>(M110*21)/100</f>
      </c>
      <c t="s">
        <v>27</v>
      </c>
    </row>
    <row r="111" spans="1:5" ht="12.75">
      <c r="A111" s="35" t="s">
        <v>55</v>
      </c>
      <c r="E111" s="39" t="s">
        <v>5</v>
      </c>
    </row>
    <row r="112" spans="1:5" ht="12.75">
      <c r="A112" s="35" t="s">
        <v>57</v>
      </c>
      <c r="E112" s="40" t="s">
        <v>1895</v>
      </c>
    </row>
    <row r="113" spans="1:5" ht="89.25">
      <c r="A113" t="s">
        <v>59</v>
      </c>
      <c r="E113" s="39" t="s">
        <v>1936</v>
      </c>
    </row>
    <row r="114" spans="1:16" ht="38.25">
      <c r="A114" t="s">
        <v>49</v>
      </c>
      <c s="34" t="s">
        <v>159</v>
      </c>
      <c s="34" t="s">
        <v>1937</v>
      </c>
      <c s="35" t="s">
        <v>5</v>
      </c>
      <c s="6" t="s">
        <v>1938</v>
      </c>
      <c s="36" t="s">
        <v>74</v>
      </c>
      <c s="37">
        <v>1</v>
      </c>
      <c s="36">
        <v>0</v>
      </c>
      <c s="36">
        <f>ROUND(G114*H114,6)</f>
      </c>
      <c r="L114" s="38">
        <v>0</v>
      </c>
      <c s="32">
        <f>ROUND(ROUND(L114,2)*ROUND(G114,3),2)</f>
      </c>
      <c s="36" t="s">
        <v>1939</v>
      </c>
      <c>
        <f>(M114*21)/100</f>
      </c>
      <c t="s">
        <v>27</v>
      </c>
    </row>
    <row r="115" spans="1:5" ht="12.75">
      <c r="A115" s="35" t="s">
        <v>55</v>
      </c>
      <c r="E115" s="39" t="s">
        <v>5</v>
      </c>
    </row>
    <row r="116" spans="1:5" ht="12.75">
      <c r="A116" s="35" t="s">
        <v>57</v>
      </c>
      <c r="E116" s="40" t="s">
        <v>1895</v>
      </c>
    </row>
    <row r="117" spans="1:5" ht="140.25">
      <c r="A117" t="s">
        <v>59</v>
      </c>
      <c r="E117" s="39" t="s">
        <v>1940</v>
      </c>
    </row>
    <row r="118" spans="1:16" ht="25.5">
      <c r="A118" t="s">
        <v>49</v>
      </c>
      <c s="34" t="s">
        <v>163</v>
      </c>
      <c s="34" t="s">
        <v>118</v>
      </c>
      <c s="35" t="s">
        <v>5</v>
      </c>
      <c s="6" t="s">
        <v>119</v>
      </c>
      <c s="36" t="s">
        <v>74</v>
      </c>
      <c s="37">
        <v>1</v>
      </c>
      <c s="36">
        <v>0</v>
      </c>
      <c s="36">
        <f>ROUND(G118*H118,6)</f>
      </c>
      <c r="L118" s="38">
        <v>0</v>
      </c>
      <c s="32">
        <f>ROUND(ROUND(L118,2)*ROUND(G118,3),2)</f>
      </c>
      <c s="36" t="s">
        <v>1941</v>
      </c>
      <c>
        <f>(M118*21)/100</f>
      </c>
      <c t="s">
        <v>27</v>
      </c>
    </row>
    <row r="119" spans="1:5" ht="12.75">
      <c r="A119" s="35" t="s">
        <v>55</v>
      </c>
      <c r="E119" s="39" t="s">
        <v>5</v>
      </c>
    </row>
    <row r="120" spans="1:5" ht="12.75">
      <c r="A120" s="35" t="s">
        <v>57</v>
      </c>
      <c r="E120" s="40" t="s">
        <v>1895</v>
      </c>
    </row>
    <row r="121" spans="1:5" ht="102">
      <c r="A121" t="s">
        <v>59</v>
      </c>
      <c r="E121" s="39" t="s">
        <v>1942</v>
      </c>
    </row>
    <row r="122" spans="1:16" ht="25.5">
      <c r="A122" t="s">
        <v>49</v>
      </c>
      <c s="34" t="s">
        <v>167</v>
      </c>
      <c s="34" t="s">
        <v>1943</v>
      </c>
      <c s="35" t="s">
        <v>5</v>
      </c>
      <c s="6" t="s">
        <v>1944</v>
      </c>
      <c s="36" t="s">
        <v>74</v>
      </c>
      <c s="37">
        <v>1</v>
      </c>
      <c s="36">
        <v>0</v>
      </c>
      <c s="36">
        <f>ROUND(G122*H122,6)</f>
      </c>
      <c r="L122" s="38">
        <v>0</v>
      </c>
      <c s="32">
        <f>ROUND(ROUND(L122,2)*ROUND(G122,3),2)</f>
      </c>
      <c s="36" t="s">
        <v>1945</v>
      </c>
      <c>
        <f>(M122*21)/100</f>
      </c>
      <c t="s">
        <v>27</v>
      </c>
    </row>
    <row r="123" spans="1:5" ht="12.75">
      <c r="A123" s="35" t="s">
        <v>55</v>
      </c>
      <c r="E123" s="39" t="s">
        <v>5</v>
      </c>
    </row>
    <row r="124" spans="1:5" ht="12.75">
      <c r="A124" s="35" t="s">
        <v>57</v>
      </c>
      <c r="E124" s="40" t="s">
        <v>1895</v>
      </c>
    </row>
    <row r="125" spans="1:5" ht="102">
      <c r="A125" t="s">
        <v>59</v>
      </c>
      <c r="E125" s="39" t="s">
        <v>1942</v>
      </c>
    </row>
    <row r="126" spans="1:16" ht="38.25">
      <c r="A126" t="s">
        <v>49</v>
      </c>
      <c s="34" t="s">
        <v>171</v>
      </c>
      <c s="34" t="s">
        <v>1946</v>
      </c>
      <c s="35" t="s">
        <v>5</v>
      </c>
      <c s="6" t="s">
        <v>1947</v>
      </c>
      <c s="36" t="s">
        <v>74</v>
      </c>
      <c s="37">
        <v>1</v>
      </c>
      <c s="36">
        <v>0</v>
      </c>
      <c s="36">
        <f>ROUND(G126*H126,6)</f>
      </c>
      <c r="L126" s="38">
        <v>0</v>
      </c>
      <c s="32">
        <f>ROUND(ROUND(L126,2)*ROUND(G126,3),2)</f>
      </c>
      <c s="36" t="s">
        <v>1948</v>
      </c>
      <c>
        <f>(M126*21)/100</f>
      </c>
      <c t="s">
        <v>27</v>
      </c>
    </row>
    <row r="127" spans="1:5" ht="12.75">
      <c r="A127" s="35" t="s">
        <v>55</v>
      </c>
      <c r="E127" s="39" t="s">
        <v>5</v>
      </c>
    </row>
    <row r="128" spans="1:5" ht="12.75">
      <c r="A128" s="35" t="s">
        <v>57</v>
      </c>
      <c r="E128" s="40" t="s">
        <v>1895</v>
      </c>
    </row>
    <row r="129" spans="1:5" ht="89.25">
      <c r="A129" t="s">
        <v>59</v>
      </c>
      <c r="E129" s="39" t="s">
        <v>1949</v>
      </c>
    </row>
    <row r="130" spans="1:16" ht="12.75">
      <c r="A130" t="s">
        <v>49</v>
      </c>
      <c s="34" t="s">
        <v>175</v>
      </c>
      <c s="34" t="s">
        <v>1950</v>
      </c>
      <c s="35" t="s">
        <v>5</v>
      </c>
      <c s="6" t="s">
        <v>1951</v>
      </c>
      <c s="36" t="s">
        <v>74</v>
      </c>
      <c s="37">
        <v>2</v>
      </c>
      <c s="36">
        <v>0</v>
      </c>
      <c s="36">
        <f>ROUND(G130*H130,6)</f>
      </c>
      <c r="L130" s="38">
        <v>0</v>
      </c>
      <c s="32">
        <f>ROUND(ROUND(L130,2)*ROUND(G130,3),2)</f>
      </c>
      <c s="36" t="s">
        <v>1952</v>
      </c>
      <c>
        <f>(M130*21)/100</f>
      </c>
      <c t="s">
        <v>27</v>
      </c>
    </row>
    <row r="131" spans="1:5" ht="12.75">
      <c r="A131" s="35" t="s">
        <v>55</v>
      </c>
      <c r="E131" s="39" t="s">
        <v>5</v>
      </c>
    </row>
    <row r="132" spans="1:5" ht="12.75">
      <c r="A132" s="35" t="s">
        <v>57</v>
      </c>
      <c r="E132" s="40" t="s">
        <v>1895</v>
      </c>
    </row>
    <row r="133" spans="1:5" ht="114.75">
      <c r="A133" t="s">
        <v>59</v>
      </c>
      <c r="E133" s="39" t="s">
        <v>984</v>
      </c>
    </row>
    <row r="134" spans="1:13" ht="12.75">
      <c r="A134" t="s">
        <v>46</v>
      </c>
      <c r="C134" s="31" t="s">
        <v>121</v>
      </c>
      <c r="E134" s="33" t="s">
        <v>122</v>
      </c>
      <c r="J134" s="32">
        <f>0</f>
      </c>
      <c s="32">
        <f>0</f>
      </c>
      <c s="32">
        <f>0+L135+L139</f>
      </c>
      <c s="32">
        <f>0+M135+M139</f>
      </c>
    </row>
    <row r="135" spans="1:16" ht="12.75">
      <c r="A135" t="s">
        <v>49</v>
      </c>
      <c s="34" t="s">
        <v>179</v>
      </c>
      <c s="34" t="s">
        <v>1953</v>
      </c>
      <c s="35" t="s">
        <v>5</v>
      </c>
      <c s="6" t="s">
        <v>1954</v>
      </c>
      <c s="36" t="s">
        <v>74</v>
      </c>
      <c s="37">
        <v>1</v>
      </c>
      <c s="36">
        <v>0</v>
      </c>
      <c s="36">
        <f>ROUND(G135*H135,6)</f>
      </c>
      <c r="L135" s="38">
        <v>0</v>
      </c>
      <c s="32">
        <f>ROUND(ROUND(L135,2)*ROUND(G135,3),2)</f>
      </c>
      <c s="36" t="s">
        <v>1955</v>
      </c>
      <c>
        <f>(M135*21)/100</f>
      </c>
      <c t="s">
        <v>27</v>
      </c>
    </row>
    <row r="136" spans="1:5" ht="12.75">
      <c r="A136" s="35" t="s">
        <v>55</v>
      </c>
      <c r="E136" s="39" t="s">
        <v>5</v>
      </c>
    </row>
    <row r="137" spans="1:5" ht="12.75">
      <c r="A137" s="35" t="s">
        <v>57</v>
      </c>
      <c r="E137" s="40" t="s">
        <v>1895</v>
      </c>
    </row>
    <row r="138" spans="1:5" ht="102">
      <c r="A138" t="s">
        <v>59</v>
      </c>
      <c r="E138" s="39" t="s">
        <v>1956</v>
      </c>
    </row>
    <row r="139" spans="1:16" ht="12.75">
      <c r="A139" t="s">
        <v>49</v>
      </c>
      <c s="34" t="s">
        <v>183</v>
      </c>
      <c s="34" t="s">
        <v>1957</v>
      </c>
      <c s="35" t="s">
        <v>5</v>
      </c>
      <c s="6" t="s">
        <v>1958</v>
      </c>
      <c s="36" t="s">
        <v>74</v>
      </c>
      <c s="37">
        <v>4</v>
      </c>
      <c s="36">
        <v>0</v>
      </c>
      <c s="36">
        <f>ROUND(G139*H139,6)</f>
      </c>
      <c r="L139" s="38">
        <v>0</v>
      </c>
      <c s="32">
        <f>ROUND(ROUND(L139,2)*ROUND(G139,3),2)</f>
      </c>
      <c s="36" t="s">
        <v>1959</v>
      </c>
      <c>
        <f>(M139*21)/100</f>
      </c>
      <c t="s">
        <v>27</v>
      </c>
    </row>
    <row r="140" spans="1:5" ht="12.75">
      <c r="A140" s="35" t="s">
        <v>55</v>
      </c>
      <c r="E140" s="39" t="s">
        <v>5</v>
      </c>
    </row>
    <row r="141" spans="1:5" ht="12.75">
      <c r="A141" s="35" t="s">
        <v>57</v>
      </c>
      <c r="E141" s="40" t="s">
        <v>1895</v>
      </c>
    </row>
    <row r="142" spans="1:5" ht="102">
      <c r="A142" t="s">
        <v>59</v>
      </c>
      <c r="E142" s="39" t="s">
        <v>1960</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1961</v>
      </c>
      <c s="35" t="s">
        <v>5</v>
      </c>
      <c s="6" t="s">
        <v>1962</v>
      </c>
      <c s="36" t="s">
        <v>74</v>
      </c>
      <c s="37">
        <v>1</v>
      </c>
      <c s="36">
        <v>0</v>
      </c>
      <c s="36">
        <f>ROUND(G144*H144,6)</f>
      </c>
      <c r="L144" s="38">
        <v>0</v>
      </c>
      <c s="32">
        <f>ROUND(ROUND(L144,2)*ROUND(G144,3),2)</f>
      </c>
      <c s="36" t="s">
        <v>1963</v>
      </c>
      <c>
        <f>(M144*21)/100</f>
      </c>
      <c t="s">
        <v>27</v>
      </c>
    </row>
    <row r="145" spans="1:5" ht="12.75">
      <c r="A145" s="35" t="s">
        <v>55</v>
      </c>
      <c r="E145" s="39" t="s">
        <v>5</v>
      </c>
    </row>
    <row r="146" spans="1:5" ht="12.75">
      <c r="A146" s="35" t="s">
        <v>57</v>
      </c>
      <c r="E146" s="40" t="s">
        <v>1895</v>
      </c>
    </row>
    <row r="147" spans="1:5" ht="89.25">
      <c r="A147" t="s">
        <v>59</v>
      </c>
      <c r="E147" s="39" t="s">
        <v>1856</v>
      </c>
    </row>
    <row r="148" spans="1:16" ht="25.5">
      <c r="A148" t="s">
        <v>49</v>
      </c>
      <c s="34" t="s">
        <v>192</v>
      </c>
      <c s="34" t="s">
        <v>235</v>
      </c>
      <c s="35" t="s">
        <v>5</v>
      </c>
      <c s="6" t="s">
        <v>236</v>
      </c>
      <c s="36" t="s">
        <v>74</v>
      </c>
      <c s="37">
        <v>1</v>
      </c>
      <c s="36">
        <v>0</v>
      </c>
      <c s="36">
        <f>ROUND(G148*H148,6)</f>
      </c>
      <c r="L148" s="38">
        <v>0</v>
      </c>
      <c s="32">
        <f>ROUND(ROUND(L148,2)*ROUND(G148,3),2)</f>
      </c>
      <c s="36" t="s">
        <v>1964</v>
      </c>
      <c>
        <f>(M148*21)/100</f>
      </c>
      <c t="s">
        <v>27</v>
      </c>
    </row>
    <row r="149" spans="1:5" ht="12.75">
      <c r="A149" s="35" t="s">
        <v>55</v>
      </c>
      <c r="E149" s="39" t="s">
        <v>5</v>
      </c>
    </row>
    <row r="150" spans="1:5" ht="12.75">
      <c r="A150" s="35" t="s">
        <v>57</v>
      </c>
      <c r="E150" s="40" t="s">
        <v>1895</v>
      </c>
    </row>
    <row r="151" spans="1:5" ht="76.5">
      <c r="A151" t="s">
        <v>59</v>
      </c>
      <c r="E151" s="39" t="s">
        <v>1857</v>
      </c>
    </row>
    <row r="152" spans="1:16" ht="38.25">
      <c r="A152" t="s">
        <v>49</v>
      </c>
      <c s="34" t="s">
        <v>196</v>
      </c>
      <c s="34" t="s">
        <v>239</v>
      </c>
      <c s="35" t="s">
        <v>5</v>
      </c>
      <c s="6" t="s">
        <v>240</v>
      </c>
      <c s="36" t="s">
        <v>74</v>
      </c>
      <c s="37">
        <v>4</v>
      </c>
      <c s="36">
        <v>0</v>
      </c>
      <c s="36">
        <f>ROUND(G152*H152,6)</f>
      </c>
      <c r="L152" s="38">
        <v>0</v>
      </c>
      <c s="32">
        <f>ROUND(ROUND(L152,2)*ROUND(G152,3),2)</f>
      </c>
      <c s="36" t="s">
        <v>1965</v>
      </c>
      <c>
        <f>(M152*21)/100</f>
      </c>
      <c t="s">
        <v>27</v>
      </c>
    </row>
    <row r="153" spans="1:5" ht="12.75">
      <c r="A153" s="35" t="s">
        <v>55</v>
      </c>
      <c r="E153" s="39" t="s">
        <v>5</v>
      </c>
    </row>
    <row r="154" spans="1:5" ht="12.75">
      <c r="A154" s="35" t="s">
        <v>57</v>
      </c>
      <c r="E154" s="40" t="s">
        <v>1895</v>
      </c>
    </row>
    <row r="155" spans="1:5" ht="51">
      <c r="A155" t="s">
        <v>59</v>
      </c>
      <c r="E155" s="39" t="s">
        <v>1858</v>
      </c>
    </row>
    <row r="156" spans="1:16" ht="25.5">
      <c r="A156" t="s">
        <v>49</v>
      </c>
      <c s="34" t="s">
        <v>200</v>
      </c>
      <c s="34" t="s">
        <v>243</v>
      </c>
      <c s="35" t="s">
        <v>5</v>
      </c>
      <c s="6" t="s">
        <v>244</v>
      </c>
      <c s="36" t="s">
        <v>74</v>
      </c>
      <c s="37">
        <v>1</v>
      </c>
      <c s="36">
        <v>0</v>
      </c>
      <c s="36">
        <f>ROUND(G156*H156,6)</f>
      </c>
      <c r="L156" s="38">
        <v>0</v>
      </c>
      <c s="32">
        <f>ROUND(ROUND(L156,2)*ROUND(G156,3),2)</f>
      </c>
      <c s="36" t="s">
        <v>1966</v>
      </c>
      <c>
        <f>(M156*21)/100</f>
      </c>
      <c t="s">
        <v>27</v>
      </c>
    </row>
    <row r="157" spans="1:5" ht="12.75">
      <c r="A157" s="35" t="s">
        <v>55</v>
      </c>
      <c r="E157" s="39" t="s">
        <v>5</v>
      </c>
    </row>
    <row r="158" spans="1:5" ht="12.75">
      <c r="A158" s="35" t="s">
        <v>57</v>
      </c>
      <c r="E158" s="40" t="s">
        <v>1895</v>
      </c>
    </row>
    <row r="159" spans="1:5" ht="89.25">
      <c r="A159" t="s">
        <v>59</v>
      </c>
      <c r="E159" s="39" t="s">
        <v>1859</v>
      </c>
    </row>
    <row r="160" spans="1:16" ht="12.75">
      <c r="A160" t="s">
        <v>49</v>
      </c>
      <c s="34" t="s">
        <v>204</v>
      </c>
      <c s="34" t="s">
        <v>1967</v>
      </c>
      <c s="35" t="s">
        <v>5</v>
      </c>
      <c s="6" t="s">
        <v>1968</v>
      </c>
      <c s="36" t="s">
        <v>74</v>
      </c>
      <c s="37">
        <v>16</v>
      </c>
      <c s="36">
        <v>0</v>
      </c>
      <c s="36">
        <f>ROUND(G160*H160,6)</f>
      </c>
      <c r="L160" s="38">
        <v>0</v>
      </c>
      <c s="32">
        <f>ROUND(ROUND(L160,2)*ROUND(G160,3),2)</f>
      </c>
      <c s="36" t="s">
        <v>1969</v>
      </c>
      <c>
        <f>(M160*21)/100</f>
      </c>
      <c t="s">
        <v>27</v>
      </c>
    </row>
    <row r="161" spans="1:5" ht="12.75">
      <c r="A161" s="35" t="s">
        <v>55</v>
      </c>
      <c r="E161" s="39" t="s">
        <v>5</v>
      </c>
    </row>
    <row r="162" spans="1:5" ht="12.75">
      <c r="A162" s="35" t="s">
        <v>57</v>
      </c>
      <c r="E162" s="40" t="s">
        <v>1895</v>
      </c>
    </row>
    <row r="163" spans="1:5" ht="76.5">
      <c r="A163" t="s">
        <v>59</v>
      </c>
      <c r="E163" s="39" t="s">
        <v>1857</v>
      </c>
    </row>
    <row r="164" spans="1:16" ht="12.75">
      <c r="A164" t="s">
        <v>49</v>
      </c>
      <c s="34" t="s">
        <v>208</v>
      </c>
      <c s="34" t="s">
        <v>247</v>
      </c>
      <c s="35" t="s">
        <v>5</v>
      </c>
      <c s="6" t="s">
        <v>248</v>
      </c>
      <c s="36" t="s">
        <v>190</v>
      </c>
      <c s="37">
        <v>100</v>
      </c>
      <c s="36">
        <v>0</v>
      </c>
      <c s="36">
        <f>ROUND(G164*H164,6)</f>
      </c>
      <c r="L164" s="38">
        <v>0</v>
      </c>
      <c s="32">
        <f>ROUND(ROUND(L164,2)*ROUND(G164,3),2)</f>
      </c>
      <c s="36" t="s">
        <v>1970</v>
      </c>
      <c>
        <f>(M164*21)/100</f>
      </c>
      <c t="s">
        <v>27</v>
      </c>
    </row>
    <row r="165" spans="1:5" ht="12.75">
      <c r="A165" s="35" t="s">
        <v>55</v>
      </c>
      <c r="E165" s="39" t="s">
        <v>5</v>
      </c>
    </row>
    <row r="166" spans="1:5" ht="12.75">
      <c r="A166" s="35" t="s">
        <v>57</v>
      </c>
      <c r="E166" s="40" t="s">
        <v>1895</v>
      </c>
    </row>
    <row r="167" spans="1:5" ht="89.25">
      <c r="A167" t="s">
        <v>59</v>
      </c>
      <c r="E167" s="39" t="s">
        <v>1866</v>
      </c>
    </row>
    <row r="168" spans="1:16" ht="12.75">
      <c r="A168" t="s">
        <v>49</v>
      </c>
      <c s="34" t="s">
        <v>212</v>
      </c>
      <c s="34" t="s">
        <v>251</v>
      </c>
      <c s="35" t="s">
        <v>5</v>
      </c>
      <c s="6" t="s">
        <v>252</v>
      </c>
      <c s="36" t="s">
        <v>190</v>
      </c>
      <c s="37">
        <v>70</v>
      </c>
      <c s="36">
        <v>0</v>
      </c>
      <c s="36">
        <f>ROUND(G168*H168,6)</f>
      </c>
      <c r="L168" s="38">
        <v>0</v>
      </c>
      <c s="32">
        <f>ROUND(ROUND(L168,2)*ROUND(G168,3),2)</f>
      </c>
      <c s="36" t="s">
        <v>1971</v>
      </c>
      <c>
        <f>(M168*21)/100</f>
      </c>
      <c t="s">
        <v>27</v>
      </c>
    </row>
    <row r="169" spans="1:5" ht="12.75">
      <c r="A169" s="35" t="s">
        <v>55</v>
      </c>
      <c r="E169" s="39" t="s">
        <v>5</v>
      </c>
    </row>
    <row r="170" spans="1:5" ht="12.75">
      <c r="A170" s="35" t="s">
        <v>57</v>
      </c>
      <c r="E170" s="40" t="s">
        <v>1895</v>
      </c>
    </row>
    <row r="171" spans="1:5" ht="102">
      <c r="A171" t="s">
        <v>59</v>
      </c>
      <c r="E171" s="39" t="s">
        <v>1867</v>
      </c>
    </row>
    <row r="172" spans="1:16" ht="12.75">
      <c r="A172" t="s">
        <v>49</v>
      </c>
      <c s="34" t="s">
        <v>216</v>
      </c>
      <c s="34" t="s">
        <v>255</v>
      </c>
      <c s="35" t="s">
        <v>5</v>
      </c>
      <c s="6" t="s">
        <v>256</v>
      </c>
      <c s="36" t="s">
        <v>190</v>
      </c>
      <c s="37">
        <v>10</v>
      </c>
      <c s="36">
        <v>0</v>
      </c>
      <c s="36">
        <f>ROUND(G172*H172,6)</f>
      </c>
      <c r="L172" s="38">
        <v>0</v>
      </c>
      <c s="32">
        <f>ROUND(ROUND(L172,2)*ROUND(G172,3),2)</f>
      </c>
      <c s="36" t="s">
        <v>1972</v>
      </c>
      <c>
        <f>(M172*21)/100</f>
      </c>
      <c t="s">
        <v>27</v>
      </c>
    </row>
    <row r="173" spans="1:5" ht="12.75">
      <c r="A173" s="35" t="s">
        <v>55</v>
      </c>
      <c r="E173" s="39" t="s">
        <v>5</v>
      </c>
    </row>
    <row r="174" spans="1:5" ht="12.75">
      <c r="A174" s="35" t="s">
        <v>57</v>
      </c>
      <c r="E174" s="40" t="s">
        <v>1895</v>
      </c>
    </row>
    <row r="175" spans="1:5" ht="89.25">
      <c r="A175" t="s">
        <v>59</v>
      </c>
      <c r="E175" s="39" t="s">
        <v>1868</v>
      </c>
    </row>
    <row r="176" spans="1:16" ht="12.75">
      <c r="A176" t="s">
        <v>49</v>
      </c>
      <c s="34" t="s">
        <v>220</v>
      </c>
      <c s="34" t="s">
        <v>1869</v>
      </c>
      <c s="35" t="s">
        <v>5</v>
      </c>
      <c s="6" t="s">
        <v>1870</v>
      </c>
      <c s="36" t="s">
        <v>190</v>
      </c>
      <c s="37">
        <v>20</v>
      </c>
      <c s="36">
        <v>0</v>
      </c>
      <c s="36">
        <f>ROUND(G176*H176,6)</f>
      </c>
      <c r="L176" s="38">
        <v>0</v>
      </c>
      <c s="32">
        <f>ROUND(ROUND(L176,2)*ROUND(G176,3),2)</f>
      </c>
      <c s="36" t="s">
        <v>1973</v>
      </c>
      <c>
        <f>(M176*21)/100</f>
      </c>
      <c t="s">
        <v>27</v>
      </c>
    </row>
    <row r="177" spans="1:5" ht="12.75">
      <c r="A177" s="35" t="s">
        <v>55</v>
      </c>
      <c r="E177" s="39" t="s">
        <v>5</v>
      </c>
    </row>
    <row r="178" spans="1:5" ht="12.75">
      <c r="A178" s="35" t="s">
        <v>57</v>
      </c>
      <c r="E178" s="40" t="s">
        <v>1895</v>
      </c>
    </row>
    <row r="179" spans="1:5" ht="89.25">
      <c r="A179" t="s">
        <v>59</v>
      </c>
      <c r="E179" s="39" t="s">
        <v>1871</v>
      </c>
    </row>
    <row r="180" spans="1:16" ht="12.75">
      <c r="A180" t="s">
        <v>49</v>
      </c>
      <c s="34" t="s">
        <v>223</v>
      </c>
      <c s="34" t="s">
        <v>263</v>
      </c>
      <c s="35" t="s">
        <v>5</v>
      </c>
      <c s="6" t="s">
        <v>264</v>
      </c>
      <c s="36" t="s">
        <v>190</v>
      </c>
      <c s="37">
        <v>10</v>
      </c>
      <c s="36">
        <v>0</v>
      </c>
      <c s="36">
        <f>ROUND(G180*H180,6)</f>
      </c>
      <c r="L180" s="38">
        <v>0</v>
      </c>
      <c s="32">
        <f>ROUND(ROUND(L180,2)*ROUND(G180,3),2)</f>
      </c>
      <c s="36" t="s">
        <v>1974</v>
      </c>
      <c>
        <f>(M180*21)/100</f>
      </c>
      <c t="s">
        <v>27</v>
      </c>
    </row>
    <row r="181" spans="1:5" ht="12.75">
      <c r="A181" s="35" t="s">
        <v>55</v>
      </c>
      <c r="E181" s="39" t="s">
        <v>5</v>
      </c>
    </row>
    <row r="182" spans="1:5" ht="12.75">
      <c r="A182" s="35" t="s">
        <v>57</v>
      </c>
      <c r="E182" s="40" t="s">
        <v>1895</v>
      </c>
    </row>
    <row r="183" spans="1:5" ht="89.25">
      <c r="A183" t="s">
        <v>59</v>
      </c>
      <c r="E183"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1978</v>
      </c>
      <c r="E8" s="30" t="s">
        <v>1977</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1638</v>
      </c>
      <c s="35" t="s">
        <v>5</v>
      </c>
      <c s="6" t="s">
        <v>1755</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1979</v>
      </c>
    </row>
    <row r="13" spans="1:5" ht="140.25">
      <c r="A13" t="s">
        <v>59</v>
      </c>
      <c r="E13" s="39" t="s">
        <v>1758</v>
      </c>
    </row>
    <row r="14" spans="1:16" ht="38.25">
      <c r="A14" t="s">
        <v>49</v>
      </c>
      <c s="34" t="s">
        <v>27</v>
      </c>
      <c s="34" t="s">
        <v>951</v>
      </c>
      <c s="35" t="s">
        <v>5</v>
      </c>
      <c s="6" t="s">
        <v>952</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1979</v>
      </c>
    </row>
    <row r="17" spans="1:5" ht="140.25">
      <c r="A17" t="s">
        <v>59</v>
      </c>
      <c r="E17" s="39" t="s">
        <v>1758</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1979</v>
      </c>
    </row>
    <row r="21" spans="1:5" ht="140.25">
      <c r="A21" t="s">
        <v>59</v>
      </c>
      <c r="E21" s="39" t="s">
        <v>1758</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1979</v>
      </c>
    </row>
    <row r="26" spans="1:5" ht="76.5">
      <c r="A26" t="s">
        <v>59</v>
      </c>
      <c r="E26" s="39" t="s">
        <v>1760</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1979</v>
      </c>
    </row>
    <row r="30" spans="1:5" ht="114.75">
      <c r="A30" t="s">
        <v>59</v>
      </c>
      <c r="E30" s="39" t="s">
        <v>1898</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1979</v>
      </c>
    </row>
    <row r="34" spans="1:5" ht="102">
      <c r="A34" t="s">
        <v>59</v>
      </c>
      <c r="E34" s="39" t="s">
        <v>1761</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1979</v>
      </c>
    </row>
    <row r="38" spans="1:5" ht="102">
      <c r="A38" t="s">
        <v>59</v>
      </c>
      <c r="E38" s="39" t="s">
        <v>1761</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1979</v>
      </c>
    </row>
    <row r="42" spans="1:5" ht="102">
      <c r="A42" t="s">
        <v>59</v>
      </c>
      <c r="E42" s="39" t="s">
        <v>1764</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1979</v>
      </c>
    </row>
    <row r="46" spans="1:5" ht="76.5">
      <c r="A46" t="s">
        <v>59</v>
      </c>
      <c r="E46" s="39" t="s">
        <v>1765</v>
      </c>
    </row>
    <row r="47" spans="1:16" ht="25.5">
      <c r="A47" t="s">
        <v>49</v>
      </c>
      <c s="34" t="s">
        <v>94</v>
      </c>
      <c s="34" t="s">
        <v>1908</v>
      </c>
      <c s="35" t="s">
        <v>5</v>
      </c>
      <c s="6" t="s">
        <v>1909</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1979</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1979</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1979</v>
      </c>
    </row>
    <row r="58" spans="1:5" ht="102">
      <c r="A58" t="s">
        <v>59</v>
      </c>
      <c r="E58" s="39" t="s">
        <v>1766</v>
      </c>
    </row>
    <row r="59" spans="1:16" ht="12.75">
      <c r="A59" t="s">
        <v>49</v>
      </c>
      <c s="34" t="s">
        <v>105</v>
      </c>
      <c s="34" t="s">
        <v>1980</v>
      </c>
      <c s="35" t="s">
        <v>5</v>
      </c>
      <c s="6" t="s">
        <v>1981</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1979</v>
      </c>
    </row>
    <row r="62" spans="1:5" ht="102">
      <c r="A62" t="s">
        <v>59</v>
      </c>
      <c r="E62" s="39" t="s">
        <v>1766</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1979</v>
      </c>
    </row>
    <row r="66" spans="1:5" ht="102">
      <c r="A66" t="s">
        <v>59</v>
      </c>
      <c r="E66" s="39" t="s">
        <v>1761</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1979</v>
      </c>
    </row>
    <row r="70" spans="1:5" ht="127.5">
      <c r="A70" t="s">
        <v>59</v>
      </c>
      <c r="E70" s="39" t="s">
        <v>1913</v>
      </c>
    </row>
    <row r="71" spans="1:16" ht="12.75">
      <c r="A71" t="s">
        <v>49</v>
      </c>
      <c s="34" t="s">
        <v>117</v>
      </c>
      <c s="34" t="s">
        <v>1982</v>
      </c>
      <c s="35" t="s">
        <v>5</v>
      </c>
      <c s="6" t="s">
        <v>1983</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1979</v>
      </c>
    </row>
    <row r="74" spans="1:5" ht="102">
      <c r="A74" t="s">
        <v>59</v>
      </c>
      <c r="E74" s="39" t="s">
        <v>1984</v>
      </c>
    </row>
    <row r="75" spans="1:13" ht="12.75">
      <c r="A75" t="s">
        <v>46</v>
      </c>
      <c r="C75" s="31" t="s">
        <v>1774</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1775</v>
      </c>
      <c s="35" t="s">
        <v>5</v>
      </c>
      <c s="6" t="s">
        <v>1776</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1979</v>
      </c>
    </row>
    <row r="79" spans="1:5" ht="12.75">
      <c r="A79" t="s">
        <v>59</v>
      </c>
      <c r="E79" s="39" t="s">
        <v>1777</v>
      </c>
    </row>
    <row r="80" spans="1:16" ht="12.75">
      <c r="A80" t="s">
        <v>49</v>
      </c>
      <c s="34" t="s">
        <v>127</v>
      </c>
      <c s="34" t="s">
        <v>1985</v>
      </c>
      <c s="35" t="s">
        <v>5</v>
      </c>
      <c s="6" t="s">
        <v>1986</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1979</v>
      </c>
    </row>
    <row r="83" spans="1:5" ht="38.25">
      <c r="A83" t="s">
        <v>59</v>
      </c>
      <c r="E83" s="39" t="s">
        <v>1987</v>
      </c>
    </row>
    <row r="84" spans="1:16" ht="12.75">
      <c r="A84" t="s">
        <v>49</v>
      </c>
      <c s="34" t="s">
        <v>132</v>
      </c>
      <c s="34" t="s">
        <v>1988</v>
      </c>
      <c s="35" t="s">
        <v>5</v>
      </c>
      <c s="6" t="s">
        <v>1989</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1979</v>
      </c>
    </row>
    <row r="87" spans="1:5" ht="63.75">
      <c r="A87" t="s">
        <v>59</v>
      </c>
      <c r="E87" s="39" t="s">
        <v>1780</v>
      </c>
    </row>
    <row r="88" spans="1:16" ht="25.5">
      <c r="A88" t="s">
        <v>49</v>
      </c>
      <c s="34" t="s">
        <v>136</v>
      </c>
      <c s="34" t="s">
        <v>1990</v>
      </c>
      <c s="35" t="s">
        <v>5</v>
      </c>
      <c s="6" t="s">
        <v>1991</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1979</v>
      </c>
    </row>
    <row r="91" spans="1:5" ht="25.5">
      <c r="A91" t="s">
        <v>59</v>
      </c>
      <c r="E91" s="39" t="s">
        <v>1992</v>
      </c>
    </row>
    <row r="92" spans="1:16" ht="12.75">
      <c r="A92" t="s">
        <v>49</v>
      </c>
      <c s="34" t="s">
        <v>140</v>
      </c>
      <c s="34" t="s">
        <v>1783</v>
      </c>
      <c s="35" t="s">
        <v>5</v>
      </c>
      <c s="6" t="s">
        <v>1784</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1979</v>
      </c>
    </row>
    <row r="95" spans="1:5" ht="318.75">
      <c r="A95" t="s">
        <v>59</v>
      </c>
      <c r="E95" s="39" t="s">
        <v>1785</v>
      </c>
    </row>
    <row r="96" spans="1:16" ht="12.75">
      <c r="A96" t="s">
        <v>49</v>
      </c>
      <c s="34" t="s">
        <v>143</v>
      </c>
      <c s="34" t="s">
        <v>1993</v>
      </c>
      <c s="35" t="s">
        <v>5</v>
      </c>
      <c s="6" t="s">
        <v>1994</v>
      </c>
      <c s="36" t="s">
        <v>1995</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1979</v>
      </c>
    </row>
    <row r="99" spans="1:5" ht="25.5">
      <c r="A99" t="s">
        <v>59</v>
      </c>
      <c r="E99" s="39" t="s">
        <v>1996</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1979</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1979</v>
      </c>
    </row>
    <row r="107" spans="1:5" ht="229.5">
      <c r="A107" t="s">
        <v>59</v>
      </c>
      <c r="E107" s="39" t="s">
        <v>1918</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1979</v>
      </c>
    </row>
    <row r="111" spans="1:5" ht="38.25">
      <c r="A111" t="s">
        <v>59</v>
      </c>
      <c r="E111" s="39" t="s">
        <v>320</v>
      </c>
    </row>
    <row r="112" spans="1:16" ht="12.75">
      <c r="A112" t="s">
        <v>49</v>
      </c>
      <c s="34" t="s">
        <v>159</v>
      </c>
      <c s="34" t="s">
        <v>1789</v>
      </c>
      <c s="35" t="s">
        <v>5</v>
      </c>
      <c s="6" t="s">
        <v>1790</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1979</v>
      </c>
    </row>
    <row r="115" spans="1:5" ht="38.25">
      <c r="A115" t="s">
        <v>59</v>
      </c>
      <c r="E115" s="39" t="s">
        <v>1791</v>
      </c>
    </row>
    <row r="116" spans="1:16" ht="12.75">
      <c r="A116" t="s">
        <v>49</v>
      </c>
      <c s="34" t="s">
        <v>163</v>
      </c>
      <c s="34" t="s">
        <v>1792</v>
      </c>
      <c s="35" t="s">
        <v>5</v>
      </c>
      <c s="6" t="s">
        <v>1793</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1979</v>
      </c>
    </row>
    <row r="119" spans="1:5" ht="51">
      <c r="A119" t="s">
        <v>59</v>
      </c>
      <c r="E119" s="39" t="s">
        <v>1794</v>
      </c>
    </row>
    <row r="120" spans="1:16" ht="12.75">
      <c r="A120" t="s">
        <v>49</v>
      </c>
      <c s="34" t="s">
        <v>167</v>
      </c>
      <c s="34" t="s">
        <v>1795</v>
      </c>
      <c s="35" t="s">
        <v>5</v>
      </c>
      <c s="6" t="s">
        <v>1796</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1979</v>
      </c>
    </row>
    <row r="123" spans="1:5" ht="51">
      <c r="A123" t="s">
        <v>59</v>
      </c>
      <c r="E123" s="39" t="s">
        <v>1794</v>
      </c>
    </row>
    <row r="124" spans="1:16" ht="12.75">
      <c r="A124" t="s">
        <v>49</v>
      </c>
      <c s="34" t="s">
        <v>171</v>
      </c>
      <c s="34" t="s">
        <v>1797</v>
      </c>
      <c s="35" t="s">
        <v>5</v>
      </c>
      <c s="6" t="s">
        <v>1798</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1979</v>
      </c>
    </row>
    <row r="127" spans="1:5" ht="140.25">
      <c r="A127" t="s">
        <v>59</v>
      </c>
      <c r="E127" s="39" t="s">
        <v>1799</v>
      </c>
    </row>
    <row r="128" spans="1:16" ht="12.75">
      <c r="A128" t="s">
        <v>49</v>
      </c>
      <c s="34" t="s">
        <v>175</v>
      </c>
      <c s="34" t="s">
        <v>1803</v>
      </c>
      <c s="35" t="s">
        <v>5</v>
      </c>
      <c s="6" t="s">
        <v>1804</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1979</v>
      </c>
    </row>
    <row r="131" spans="1:5" ht="114.75">
      <c r="A131" t="s">
        <v>59</v>
      </c>
      <c r="E131" s="39" t="s">
        <v>1805</v>
      </c>
    </row>
    <row r="132" spans="1:16" ht="12.75">
      <c r="A132" t="s">
        <v>49</v>
      </c>
      <c s="34" t="s">
        <v>179</v>
      </c>
      <c s="34" t="s">
        <v>1997</v>
      </c>
      <c s="35" t="s">
        <v>5</v>
      </c>
      <c s="6" t="s">
        <v>1998</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1979</v>
      </c>
    </row>
    <row r="135" spans="1:5" ht="89.25">
      <c r="A135" t="s">
        <v>59</v>
      </c>
      <c r="E135" s="39" t="s">
        <v>1808</v>
      </c>
    </row>
    <row r="136" spans="1:16" ht="12.75">
      <c r="A136" t="s">
        <v>49</v>
      </c>
      <c s="34" t="s">
        <v>183</v>
      </c>
      <c s="34" t="s">
        <v>1999</v>
      </c>
      <c s="35" t="s">
        <v>5</v>
      </c>
      <c s="6" t="s">
        <v>2000</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1979</v>
      </c>
    </row>
    <row r="139" spans="1:5" ht="369.75">
      <c r="A139" t="s">
        <v>59</v>
      </c>
      <c r="E139" s="39" t="s">
        <v>2001</v>
      </c>
    </row>
    <row r="140" spans="1:16" ht="12.75">
      <c r="A140" t="s">
        <v>49</v>
      </c>
      <c s="34" t="s">
        <v>187</v>
      </c>
      <c s="34" t="s">
        <v>1809</v>
      </c>
      <c s="35" t="s">
        <v>5</v>
      </c>
      <c s="6" t="s">
        <v>1810</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1979</v>
      </c>
    </row>
    <row r="143" spans="1:5" ht="102">
      <c r="A143" t="s">
        <v>59</v>
      </c>
      <c r="E143" s="39" t="s">
        <v>1811</v>
      </c>
    </row>
    <row r="144" spans="1:16" ht="12.75">
      <c r="A144" t="s">
        <v>49</v>
      </c>
      <c s="34" t="s">
        <v>192</v>
      </c>
      <c s="34" t="s">
        <v>1812</v>
      </c>
      <c s="35" t="s">
        <v>5</v>
      </c>
      <c s="6" t="s">
        <v>1813</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1979</v>
      </c>
    </row>
    <row r="147" spans="1:5" ht="25.5">
      <c r="A147" t="s">
        <v>59</v>
      </c>
      <c r="E147" s="39" t="s">
        <v>1814</v>
      </c>
    </row>
    <row r="148" spans="1:13" ht="12.75">
      <c r="A148" t="s">
        <v>46</v>
      </c>
      <c r="C148" s="31" t="s">
        <v>78</v>
      </c>
      <c r="E148" s="33" t="s">
        <v>79</v>
      </c>
      <c r="J148" s="32">
        <f>0</f>
      </c>
      <c s="32">
        <f>0</f>
      </c>
      <c s="32">
        <f>0+L149+L153</f>
      </c>
      <c s="32">
        <f>0+M149+M153</f>
      </c>
    </row>
    <row r="149" spans="1:16" ht="12.75">
      <c r="A149" t="s">
        <v>49</v>
      </c>
      <c s="34" t="s">
        <v>196</v>
      </c>
      <c s="34" t="s">
        <v>964</v>
      </c>
      <c s="35" t="s">
        <v>5</v>
      </c>
      <c s="6" t="s">
        <v>965</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1979</v>
      </c>
    </row>
    <row r="152" spans="1:5" ht="114.75">
      <c r="A152" t="s">
        <v>59</v>
      </c>
      <c r="E152" s="39" t="s">
        <v>1815</v>
      </c>
    </row>
    <row r="153" spans="1:16" ht="12.75">
      <c r="A153" t="s">
        <v>49</v>
      </c>
      <c s="34" t="s">
        <v>200</v>
      </c>
      <c s="34" t="s">
        <v>1816</v>
      </c>
      <c s="35" t="s">
        <v>5</v>
      </c>
      <c s="6" t="s">
        <v>1817</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1979</v>
      </c>
    </row>
    <row r="156" spans="1:5" ht="102">
      <c r="A156" t="s">
        <v>59</v>
      </c>
      <c r="E156" s="39" t="s">
        <v>1818</v>
      </c>
    </row>
    <row r="157" spans="1:13" ht="12.75">
      <c r="A157" t="s">
        <v>46</v>
      </c>
      <c r="C157" s="31" t="s">
        <v>1831</v>
      </c>
      <c r="E157" s="33" t="s">
        <v>85</v>
      </c>
      <c r="J157" s="32">
        <f>0</f>
      </c>
      <c s="32">
        <f>0</f>
      </c>
      <c s="32">
        <f>0+L158+L162+L166+L170+L174+L178+L182+L186+L190</f>
      </c>
      <c s="32">
        <f>0+M158+M162+M166+M170+M174+M178+M182+M186+M190</f>
      </c>
    </row>
    <row r="158" spans="1:16" ht="12.75">
      <c r="A158" t="s">
        <v>49</v>
      </c>
      <c s="34" t="s">
        <v>204</v>
      </c>
      <c s="34" t="s">
        <v>970</v>
      </c>
      <c s="35" t="s">
        <v>5</v>
      </c>
      <c s="6" t="s">
        <v>971</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1979</v>
      </c>
    </row>
    <row r="161" spans="1:5" ht="89.25">
      <c r="A161" t="s">
        <v>59</v>
      </c>
      <c r="E161" s="39" t="s">
        <v>1834</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1979</v>
      </c>
    </row>
    <row r="165" spans="1:5" ht="89.25">
      <c r="A165" t="s">
        <v>59</v>
      </c>
      <c r="E165" s="39" t="s">
        <v>1834</v>
      </c>
    </row>
    <row r="166" spans="1:16" ht="12.75">
      <c r="A166" t="s">
        <v>49</v>
      </c>
      <c s="34" t="s">
        <v>212</v>
      </c>
      <c s="34" t="s">
        <v>2002</v>
      </c>
      <c s="35" t="s">
        <v>5</v>
      </c>
      <c s="6" t="s">
        <v>2003</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1979</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1979</v>
      </c>
    </row>
    <row r="173" spans="1:5" ht="51">
      <c r="A173" t="s">
        <v>59</v>
      </c>
      <c r="E173" s="39" t="s">
        <v>108</v>
      </c>
    </row>
    <row r="174" spans="1:16" ht="25.5">
      <c r="A174" t="s">
        <v>49</v>
      </c>
      <c s="34" t="s">
        <v>220</v>
      </c>
      <c s="34" t="s">
        <v>972</v>
      </c>
      <c s="35" t="s">
        <v>5</v>
      </c>
      <c s="6" t="s">
        <v>973</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1979</v>
      </c>
    </row>
    <row r="177" spans="1:5" ht="102">
      <c r="A177" t="s">
        <v>59</v>
      </c>
      <c r="E177" s="39" t="s">
        <v>1837</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1979</v>
      </c>
    </row>
    <row r="181" spans="1:5" ht="102">
      <c r="A181" t="s">
        <v>59</v>
      </c>
      <c r="E181" s="39" t="s">
        <v>1837</v>
      </c>
    </row>
    <row r="182" spans="1:16" ht="25.5">
      <c r="A182" t="s">
        <v>49</v>
      </c>
      <c s="34" t="s">
        <v>227</v>
      </c>
      <c s="34" t="s">
        <v>2004</v>
      </c>
      <c s="35" t="s">
        <v>5</v>
      </c>
      <c s="6" t="s">
        <v>2005</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1979</v>
      </c>
    </row>
    <row r="185" spans="1:5" ht="102">
      <c r="A185" t="s">
        <v>59</v>
      </c>
      <c r="E185" s="39" t="s">
        <v>1837</v>
      </c>
    </row>
    <row r="186" spans="1:16" ht="12.75">
      <c r="A186" t="s">
        <v>49</v>
      </c>
      <c s="34" t="s">
        <v>234</v>
      </c>
      <c s="34" t="s">
        <v>974</v>
      </c>
      <c s="35" t="s">
        <v>5</v>
      </c>
      <c s="6" t="s">
        <v>975</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1979</v>
      </c>
    </row>
    <row r="189" spans="1:5" ht="76.5">
      <c r="A189" t="s">
        <v>59</v>
      </c>
      <c r="E189" s="39" t="s">
        <v>1840</v>
      </c>
    </row>
    <row r="190" spans="1:16" ht="12.75">
      <c r="A190" t="s">
        <v>49</v>
      </c>
      <c s="34" t="s">
        <v>238</v>
      </c>
      <c s="34" t="s">
        <v>2006</v>
      </c>
      <c s="35" t="s">
        <v>5</v>
      </c>
      <c s="6" t="s">
        <v>2007</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1979</v>
      </c>
    </row>
    <row r="193" spans="1:5" ht="114.75">
      <c r="A193" t="s">
        <v>59</v>
      </c>
      <c r="E193" s="39" t="s">
        <v>1830</v>
      </c>
    </row>
    <row r="194" spans="1:13" ht="12.75">
      <c r="A194" t="s">
        <v>46</v>
      </c>
      <c r="C194" s="31" t="s">
        <v>1931</v>
      </c>
      <c r="E194" s="33" t="s">
        <v>1932</v>
      </c>
      <c r="J194" s="32">
        <f>0</f>
      </c>
      <c s="32">
        <f>0</f>
      </c>
      <c s="32">
        <f>0+L195</f>
      </c>
      <c s="32">
        <f>0+M195</f>
      </c>
    </row>
    <row r="195" spans="1:16" ht="25.5">
      <c r="A195" t="s">
        <v>49</v>
      </c>
      <c s="34" t="s">
        <v>242</v>
      </c>
      <c s="34" t="s">
        <v>2008</v>
      </c>
      <c s="35" t="s">
        <v>5</v>
      </c>
      <c s="6" t="s">
        <v>2009</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1979</v>
      </c>
    </row>
    <row r="198" spans="1:5" ht="89.25">
      <c r="A198" t="s">
        <v>59</v>
      </c>
      <c r="E198" s="39" t="s">
        <v>2010</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2011</v>
      </c>
      <c s="35" t="s">
        <v>5</v>
      </c>
      <c s="6" t="s">
        <v>2012</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1979</v>
      </c>
    </row>
    <row r="203" spans="1:5" ht="102">
      <c r="A203" t="s">
        <v>59</v>
      </c>
      <c r="E203" s="39" t="s">
        <v>1956</v>
      </c>
    </row>
    <row r="204" spans="1:16" ht="12.75">
      <c r="A204" t="s">
        <v>49</v>
      </c>
      <c s="34" t="s">
        <v>250</v>
      </c>
      <c s="34" t="s">
        <v>2013</v>
      </c>
      <c s="35" t="s">
        <v>5</v>
      </c>
      <c s="6" t="s">
        <v>2014</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1979</v>
      </c>
    </row>
    <row r="207" spans="1:5" ht="102">
      <c r="A207" t="s">
        <v>59</v>
      </c>
      <c r="E207" s="39" t="s">
        <v>1956</v>
      </c>
    </row>
    <row r="208" spans="1:16" ht="12.75">
      <c r="A208" t="s">
        <v>49</v>
      </c>
      <c s="34" t="s">
        <v>254</v>
      </c>
      <c s="34" t="s">
        <v>2015</v>
      </c>
      <c s="35" t="s">
        <v>5</v>
      </c>
      <c s="6" t="s">
        <v>2016</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1979</v>
      </c>
    </row>
    <row r="211" spans="1:5" ht="102">
      <c r="A211" t="s">
        <v>59</v>
      </c>
      <c r="E211" s="39" t="s">
        <v>1956</v>
      </c>
    </row>
    <row r="212" spans="1:16" ht="12.75">
      <c r="A212" t="s">
        <v>49</v>
      </c>
      <c s="34" t="s">
        <v>258</v>
      </c>
      <c s="34" t="s">
        <v>2017</v>
      </c>
      <c s="35" t="s">
        <v>5</v>
      </c>
      <c s="6" t="s">
        <v>2018</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1979</v>
      </c>
    </row>
    <row r="215" spans="1:5" ht="102">
      <c r="A215" t="s">
        <v>59</v>
      </c>
      <c r="E215" s="39" t="s">
        <v>1956</v>
      </c>
    </row>
    <row r="216" spans="1:16" ht="12.75">
      <c r="A216" t="s">
        <v>49</v>
      </c>
      <c s="34" t="s">
        <v>262</v>
      </c>
      <c s="34" t="s">
        <v>2019</v>
      </c>
      <c s="35" t="s">
        <v>5</v>
      </c>
      <c s="6" t="s">
        <v>2020</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1979</v>
      </c>
    </row>
    <row r="219" spans="1:5" ht="102">
      <c r="A219" t="s">
        <v>59</v>
      </c>
      <c r="E219" s="39" t="s">
        <v>1956</v>
      </c>
    </row>
    <row r="220" spans="1:16" ht="12.75">
      <c r="A220" t="s">
        <v>49</v>
      </c>
      <c s="34" t="s">
        <v>268</v>
      </c>
      <c s="34" t="s">
        <v>2021</v>
      </c>
      <c s="35" t="s">
        <v>5</v>
      </c>
      <c s="6" t="s">
        <v>2022</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1979</v>
      </c>
    </row>
    <row r="223" spans="1:5" ht="102">
      <c r="A223" t="s">
        <v>59</v>
      </c>
      <c r="E223" s="39" t="s">
        <v>1956</v>
      </c>
    </row>
    <row r="224" spans="1:16" ht="12.75">
      <c r="A224" t="s">
        <v>49</v>
      </c>
      <c s="34" t="s">
        <v>274</v>
      </c>
      <c s="34" t="s">
        <v>2023</v>
      </c>
      <c s="35" t="s">
        <v>5</v>
      </c>
      <c s="6" t="s">
        <v>2024</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1979</v>
      </c>
    </row>
    <row r="227" spans="1:5" ht="102">
      <c r="A227" t="s">
        <v>59</v>
      </c>
      <c r="E227" s="39" t="s">
        <v>1956</v>
      </c>
    </row>
    <row r="228" spans="1:16" ht="12.75">
      <c r="A228" t="s">
        <v>49</v>
      </c>
      <c s="34" t="s">
        <v>279</v>
      </c>
      <c s="34" t="s">
        <v>2025</v>
      </c>
      <c s="35" t="s">
        <v>5</v>
      </c>
      <c s="6" t="s">
        <v>2026</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1979</v>
      </c>
    </row>
    <row r="231" spans="1:5" ht="102">
      <c r="A231" t="s">
        <v>59</v>
      </c>
      <c r="E231" s="39" t="s">
        <v>1956</v>
      </c>
    </row>
    <row r="232" spans="1:16" ht="12.75">
      <c r="A232" t="s">
        <v>49</v>
      </c>
      <c s="34" t="s">
        <v>282</v>
      </c>
      <c s="34" t="s">
        <v>2027</v>
      </c>
      <c s="35" t="s">
        <v>5</v>
      </c>
      <c s="6" t="s">
        <v>2028</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1979</v>
      </c>
    </row>
    <row r="235" spans="1:5" ht="102">
      <c r="A235" t="s">
        <v>59</v>
      </c>
      <c r="E235" s="39" t="s">
        <v>1960</v>
      </c>
    </row>
    <row r="236" spans="1:16" ht="12.75">
      <c r="A236" t="s">
        <v>49</v>
      </c>
      <c s="34" t="s">
        <v>287</v>
      </c>
      <c s="34" t="s">
        <v>2029</v>
      </c>
      <c s="35" t="s">
        <v>5</v>
      </c>
      <c s="6" t="s">
        <v>2030</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1979</v>
      </c>
    </row>
    <row r="239" spans="1:5" ht="102">
      <c r="A239" t="s">
        <v>59</v>
      </c>
      <c r="E239" s="39" t="s">
        <v>1960</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2031</v>
      </c>
      <c s="35" t="s">
        <v>5</v>
      </c>
      <c s="6" t="s">
        <v>2032</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1979</v>
      </c>
    </row>
    <row r="244" spans="1:5" ht="89.25">
      <c r="A244" t="s">
        <v>59</v>
      </c>
      <c r="E244" s="39" t="s">
        <v>1856</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1979</v>
      </c>
    </row>
    <row r="248" spans="1:5" ht="76.5">
      <c r="A248" t="s">
        <v>59</v>
      </c>
      <c r="E248" s="39" t="s">
        <v>1857</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1979</v>
      </c>
    </row>
    <row r="252" spans="1:5" ht="51">
      <c r="A252" t="s">
        <v>59</v>
      </c>
      <c r="E252" s="39" t="s">
        <v>1858</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1979</v>
      </c>
    </row>
    <row r="256" spans="1:5" ht="89.25">
      <c r="A256" t="s">
        <v>59</v>
      </c>
      <c r="E256" s="39" t="s">
        <v>1859</v>
      </c>
    </row>
    <row r="257" spans="1:16" ht="12.75">
      <c r="A257" t="s">
        <v>49</v>
      </c>
      <c s="34" t="s">
        <v>502</v>
      </c>
      <c s="34" t="s">
        <v>2033</v>
      </c>
      <c s="35" t="s">
        <v>5</v>
      </c>
      <c s="6" t="s">
        <v>2034</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1979</v>
      </c>
    </row>
    <row r="260" spans="1:5" ht="76.5">
      <c r="A260" t="s">
        <v>59</v>
      </c>
      <c r="E260" s="39" t="s">
        <v>1865</v>
      </c>
    </row>
    <row r="261" spans="1:16" ht="12.75">
      <c r="A261" t="s">
        <v>49</v>
      </c>
      <c s="34" t="s">
        <v>506</v>
      </c>
      <c s="34" t="s">
        <v>2035</v>
      </c>
      <c s="35" t="s">
        <v>5</v>
      </c>
      <c s="6" t="s">
        <v>2036</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1979</v>
      </c>
    </row>
    <row r="264" spans="1:5" ht="76.5">
      <c r="A264" t="s">
        <v>59</v>
      </c>
      <c r="E264" s="39" t="s">
        <v>1857</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1979</v>
      </c>
    </row>
    <row r="268" spans="1:5" ht="89.25">
      <c r="A268" t="s">
        <v>59</v>
      </c>
      <c r="E268" s="39" t="s">
        <v>1866</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1979</v>
      </c>
    </row>
    <row r="272" spans="1:5" ht="102">
      <c r="A272" t="s">
        <v>59</v>
      </c>
      <c r="E272" s="39" t="s">
        <v>1867</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1979</v>
      </c>
    </row>
    <row r="276" spans="1:5" ht="89.25">
      <c r="A276" t="s">
        <v>59</v>
      </c>
      <c r="E276" s="39" t="s">
        <v>1868</v>
      </c>
    </row>
    <row r="277" spans="1:16" ht="12.75">
      <c r="A277" t="s">
        <v>49</v>
      </c>
      <c s="34" t="s">
        <v>522</v>
      </c>
      <c s="34" t="s">
        <v>1869</v>
      </c>
      <c s="35" t="s">
        <v>5</v>
      </c>
      <c s="6" t="s">
        <v>1870</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1979</v>
      </c>
    </row>
    <row r="280" spans="1:5" ht="89.25">
      <c r="A280" t="s">
        <v>59</v>
      </c>
      <c r="E280" s="39" t="s">
        <v>1871</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1979</v>
      </c>
    </row>
    <row r="284" spans="1:5" ht="89.25">
      <c r="A284" t="s">
        <v>59</v>
      </c>
      <c r="E284"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2039</v>
      </c>
      <c r="E8" s="30" t="s">
        <v>2038</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2040</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2041</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2042</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2043</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2044</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2045</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2046</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2047</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2048</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2049</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2047</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2050</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2051</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2052</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2053</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2054</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2055</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2056</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2057</v>
      </c>
    </row>
    <row r="129" spans="1:5" ht="153">
      <c r="A129" t="s">
        <v>59</v>
      </c>
      <c r="E129" s="39" t="s">
        <v>413</v>
      </c>
    </row>
    <row r="130" spans="1:16" ht="12.75">
      <c r="A130" t="s">
        <v>49</v>
      </c>
      <c s="34" t="s">
        <v>171</v>
      </c>
      <c s="34" t="s">
        <v>2058</v>
      </c>
      <c s="35" t="s">
        <v>5</v>
      </c>
      <c s="6" t="s">
        <v>2059</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2060</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2061</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2062</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2063</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2064</v>
      </c>
    </row>
    <row r="149" spans="1:5" ht="114.75">
      <c r="A149" t="s">
        <v>59</v>
      </c>
      <c r="E149" s="39" t="s">
        <v>273</v>
      </c>
    </row>
    <row r="150" spans="1:16" ht="12.75">
      <c r="A150" t="s">
        <v>49</v>
      </c>
      <c s="34" t="s">
        <v>192</v>
      </c>
      <c s="34" t="s">
        <v>2065</v>
      </c>
      <c s="35" t="s">
        <v>5</v>
      </c>
      <c s="6" t="s">
        <v>2066</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2067</v>
      </c>
    </row>
    <row r="153" spans="1:5" ht="153">
      <c r="A153" t="s">
        <v>59</v>
      </c>
      <c r="E153" s="39" t="s">
        <v>2068</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2069</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2069</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2070</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2071</v>
      </c>
      <c s="35" t="s">
        <v>5</v>
      </c>
      <c s="6" t="s">
        <v>2072</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2073</v>
      </c>
      <c s="35" t="s">
        <v>5</v>
      </c>
      <c s="6" t="s">
        <v>2074</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2075</v>
      </c>
      <c s="35" t="s">
        <v>5</v>
      </c>
      <c s="6" t="s">
        <v>2076</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2077</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2077</v>
      </c>
    </row>
    <row r="229" spans="1:5" ht="127.5">
      <c r="A229" t="s">
        <v>59</v>
      </c>
      <c r="E229" s="39" t="s">
        <v>446</v>
      </c>
    </row>
    <row r="230" spans="1:16" ht="12.75">
      <c r="A230" t="s">
        <v>49</v>
      </c>
      <c s="34" t="s">
        <v>279</v>
      </c>
      <c s="34" t="s">
        <v>2078</v>
      </c>
      <c s="35" t="s">
        <v>5</v>
      </c>
      <c s="6" t="s">
        <v>2079</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2080</v>
      </c>
      <c s="35" t="s">
        <v>5</v>
      </c>
      <c s="6" t="s">
        <v>2081</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2082</v>
      </c>
      <c s="35" t="s">
        <v>5</v>
      </c>
      <c s="6" t="s">
        <v>2083</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2084</v>
      </c>
      <c s="35" t="s">
        <v>5</v>
      </c>
      <c s="6" t="s">
        <v>2085</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2086</v>
      </c>
      <c s="35" t="s">
        <v>5</v>
      </c>
      <c s="6" t="s">
        <v>2087</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2088</v>
      </c>
      <c s="35" t="s">
        <v>5</v>
      </c>
      <c s="6" t="s">
        <v>2089</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2090</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2091</v>
      </c>
    </row>
    <row r="265" spans="1:5" ht="127.5">
      <c r="A265" t="s">
        <v>59</v>
      </c>
      <c r="E265" s="39" t="s">
        <v>2092</v>
      </c>
    </row>
    <row r="266" spans="1:16" ht="12.75">
      <c r="A266" t="s">
        <v>49</v>
      </c>
      <c s="34" t="s">
        <v>510</v>
      </c>
      <c s="34" t="s">
        <v>1747</v>
      </c>
      <c s="35" t="s">
        <v>5</v>
      </c>
      <c s="6" t="s">
        <v>1748</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2093</v>
      </c>
    </row>
    <row r="269" spans="1:5" ht="165.75">
      <c r="A269" t="s">
        <v>59</v>
      </c>
      <c r="E269" s="39" t="s">
        <v>2094</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2093</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2097</v>
      </c>
      <c r="E8" s="30" t="s">
        <v>2096</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2098</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2099</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2100</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2101</v>
      </c>
    </row>
    <row r="64" spans="1:5" ht="127.5">
      <c r="A64" t="s">
        <v>59</v>
      </c>
      <c r="E64" s="39" t="s">
        <v>552</v>
      </c>
    </row>
    <row r="65" spans="1:16" ht="12.75">
      <c r="A65" t="s">
        <v>49</v>
      </c>
      <c s="34" t="s">
        <v>105</v>
      </c>
      <c s="34" t="s">
        <v>1747</v>
      </c>
      <c s="35" t="s">
        <v>5</v>
      </c>
      <c s="6" t="s">
        <v>1748</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2102</v>
      </c>
    </row>
    <row r="68" spans="1:5" ht="165.75">
      <c r="A68" t="s">
        <v>59</v>
      </c>
      <c r="E68"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2105</v>
      </c>
      <c r="E8" s="30" t="s">
        <v>2104</v>
      </c>
      <c r="J8" s="29">
        <f>0+J9+J14</f>
      </c>
      <c s="29">
        <f>0+K9+K14</f>
      </c>
      <c s="29">
        <f>0+L9+L14</f>
      </c>
      <c s="29">
        <f>0+M9+M14</f>
      </c>
    </row>
    <row r="9" spans="1:13" ht="12.75">
      <c r="A9" t="s">
        <v>46</v>
      </c>
      <c r="C9" s="31" t="s">
        <v>979</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1747</v>
      </c>
      <c s="35" t="s">
        <v>5</v>
      </c>
      <c s="6" t="s">
        <v>2106</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2107</v>
      </c>
    </row>
    <row r="19" spans="1:16" ht="12.75">
      <c r="A19" t="s">
        <v>49</v>
      </c>
      <c s="34" t="s">
        <v>25</v>
      </c>
      <c s="34" t="s">
        <v>1747</v>
      </c>
      <c s="35" t="s">
        <v>50</v>
      </c>
      <c s="6" t="s">
        <v>2108</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COUNTIFS(L8:L305,"=0",A8:A305,"P")+COUNTIFS(L8:L305,"",A8:A305,"P")+SUM(Q8:Q305)</f>
      </c>
    </row>
    <row r="8" spans="1:13" ht="12.75">
      <c r="A8" t="s">
        <v>44</v>
      </c>
      <c r="C8" s="28" t="s">
        <v>2111</v>
      </c>
      <c r="E8" s="30" t="s">
        <v>2110</v>
      </c>
      <c r="J8" s="29">
        <f>0+J9+J74+J171+J208+J221+J262+J267+J276</f>
      </c>
      <c s="29">
        <f>0+K9+K74+K171+K208+K221+K262+K267+K276</f>
      </c>
      <c s="29">
        <f>0+L9+L74+L171+L208+L221+L262+L267+L276</f>
      </c>
      <c s="29">
        <f>0+M9+M74+M171+M208+M221+M262+M267+M276</f>
      </c>
    </row>
    <row r="9" spans="1:13" ht="12.75">
      <c r="A9" t="s">
        <v>46</v>
      </c>
      <c r="C9" s="31" t="s">
        <v>979</v>
      </c>
      <c r="E9" s="33" t="s">
        <v>1222</v>
      </c>
      <c r="J9" s="32">
        <f>0</f>
      </c>
      <c s="32">
        <f>0</f>
      </c>
      <c s="32">
        <f>0+L10+L14+L18+L22+L26+L30+L34+L38+L42+L46+L50+L54+L58+L62+L66+L70</f>
      </c>
      <c s="32">
        <f>0+M10+M14+M18+M22+M26+M30+M34+M38+M42+M46+M50+M54+M58+M62+M66+M70</f>
      </c>
    </row>
    <row r="10" spans="1:16" ht="12.75">
      <c r="A10" t="s">
        <v>49</v>
      </c>
      <c s="34" t="s">
        <v>50</v>
      </c>
      <c s="34" t="s">
        <v>2112</v>
      </c>
      <c s="35" t="s">
        <v>5</v>
      </c>
      <c s="6" t="s">
        <v>2113</v>
      </c>
      <c s="36" t="s">
        <v>332</v>
      </c>
      <c s="37">
        <v>10.558</v>
      </c>
      <c s="36">
        <v>0</v>
      </c>
      <c s="36">
        <f>ROUND(G10*H10,6)</f>
      </c>
      <c r="L10" s="38">
        <v>0</v>
      </c>
      <c s="32">
        <f>ROUND(ROUND(L10,2)*ROUND(G10,3),2)</f>
      </c>
      <c s="36" t="s">
        <v>333</v>
      </c>
      <c>
        <f>(M10*21)/100</f>
      </c>
      <c t="s">
        <v>27</v>
      </c>
    </row>
    <row r="11" spans="1:5" ht="12.75">
      <c r="A11" s="35" t="s">
        <v>55</v>
      </c>
      <c r="E11" s="39" t="s">
        <v>2114</v>
      </c>
    </row>
    <row r="12" spans="1:5" ht="38.25">
      <c r="A12" s="35" t="s">
        <v>57</v>
      </c>
      <c r="E12" s="40" t="s">
        <v>2115</v>
      </c>
    </row>
    <row r="13" spans="1:5" ht="25.5">
      <c r="A13" t="s">
        <v>59</v>
      </c>
      <c r="E13" s="39" t="s">
        <v>2116</v>
      </c>
    </row>
    <row r="14" spans="1:16" ht="38.25">
      <c r="A14" t="s">
        <v>49</v>
      </c>
      <c s="34" t="s">
        <v>27</v>
      </c>
      <c s="34" t="s">
        <v>1638</v>
      </c>
      <c s="35" t="s">
        <v>5</v>
      </c>
      <c s="6" t="s">
        <v>1755</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2117</v>
      </c>
    </row>
    <row r="17" spans="1:5" ht="89.25">
      <c r="A17" t="s">
        <v>59</v>
      </c>
      <c r="E17" s="39" t="s">
        <v>2118</v>
      </c>
    </row>
    <row r="18" spans="1:16" ht="38.25">
      <c r="A18" t="s">
        <v>49</v>
      </c>
      <c s="34" t="s">
        <v>25</v>
      </c>
      <c s="34" t="s">
        <v>2119</v>
      </c>
      <c s="35" t="s">
        <v>5</v>
      </c>
      <c s="6" t="s">
        <v>2120</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2121</v>
      </c>
    </row>
    <row r="21" spans="1:5" ht="89.25">
      <c r="A21" t="s">
        <v>59</v>
      </c>
      <c r="E21" s="39" t="s">
        <v>2118</v>
      </c>
    </row>
    <row r="22" spans="1:16" ht="38.25">
      <c r="A22" t="s">
        <v>49</v>
      </c>
      <c s="34" t="s">
        <v>67</v>
      </c>
      <c s="34" t="s">
        <v>2122</v>
      </c>
      <c s="35" t="s">
        <v>5</v>
      </c>
      <c s="6" t="s">
        <v>2123</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2124</v>
      </c>
    </row>
    <row r="25" spans="1:5" ht="89.25">
      <c r="A25" t="s">
        <v>59</v>
      </c>
      <c r="E25" s="39" t="s">
        <v>2118</v>
      </c>
    </row>
    <row r="26" spans="1:16" ht="38.25">
      <c r="A26" t="s">
        <v>49</v>
      </c>
      <c s="34" t="s">
        <v>71</v>
      </c>
      <c s="34" t="s">
        <v>951</v>
      </c>
      <c s="35" t="s">
        <v>5</v>
      </c>
      <c s="6" t="s">
        <v>952</v>
      </c>
      <c s="36" t="s">
        <v>332</v>
      </c>
      <c s="37">
        <v>7670.88</v>
      </c>
      <c s="36">
        <v>0</v>
      </c>
      <c s="36">
        <f>ROUND(G26*H26,6)</f>
      </c>
      <c r="L26" s="38">
        <v>0</v>
      </c>
      <c s="32">
        <f>ROUND(ROUND(L26,2)*ROUND(G26,3),2)</f>
      </c>
      <c s="36" t="s">
        <v>333</v>
      </c>
      <c>
        <f>(M26*21)/100</f>
      </c>
      <c t="s">
        <v>27</v>
      </c>
    </row>
    <row r="27" spans="1:5" ht="12.75">
      <c r="A27" s="35" t="s">
        <v>55</v>
      </c>
      <c r="E27" s="39" t="s">
        <v>5</v>
      </c>
    </row>
    <row r="28" spans="1:5" ht="38.25">
      <c r="A28" s="35" t="s">
        <v>57</v>
      </c>
      <c r="E28" s="40" t="s">
        <v>2125</v>
      </c>
    </row>
    <row r="29" spans="1:5" ht="89.25">
      <c r="A29" t="s">
        <v>59</v>
      </c>
      <c r="E29" s="39" t="s">
        <v>2118</v>
      </c>
    </row>
    <row r="30" spans="1:16" ht="38.25">
      <c r="A30" t="s">
        <v>49</v>
      </c>
      <c s="34" t="s">
        <v>26</v>
      </c>
      <c s="34" t="s">
        <v>953</v>
      </c>
      <c s="35" t="s">
        <v>5</v>
      </c>
      <c s="6" t="s">
        <v>954</v>
      </c>
      <c s="36" t="s">
        <v>332</v>
      </c>
      <c s="37">
        <v>118.634</v>
      </c>
      <c s="36">
        <v>0</v>
      </c>
      <c s="36">
        <f>ROUND(G30*H30,6)</f>
      </c>
      <c r="L30" s="38">
        <v>0</v>
      </c>
      <c s="32">
        <f>ROUND(ROUND(L30,2)*ROUND(G30,3),2)</f>
      </c>
      <c s="36" t="s">
        <v>333</v>
      </c>
      <c>
        <f>(M30*21)/100</f>
      </c>
      <c t="s">
        <v>27</v>
      </c>
    </row>
    <row r="31" spans="1:5" ht="12.75">
      <c r="A31" s="35" t="s">
        <v>55</v>
      </c>
      <c r="E31" s="39" t="s">
        <v>2126</v>
      </c>
    </row>
    <row r="32" spans="1:5" ht="38.25">
      <c r="A32" s="35" t="s">
        <v>57</v>
      </c>
      <c r="E32" s="40" t="s">
        <v>2127</v>
      </c>
    </row>
    <row r="33" spans="1:5" ht="89.25">
      <c r="A33" t="s">
        <v>59</v>
      </c>
      <c r="E33" s="39" t="s">
        <v>2118</v>
      </c>
    </row>
    <row r="34" spans="1:16" ht="38.25">
      <c r="A34" t="s">
        <v>49</v>
      </c>
      <c s="34" t="s">
        <v>80</v>
      </c>
      <c s="34" t="s">
        <v>2128</v>
      </c>
      <c s="35" t="s">
        <v>5</v>
      </c>
      <c s="6" t="s">
        <v>954</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2129</v>
      </c>
    </row>
    <row r="37" spans="1:5" ht="89.25">
      <c r="A37" t="s">
        <v>59</v>
      </c>
      <c r="E37" s="39" t="s">
        <v>2118</v>
      </c>
    </row>
    <row r="38" spans="1:16" ht="25.5">
      <c r="A38" t="s">
        <v>49</v>
      </c>
      <c s="34" t="s">
        <v>86</v>
      </c>
      <c s="34" t="s">
        <v>2130</v>
      </c>
      <c s="35" t="s">
        <v>5</v>
      </c>
      <c s="6" t="s">
        <v>2131</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2132</v>
      </c>
    </row>
    <row r="41" spans="1:5" ht="89.25">
      <c r="A41" t="s">
        <v>59</v>
      </c>
      <c r="E41" s="39" t="s">
        <v>2118</v>
      </c>
    </row>
    <row r="42" spans="1:16" ht="38.25">
      <c r="A42" t="s">
        <v>49</v>
      </c>
      <c s="34" t="s">
        <v>90</v>
      </c>
      <c s="34" t="s">
        <v>2133</v>
      </c>
      <c s="35" t="s">
        <v>5</v>
      </c>
      <c s="6" t="s">
        <v>2134</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2135</v>
      </c>
    </row>
    <row r="45" spans="1:5" ht="89.25">
      <c r="A45" t="s">
        <v>59</v>
      </c>
      <c r="E45" s="39" t="s">
        <v>2118</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2136</v>
      </c>
    </row>
    <row r="49" spans="1:5" ht="89.25">
      <c r="A49" t="s">
        <v>59</v>
      </c>
      <c r="E49" s="39" t="s">
        <v>2118</v>
      </c>
    </row>
    <row r="50" spans="1:16" ht="38.25">
      <c r="A50" t="s">
        <v>49</v>
      </c>
      <c s="34" t="s">
        <v>98</v>
      </c>
      <c s="34" t="s">
        <v>2137</v>
      </c>
      <c s="35" t="s">
        <v>5</v>
      </c>
      <c s="6" t="s">
        <v>2138</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2139</v>
      </c>
    </row>
    <row r="53" spans="1:5" ht="89.25">
      <c r="A53" t="s">
        <v>59</v>
      </c>
      <c r="E53" s="39" t="s">
        <v>2118</v>
      </c>
    </row>
    <row r="54" spans="1:16" ht="12.75">
      <c r="A54" t="s">
        <v>49</v>
      </c>
      <c s="34" t="s">
        <v>102</v>
      </c>
      <c s="34" t="s">
        <v>2140</v>
      </c>
      <c s="35" t="s">
        <v>5</v>
      </c>
      <c s="6" t="s">
        <v>2141</v>
      </c>
      <c s="36" t="s">
        <v>1889</v>
      </c>
      <c s="37">
        <v>2</v>
      </c>
      <c s="36">
        <v>0</v>
      </c>
      <c s="36">
        <f>ROUND(G54*H54,6)</f>
      </c>
      <c r="L54" s="38">
        <v>0</v>
      </c>
      <c s="32">
        <f>ROUND(ROUND(L54,2)*ROUND(G54,3),2)</f>
      </c>
      <c s="36" t="s">
        <v>333</v>
      </c>
      <c>
        <f>(M54*21)/100</f>
      </c>
      <c t="s">
        <v>27</v>
      </c>
    </row>
    <row r="55" spans="1:5" ht="102">
      <c r="A55" s="35" t="s">
        <v>55</v>
      </c>
      <c r="E55" s="39" t="s">
        <v>2142</v>
      </c>
    </row>
    <row r="56" spans="1:5" ht="38.25">
      <c r="A56" s="35" t="s">
        <v>57</v>
      </c>
      <c r="E56" s="40" t="s">
        <v>2143</v>
      </c>
    </row>
    <row r="57" spans="1:5" ht="12.75">
      <c r="A57" t="s">
        <v>59</v>
      </c>
      <c r="E57" s="39" t="s">
        <v>2144</v>
      </c>
    </row>
    <row r="58" spans="1:16" ht="12.75">
      <c r="A58" t="s">
        <v>49</v>
      </c>
      <c s="34" t="s">
        <v>105</v>
      </c>
      <c s="34" t="s">
        <v>2140</v>
      </c>
      <c s="35" t="s">
        <v>50</v>
      </c>
      <c s="6" t="s">
        <v>2141</v>
      </c>
      <c s="36" t="s">
        <v>1889</v>
      </c>
      <c s="37">
        <v>7</v>
      </c>
      <c s="36">
        <v>0</v>
      </c>
      <c s="36">
        <f>ROUND(G58*H58,6)</f>
      </c>
      <c r="L58" s="38">
        <v>0</v>
      </c>
      <c s="32">
        <f>ROUND(ROUND(L58,2)*ROUND(G58,3),2)</f>
      </c>
      <c s="36" t="s">
        <v>333</v>
      </c>
      <c>
        <f>(M58*21)/100</f>
      </c>
      <c t="s">
        <v>27</v>
      </c>
    </row>
    <row r="59" spans="1:5" ht="102">
      <c r="A59" s="35" t="s">
        <v>55</v>
      </c>
      <c r="E59" s="39" t="s">
        <v>2145</v>
      </c>
    </row>
    <row r="60" spans="1:5" ht="38.25">
      <c r="A60" s="35" t="s">
        <v>57</v>
      </c>
      <c r="E60" s="40" t="s">
        <v>2146</v>
      </c>
    </row>
    <row r="61" spans="1:5" ht="12.75">
      <c r="A61" t="s">
        <v>59</v>
      </c>
      <c r="E61" s="39" t="s">
        <v>2144</v>
      </c>
    </row>
    <row r="62" spans="1:16" ht="12.75">
      <c r="A62" t="s">
        <v>49</v>
      </c>
      <c s="34" t="s">
        <v>109</v>
      </c>
      <c s="34" t="s">
        <v>2147</v>
      </c>
      <c s="35" t="s">
        <v>5</v>
      </c>
      <c s="6" t="s">
        <v>2148</v>
      </c>
      <c s="36" t="s">
        <v>74</v>
      </c>
      <c s="37">
        <v>8</v>
      </c>
      <c s="36">
        <v>0</v>
      </c>
      <c s="36">
        <f>ROUND(G62*H62,6)</f>
      </c>
      <c r="L62" s="38">
        <v>0</v>
      </c>
      <c s="32">
        <f>ROUND(ROUND(L62,2)*ROUND(G62,3),2)</f>
      </c>
      <c s="36" t="s">
        <v>333</v>
      </c>
      <c>
        <f>(M62*21)/100</f>
      </c>
      <c t="s">
        <v>27</v>
      </c>
    </row>
    <row r="63" spans="1:5" ht="25.5">
      <c r="A63" s="35" t="s">
        <v>55</v>
      </c>
      <c r="E63" s="39" t="s">
        <v>2149</v>
      </c>
    </row>
    <row r="64" spans="1:5" ht="38.25">
      <c r="A64" s="35" t="s">
        <v>57</v>
      </c>
      <c r="E64" s="40" t="s">
        <v>2150</v>
      </c>
    </row>
    <row r="65" spans="1:5" ht="12.75">
      <c r="A65" t="s">
        <v>59</v>
      </c>
      <c r="E65" s="39" t="s">
        <v>326</v>
      </c>
    </row>
    <row r="66" spans="1:16" ht="12.75">
      <c r="A66" t="s">
        <v>49</v>
      </c>
      <c s="34" t="s">
        <v>113</v>
      </c>
      <c s="34" t="s">
        <v>2151</v>
      </c>
      <c s="35" t="s">
        <v>5</v>
      </c>
      <c s="6" t="s">
        <v>2152</v>
      </c>
      <c s="36" t="s">
        <v>1889</v>
      </c>
      <c s="37">
        <v>10</v>
      </c>
      <c s="36">
        <v>0</v>
      </c>
      <c s="36">
        <f>ROUND(G66*H66,6)</f>
      </c>
      <c r="L66" s="38">
        <v>0</v>
      </c>
      <c s="32">
        <f>ROUND(ROUND(L66,2)*ROUND(G66,3),2)</f>
      </c>
      <c s="36" t="s">
        <v>333</v>
      </c>
      <c>
        <f>(M66*21)/100</f>
      </c>
      <c t="s">
        <v>27</v>
      </c>
    </row>
    <row r="67" spans="1:5" ht="38.25">
      <c r="A67" s="35" t="s">
        <v>55</v>
      </c>
      <c r="E67" s="39" t="s">
        <v>2153</v>
      </c>
    </row>
    <row r="68" spans="1:5" ht="38.25">
      <c r="A68" s="35" t="s">
        <v>57</v>
      </c>
      <c r="E68" s="40" t="s">
        <v>2154</v>
      </c>
    </row>
    <row r="69" spans="1:5" ht="12.75">
      <c r="A69" t="s">
        <v>59</v>
      </c>
      <c r="E69" s="39" t="s">
        <v>326</v>
      </c>
    </row>
    <row r="70" spans="1:16" ht="12.75">
      <c r="A70" t="s">
        <v>49</v>
      </c>
      <c s="34" t="s">
        <v>117</v>
      </c>
      <c s="34" t="s">
        <v>2155</v>
      </c>
      <c s="35" t="s">
        <v>5</v>
      </c>
      <c s="6" t="s">
        <v>2156</v>
      </c>
      <c s="36" t="s">
        <v>1889</v>
      </c>
      <c s="37">
        <v>9</v>
      </c>
      <c s="36">
        <v>0</v>
      </c>
      <c s="36">
        <f>ROUND(G70*H70,6)</f>
      </c>
      <c r="L70" s="38">
        <v>0</v>
      </c>
      <c s="32">
        <f>ROUND(ROUND(L70,2)*ROUND(G70,3),2)</f>
      </c>
      <c s="36" t="s">
        <v>333</v>
      </c>
      <c>
        <f>(M70*21)/100</f>
      </c>
      <c t="s">
        <v>27</v>
      </c>
    </row>
    <row r="71" spans="1:5" ht="25.5">
      <c r="A71" s="35" t="s">
        <v>55</v>
      </c>
      <c r="E71" s="39" t="s">
        <v>2157</v>
      </c>
    </row>
    <row r="72" spans="1:5" ht="38.25">
      <c r="A72" s="35" t="s">
        <v>57</v>
      </c>
      <c r="E72" s="40" t="s">
        <v>2158</v>
      </c>
    </row>
    <row r="73" spans="1:5" ht="12.75">
      <c r="A73" t="s">
        <v>59</v>
      </c>
      <c r="E73" s="39" t="s">
        <v>326</v>
      </c>
    </row>
    <row r="74" spans="1:13" ht="12.75">
      <c r="A74" t="s">
        <v>46</v>
      </c>
      <c r="C74" s="31" t="s">
        <v>50</v>
      </c>
      <c r="E74" s="33" t="s">
        <v>1226</v>
      </c>
      <c r="J74" s="32">
        <f>0</f>
      </c>
      <c s="32">
        <f>0</f>
      </c>
      <c s="32">
        <f>0+L75+L79+L83+L87+L91+L95+L99+L103+L107+L111+L115+L119+L123+L127+L131+L135+L139+L143+L147+L151+L155+L159+L163+L167</f>
      </c>
      <c s="32">
        <f>0+M75+M79+M83+M87+M91+M95+M99+M103+M107+M111+M115+M119+M123+M127+M131+M135+M139+M143+M147+M151+M155+M159+M163+M167</f>
      </c>
    </row>
    <row r="75" spans="1:16" ht="12.75">
      <c r="A75" t="s">
        <v>49</v>
      </c>
      <c s="34" t="s">
        <v>123</v>
      </c>
      <c s="34" t="s">
        <v>2159</v>
      </c>
      <c s="35" t="s">
        <v>5</v>
      </c>
      <c s="6" t="s">
        <v>2160</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2161</v>
      </c>
    </row>
    <row r="78" spans="1:5" ht="63.75">
      <c r="A78" t="s">
        <v>59</v>
      </c>
      <c r="E78" s="39" t="s">
        <v>2162</v>
      </c>
    </row>
    <row r="79" spans="1:16" ht="12.75">
      <c r="A79" t="s">
        <v>49</v>
      </c>
      <c s="34" t="s">
        <v>127</v>
      </c>
      <c s="34" t="s">
        <v>2163</v>
      </c>
      <c s="35" t="s">
        <v>5</v>
      </c>
      <c s="6" t="s">
        <v>2164</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2165</v>
      </c>
    </row>
    <row r="82" spans="1:5" ht="140.25">
      <c r="A82" t="s">
        <v>59</v>
      </c>
      <c r="E82" s="39" t="s">
        <v>2166</v>
      </c>
    </row>
    <row r="83" spans="1:16" ht="25.5">
      <c r="A83" t="s">
        <v>49</v>
      </c>
      <c s="34" t="s">
        <v>132</v>
      </c>
      <c s="34" t="s">
        <v>2167</v>
      </c>
      <c s="35" t="s">
        <v>5</v>
      </c>
      <c s="6" t="s">
        <v>2168</v>
      </c>
      <c s="36" t="s">
        <v>297</v>
      </c>
      <c s="37">
        <v>13418.5</v>
      </c>
      <c s="36">
        <v>0</v>
      </c>
      <c s="36">
        <f>ROUND(G83*H83,6)</f>
      </c>
      <c r="L83" s="38">
        <v>0</v>
      </c>
      <c s="32">
        <f>ROUND(ROUND(L83,2)*ROUND(G83,3),2)</f>
      </c>
      <c s="36" t="s">
        <v>54</v>
      </c>
      <c>
        <f>(M83*21)/100</f>
      </c>
      <c t="s">
        <v>27</v>
      </c>
    </row>
    <row r="84" spans="1:5" ht="12.75">
      <c r="A84" s="35" t="s">
        <v>55</v>
      </c>
      <c r="E84" s="39" t="s">
        <v>2169</v>
      </c>
    </row>
    <row r="85" spans="1:5" ht="38.25">
      <c r="A85" s="35" t="s">
        <v>57</v>
      </c>
      <c r="E85" s="40" t="s">
        <v>2170</v>
      </c>
    </row>
    <row r="86" spans="1:5" ht="63.75">
      <c r="A86" t="s">
        <v>59</v>
      </c>
      <c r="E86" s="39" t="s">
        <v>1780</v>
      </c>
    </row>
    <row r="87" spans="1:16" ht="12.75">
      <c r="A87" t="s">
        <v>49</v>
      </c>
      <c s="34" t="s">
        <v>136</v>
      </c>
      <c s="34" t="s">
        <v>2171</v>
      </c>
      <c s="35" t="s">
        <v>5</v>
      </c>
      <c s="6" t="s">
        <v>2172</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2173</v>
      </c>
    </row>
    <row r="90" spans="1:5" ht="63.75">
      <c r="A90" t="s">
        <v>59</v>
      </c>
      <c r="E90" s="39" t="s">
        <v>1780</v>
      </c>
    </row>
    <row r="91" spans="1:16" ht="25.5">
      <c r="A91" t="s">
        <v>49</v>
      </c>
      <c s="34" t="s">
        <v>140</v>
      </c>
      <c s="34" t="s">
        <v>1781</v>
      </c>
      <c s="35" t="s">
        <v>5</v>
      </c>
      <c s="6" t="s">
        <v>1782</v>
      </c>
      <c s="36" t="s">
        <v>297</v>
      </c>
      <c s="37">
        <v>3009.75</v>
      </c>
      <c s="36">
        <v>0</v>
      </c>
      <c s="36">
        <f>ROUND(G91*H91,6)</f>
      </c>
      <c r="L91" s="38">
        <v>0</v>
      </c>
      <c s="32">
        <f>ROUND(ROUND(L91,2)*ROUND(G91,3),2)</f>
      </c>
      <c s="36" t="s">
        <v>54</v>
      </c>
      <c>
        <f>(M91*21)/100</f>
      </c>
      <c t="s">
        <v>27</v>
      </c>
    </row>
    <row r="92" spans="1:5" ht="12.75">
      <c r="A92" s="35" t="s">
        <v>55</v>
      </c>
      <c r="E92" s="39" t="s">
        <v>2169</v>
      </c>
    </row>
    <row r="93" spans="1:5" ht="38.25">
      <c r="A93" s="35" t="s">
        <v>57</v>
      </c>
      <c r="E93" s="40" t="s">
        <v>2174</v>
      </c>
    </row>
    <row r="94" spans="1:5" ht="63.75">
      <c r="A94" t="s">
        <v>59</v>
      </c>
      <c r="E94" s="39" t="s">
        <v>1780</v>
      </c>
    </row>
    <row r="95" spans="1:16" ht="12.75">
      <c r="A95" t="s">
        <v>49</v>
      </c>
      <c s="34" t="s">
        <v>143</v>
      </c>
      <c s="34" t="s">
        <v>2175</v>
      </c>
      <c s="35" t="s">
        <v>5</v>
      </c>
      <c s="6" t="s">
        <v>2176</v>
      </c>
      <c s="36" t="s">
        <v>230</v>
      </c>
      <c s="37">
        <v>79596</v>
      </c>
      <c s="36">
        <v>0</v>
      </c>
      <c s="36">
        <f>ROUND(G95*H95,6)</f>
      </c>
      <c r="L95" s="38">
        <v>0</v>
      </c>
      <c s="32">
        <f>ROUND(ROUND(L95,2)*ROUND(G95,3),2)</f>
      </c>
      <c s="36" t="s">
        <v>54</v>
      </c>
      <c>
        <f>(M95*21)/100</f>
      </c>
      <c t="s">
        <v>27</v>
      </c>
    </row>
    <row r="96" spans="1:5" ht="12.75">
      <c r="A96" s="35" t="s">
        <v>55</v>
      </c>
      <c r="E96" s="39" t="s">
        <v>5</v>
      </c>
    </row>
    <row r="97" spans="1:5" ht="38.25">
      <c r="A97" s="35" t="s">
        <v>57</v>
      </c>
      <c r="E97" s="40" t="s">
        <v>2177</v>
      </c>
    </row>
    <row r="98" spans="1:5" ht="25.5">
      <c r="A98" t="s">
        <v>59</v>
      </c>
      <c r="E98" s="39" t="s">
        <v>1992</v>
      </c>
    </row>
    <row r="99" spans="1:16" ht="25.5">
      <c r="A99" t="s">
        <v>49</v>
      </c>
      <c s="34" t="s">
        <v>147</v>
      </c>
      <c s="34" t="s">
        <v>2178</v>
      </c>
      <c s="35" t="s">
        <v>5</v>
      </c>
      <c s="6" t="s">
        <v>2179</v>
      </c>
      <c s="36" t="s">
        <v>297</v>
      </c>
      <c s="37">
        <v>1507.5</v>
      </c>
      <c s="36">
        <v>0</v>
      </c>
      <c s="36">
        <f>ROUND(G99*H99,6)</f>
      </c>
      <c r="L99" s="38">
        <v>0</v>
      </c>
      <c s="32">
        <f>ROUND(ROUND(L99,2)*ROUND(G99,3),2)</f>
      </c>
      <c s="36" t="s">
        <v>54</v>
      </c>
      <c>
        <f>(M99*21)/100</f>
      </c>
      <c t="s">
        <v>27</v>
      </c>
    </row>
    <row r="100" spans="1:5" ht="12.75">
      <c r="A100" s="35" t="s">
        <v>55</v>
      </c>
      <c r="E100" s="39" t="s">
        <v>5</v>
      </c>
    </row>
    <row r="101" spans="1:5" ht="38.25">
      <c r="A101" s="35" t="s">
        <v>57</v>
      </c>
      <c r="E101" s="40" t="s">
        <v>2180</v>
      </c>
    </row>
    <row r="102" spans="1:5" ht="63.75">
      <c r="A102" t="s">
        <v>59</v>
      </c>
      <c r="E102" s="39" t="s">
        <v>1780</v>
      </c>
    </row>
    <row r="103" spans="1:16" ht="12.75">
      <c r="A103" t="s">
        <v>49</v>
      </c>
      <c s="34" t="s">
        <v>151</v>
      </c>
      <c s="34" t="s">
        <v>2181</v>
      </c>
      <c s="35" t="s">
        <v>5</v>
      </c>
      <c s="6" t="s">
        <v>2182</v>
      </c>
      <c s="36" t="s">
        <v>297</v>
      </c>
      <c s="37">
        <v>14678</v>
      </c>
      <c s="36">
        <v>0</v>
      </c>
      <c s="36">
        <f>ROUND(G103*H103,6)</f>
      </c>
      <c r="L103" s="38">
        <v>0</v>
      </c>
      <c s="32">
        <f>ROUND(ROUND(L103,2)*ROUND(G103,3),2)</f>
      </c>
      <c s="36" t="s">
        <v>54</v>
      </c>
      <c>
        <f>(M103*21)/100</f>
      </c>
      <c t="s">
        <v>27</v>
      </c>
    </row>
    <row r="104" spans="1:5" ht="12.75">
      <c r="A104" s="35" t="s">
        <v>55</v>
      </c>
      <c r="E104" s="39" t="s">
        <v>5</v>
      </c>
    </row>
    <row r="105" spans="1:5" ht="38.25">
      <c r="A105" s="35" t="s">
        <v>57</v>
      </c>
      <c r="E105" s="40" t="s">
        <v>2183</v>
      </c>
    </row>
    <row r="106" spans="1:5" ht="51">
      <c r="A106" t="s">
        <v>59</v>
      </c>
      <c r="E106" s="39" t="s">
        <v>2184</v>
      </c>
    </row>
    <row r="107" spans="1:16" ht="12.75">
      <c r="A107" t="s">
        <v>49</v>
      </c>
      <c s="34" t="s">
        <v>155</v>
      </c>
      <c s="34" t="s">
        <v>2185</v>
      </c>
      <c s="35" t="s">
        <v>5</v>
      </c>
      <c s="6" t="s">
        <v>2186</v>
      </c>
      <c s="36" t="s">
        <v>297</v>
      </c>
      <c s="37">
        <v>2571</v>
      </c>
      <c s="36">
        <v>0</v>
      </c>
      <c s="36">
        <f>ROUND(G107*H107,6)</f>
      </c>
      <c r="L107" s="38">
        <v>0</v>
      </c>
      <c s="32">
        <f>ROUND(ROUND(L107,2)*ROUND(G107,3),2)</f>
      </c>
      <c s="36" t="s">
        <v>54</v>
      </c>
      <c>
        <f>(M107*21)/100</f>
      </c>
      <c t="s">
        <v>27</v>
      </c>
    </row>
    <row r="108" spans="1:5" ht="76.5">
      <c r="A108" s="35" t="s">
        <v>55</v>
      </c>
      <c r="E108" s="39" t="s">
        <v>2187</v>
      </c>
    </row>
    <row r="109" spans="1:5" ht="38.25">
      <c r="A109" s="35" t="s">
        <v>57</v>
      </c>
      <c r="E109" s="40" t="s">
        <v>2188</v>
      </c>
    </row>
    <row r="110" spans="1:5" ht="409.5">
      <c r="A110" t="s">
        <v>59</v>
      </c>
      <c r="E110" s="39" t="s">
        <v>2189</v>
      </c>
    </row>
    <row r="111" spans="1:16" ht="12.75">
      <c r="A111" t="s">
        <v>49</v>
      </c>
      <c s="34" t="s">
        <v>159</v>
      </c>
      <c s="34" t="s">
        <v>2190</v>
      </c>
      <c s="35" t="s">
        <v>5</v>
      </c>
      <c s="6" t="s">
        <v>2191</v>
      </c>
      <c s="36" t="s">
        <v>297</v>
      </c>
      <c s="37">
        <v>2150.4</v>
      </c>
      <c s="36">
        <v>0</v>
      </c>
      <c s="36">
        <f>ROUND(G111*H111,6)</f>
      </c>
      <c r="L111" s="38">
        <v>0</v>
      </c>
      <c s="32">
        <f>ROUND(ROUND(L111,2)*ROUND(G111,3),2)</f>
      </c>
      <c s="36" t="s">
        <v>54</v>
      </c>
      <c>
        <f>(M111*21)/100</f>
      </c>
      <c t="s">
        <v>27</v>
      </c>
    </row>
    <row r="112" spans="1:5" ht="63.75">
      <c r="A112" s="35" t="s">
        <v>55</v>
      </c>
      <c r="E112" s="39" t="s">
        <v>2192</v>
      </c>
    </row>
    <row r="113" spans="1:5" ht="38.25">
      <c r="A113" s="35" t="s">
        <v>57</v>
      </c>
      <c r="E113" s="40" t="s">
        <v>2193</v>
      </c>
    </row>
    <row r="114" spans="1:5" ht="409.5">
      <c r="A114" t="s">
        <v>59</v>
      </c>
      <c r="E114" s="39" t="s">
        <v>2189</v>
      </c>
    </row>
    <row r="115" spans="1:16" ht="12.75">
      <c r="A115" t="s">
        <v>49</v>
      </c>
      <c s="34" t="s">
        <v>163</v>
      </c>
      <c s="34" t="s">
        <v>2194</v>
      </c>
      <c s="35" t="s">
        <v>5</v>
      </c>
      <c s="6" t="s">
        <v>2195</v>
      </c>
      <c s="36" t="s">
        <v>297</v>
      </c>
      <c s="37">
        <v>2869.4</v>
      </c>
      <c s="36">
        <v>0</v>
      </c>
      <c s="36">
        <f>ROUND(G115*H115,6)</f>
      </c>
      <c r="L115" s="38">
        <v>0</v>
      </c>
      <c s="32">
        <f>ROUND(ROUND(L115,2)*ROUND(G115,3),2)</f>
      </c>
      <c s="36" t="s">
        <v>54</v>
      </c>
      <c>
        <f>(M115*21)/100</f>
      </c>
      <c t="s">
        <v>27</v>
      </c>
    </row>
    <row r="116" spans="1:5" ht="38.25">
      <c r="A116" s="35" t="s">
        <v>55</v>
      </c>
      <c r="E116" s="39" t="s">
        <v>2196</v>
      </c>
    </row>
    <row r="117" spans="1:5" ht="38.25">
      <c r="A117" s="35" t="s">
        <v>57</v>
      </c>
      <c r="E117" s="40" t="s">
        <v>2197</v>
      </c>
    </row>
    <row r="118" spans="1:5" ht="409.5">
      <c r="A118" t="s">
        <v>59</v>
      </c>
      <c r="E118" s="39" t="s">
        <v>2189</v>
      </c>
    </row>
    <row r="119" spans="1:16" ht="12.75">
      <c r="A119" t="s">
        <v>49</v>
      </c>
      <c s="34" t="s">
        <v>167</v>
      </c>
      <c s="34" t="s">
        <v>2198</v>
      </c>
      <c s="35" t="s">
        <v>5</v>
      </c>
      <c s="6" t="s">
        <v>2199</v>
      </c>
      <c s="36" t="s">
        <v>297</v>
      </c>
      <c s="37">
        <v>3180</v>
      </c>
      <c s="36">
        <v>0</v>
      </c>
      <c s="36">
        <f>ROUND(G119*H119,6)</f>
      </c>
      <c r="L119" s="38">
        <v>0</v>
      </c>
      <c s="32">
        <f>ROUND(ROUND(L119,2)*ROUND(G119,3),2)</f>
      </c>
      <c s="36" t="s">
        <v>54</v>
      </c>
      <c>
        <f>(M119*21)/100</f>
      </c>
      <c t="s">
        <v>27</v>
      </c>
    </row>
    <row r="120" spans="1:5" ht="38.25">
      <c r="A120" s="35" t="s">
        <v>55</v>
      </c>
      <c r="E120" s="39" t="s">
        <v>2200</v>
      </c>
    </row>
    <row r="121" spans="1:5" ht="38.25">
      <c r="A121" s="35" t="s">
        <v>57</v>
      </c>
      <c r="E121" s="40" t="s">
        <v>2201</v>
      </c>
    </row>
    <row r="122" spans="1:5" ht="409.5">
      <c r="A122" t="s">
        <v>59</v>
      </c>
      <c r="E122" s="39" t="s">
        <v>2202</v>
      </c>
    </row>
    <row r="123" spans="1:16" ht="12.75">
      <c r="A123" t="s">
        <v>49</v>
      </c>
      <c s="34" t="s">
        <v>171</v>
      </c>
      <c s="34" t="s">
        <v>1783</v>
      </c>
      <c s="35" t="s">
        <v>5</v>
      </c>
      <c s="6" t="s">
        <v>1784</v>
      </c>
      <c s="36" t="s">
        <v>297</v>
      </c>
      <c s="37">
        <v>2989.8</v>
      </c>
      <c s="36">
        <v>0</v>
      </c>
      <c s="36">
        <f>ROUND(G123*H123,6)</f>
      </c>
      <c r="L123" s="38">
        <v>0</v>
      </c>
      <c s="32">
        <f>ROUND(ROUND(L123,2)*ROUND(G123,3),2)</f>
      </c>
      <c s="36" t="s">
        <v>54</v>
      </c>
      <c>
        <f>(M123*21)/100</f>
      </c>
      <c t="s">
        <v>27</v>
      </c>
    </row>
    <row r="124" spans="1:5" ht="12.75">
      <c r="A124" s="35" t="s">
        <v>55</v>
      </c>
      <c r="E124" s="39" t="s">
        <v>2203</v>
      </c>
    </row>
    <row r="125" spans="1:5" ht="38.25">
      <c r="A125" s="35" t="s">
        <v>57</v>
      </c>
      <c r="E125" s="40" t="s">
        <v>2204</v>
      </c>
    </row>
    <row r="126" spans="1:5" ht="409.5">
      <c r="A126" t="s">
        <v>59</v>
      </c>
      <c r="E126" s="39" t="s">
        <v>2205</v>
      </c>
    </row>
    <row r="127" spans="1:16" ht="12.75">
      <c r="A127" t="s">
        <v>49</v>
      </c>
      <c s="34" t="s">
        <v>175</v>
      </c>
      <c s="34" t="s">
        <v>1993</v>
      </c>
      <c s="35" t="s">
        <v>5</v>
      </c>
      <c s="6" t="s">
        <v>1994</v>
      </c>
      <c s="36" t="s">
        <v>1995</v>
      </c>
      <c s="37">
        <v>71755.2</v>
      </c>
      <c s="36">
        <v>0</v>
      </c>
      <c s="36">
        <f>ROUND(G127*H127,6)</f>
      </c>
      <c r="L127" s="38">
        <v>0</v>
      </c>
      <c s="32">
        <f>ROUND(ROUND(L127,2)*ROUND(G127,3),2)</f>
      </c>
      <c s="36" t="s">
        <v>54</v>
      </c>
      <c>
        <f>(M127*21)/100</f>
      </c>
      <c t="s">
        <v>27</v>
      </c>
    </row>
    <row r="128" spans="1:5" ht="12.75">
      <c r="A128" s="35" t="s">
        <v>55</v>
      </c>
      <c r="E128" s="39" t="s">
        <v>5</v>
      </c>
    </row>
    <row r="129" spans="1:5" ht="38.25">
      <c r="A129" s="35" t="s">
        <v>57</v>
      </c>
      <c r="E129" s="40" t="s">
        <v>2206</v>
      </c>
    </row>
    <row r="130" spans="1:5" ht="25.5">
      <c r="A130" t="s">
        <v>59</v>
      </c>
      <c r="E130" s="39" t="s">
        <v>1996</v>
      </c>
    </row>
    <row r="131" spans="1:16" ht="12.75">
      <c r="A131" t="s">
        <v>49</v>
      </c>
      <c s="34" t="s">
        <v>179</v>
      </c>
      <c s="34" t="s">
        <v>303</v>
      </c>
      <c s="35" t="s">
        <v>5</v>
      </c>
      <c s="6" t="s">
        <v>304</v>
      </c>
      <c s="36" t="s">
        <v>53</v>
      </c>
      <c s="37">
        <v>54</v>
      </c>
      <c s="36">
        <v>0</v>
      </c>
      <c s="36">
        <f>ROUND(G131*H131,6)</f>
      </c>
      <c r="L131" s="38">
        <v>0</v>
      </c>
      <c s="32">
        <f>ROUND(ROUND(L131,2)*ROUND(G131,3),2)</f>
      </c>
      <c s="36" t="s">
        <v>54</v>
      </c>
      <c>
        <f>(M131*21)/100</f>
      </c>
      <c t="s">
        <v>27</v>
      </c>
    </row>
    <row r="132" spans="1:5" ht="12.75">
      <c r="A132" s="35" t="s">
        <v>55</v>
      </c>
      <c r="E132" s="39" t="s">
        <v>2207</v>
      </c>
    </row>
    <row r="133" spans="1:5" ht="38.25">
      <c r="A133" s="35" t="s">
        <v>57</v>
      </c>
      <c r="E133" s="40" t="s">
        <v>2208</v>
      </c>
    </row>
    <row r="134" spans="1:5" ht="25.5">
      <c r="A134" t="s">
        <v>59</v>
      </c>
      <c r="E134" s="39" t="s">
        <v>306</v>
      </c>
    </row>
    <row r="135" spans="1:16" ht="12.75">
      <c r="A135" t="s">
        <v>49</v>
      </c>
      <c s="34" t="s">
        <v>183</v>
      </c>
      <c s="34" t="s">
        <v>2209</v>
      </c>
      <c s="35" t="s">
        <v>5</v>
      </c>
      <c s="6" t="s">
        <v>2210</v>
      </c>
      <c s="36" t="s">
        <v>297</v>
      </c>
      <c s="37">
        <v>720</v>
      </c>
      <c s="36">
        <v>0</v>
      </c>
      <c s="36">
        <f>ROUND(G135*H135,6)</f>
      </c>
      <c r="L135" s="38">
        <v>0</v>
      </c>
      <c s="32">
        <f>ROUND(ROUND(L135,2)*ROUND(G135,3),2)</f>
      </c>
      <c s="36" t="s">
        <v>54</v>
      </c>
      <c>
        <f>(M135*21)/100</f>
      </c>
      <c t="s">
        <v>27</v>
      </c>
    </row>
    <row r="136" spans="1:5" ht="12.75">
      <c r="A136" s="35" t="s">
        <v>55</v>
      </c>
      <c r="E136" s="39" t="s">
        <v>2211</v>
      </c>
    </row>
    <row r="137" spans="1:5" ht="38.25">
      <c r="A137" s="35" t="s">
        <v>57</v>
      </c>
      <c r="E137" s="40" t="s">
        <v>2212</v>
      </c>
    </row>
    <row r="138" spans="1:5" ht="409.5">
      <c r="A138" t="s">
        <v>59</v>
      </c>
      <c r="E138" s="39" t="s">
        <v>2213</v>
      </c>
    </row>
    <row r="139" spans="1:16" ht="12.75">
      <c r="A139" t="s">
        <v>49</v>
      </c>
      <c s="34" t="s">
        <v>187</v>
      </c>
      <c s="34" t="s">
        <v>2214</v>
      </c>
      <c s="35" t="s">
        <v>5</v>
      </c>
      <c s="6" t="s">
        <v>2215</v>
      </c>
      <c s="36" t="s">
        <v>318</v>
      </c>
      <c s="37">
        <v>30935</v>
      </c>
      <c s="36">
        <v>0</v>
      </c>
      <c s="36">
        <f>ROUND(G139*H139,6)</f>
      </c>
      <c r="L139" s="38">
        <v>0</v>
      </c>
      <c s="32">
        <f>ROUND(ROUND(L139,2)*ROUND(G139,3),2)</f>
      </c>
      <c s="36" t="s">
        <v>54</v>
      </c>
      <c>
        <f>(M139*21)/100</f>
      </c>
      <c t="s">
        <v>27</v>
      </c>
    </row>
    <row r="140" spans="1:5" ht="12.75">
      <c r="A140" s="35" t="s">
        <v>55</v>
      </c>
      <c r="E140" s="39" t="s">
        <v>2216</v>
      </c>
    </row>
    <row r="141" spans="1:5" ht="38.25">
      <c r="A141" s="35" t="s">
        <v>57</v>
      </c>
      <c r="E141" s="40" t="s">
        <v>2217</v>
      </c>
    </row>
    <row r="142" spans="1:5" ht="38.25">
      <c r="A142" t="s">
        <v>59</v>
      </c>
      <c r="E142" s="39" t="s">
        <v>320</v>
      </c>
    </row>
    <row r="143" spans="1:16" ht="12.75">
      <c r="A143" t="s">
        <v>49</v>
      </c>
      <c s="34" t="s">
        <v>192</v>
      </c>
      <c s="34" t="s">
        <v>2218</v>
      </c>
      <c s="35" t="s">
        <v>5</v>
      </c>
      <c s="6" t="s">
        <v>2219</v>
      </c>
      <c s="36" t="s">
        <v>318</v>
      </c>
      <c s="37">
        <v>2544</v>
      </c>
      <c s="36">
        <v>0</v>
      </c>
      <c s="36">
        <f>ROUND(G143*H143,6)</f>
      </c>
      <c r="L143" s="38">
        <v>0</v>
      </c>
      <c s="32">
        <f>ROUND(ROUND(L143,2)*ROUND(G143,3),2)</f>
      </c>
      <c s="36" t="s">
        <v>54</v>
      </c>
      <c>
        <f>(M143*21)/100</f>
      </c>
      <c t="s">
        <v>27</v>
      </c>
    </row>
    <row r="144" spans="1:5" ht="12.75">
      <c r="A144" s="35" t="s">
        <v>55</v>
      </c>
      <c r="E144" s="39" t="s">
        <v>2220</v>
      </c>
    </row>
    <row r="145" spans="1:5" ht="38.25">
      <c r="A145" s="35" t="s">
        <v>57</v>
      </c>
      <c r="E145" s="40" t="s">
        <v>2221</v>
      </c>
    </row>
    <row r="146" spans="1:5" ht="25.5">
      <c r="A146" t="s">
        <v>59</v>
      </c>
      <c r="E146" s="39" t="s">
        <v>769</v>
      </c>
    </row>
    <row r="147" spans="1:16" ht="12.75">
      <c r="A147" t="s">
        <v>49</v>
      </c>
      <c s="34" t="s">
        <v>196</v>
      </c>
      <c s="34" t="s">
        <v>2222</v>
      </c>
      <c s="35" t="s">
        <v>5</v>
      </c>
      <c s="6" t="s">
        <v>2223</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2224</v>
      </c>
    </row>
    <row r="150" spans="1:5" ht="63.75">
      <c r="A150" t="s">
        <v>59</v>
      </c>
      <c r="E150" s="39" t="s">
        <v>2225</v>
      </c>
    </row>
    <row r="151" spans="1:16" ht="12.75">
      <c r="A151" t="s">
        <v>49</v>
      </c>
      <c s="34" t="s">
        <v>200</v>
      </c>
      <c s="34" t="s">
        <v>2226</v>
      </c>
      <c s="35" t="s">
        <v>5</v>
      </c>
      <c s="6" t="s">
        <v>2227</v>
      </c>
      <c s="36" t="s">
        <v>318</v>
      </c>
      <c s="37">
        <v>30935</v>
      </c>
      <c s="36">
        <v>0</v>
      </c>
      <c s="36">
        <f>ROUND(G151*H151,6)</f>
      </c>
      <c r="L151" s="38">
        <v>0</v>
      </c>
      <c s="32">
        <f>ROUND(ROUND(L151,2)*ROUND(G151,3),2)</f>
      </c>
      <c s="36" t="s">
        <v>54</v>
      </c>
      <c>
        <f>(M151*21)/100</f>
      </c>
      <c t="s">
        <v>27</v>
      </c>
    </row>
    <row r="152" spans="1:5" ht="12.75">
      <c r="A152" s="35" t="s">
        <v>55</v>
      </c>
      <c r="E152" s="39" t="s">
        <v>2228</v>
      </c>
    </row>
    <row r="153" spans="1:5" ht="38.25">
      <c r="A153" s="35" t="s">
        <v>57</v>
      </c>
      <c r="E153" s="40" t="s">
        <v>2229</v>
      </c>
    </row>
    <row r="154" spans="1:5" ht="63.75">
      <c r="A154" t="s">
        <v>59</v>
      </c>
      <c r="E154" s="39" t="s">
        <v>2230</v>
      </c>
    </row>
    <row r="155" spans="1:16" ht="12.75">
      <c r="A155" t="s">
        <v>49</v>
      </c>
      <c s="34" t="s">
        <v>204</v>
      </c>
      <c s="34" t="s">
        <v>2231</v>
      </c>
      <c s="35" t="s">
        <v>5</v>
      </c>
      <c s="6" t="s">
        <v>2232</v>
      </c>
      <c s="36" t="s">
        <v>318</v>
      </c>
      <c s="37">
        <v>2718</v>
      </c>
      <c s="36">
        <v>0</v>
      </c>
      <c s="36">
        <f>ROUND(G155*H155,6)</f>
      </c>
      <c r="L155" s="38">
        <v>0</v>
      </c>
      <c s="32">
        <f>ROUND(ROUND(L155,2)*ROUND(G155,3),2)</f>
      </c>
      <c s="36" t="s">
        <v>54</v>
      </c>
      <c>
        <f>(M155*21)/100</f>
      </c>
      <c t="s">
        <v>27</v>
      </c>
    </row>
    <row r="156" spans="1:5" ht="12.75">
      <c r="A156" s="35" t="s">
        <v>55</v>
      </c>
      <c r="E156" s="39" t="s">
        <v>5</v>
      </c>
    </row>
    <row r="157" spans="1:5" ht="38.25">
      <c r="A157" s="35" t="s">
        <v>57</v>
      </c>
      <c r="E157" s="40" t="s">
        <v>2224</v>
      </c>
    </row>
    <row r="158" spans="1:5" ht="25.5">
      <c r="A158" t="s">
        <v>59</v>
      </c>
      <c r="E158" s="39" t="s">
        <v>2233</v>
      </c>
    </row>
    <row r="159" spans="1:16" ht="12.75">
      <c r="A159" t="s">
        <v>49</v>
      </c>
      <c s="34" t="s">
        <v>208</v>
      </c>
      <c s="34" t="s">
        <v>2234</v>
      </c>
      <c s="35" t="s">
        <v>5</v>
      </c>
      <c s="6" t="s">
        <v>2235</v>
      </c>
      <c s="36" t="s">
        <v>297</v>
      </c>
      <c s="37">
        <v>6678</v>
      </c>
      <c s="36">
        <v>0</v>
      </c>
      <c s="36">
        <f>ROUND(G159*H159,6)</f>
      </c>
      <c r="L159" s="38">
        <v>0</v>
      </c>
      <c s="32">
        <f>ROUND(ROUND(L159,2)*ROUND(G159,3),2)</f>
      </c>
      <c s="36" t="s">
        <v>333</v>
      </c>
      <c>
        <f>(M159*21)/100</f>
      </c>
      <c t="s">
        <v>27</v>
      </c>
    </row>
    <row r="160" spans="1:5" ht="51">
      <c r="A160" s="35" t="s">
        <v>55</v>
      </c>
      <c r="E160" s="39" t="s">
        <v>2236</v>
      </c>
    </row>
    <row r="161" spans="1:5" ht="38.25">
      <c r="A161" s="35" t="s">
        <v>57</v>
      </c>
      <c r="E161" s="40" t="s">
        <v>2237</v>
      </c>
    </row>
    <row r="162" spans="1:5" ht="409.5">
      <c r="A162" t="s">
        <v>59</v>
      </c>
      <c r="E162" s="39" t="s">
        <v>2238</v>
      </c>
    </row>
    <row r="163" spans="1:16" ht="25.5">
      <c r="A163" t="s">
        <v>49</v>
      </c>
      <c s="34" t="s">
        <v>212</v>
      </c>
      <c s="34" t="s">
        <v>2239</v>
      </c>
      <c s="35" t="s">
        <v>5</v>
      </c>
      <c s="6" t="s">
        <v>2240</v>
      </c>
      <c s="36" t="s">
        <v>297</v>
      </c>
      <c s="37">
        <v>2545</v>
      </c>
      <c s="36">
        <v>0</v>
      </c>
      <c s="36">
        <f>ROUND(G163*H163,6)</f>
      </c>
      <c r="L163" s="38">
        <v>0</v>
      </c>
      <c s="32">
        <f>ROUND(ROUND(L163,2)*ROUND(G163,3),2)</f>
      </c>
      <c s="36" t="s">
        <v>333</v>
      </c>
      <c>
        <f>(M163*21)/100</f>
      </c>
      <c t="s">
        <v>27</v>
      </c>
    </row>
    <row r="164" spans="1:5" ht="25.5">
      <c r="A164" s="35" t="s">
        <v>55</v>
      </c>
      <c r="E164" s="39" t="s">
        <v>2241</v>
      </c>
    </row>
    <row r="165" spans="1:5" ht="38.25">
      <c r="A165" s="35" t="s">
        <v>57</v>
      </c>
      <c r="E165" s="40" t="s">
        <v>2242</v>
      </c>
    </row>
    <row r="166" spans="1:5" ht="409.5">
      <c r="A166" t="s">
        <v>59</v>
      </c>
      <c r="E166" s="39" t="s">
        <v>2238</v>
      </c>
    </row>
    <row r="167" spans="1:16" ht="12.75">
      <c r="A167" t="s">
        <v>49</v>
      </c>
      <c s="34" t="s">
        <v>216</v>
      </c>
      <c s="34" t="s">
        <v>2243</v>
      </c>
      <c s="35" t="s">
        <v>5</v>
      </c>
      <c s="6" t="s">
        <v>2244</v>
      </c>
      <c s="36" t="s">
        <v>318</v>
      </c>
      <c s="37">
        <v>189</v>
      </c>
      <c s="36">
        <v>0</v>
      </c>
      <c s="36">
        <f>ROUND(G167*H167,6)</f>
      </c>
      <c r="L167" s="38">
        <v>0</v>
      </c>
      <c s="32">
        <f>ROUND(ROUND(L167,2)*ROUND(G167,3),2)</f>
      </c>
      <c s="36" t="s">
        <v>333</v>
      </c>
      <c>
        <f>(M167*21)/100</f>
      </c>
      <c t="s">
        <v>27</v>
      </c>
    </row>
    <row r="168" spans="1:5" ht="38.25">
      <c r="A168" s="35" t="s">
        <v>55</v>
      </c>
      <c r="E168" s="39" t="s">
        <v>2245</v>
      </c>
    </row>
    <row r="169" spans="1:5" ht="38.25">
      <c r="A169" s="35" t="s">
        <v>57</v>
      </c>
      <c r="E169" s="40" t="s">
        <v>2246</v>
      </c>
    </row>
    <row r="170" spans="1:5" ht="38.25">
      <c r="A170" t="s">
        <v>59</v>
      </c>
      <c r="E170" s="39" t="s">
        <v>2247</v>
      </c>
    </row>
    <row r="171" spans="1:13" ht="12.75">
      <c r="A171" t="s">
        <v>46</v>
      </c>
      <c r="C171" s="31" t="s">
        <v>27</v>
      </c>
      <c r="E171" s="33" t="s">
        <v>2248</v>
      </c>
      <c r="J171" s="32">
        <f>0</f>
      </c>
      <c s="32">
        <f>0</f>
      </c>
      <c s="32">
        <f>0+L172+L176+L180+L184+L188+L192+L196+L200+L204</f>
      </c>
      <c s="32">
        <f>0+M172+M176+M180+M184+M188+M192+M196+M200+M204</f>
      </c>
    </row>
    <row r="172" spans="1:16" ht="12.75">
      <c r="A172" t="s">
        <v>49</v>
      </c>
      <c s="34" t="s">
        <v>220</v>
      </c>
      <c s="34" t="s">
        <v>2249</v>
      </c>
      <c s="35" t="s">
        <v>5</v>
      </c>
      <c s="6" t="s">
        <v>2250</v>
      </c>
      <c s="36" t="s">
        <v>318</v>
      </c>
      <c s="37">
        <v>1135.5</v>
      </c>
      <c s="36">
        <v>0</v>
      </c>
      <c s="36">
        <f>ROUND(G172*H172,6)</f>
      </c>
      <c r="L172" s="38">
        <v>0</v>
      </c>
      <c s="32">
        <f>ROUND(ROUND(L172,2)*ROUND(G172,3),2)</f>
      </c>
      <c s="36" t="s">
        <v>54</v>
      </c>
      <c>
        <f>(M172*21)/100</f>
      </c>
      <c t="s">
        <v>27</v>
      </c>
    </row>
    <row r="173" spans="1:5" ht="12.75">
      <c r="A173" s="35" t="s">
        <v>55</v>
      </c>
      <c r="E173" s="39" t="s">
        <v>2251</v>
      </c>
    </row>
    <row r="174" spans="1:5" ht="38.25">
      <c r="A174" s="35" t="s">
        <v>57</v>
      </c>
      <c r="E174" s="40" t="s">
        <v>2252</v>
      </c>
    </row>
    <row r="175" spans="1:5" ht="25.5">
      <c r="A175" t="s">
        <v>59</v>
      </c>
      <c r="E175" s="39" t="s">
        <v>2253</v>
      </c>
    </row>
    <row r="176" spans="1:16" ht="12.75">
      <c r="A176" t="s">
        <v>49</v>
      </c>
      <c s="34" t="s">
        <v>223</v>
      </c>
      <c s="34" t="s">
        <v>2254</v>
      </c>
      <c s="35" t="s">
        <v>5</v>
      </c>
      <c s="6" t="s">
        <v>2255</v>
      </c>
      <c s="36" t="s">
        <v>53</v>
      </c>
      <c s="37">
        <v>378.5</v>
      </c>
      <c s="36">
        <v>0</v>
      </c>
      <c s="36">
        <f>ROUND(G176*H176,6)</f>
      </c>
      <c r="L176" s="38">
        <v>0</v>
      </c>
      <c s="32">
        <f>ROUND(ROUND(L176,2)*ROUND(G176,3),2)</f>
      </c>
      <c s="36" t="s">
        <v>54</v>
      </c>
      <c>
        <f>(M176*21)/100</f>
      </c>
      <c t="s">
        <v>27</v>
      </c>
    </row>
    <row r="177" spans="1:5" ht="12.75">
      <c r="A177" s="35" t="s">
        <v>55</v>
      </c>
      <c r="E177" s="39" t="s">
        <v>2256</v>
      </c>
    </row>
    <row r="178" spans="1:5" ht="38.25">
      <c r="A178" s="35" t="s">
        <v>57</v>
      </c>
      <c r="E178" s="40" t="s">
        <v>2257</v>
      </c>
    </row>
    <row r="179" spans="1:5" ht="267.75">
      <c r="A179" t="s">
        <v>59</v>
      </c>
      <c r="E179" s="39" t="s">
        <v>2258</v>
      </c>
    </row>
    <row r="180" spans="1:16" ht="12.75">
      <c r="A180" t="s">
        <v>49</v>
      </c>
      <c s="34" t="s">
        <v>227</v>
      </c>
      <c s="34" t="s">
        <v>2259</v>
      </c>
      <c s="35" t="s">
        <v>5</v>
      </c>
      <c s="6" t="s">
        <v>2260</v>
      </c>
      <c s="36" t="s">
        <v>297</v>
      </c>
      <c s="37">
        <v>3220.8</v>
      </c>
      <c s="36">
        <v>0</v>
      </c>
      <c s="36">
        <f>ROUND(G180*H180,6)</f>
      </c>
      <c r="L180" s="38">
        <v>0</v>
      </c>
      <c s="32">
        <f>ROUND(ROUND(L180,2)*ROUND(G180,3),2)</f>
      </c>
      <c s="36" t="s">
        <v>54</v>
      </c>
      <c>
        <f>(M180*21)/100</f>
      </c>
      <c t="s">
        <v>27</v>
      </c>
    </row>
    <row r="181" spans="1:5" ht="38.25">
      <c r="A181" s="35" t="s">
        <v>55</v>
      </c>
      <c r="E181" s="39" t="s">
        <v>2261</v>
      </c>
    </row>
    <row r="182" spans="1:5" ht="38.25">
      <c r="A182" s="35" t="s">
        <v>57</v>
      </c>
      <c r="E182" s="40" t="s">
        <v>2262</v>
      </c>
    </row>
    <row r="183" spans="1:5" ht="51">
      <c r="A183" t="s">
        <v>59</v>
      </c>
      <c r="E183" s="39" t="s">
        <v>2263</v>
      </c>
    </row>
    <row r="184" spans="1:16" ht="12.75">
      <c r="A184" t="s">
        <v>49</v>
      </c>
      <c s="34" t="s">
        <v>234</v>
      </c>
      <c s="34" t="s">
        <v>2264</v>
      </c>
      <c s="35" t="s">
        <v>5</v>
      </c>
      <c s="6" t="s">
        <v>2265</v>
      </c>
      <c s="36" t="s">
        <v>318</v>
      </c>
      <c s="37">
        <v>36198</v>
      </c>
      <c s="36">
        <v>0</v>
      </c>
      <c s="36">
        <f>ROUND(G184*H184,6)</f>
      </c>
      <c r="L184" s="38">
        <v>0</v>
      </c>
      <c s="32">
        <f>ROUND(ROUND(L184,2)*ROUND(G184,3),2)</f>
      </c>
      <c s="36" t="s">
        <v>54</v>
      </c>
      <c>
        <f>(M184*21)/100</f>
      </c>
      <c t="s">
        <v>27</v>
      </c>
    </row>
    <row r="185" spans="1:5" ht="12.75">
      <c r="A185" s="35" t="s">
        <v>55</v>
      </c>
      <c r="E185" s="39" t="s">
        <v>2266</v>
      </c>
    </row>
    <row r="186" spans="1:5" ht="38.25">
      <c r="A186" s="35" t="s">
        <v>57</v>
      </c>
      <c r="E186" s="40" t="s">
        <v>2267</v>
      </c>
    </row>
    <row r="187" spans="1:5" ht="216.75">
      <c r="A187" t="s">
        <v>59</v>
      </c>
      <c r="E187" s="39" t="s">
        <v>2268</v>
      </c>
    </row>
    <row r="188" spans="1:16" ht="12.75">
      <c r="A188" t="s">
        <v>49</v>
      </c>
      <c s="34" t="s">
        <v>238</v>
      </c>
      <c s="34" t="s">
        <v>2269</v>
      </c>
      <c s="35" t="s">
        <v>5</v>
      </c>
      <c s="6" t="s">
        <v>2270</v>
      </c>
      <c s="36" t="s">
        <v>74</v>
      </c>
      <c s="37">
        <v>98</v>
      </c>
      <c s="36">
        <v>0</v>
      </c>
      <c s="36">
        <f>ROUND(G188*H188,6)</f>
      </c>
      <c r="L188" s="38">
        <v>0</v>
      </c>
      <c s="32">
        <f>ROUND(ROUND(L188,2)*ROUND(G188,3),2)</f>
      </c>
      <c s="36" t="s">
        <v>54</v>
      </c>
      <c>
        <f>(M188*21)/100</f>
      </c>
      <c t="s">
        <v>27</v>
      </c>
    </row>
    <row r="189" spans="1:5" ht="25.5">
      <c r="A189" s="35" t="s">
        <v>55</v>
      </c>
      <c r="E189" s="39" t="s">
        <v>2271</v>
      </c>
    </row>
    <row r="190" spans="1:5" ht="38.25">
      <c r="A190" s="35" t="s">
        <v>57</v>
      </c>
      <c r="E190" s="40" t="s">
        <v>2272</v>
      </c>
    </row>
    <row r="191" spans="1:5" ht="51">
      <c r="A191" t="s">
        <v>59</v>
      </c>
      <c r="E191" s="39" t="s">
        <v>2273</v>
      </c>
    </row>
    <row r="192" spans="1:16" ht="12.75">
      <c r="A192" t="s">
        <v>49</v>
      </c>
      <c s="34" t="s">
        <v>242</v>
      </c>
      <c s="34" t="s">
        <v>2274</v>
      </c>
      <c s="35" t="s">
        <v>5</v>
      </c>
      <c s="6" t="s">
        <v>2275</v>
      </c>
      <c s="36" t="s">
        <v>318</v>
      </c>
      <c s="37">
        <v>11448</v>
      </c>
      <c s="36">
        <v>0</v>
      </c>
      <c s="36">
        <f>ROUND(G192*H192,6)</f>
      </c>
      <c r="L192" s="38">
        <v>0</v>
      </c>
      <c s="32">
        <f>ROUND(ROUND(L192,2)*ROUND(G192,3),2)</f>
      </c>
      <c s="36" t="s">
        <v>54</v>
      </c>
      <c>
        <f>(M192*21)/100</f>
      </c>
      <c t="s">
        <v>27</v>
      </c>
    </row>
    <row r="193" spans="1:5" ht="38.25">
      <c r="A193" s="35" t="s">
        <v>55</v>
      </c>
      <c r="E193" s="39" t="s">
        <v>2276</v>
      </c>
    </row>
    <row r="194" spans="1:5" ht="38.25">
      <c r="A194" s="35" t="s">
        <v>57</v>
      </c>
      <c r="E194" s="40" t="s">
        <v>2277</v>
      </c>
    </row>
    <row r="195" spans="1:5" ht="191.25">
      <c r="A195" t="s">
        <v>59</v>
      </c>
      <c r="E195" s="39" t="s">
        <v>2278</v>
      </c>
    </row>
    <row r="196" spans="1:16" ht="12.75">
      <c r="A196" t="s">
        <v>49</v>
      </c>
      <c s="34" t="s">
        <v>246</v>
      </c>
      <c s="34" t="s">
        <v>2279</v>
      </c>
      <c s="35" t="s">
        <v>5</v>
      </c>
      <c s="6" t="s">
        <v>2280</v>
      </c>
      <c s="36" t="s">
        <v>53</v>
      </c>
      <c s="37">
        <v>2446.154</v>
      </c>
      <c s="36">
        <v>0</v>
      </c>
      <c s="36">
        <f>ROUND(G196*H196,6)</f>
      </c>
      <c r="L196" s="38">
        <v>0</v>
      </c>
      <c s="32">
        <f>ROUND(ROUND(L196,2)*ROUND(G196,3),2)</f>
      </c>
      <c s="36" t="s">
        <v>333</v>
      </c>
      <c>
        <f>(M196*21)/100</f>
      </c>
      <c t="s">
        <v>27</v>
      </c>
    </row>
    <row r="197" spans="1:5" ht="12.75">
      <c r="A197" s="35" t="s">
        <v>55</v>
      </c>
      <c r="E197" s="39" t="s">
        <v>2281</v>
      </c>
    </row>
    <row r="198" spans="1:5" ht="38.25">
      <c r="A198" s="35" t="s">
        <v>57</v>
      </c>
      <c r="E198" s="40" t="s">
        <v>2282</v>
      </c>
    </row>
    <row r="199" spans="1:5" ht="51">
      <c r="A199" t="s">
        <v>59</v>
      </c>
      <c r="E199" s="39" t="s">
        <v>2283</v>
      </c>
    </row>
    <row r="200" spans="1:16" ht="12.75">
      <c r="A200" t="s">
        <v>49</v>
      </c>
      <c s="34" t="s">
        <v>250</v>
      </c>
      <c s="34" t="s">
        <v>2284</v>
      </c>
      <c s="35" t="s">
        <v>5</v>
      </c>
      <c s="6" t="s">
        <v>2285</v>
      </c>
      <c s="36" t="s">
        <v>332</v>
      </c>
      <c s="37">
        <v>153.38</v>
      </c>
      <c s="36">
        <v>0</v>
      </c>
      <c s="36">
        <f>ROUND(G200*H200,6)</f>
      </c>
      <c r="L200" s="38">
        <v>0</v>
      </c>
      <c s="32">
        <f>ROUND(ROUND(L200,2)*ROUND(G200,3),2)</f>
      </c>
      <c s="36" t="s">
        <v>333</v>
      </c>
      <c>
        <f>(M200*21)/100</f>
      </c>
      <c t="s">
        <v>27</v>
      </c>
    </row>
    <row r="201" spans="1:5" ht="51">
      <c r="A201" s="35" t="s">
        <v>55</v>
      </c>
      <c r="E201" s="39" t="s">
        <v>2286</v>
      </c>
    </row>
    <row r="202" spans="1:5" ht="51">
      <c r="A202" s="35" t="s">
        <v>57</v>
      </c>
      <c r="E202" s="40" t="s">
        <v>2287</v>
      </c>
    </row>
    <row r="203" spans="1:5" ht="38.25">
      <c r="A203" t="s">
        <v>59</v>
      </c>
      <c r="E203" s="39" t="s">
        <v>2288</v>
      </c>
    </row>
    <row r="204" spans="1:16" ht="12.75">
      <c r="A204" t="s">
        <v>49</v>
      </c>
      <c s="34" t="s">
        <v>254</v>
      </c>
      <c s="34" t="s">
        <v>2289</v>
      </c>
      <c s="35" t="s">
        <v>5</v>
      </c>
      <c s="6" t="s">
        <v>2290</v>
      </c>
      <c s="36" t="s">
        <v>297</v>
      </c>
      <c s="37">
        <v>176.25</v>
      </c>
      <c s="36">
        <v>0</v>
      </c>
      <c s="36">
        <f>ROUND(G204*H204,6)</f>
      </c>
      <c r="L204" s="38">
        <v>0</v>
      </c>
      <c s="32">
        <f>ROUND(ROUND(L204,2)*ROUND(G204,3),2)</f>
      </c>
      <c s="36" t="s">
        <v>333</v>
      </c>
      <c>
        <f>(M204*21)/100</f>
      </c>
      <c t="s">
        <v>27</v>
      </c>
    </row>
    <row r="205" spans="1:5" ht="25.5">
      <c r="A205" s="35" t="s">
        <v>55</v>
      </c>
      <c r="E205" s="39" t="s">
        <v>2291</v>
      </c>
    </row>
    <row r="206" spans="1:5" ht="38.25">
      <c r="A206" s="35" t="s">
        <v>57</v>
      </c>
      <c r="E206" s="40" t="s">
        <v>2292</v>
      </c>
    </row>
    <row r="207" spans="1:5" ht="25.5">
      <c r="A207" t="s">
        <v>59</v>
      </c>
      <c r="E207" s="39" t="s">
        <v>2293</v>
      </c>
    </row>
    <row r="208" spans="1:13" ht="12.75">
      <c r="A208" t="s">
        <v>46</v>
      </c>
      <c r="C208" s="31" t="s">
        <v>67</v>
      </c>
      <c r="E208" s="33" t="s">
        <v>2294</v>
      </c>
      <c r="J208" s="32">
        <f>0</f>
      </c>
      <c s="32">
        <f>0</f>
      </c>
      <c s="32">
        <f>0+L209+L213+L217</f>
      </c>
      <c s="32">
        <f>0+M209+M213+M217</f>
      </c>
    </row>
    <row r="209" spans="1:16" ht="12.75">
      <c r="A209" t="s">
        <v>49</v>
      </c>
      <c s="34" t="s">
        <v>258</v>
      </c>
      <c s="34" t="s">
        <v>2295</v>
      </c>
      <c s="35" t="s">
        <v>5</v>
      </c>
      <c s="6" t="s">
        <v>2296</v>
      </c>
      <c s="36" t="s">
        <v>297</v>
      </c>
      <c s="37">
        <v>3.3</v>
      </c>
      <c s="36">
        <v>0</v>
      </c>
      <c s="36">
        <f>ROUND(G209*H209,6)</f>
      </c>
      <c r="L209" s="38">
        <v>0</v>
      </c>
      <c s="32">
        <f>ROUND(ROUND(L209,2)*ROUND(G209,3),2)</f>
      </c>
      <c s="36" t="s">
        <v>54</v>
      </c>
      <c>
        <f>(M209*21)/100</f>
      </c>
      <c t="s">
        <v>27</v>
      </c>
    </row>
    <row r="210" spans="1:5" ht="12.75">
      <c r="A210" s="35" t="s">
        <v>55</v>
      </c>
      <c r="E210" s="39" t="s">
        <v>2297</v>
      </c>
    </row>
    <row r="211" spans="1:5" ht="38.25">
      <c r="A211" s="35" t="s">
        <v>57</v>
      </c>
      <c r="E211" s="40" t="s">
        <v>2298</v>
      </c>
    </row>
    <row r="212" spans="1:5" ht="38.25">
      <c r="A212" t="s">
        <v>59</v>
      </c>
      <c r="E212" s="39" t="s">
        <v>2299</v>
      </c>
    </row>
    <row r="213" spans="1:16" ht="12.75">
      <c r="A213" t="s">
        <v>49</v>
      </c>
      <c s="34" t="s">
        <v>262</v>
      </c>
      <c s="34" t="s">
        <v>2300</v>
      </c>
      <c s="35" t="s">
        <v>5</v>
      </c>
      <c s="6" t="s">
        <v>2301</v>
      </c>
      <c s="36" t="s">
        <v>297</v>
      </c>
      <c s="37">
        <v>7066.8</v>
      </c>
      <c s="36">
        <v>0</v>
      </c>
      <c s="36">
        <f>ROUND(G213*H213,6)</f>
      </c>
      <c r="L213" s="38">
        <v>0</v>
      </c>
      <c s="32">
        <f>ROUND(ROUND(L213,2)*ROUND(G213,3),2)</f>
      </c>
      <c s="36" t="s">
        <v>54</v>
      </c>
      <c>
        <f>(M213*21)/100</f>
      </c>
      <c t="s">
        <v>27</v>
      </c>
    </row>
    <row r="214" spans="1:5" ht="12.75">
      <c r="A214" s="35" t="s">
        <v>55</v>
      </c>
      <c r="E214" s="39" t="s">
        <v>5</v>
      </c>
    </row>
    <row r="215" spans="1:5" ht="38.25">
      <c r="A215" s="35" t="s">
        <v>57</v>
      </c>
      <c r="E215" s="40" t="s">
        <v>2302</v>
      </c>
    </row>
    <row r="216" spans="1:5" ht="51">
      <c r="A216" t="s">
        <v>59</v>
      </c>
      <c r="E216" s="39" t="s">
        <v>2303</v>
      </c>
    </row>
    <row r="217" spans="1:16" ht="12.75">
      <c r="A217" t="s">
        <v>49</v>
      </c>
      <c s="34" t="s">
        <v>268</v>
      </c>
      <c s="34" t="s">
        <v>2304</v>
      </c>
      <c s="35" t="s">
        <v>5</v>
      </c>
      <c s="6" t="s">
        <v>2305</v>
      </c>
      <c s="36" t="s">
        <v>297</v>
      </c>
      <c s="37">
        <v>2.25</v>
      </c>
      <c s="36">
        <v>0</v>
      </c>
      <c s="36">
        <f>ROUND(G217*H217,6)</f>
      </c>
      <c r="L217" s="38">
        <v>0</v>
      </c>
      <c s="32">
        <f>ROUND(ROUND(L217,2)*ROUND(G217,3),2)</f>
      </c>
      <c s="36" t="s">
        <v>54</v>
      </c>
      <c>
        <f>(M217*21)/100</f>
      </c>
      <c t="s">
        <v>27</v>
      </c>
    </row>
    <row r="218" spans="1:5" ht="12.75">
      <c r="A218" s="35" t="s">
        <v>55</v>
      </c>
      <c r="E218" s="39" t="s">
        <v>2297</v>
      </c>
    </row>
    <row r="219" spans="1:5" ht="38.25">
      <c r="A219" s="35" t="s">
        <v>57</v>
      </c>
      <c r="E219" s="40" t="s">
        <v>2306</v>
      </c>
    </row>
    <row r="220" spans="1:5" ht="191.25">
      <c r="A220" t="s">
        <v>59</v>
      </c>
      <c r="E220" s="39" t="s">
        <v>2307</v>
      </c>
    </row>
    <row r="221" spans="1:13" ht="12.75">
      <c r="A221" t="s">
        <v>46</v>
      </c>
      <c r="C221" s="31" t="s">
        <v>71</v>
      </c>
      <c r="E221" s="33" t="s">
        <v>2308</v>
      </c>
      <c r="J221" s="32">
        <f>0</f>
      </c>
      <c s="32">
        <f>0</f>
      </c>
      <c s="32">
        <f>0+L222+L226+L230+L234+L238+L242+L246+L250+L254+L258</f>
      </c>
      <c s="32">
        <f>0+M222+M226+M230+M234+M238+M242+M246+M250+M254+M258</f>
      </c>
    </row>
    <row r="222" spans="1:16" ht="25.5">
      <c r="A222" t="s">
        <v>49</v>
      </c>
      <c s="34" t="s">
        <v>274</v>
      </c>
      <c s="34" t="s">
        <v>2309</v>
      </c>
      <c s="35" t="s">
        <v>5</v>
      </c>
      <c s="6" t="s">
        <v>2310</v>
      </c>
      <c s="36" t="s">
        <v>297</v>
      </c>
      <c s="37">
        <v>3838.2</v>
      </c>
      <c s="36">
        <v>0</v>
      </c>
      <c s="36">
        <f>ROUND(G222*H222,6)</f>
      </c>
      <c r="L222" s="38">
        <v>0</v>
      </c>
      <c s="32">
        <f>ROUND(ROUND(L222,2)*ROUND(G222,3),2)</f>
      </c>
      <c s="36" t="s">
        <v>54</v>
      </c>
      <c>
        <f>(M222*21)/100</f>
      </c>
      <c t="s">
        <v>27</v>
      </c>
    </row>
    <row r="223" spans="1:5" ht="12.75">
      <c r="A223" s="35" t="s">
        <v>55</v>
      </c>
      <c r="E223" s="39" t="s">
        <v>5</v>
      </c>
    </row>
    <row r="224" spans="1:5" ht="38.25">
      <c r="A224" s="35" t="s">
        <v>57</v>
      </c>
      <c r="E224" s="40" t="s">
        <v>2311</v>
      </c>
    </row>
    <row r="225" spans="1:5" ht="409.5">
      <c r="A225" t="s">
        <v>59</v>
      </c>
      <c r="E225" s="39" t="s">
        <v>2312</v>
      </c>
    </row>
    <row r="226" spans="1:16" ht="25.5">
      <c r="A226" t="s">
        <v>49</v>
      </c>
      <c s="34" t="s">
        <v>279</v>
      </c>
      <c s="34" t="s">
        <v>2313</v>
      </c>
      <c s="35" t="s">
        <v>5</v>
      </c>
      <c s="6" t="s">
        <v>2314</v>
      </c>
      <c s="36" t="s">
        <v>297</v>
      </c>
      <c s="37">
        <v>671</v>
      </c>
      <c s="36">
        <v>0</v>
      </c>
      <c s="36">
        <f>ROUND(G226*H226,6)</f>
      </c>
      <c r="L226" s="38">
        <v>0</v>
      </c>
      <c s="32">
        <f>ROUND(ROUND(L226,2)*ROUND(G226,3),2)</f>
      </c>
      <c s="36" t="s">
        <v>54</v>
      </c>
      <c>
        <f>(M226*21)/100</f>
      </c>
      <c t="s">
        <v>27</v>
      </c>
    </row>
    <row r="227" spans="1:5" ht="12.75">
      <c r="A227" s="35" t="s">
        <v>55</v>
      </c>
      <c r="E227" s="39" t="s">
        <v>2315</v>
      </c>
    </row>
    <row r="228" spans="1:5" ht="38.25">
      <c r="A228" s="35" t="s">
        <v>57</v>
      </c>
      <c r="E228" s="40" t="s">
        <v>2316</v>
      </c>
    </row>
    <row r="229" spans="1:5" ht="409.5">
      <c r="A229" t="s">
        <v>59</v>
      </c>
      <c r="E229" s="39" t="s">
        <v>2317</v>
      </c>
    </row>
    <row r="230" spans="1:16" ht="25.5">
      <c r="A230" t="s">
        <v>49</v>
      </c>
      <c s="34" t="s">
        <v>282</v>
      </c>
      <c s="34" t="s">
        <v>2318</v>
      </c>
      <c s="35" t="s">
        <v>5</v>
      </c>
      <c s="6" t="s">
        <v>2319</v>
      </c>
      <c s="36" t="s">
        <v>297</v>
      </c>
      <c s="37">
        <v>4667</v>
      </c>
      <c s="36">
        <v>0</v>
      </c>
      <c s="36">
        <f>ROUND(G230*H230,6)</f>
      </c>
      <c r="L230" s="38">
        <v>0</v>
      </c>
      <c s="32">
        <f>ROUND(ROUND(L230,2)*ROUND(G230,3),2)</f>
      </c>
      <c s="36" t="s">
        <v>54</v>
      </c>
      <c>
        <f>(M230*21)/100</f>
      </c>
      <c t="s">
        <v>27</v>
      </c>
    </row>
    <row r="231" spans="1:5" ht="12.75">
      <c r="A231" s="35" t="s">
        <v>55</v>
      </c>
      <c r="E231" s="39" t="s">
        <v>2320</v>
      </c>
    </row>
    <row r="232" spans="1:5" ht="38.25">
      <c r="A232" s="35" t="s">
        <v>57</v>
      </c>
      <c r="E232" s="40" t="s">
        <v>2321</v>
      </c>
    </row>
    <row r="233" spans="1:5" ht="409.5">
      <c r="A233" t="s">
        <v>59</v>
      </c>
      <c r="E233" s="39" t="s">
        <v>2317</v>
      </c>
    </row>
    <row r="234" spans="1:16" ht="25.5">
      <c r="A234" t="s">
        <v>49</v>
      </c>
      <c s="34" t="s">
        <v>287</v>
      </c>
      <c s="34" t="s">
        <v>2322</v>
      </c>
      <c s="35" t="s">
        <v>5</v>
      </c>
      <c s="6" t="s">
        <v>2323</v>
      </c>
      <c s="36" t="s">
        <v>318</v>
      </c>
      <c s="37">
        <v>3052.8</v>
      </c>
      <c s="36">
        <v>0</v>
      </c>
      <c s="36">
        <f>ROUND(G234*H234,6)</f>
      </c>
      <c r="L234" s="38">
        <v>0</v>
      </c>
      <c s="32">
        <f>ROUND(ROUND(L234,2)*ROUND(G234,3),2)</f>
      </c>
      <c s="36" t="s">
        <v>54</v>
      </c>
      <c>
        <f>(M234*21)/100</f>
      </c>
      <c t="s">
        <v>27</v>
      </c>
    </row>
    <row r="235" spans="1:5" ht="12.75">
      <c r="A235" s="35" t="s">
        <v>55</v>
      </c>
      <c r="E235" s="39" t="s">
        <v>2324</v>
      </c>
    </row>
    <row r="236" spans="1:5" ht="38.25">
      <c r="A236" s="35" t="s">
        <v>57</v>
      </c>
      <c r="E236" s="40" t="s">
        <v>2325</v>
      </c>
    </row>
    <row r="237" spans="1:5" ht="318.75">
      <c r="A237" t="s">
        <v>59</v>
      </c>
      <c r="E237" s="39" t="s">
        <v>2326</v>
      </c>
    </row>
    <row r="238" spans="1:16" ht="25.5">
      <c r="A238" t="s">
        <v>49</v>
      </c>
      <c s="34" t="s">
        <v>489</v>
      </c>
      <c s="34" t="s">
        <v>2327</v>
      </c>
      <c s="35" t="s">
        <v>5</v>
      </c>
      <c s="6" t="s">
        <v>2328</v>
      </c>
      <c s="36" t="s">
        <v>318</v>
      </c>
      <c s="37">
        <v>8755.2</v>
      </c>
      <c s="36">
        <v>0</v>
      </c>
      <c s="36">
        <f>ROUND(G238*H238,6)</f>
      </c>
      <c r="L238" s="38">
        <v>0</v>
      </c>
      <c s="32">
        <f>ROUND(ROUND(L238,2)*ROUND(G238,3),2)</f>
      </c>
      <c s="36" t="s">
        <v>54</v>
      </c>
      <c>
        <f>(M238*21)/100</f>
      </c>
      <c t="s">
        <v>27</v>
      </c>
    </row>
    <row r="239" spans="1:5" ht="63.75">
      <c r="A239" s="35" t="s">
        <v>55</v>
      </c>
      <c r="E239" s="39" t="s">
        <v>2329</v>
      </c>
    </row>
    <row r="240" spans="1:5" ht="38.25">
      <c r="A240" s="35" t="s">
        <v>57</v>
      </c>
      <c r="E240" s="40" t="s">
        <v>2330</v>
      </c>
    </row>
    <row r="241" spans="1:5" ht="318.75">
      <c r="A241" t="s">
        <v>59</v>
      </c>
      <c r="E241" s="39" t="s">
        <v>2326</v>
      </c>
    </row>
    <row r="242" spans="1:16" ht="12.75">
      <c r="A242" t="s">
        <v>49</v>
      </c>
      <c s="34" t="s">
        <v>492</v>
      </c>
      <c s="34" t="s">
        <v>2331</v>
      </c>
      <c s="35" t="s">
        <v>5</v>
      </c>
      <c s="6" t="s">
        <v>2332</v>
      </c>
      <c s="36" t="s">
        <v>297</v>
      </c>
      <c s="37">
        <v>13523.5</v>
      </c>
      <c s="36">
        <v>0</v>
      </c>
      <c s="36">
        <f>ROUND(G242*H242,6)</f>
      </c>
      <c r="L242" s="38">
        <v>0</v>
      </c>
      <c s="32">
        <f>ROUND(ROUND(L242,2)*ROUND(G242,3),2)</f>
      </c>
      <c s="36" t="s">
        <v>54</v>
      </c>
      <c>
        <f>(M242*21)/100</f>
      </c>
      <c t="s">
        <v>27</v>
      </c>
    </row>
    <row r="243" spans="1:5" ht="12.75">
      <c r="A243" s="35" t="s">
        <v>55</v>
      </c>
      <c r="E243" s="39" t="s">
        <v>2333</v>
      </c>
    </row>
    <row r="244" spans="1:5" ht="63.75">
      <c r="A244" s="35" t="s">
        <v>57</v>
      </c>
      <c r="E244" s="40" t="s">
        <v>2334</v>
      </c>
    </row>
    <row r="245" spans="1:5" ht="89.25">
      <c r="A245" t="s">
        <v>59</v>
      </c>
      <c r="E245" s="39" t="s">
        <v>2335</v>
      </c>
    </row>
    <row r="246" spans="1:16" ht="12.75">
      <c r="A246" t="s">
        <v>49</v>
      </c>
      <c s="34" t="s">
        <v>495</v>
      </c>
      <c s="34" t="s">
        <v>2336</v>
      </c>
      <c s="35" t="s">
        <v>5</v>
      </c>
      <c s="6" t="s">
        <v>2337</v>
      </c>
      <c s="36" t="s">
        <v>318</v>
      </c>
      <c s="37">
        <v>30150</v>
      </c>
      <c s="36">
        <v>0</v>
      </c>
      <c s="36">
        <f>ROUND(G246*H246,6)</f>
      </c>
      <c r="L246" s="38">
        <v>0</v>
      </c>
      <c s="32">
        <f>ROUND(ROUND(L246,2)*ROUND(G246,3),2)</f>
      </c>
      <c s="36" t="s">
        <v>54</v>
      </c>
      <c>
        <f>(M246*21)/100</f>
      </c>
      <c t="s">
        <v>27</v>
      </c>
    </row>
    <row r="247" spans="1:5" ht="12.75">
      <c r="A247" s="35" t="s">
        <v>55</v>
      </c>
      <c r="E247" s="39" t="s">
        <v>2338</v>
      </c>
    </row>
    <row r="248" spans="1:5" ht="38.25">
      <c r="A248" s="35" t="s">
        <v>57</v>
      </c>
      <c r="E248" s="40" t="s">
        <v>2339</v>
      </c>
    </row>
    <row r="249" spans="1:5" ht="89.25">
      <c r="A249" t="s">
        <v>59</v>
      </c>
      <c r="E249" s="39" t="s">
        <v>2340</v>
      </c>
    </row>
    <row r="250" spans="1:16" ht="12.75">
      <c r="A250" t="s">
        <v>49</v>
      </c>
      <c s="34" t="s">
        <v>499</v>
      </c>
      <c s="34" t="s">
        <v>2341</v>
      </c>
      <c s="35" t="s">
        <v>5</v>
      </c>
      <c s="6" t="s">
        <v>2342</v>
      </c>
      <c s="36" t="s">
        <v>318</v>
      </c>
      <c s="37">
        <v>600</v>
      </c>
      <c s="36">
        <v>0</v>
      </c>
      <c s="36">
        <f>ROUND(G250*H250,6)</f>
      </c>
      <c r="L250" s="38">
        <v>0</v>
      </c>
      <c s="32">
        <f>ROUND(ROUND(L250,2)*ROUND(G250,3),2)</f>
      </c>
      <c s="36" t="s">
        <v>54</v>
      </c>
      <c>
        <f>(M250*21)/100</f>
      </c>
      <c t="s">
        <v>27</v>
      </c>
    </row>
    <row r="251" spans="1:5" ht="12.75">
      <c r="A251" s="35" t="s">
        <v>55</v>
      </c>
      <c r="E251" s="39" t="s">
        <v>5</v>
      </c>
    </row>
    <row r="252" spans="1:5" ht="38.25">
      <c r="A252" s="35" t="s">
        <v>57</v>
      </c>
      <c r="E252" s="40" t="s">
        <v>2343</v>
      </c>
    </row>
    <row r="253" spans="1:5" ht="216.75">
      <c r="A253" t="s">
        <v>59</v>
      </c>
      <c r="E253" s="39" t="s">
        <v>2344</v>
      </c>
    </row>
    <row r="254" spans="1:16" ht="12.75">
      <c r="A254" t="s">
        <v>49</v>
      </c>
      <c s="34" t="s">
        <v>502</v>
      </c>
      <c s="34" t="s">
        <v>2345</v>
      </c>
      <c s="35" t="s">
        <v>5</v>
      </c>
      <c s="6" t="s">
        <v>2346</v>
      </c>
      <c s="36" t="s">
        <v>297</v>
      </c>
      <c s="37">
        <v>1507.5</v>
      </c>
      <c s="36">
        <v>0</v>
      </c>
      <c s="36">
        <f>ROUND(G254*H254,6)</f>
      </c>
      <c r="L254" s="38">
        <v>0</v>
      </c>
      <c s="32">
        <f>ROUND(ROUND(L254,2)*ROUND(G254,3),2)</f>
      </c>
      <c s="36" t="s">
        <v>54</v>
      </c>
      <c>
        <f>(M254*21)/100</f>
      </c>
      <c t="s">
        <v>27</v>
      </c>
    </row>
    <row r="255" spans="1:5" ht="12.75">
      <c r="A255" s="35" t="s">
        <v>55</v>
      </c>
      <c r="E255" s="39" t="s">
        <v>2338</v>
      </c>
    </row>
    <row r="256" spans="1:5" ht="38.25">
      <c r="A256" s="35" t="s">
        <v>57</v>
      </c>
      <c r="E256" s="40" t="s">
        <v>2180</v>
      </c>
    </row>
    <row r="257" spans="1:5" ht="306">
      <c r="A257" t="s">
        <v>59</v>
      </c>
      <c r="E257" s="39" t="s">
        <v>2347</v>
      </c>
    </row>
    <row r="258" spans="1:16" ht="12.75">
      <c r="A258" t="s">
        <v>49</v>
      </c>
      <c s="34" t="s">
        <v>506</v>
      </c>
      <c s="34" t="s">
        <v>2348</v>
      </c>
      <c s="35" t="s">
        <v>5</v>
      </c>
      <c s="6" t="s">
        <v>2349</v>
      </c>
      <c s="36" t="s">
        <v>318</v>
      </c>
      <c s="37">
        <v>20065</v>
      </c>
      <c s="36">
        <v>0</v>
      </c>
      <c s="36">
        <f>ROUND(G258*H258,6)</f>
      </c>
      <c r="L258" s="38">
        <v>0</v>
      </c>
      <c s="32">
        <f>ROUND(ROUND(L258,2)*ROUND(G258,3),2)</f>
      </c>
      <c s="36" t="s">
        <v>333</v>
      </c>
      <c>
        <f>(M258*21)/100</f>
      </c>
      <c t="s">
        <v>27</v>
      </c>
    </row>
    <row r="259" spans="1:5" ht="12.75">
      <c r="A259" s="35" t="s">
        <v>55</v>
      </c>
      <c r="E259" s="39" t="s">
        <v>2216</v>
      </c>
    </row>
    <row r="260" spans="1:5" ht="38.25">
      <c r="A260" s="35" t="s">
        <v>57</v>
      </c>
      <c r="E260" s="40" t="s">
        <v>2350</v>
      </c>
    </row>
    <row r="261" spans="1:5" ht="229.5">
      <c r="A261" t="s">
        <v>59</v>
      </c>
      <c r="E261" s="39" t="s">
        <v>2351</v>
      </c>
    </row>
    <row r="262" spans="1:13" ht="12.75">
      <c r="A262" t="s">
        <v>46</v>
      </c>
      <c r="C262" s="31" t="s">
        <v>80</v>
      </c>
      <c r="E262" s="33" t="s">
        <v>2352</v>
      </c>
      <c r="J262" s="32">
        <f>0</f>
      </c>
      <c s="32">
        <f>0</f>
      </c>
      <c s="32">
        <f>0+L263</f>
      </c>
      <c s="32">
        <f>0+M263</f>
      </c>
    </row>
    <row r="263" spans="1:16" ht="12.75">
      <c r="A263" t="s">
        <v>49</v>
      </c>
      <c s="34" t="s">
        <v>510</v>
      </c>
      <c s="34" t="s">
        <v>2353</v>
      </c>
      <c s="35" t="s">
        <v>5</v>
      </c>
      <c s="6" t="s">
        <v>363</v>
      </c>
      <c s="36" t="s">
        <v>53</v>
      </c>
      <c s="37">
        <v>128</v>
      </c>
      <c s="36">
        <v>0</v>
      </c>
      <c s="36">
        <f>ROUND(G263*H263,6)</f>
      </c>
      <c r="L263" s="38">
        <v>0</v>
      </c>
      <c s="32">
        <f>ROUND(ROUND(L263,2)*ROUND(G263,3),2)</f>
      </c>
      <c s="36" t="s">
        <v>333</v>
      </c>
      <c>
        <f>(M263*21)/100</f>
      </c>
      <c t="s">
        <v>27</v>
      </c>
    </row>
    <row r="264" spans="1:5" ht="12.75">
      <c r="A264" s="35" t="s">
        <v>55</v>
      </c>
      <c r="E264" s="39" t="s">
        <v>2354</v>
      </c>
    </row>
    <row r="265" spans="1:5" ht="38.25">
      <c r="A265" s="35" t="s">
        <v>57</v>
      </c>
      <c r="E265" s="40" t="s">
        <v>2355</v>
      </c>
    </row>
    <row r="266" spans="1:5" ht="191.25">
      <c r="A266" t="s">
        <v>59</v>
      </c>
      <c r="E266" s="39" t="s">
        <v>2356</v>
      </c>
    </row>
    <row r="267" spans="1:13" ht="12.75">
      <c r="A267" t="s">
        <v>46</v>
      </c>
      <c r="C267" s="31" t="s">
        <v>86</v>
      </c>
      <c r="E267" s="33" t="s">
        <v>2357</v>
      </c>
      <c r="J267" s="32">
        <f>0</f>
      </c>
      <c s="32">
        <f>0</f>
      </c>
      <c s="32">
        <f>0+L268+L272</f>
      </c>
      <c s="32">
        <f>0+M268+M272</f>
      </c>
    </row>
    <row r="268" spans="1:16" ht="12.75">
      <c r="A268" t="s">
        <v>49</v>
      </c>
      <c s="34" t="s">
        <v>514</v>
      </c>
      <c s="34" t="s">
        <v>2358</v>
      </c>
      <c s="35" t="s">
        <v>5</v>
      </c>
      <c s="6" t="s">
        <v>2359</v>
      </c>
      <c s="36" t="s">
        <v>74</v>
      </c>
      <c s="37">
        <v>6</v>
      </c>
      <c s="36">
        <v>0</v>
      </c>
      <c s="36">
        <f>ROUND(G268*H268,6)</f>
      </c>
      <c r="L268" s="38">
        <v>0</v>
      </c>
      <c s="32">
        <f>ROUND(ROUND(L268,2)*ROUND(G268,3),2)</f>
      </c>
      <c s="36" t="s">
        <v>54</v>
      </c>
      <c>
        <f>(M268*21)/100</f>
      </c>
      <c t="s">
        <v>27</v>
      </c>
    </row>
    <row r="269" spans="1:5" ht="12.75">
      <c r="A269" s="35" t="s">
        <v>55</v>
      </c>
      <c r="E269" s="39" t="s">
        <v>2360</v>
      </c>
    </row>
    <row r="270" spans="1:5" ht="38.25">
      <c r="A270" s="35" t="s">
        <v>57</v>
      </c>
      <c r="E270" s="40" t="s">
        <v>2361</v>
      </c>
    </row>
    <row r="271" spans="1:5" ht="153">
      <c r="A271" t="s">
        <v>59</v>
      </c>
      <c r="E271" s="39" t="s">
        <v>2362</v>
      </c>
    </row>
    <row r="272" spans="1:16" ht="12.75">
      <c r="A272" t="s">
        <v>49</v>
      </c>
      <c s="34" t="s">
        <v>518</v>
      </c>
      <c s="34" t="s">
        <v>2363</v>
      </c>
      <c s="35" t="s">
        <v>5</v>
      </c>
      <c s="6" t="s">
        <v>2364</v>
      </c>
      <c s="36" t="s">
        <v>74</v>
      </c>
      <c s="37">
        <v>2</v>
      </c>
      <c s="36">
        <v>0</v>
      </c>
      <c s="36">
        <f>ROUND(G272*H272,6)</f>
      </c>
      <c r="L272" s="38">
        <v>0</v>
      </c>
      <c s="32">
        <f>ROUND(ROUND(L272,2)*ROUND(G272,3),2)</f>
      </c>
      <c s="36" t="s">
        <v>54</v>
      </c>
      <c>
        <f>(M272*21)/100</f>
      </c>
      <c t="s">
        <v>27</v>
      </c>
    </row>
    <row r="273" spans="1:5" ht="12.75">
      <c r="A273" s="35" t="s">
        <v>55</v>
      </c>
      <c r="E273" s="39" t="s">
        <v>2365</v>
      </c>
    </row>
    <row r="274" spans="1:5" ht="38.25">
      <c r="A274" s="35" t="s">
        <v>57</v>
      </c>
      <c r="E274" s="40" t="s">
        <v>2366</v>
      </c>
    </row>
    <row r="275" spans="1:5" ht="153">
      <c r="A275" t="s">
        <v>59</v>
      </c>
      <c r="E275" s="39" t="s">
        <v>2362</v>
      </c>
    </row>
    <row r="276" spans="1:13" ht="12.75">
      <c r="A276" t="s">
        <v>46</v>
      </c>
      <c r="C276" s="31" t="s">
        <v>90</v>
      </c>
      <c r="E276" s="33" t="s">
        <v>2367</v>
      </c>
      <c r="J276" s="32">
        <f>0</f>
      </c>
      <c s="32">
        <f>0</f>
      </c>
      <c s="32">
        <f>0+L277+L281+L285+L289+L293+L297+L301+L305</f>
      </c>
      <c s="32">
        <f>0+M277+M281+M285+M289+M293+M297+M301+M305</f>
      </c>
    </row>
    <row r="277" spans="1:16" ht="12.75">
      <c r="A277" t="s">
        <v>49</v>
      </c>
      <c s="34" t="s">
        <v>522</v>
      </c>
      <c s="34" t="s">
        <v>2368</v>
      </c>
      <c s="35" t="s">
        <v>5</v>
      </c>
      <c s="6" t="s">
        <v>2369</v>
      </c>
      <c s="36" t="s">
        <v>53</v>
      </c>
      <c s="37">
        <v>13.8</v>
      </c>
      <c s="36">
        <v>0</v>
      </c>
      <c s="36">
        <f>ROUND(G277*H277,6)</f>
      </c>
      <c r="L277" s="38">
        <v>0</v>
      </c>
      <c s="32">
        <f>ROUND(ROUND(L277,2)*ROUND(G277,3),2)</f>
      </c>
      <c s="36" t="s">
        <v>333</v>
      </c>
      <c>
        <f>(M277*21)/100</f>
      </c>
      <c t="s">
        <v>27</v>
      </c>
    </row>
    <row r="278" spans="1:5" ht="12.75">
      <c r="A278" s="35" t="s">
        <v>55</v>
      </c>
      <c r="E278" s="39" t="s">
        <v>2370</v>
      </c>
    </row>
    <row r="279" spans="1:5" ht="38.25">
      <c r="A279" s="35" t="s">
        <v>57</v>
      </c>
      <c r="E279" s="40" t="s">
        <v>2371</v>
      </c>
    </row>
    <row r="280" spans="1:5" ht="191.25">
      <c r="A280" t="s">
        <v>59</v>
      </c>
      <c r="E280" s="39" t="s">
        <v>2372</v>
      </c>
    </row>
    <row r="281" spans="1:16" ht="12.75">
      <c r="A281" t="s">
        <v>49</v>
      </c>
      <c s="34" t="s">
        <v>526</v>
      </c>
      <c s="34" t="s">
        <v>2373</v>
      </c>
      <c s="35" t="s">
        <v>5</v>
      </c>
      <c s="6" t="s">
        <v>2374</v>
      </c>
      <c s="36" t="s">
        <v>297</v>
      </c>
      <c s="37">
        <v>237.48</v>
      </c>
      <c s="36">
        <v>0</v>
      </c>
      <c s="36">
        <f>ROUND(G281*H281,6)</f>
      </c>
      <c r="L281" s="38">
        <v>0</v>
      </c>
      <c s="32">
        <f>ROUND(ROUND(L281,2)*ROUND(G281,3),2)</f>
      </c>
      <c s="36" t="s">
        <v>54</v>
      </c>
      <c>
        <f>(M281*21)/100</f>
      </c>
      <c t="s">
        <v>27</v>
      </c>
    </row>
    <row r="282" spans="1:5" ht="12.75">
      <c r="A282" s="35" t="s">
        <v>55</v>
      </c>
      <c r="E282" s="39" t="s">
        <v>5</v>
      </c>
    </row>
    <row r="283" spans="1:5" ht="38.25">
      <c r="A283" s="35" t="s">
        <v>57</v>
      </c>
      <c r="E283" s="40" t="s">
        <v>2375</v>
      </c>
    </row>
    <row r="284" spans="1:5" ht="153">
      <c r="A284" t="s">
        <v>59</v>
      </c>
      <c r="E284" s="39" t="s">
        <v>2376</v>
      </c>
    </row>
    <row r="285" spans="1:16" ht="12.75">
      <c r="A285" t="s">
        <v>49</v>
      </c>
      <c s="34" t="s">
        <v>529</v>
      </c>
      <c s="34" t="s">
        <v>2377</v>
      </c>
      <c s="35" t="s">
        <v>5</v>
      </c>
      <c s="6" t="s">
        <v>2378</v>
      </c>
      <c s="36" t="s">
        <v>297</v>
      </c>
      <c s="37">
        <v>32</v>
      </c>
      <c s="36">
        <v>0</v>
      </c>
      <c s="36">
        <f>ROUND(G285*H285,6)</f>
      </c>
      <c r="L285" s="38">
        <v>0</v>
      </c>
      <c s="32">
        <f>ROUND(ROUND(L285,2)*ROUND(G285,3),2)</f>
      </c>
      <c s="36" t="s">
        <v>54</v>
      </c>
      <c>
        <f>(M285*21)/100</f>
      </c>
      <c t="s">
        <v>27</v>
      </c>
    </row>
    <row r="286" spans="1:5" ht="12.75">
      <c r="A286" s="35" t="s">
        <v>55</v>
      </c>
      <c r="E286" s="39" t="s">
        <v>2379</v>
      </c>
    </row>
    <row r="287" spans="1:5" ht="38.25">
      <c r="A287" s="35" t="s">
        <v>57</v>
      </c>
      <c r="E287" s="40" t="s">
        <v>2380</v>
      </c>
    </row>
    <row r="288" spans="1:5" ht="89.25">
      <c r="A288" t="s">
        <v>59</v>
      </c>
      <c r="E288" s="39" t="s">
        <v>2381</v>
      </c>
    </row>
    <row r="289" spans="1:16" ht="12.75">
      <c r="A289" t="s">
        <v>49</v>
      </c>
      <c s="34" t="s">
        <v>532</v>
      </c>
      <c s="34" t="s">
        <v>2382</v>
      </c>
      <c s="35" t="s">
        <v>5</v>
      </c>
      <c s="6" t="s">
        <v>2383</v>
      </c>
      <c s="36" t="s">
        <v>1889</v>
      </c>
      <c s="37">
        <v>1</v>
      </c>
      <c s="36">
        <v>0</v>
      </c>
      <c s="36">
        <f>ROUND(G289*H289,6)</f>
      </c>
      <c r="L289" s="38">
        <v>0</v>
      </c>
      <c s="32">
        <f>ROUND(ROUND(L289,2)*ROUND(G289,3),2)</f>
      </c>
      <c s="36" t="s">
        <v>333</v>
      </c>
      <c>
        <f>(M289*21)/100</f>
      </c>
      <c t="s">
        <v>27</v>
      </c>
    </row>
    <row r="290" spans="1:5" ht="25.5">
      <c r="A290" s="35" t="s">
        <v>55</v>
      </c>
      <c r="E290" s="39" t="s">
        <v>2384</v>
      </c>
    </row>
    <row r="291" spans="1:5" ht="38.25">
      <c r="A291" s="35" t="s">
        <v>57</v>
      </c>
      <c r="E291" s="40" t="s">
        <v>2385</v>
      </c>
    </row>
    <row r="292" spans="1:5" ht="38.25">
      <c r="A292" t="s">
        <v>59</v>
      </c>
      <c r="E292" s="39" t="s">
        <v>2386</v>
      </c>
    </row>
    <row r="293" spans="1:16" ht="12.75">
      <c r="A293" t="s">
        <v>49</v>
      </c>
      <c s="34" t="s">
        <v>535</v>
      </c>
      <c s="34" t="s">
        <v>2387</v>
      </c>
      <c s="35" t="s">
        <v>5</v>
      </c>
      <c s="6" t="s">
        <v>2388</v>
      </c>
      <c s="36" t="s">
        <v>1889</v>
      </c>
      <c s="37">
        <v>1</v>
      </c>
      <c s="36">
        <v>0</v>
      </c>
      <c s="36">
        <f>ROUND(G293*H293,6)</f>
      </c>
      <c r="L293" s="38">
        <v>0</v>
      </c>
      <c s="32">
        <f>ROUND(ROUND(L293,2)*ROUND(G293,3),2)</f>
      </c>
      <c s="36" t="s">
        <v>333</v>
      </c>
      <c>
        <f>(M293*21)/100</f>
      </c>
      <c t="s">
        <v>27</v>
      </c>
    </row>
    <row r="294" spans="1:5" ht="38.25">
      <c r="A294" s="35" t="s">
        <v>55</v>
      </c>
      <c r="E294" s="39" t="s">
        <v>2389</v>
      </c>
    </row>
    <row r="295" spans="1:5" ht="38.25">
      <c r="A295" s="35" t="s">
        <v>57</v>
      </c>
      <c r="E295" s="40" t="s">
        <v>2385</v>
      </c>
    </row>
    <row r="296" spans="1:5" ht="89.25">
      <c r="A296" t="s">
        <v>59</v>
      </c>
      <c r="E296" s="39" t="s">
        <v>2390</v>
      </c>
    </row>
    <row r="297" spans="1:16" ht="12.75">
      <c r="A297" t="s">
        <v>49</v>
      </c>
      <c s="34" t="s">
        <v>539</v>
      </c>
      <c s="34" t="s">
        <v>2391</v>
      </c>
      <c s="35" t="s">
        <v>5</v>
      </c>
      <c s="6" t="s">
        <v>2392</v>
      </c>
      <c s="36" t="s">
        <v>2393</v>
      </c>
      <c s="37">
        <v>30</v>
      </c>
      <c s="36">
        <v>0</v>
      </c>
      <c s="36">
        <f>ROUND(G297*H297,6)</f>
      </c>
      <c r="L297" s="38">
        <v>0</v>
      </c>
      <c s="32">
        <f>ROUND(ROUND(L297,2)*ROUND(G297,3),2)</f>
      </c>
      <c s="36" t="s">
        <v>333</v>
      </c>
      <c>
        <f>(M297*21)/100</f>
      </c>
      <c t="s">
        <v>27</v>
      </c>
    </row>
    <row r="298" spans="1:5" ht="38.25">
      <c r="A298" s="35" t="s">
        <v>55</v>
      </c>
      <c r="E298" s="39" t="s">
        <v>2394</v>
      </c>
    </row>
    <row r="299" spans="1:5" ht="38.25">
      <c r="A299" s="35" t="s">
        <v>57</v>
      </c>
      <c r="E299" s="40" t="s">
        <v>2395</v>
      </c>
    </row>
    <row r="300" spans="1:5" ht="25.5">
      <c r="A300" t="s">
        <v>59</v>
      </c>
      <c r="E300" s="39" t="s">
        <v>2396</v>
      </c>
    </row>
    <row r="301" spans="1:16" ht="12.75">
      <c r="A301" t="s">
        <v>49</v>
      </c>
      <c s="34" t="s">
        <v>542</v>
      </c>
      <c s="34" t="s">
        <v>2397</v>
      </c>
      <c s="35" t="s">
        <v>5</v>
      </c>
      <c s="6" t="s">
        <v>2398</v>
      </c>
      <c s="36" t="s">
        <v>53</v>
      </c>
      <c s="37">
        <v>12</v>
      </c>
      <c s="36">
        <v>0</v>
      </c>
      <c s="36">
        <f>ROUND(G301*H301,6)</f>
      </c>
      <c r="L301" s="38">
        <v>0</v>
      </c>
      <c s="32">
        <f>ROUND(ROUND(L301,2)*ROUND(G301,3),2)</f>
      </c>
      <c s="36" t="s">
        <v>333</v>
      </c>
      <c>
        <f>(M301*21)/100</f>
      </c>
      <c t="s">
        <v>27</v>
      </c>
    </row>
    <row r="302" spans="1:5" ht="25.5">
      <c r="A302" s="35" t="s">
        <v>55</v>
      </c>
      <c r="E302" s="39" t="s">
        <v>2399</v>
      </c>
    </row>
    <row r="303" spans="1:5" ht="38.25">
      <c r="A303" s="35" t="s">
        <v>57</v>
      </c>
      <c r="E303" s="40" t="s">
        <v>2400</v>
      </c>
    </row>
    <row r="304" spans="1:5" ht="102">
      <c r="A304" t="s">
        <v>59</v>
      </c>
      <c r="E304" s="39" t="s">
        <v>2401</v>
      </c>
    </row>
    <row r="305" spans="1:16" ht="12.75">
      <c r="A305" t="s">
        <v>49</v>
      </c>
      <c s="34" t="s">
        <v>545</v>
      </c>
      <c s="34" t="s">
        <v>2402</v>
      </c>
      <c s="35" t="s">
        <v>5</v>
      </c>
      <c s="6" t="s">
        <v>2403</v>
      </c>
      <c s="36" t="s">
        <v>74</v>
      </c>
      <c s="37">
        <v>8</v>
      </c>
      <c s="36">
        <v>0</v>
      </c>
      <c s="36">
        <f>ROUND(G305*H305,6)</f>
      </c>
      <c r="L305" s="38">
        <v>0</v>
      </c>
      <c s="32">
        <f>ROUND(ROUND(L305,2)*ROUND(G305,3),2)</f>
      </c>
      <c s="36" t="s">
        <v>333</v>
      </c>
      <c>
        <f>(M305*21)/100</f>
      </c>
      <c t="s">
        <v>27</v>
      </c>
    </row>
    <row r="306" spans="1:5" ht="12.75">
      <c r="A306" s="35" t="s">
        <v>55</v>
      </c>
      <c r="E306" s="39" t="s">
        <v>5</v>
      </c>
    </row>
    <row r="307" spans="1:5" ht="38.25">
      <c r="A307" s="35" t="s">
        <v>57</v>
      </c>
      <c r="E307" s="40" t="s">
        <v>2150</v>
      </c>
    </row>
    <row r="308" spans="1:5" ht="89.25">
      <c r="A308" t="s">
        <v>59</v>
      </c>
      <c r="E308" s="39" t="s">
        <v>2381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2406</v>
      </c>
      <c r="E8" s="30" t="s">
        <v>2405</v>
      </c>
      <c r="J8" s="29">
        <f>0+J9+J50+J103</f>
      </c>
      <c s="29">
        <f>0+K9+K50+K103</f>
      </c>
      <c s="29">
        <f>0+L9+L50+L103</f>
      </c>
      <c s="29">
        <f>0+M9+M50+M103</f>
      </c>
    </row>
    <row r="9" spans="1:13" ht="12.75">
      <c r="A9" t="s">
        <v>46</v>
      </c>
      <c r="C9" s="31" t="s">
        <v>979</v>
      </c>
      <c r="E9" s="33" t="s">
        <v>1222</v>
      </c>
      <c r="J9" s="32">
        <f>0</f>
      </c>
      <c s="32">
        <f>0</f>
      </c>
      <c s="32">
        <f>0+L10+L14+L18+L22+L26+L30+L34+L38+L42+L46</f>
      </c>
      <c s="32">
        <f>0+M10+M14+M18+M22+M26+M30+M34+M38+M42+M46</f>
      </c>
    </row>
    <row r="10" spans="1:16" ht="38.25">
      <c r="A10" t="s">
        <v>49</v>
      </c>
      <c s="34" t="s">
        <v>50</v>
      </c>
      <c s="34" t="s">
        <v>2407</v>
      </c>
      <c s="35" t="s">
        <v>5</v>
      </c>
      <c s="6" t="s">
        <v>2408</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2409</v>
      </c>
    </row>
    <row r="13" spans="1:5" ht="89.25">
      <c r="A13" t="s">
        <v>59</v>
      </c>
      <c r="E13" s="39" t="s">
        <v>2118</v>
      </c>
    </row>
    <row r="14" spans="1:16" ht="38.25">
      <c r="A14" t="s">
        <v>49</v>
      </c>
      <c s="34" t="s">
        <v>27</v>
      </c>
      <c s="34" t="s">
        <v>2410</v>
      </c>
      <c s="35" t="s">
        <v>5</v>
      </c>
      <c s="6" t="s">
        <v>2411</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2412</v>
      </c>
    </row>
    <row r="17" spans="1:5" ht="89.25">
      <c r="A17" t="s">
        <v>59</v>
      </c>
      <c r="E17" s="39" t="s">
        <v>2118</v>
      </c>
    </row>
    <row r="18" spans="1:16" ht="38.25">
      <c r="A18" t="s">
        <v>49</v>
      </c>
      <c s="34" t="s">
        <v>25</v>
      </c>
      <c s="34" t="s">
        <v>2413</v>
      </c>
      <c s="35" t="s">
        <v>5</v>
      </c>
      <c s="6" t="s">
        <v>2414</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2415</v>
      </c>
    </row>
    <row r="21" spans="1:5" ht="89.25">
      <c r="A21" t="s">
        <v>59</v>
      </c>
      <c r="E21" s="39" t="s">
        <v>2416</v>
      </c>
    </row>
    <row r="22" spans="1:16" ht="38.25">
      <c r="A22" t="s">
        <v>49</v>
      </c>
      <c s="34" t="s">
        <v>67</v>
      </c>
      <c s="34" t="s">
        <v>2417</v>
      </c>
      <c s="35" t="s">
        <v>5</v>
      </c>
      <c s="6" t="s">
        <v>2418</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2419</v>
      </c>
    </row>
    <row r="25" spans="1:5" ht="89.25">
      <c r="A25" t="s">
        <v>59</v>
      </c>
      <c r="E25" s="39" t="s">
        <v>2118</v>
      </c>
    </row>
    <row r="26" spans="1:16" ht="38.25">
      <c r="A26" t="s">
        <v>49</v>
      </c>
      <c s="34" t="s">
        <v>71</v>
      </c>
      <c s="34" t="s">
        <v>2133</v>
      </c>
      <c s="35" t="s">
        <v>5</v>
      </c>
      <c s="6" t="s">
        <v>2134</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2420</v>
      </c>
    </row>
    <row r="29" spans="1:5" ht="89.25">
      <c r="A29" t="s">
        <v>59</v>
      </c>
      <c r="E29" s="39" t="s">
        <v>2118</v>
      </c>
    </row>
    <row r="30" spans="1:16" ht="38.25">
      <c r="A30" t="s">
        <v>49</v>
      </c>
      <c s="34" t="s">
        <v>26</v>
      </c>
      <c s="34" t="s">
        <v>2421</v>
      </c>
      <c s="35" t="s">
        <v>5</v>
      </c>
      <c s="6" t="s">
        <v>2422</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2423</v>
      </c>
    </row>
    <row r="33" spans="1:5" ht="89.25">
      <c r="A33" t="s">
        <v>59</v>
      </c>
      <c r="E33" s="39" t="s">
        <v>2118</v>
      </c>
    </row>
    <row r="34" spans="1:16" ht="38.25">
      <c r="A34" t="s">
        <v>49</v>
      </c>
      <c s="34" t="s">
        <v>80</v>
      </c>
      <c s="34" t="s">
        <v>2424</v>
      </c>
      <c s="35" t="s">
        <v>5</v>
      </c>
      <c s="6" t="s">
        <v>2425</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2426</v>
      </c>
    </row>
    <row r="37" spans="1:5" ht="89.25">
      <c r="A37" t="s">
        <v>59</v>
      </c>
      <c r="E37" s="39" t="s">
        <v>2118</v>
      </c>
    </row>
    <row r="38" spans="1:16" ht="12.75">
      <c r="A38" t="s">
        <v>49</v>
      </c>
      <c s="34" t="s">
        <v>86</v>
      </c>
      <c s="34" t="s">
        <v>2147</v>
      </c>
      <c s="35" t="s">
        <v>5</v>
      </c>
      <c s="6" t="s">
        <v>2148</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2427</v>
      </c>
    </row>
    <row r="41" spans="1:5" ht="12.75">
      <c r="A41" t="s">
        <v>59</v>
      </c>
      <c r="E41" s="39" t="s">
        <v>326</v>
      </c>
    </row>
    <row r="42" spans="1:16" ht="12.75">
      <c r="A42" t="s">
        <v>49</v>
      </c>
      <c s="34" t="s">
        <v>90</v>
      </c>
      <c s="34" t="s">
        <v>2428</v>
      </c>
      <c s="35" t="s">
        <v>5</v>
      </c>
      <c s="6" t="s">
        <v>2429</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2430</v>
      </c>
    </row>
    <row r="45" spans="1:5" ht="12.75">
      <c r="A45" t="s">
        <v>59</v>
      </c>
      <c r="E45" s="39" t="s">
        <v>326</v>
      </c>
    </row>
    <row r="46" spans="1:16" ht="12.75">
      <c r="A46" t="s">
        <v>49</v>
      </c>
      <c s="34" t="s">
        <v>94</v>
      </c>
      <c s="34" t="s">
        <v>2151</v>
      </c>
      <c s="35" t="s">
        <v>5</v>
      </c>
      <c s="6" t="s">
        <v>2152</v>
      </c>
      <c s="36" t="s">
        <v>2431</v>
      </c>
      <c s="37">
        <v>6</v>
      </c>
      <c s="36">
        <v>0</v>
      </c>
      <c s="36">
        <f>ROUND(G46*H46,6)</f>
      </c>
      <c r="L46" s="38">
        <v>0</v>
      </c>
      <c s="32">
        <f>ROUND(ROUND(L46,2)*ROUND(G46,3),2)</f>
      </c>
      <c s="36" t="s">
        <v>333</v>
      </c>
      <c>
        <f>(M46*21)/100</f>
      </c>
      <c t="s">
        <v>27</v>
      </c>
    </row>
    <row r="47" spans="1:5" ht="12.75">
      <c r="A47" s="35" t="s">
        <v>55</v>
      </c>
      <c r="E47" s="39" t="s">
        <v>2432</v>
      </c>
    </row>
    <row r="48" spans="1:5" ht="38.25">
      <c r="A48" s="35" t="s">
        <v>57</v>
      </c>
      <c r="E48" s="40" t="s">
        <v>2361</v>
      </c>
    </row>
    <row r="49" spans="1:5" ht="12.75">
      <c r="A49" t="s">
        <v>59</v>
      </c>
      <c r="E49" s="39" t="s">
        <v>326</v>
      </c>
    </row>
    <row r="50" spans="1:13" ht="12.75">
      <c r="A50" t="s">
        <v>46</v>
      </c>
      <c r="C50" s="31" t="s">
        <v>71</v>
      </c>
      <c r="E50" s="33" t="s">
        <v>2308</v>
      </c>
      <c r="J50" s="32">
        <f>0</f>
      </c>
      <c s="32">
        <f>0</f>
      </c>
      <c s="32">
        <f>0+L51+L55+L59+L63+L67+L71+L75+L79+L83+L87+L91+L95+L99</f>
      </c>
      <c s="32">
        <f>0+M51+M55+M59+M63+M67+M71+M75+M79+M83+M87+M91+M95+M99</f>
      </c>
    </row>
    <row r="51" spans="1:16" ht="12.75">
      <c r="A51" t="s">
        <v>49</v>
      </c>
      <c s="34" t="s">
        <v>98</v>
      </c>
      <c s="34" t="s">
        <v>2433</v>
      </c>
      <c s="35" t="s">
        <v>5</v>
      </c>
      <c s="6" t="s">
        <v>2434</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2435</v>
      </c>
    </row>
    <row r="54" spans="1:5" ht="153">
      <c r="A54" t="s">
        <v>59</v>
      </c>
      <c r="E54" s="39" t="s">
        <v>2436</v>
      </c>
    </row>
    <row r="55" spans="1:16" ht="12.75">
      <c r="A55" t="s">
        <v>49</v>
      </c>
      <c s="34" t="s">
        <v>102</v>
      </c>
      <c s="34" t="s">
        <v>2437</v>
      </c>
      <c s="35" t="s">
        <v>5</v>
      </c>
      <c s="6" t="s">
        <v>2438</v>
      </c>
      <c s="36" t="s">
        <v>297</v>
      </c>
      <c s="37">
        <v>436</v>
      </c>
      <c s="36">
        <v>0</v>
      </c>
      <c s="36">
        <f>ROUND(G55*H55,6)</f>
      </c>
      <c r="L55" s="38">
        <v>0</v>
      </c>
      <c s="32">
        <f>ROUND(ROUND(L55,2)*ROUND(G55,3),2)</f>
      </c>
      <c s="36" t="s">
        <v>54</v>
      </c>
      <c>
        <f>(M55*21)/100</f>
      </c>
      <c t="s">
        <v>27</v>
      </c>
    </row>
    <row r="56" spans="1:5" ht="25.5">
      <c r="A56" s="35" t="s">
        <v>55</v>
      </c>
      <c r="E56" s="39" t="s">
        <v>2439</v>
      </c>
    </row>
    <row r="57" spans="1:5" ht="38.25">
      <c r="A57" s="35" t="s">
        <v>57</v>
      </c>
      <c r="E57" s="40" t="s">
        <v>2440</v>
      </c>
    </row>
    <row r="58" spans="1:5" ht="153">
      <c r="A58" t="s">
        <v>59</v>
      </c>
      <c r="E58" s="39" t="s">
        <v>2436</v>
      </c>
    </row>
    <row r="59" spans="1:16" ht="25.5">
      <c r="A59" t="s">
        <v>49</v>
      </c>
      <c s="34" t="s">
        <v>105</v>
      </c>
      <c s="34" t="s">
        <v>2441</v>
      </c>
      <c s="35" t="s">
        <v>5</v>
      </c>
      <c s="6" t="s">
        <v>2442</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2443</v>
      </c>
    </row>
    <row r="62" spans="1:5" ht="409.5">
      <c r="A62" t="s">
        <v>59</v>
      </c>
      <c r="E62" s="39" t="s">
        <v>2444</v>
      </c>
    </row>
    <row r="63" spans="1:16" ht="12.75">
      <c r="A63" t="s">
        <v>49</v>
      </c>
      <c s="34" t="s">
        <v>109</v>
      </c>
      <c s="34" t="s">
        <v>2445</v>
      </c>
      <c s="35" t="s">
        <v>5</v>
      </c>
      <c s="6" t="s">
        <v>2446</v>
      </c>
      <c s="36" t="s">
        <v>53</v>
      </c>
      <c s="37">
        <v>230</v>
      </c>
      <c s="36">
        <v>0</v>
      </c>
      <c s="36">
        <f>ROUND(G63*H63,6)</f>
      </c>
      <c r="L63" s="38">
        <v>0</v>
      </c>
      <c s="32">
        <f>ROUND(ROUND(L63,2)*ROUND(G63,3),2)</f>
      </c>
      <c s="36" t="s">
        <v>54</v>
      </c>
      <c>
        <f>(M63*21)/100</f>
      </c>
      <c t="s">
        <v>27</v>
      </c>
    </row>
    <row r="64" spans="1:5" ht="12.75">
      <c r="A64" s="35" t="s">
        <v>55</v>
      </c>
      <c r="E64" s="39" t="s">
        <v>2447</v>
      </c>
    </row>
    <row r="65" spans="1:5" ht="38.25">
      <c r="A65" s="35" t="s">
        <v>57</v>
      </c>
      <c r="E65" s="40" t="s">
        <v>2448</v>
      </c>
    </row>
    <row r="66" spans="1:5" ht="216.75">
      <c r="A66" t="s">
        <v>59</v>
      </c>
      <c r="E66" s="39" t="s">
        <v>2449</v>
      </c>
    </row>
    <row r="67" spans="1:16" ht="25.5">
      <c r="A67" t="s">
        <v>49</v>
      </c>
      <c s="34" t="s">
        <v>113</v>
      </c>
      <c s="34" t="s">
        <v>2450</v>
      </c>
      <c s="35" t="s">
        <v>5</v>
      </c>
      <c s="6" t="s">
        <v>2451</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2452</v>
      </c>
    </row>
    <row r="70" spans="1:5" ht="191.25">
      <c r="A70" t="s">
        <v>59</v>
      </c>
      <c r="E70" s="39" t="s">
        <v>2453</v>
      </c>
    </row>
    <row r="71" spans="1:16" ht="12.75">
      <c r="A71" t="s">
        <v>49</v>
      </c>
      <c s="34" t="s">
        <v>117</v>
      </c>
      <c s="34" t="s">
        <v>2454</v>
      </c>
      <c s="35" t="s">
        <v>5</v>
      </c>
      <c s="6" t="s">
        <v>2455</v>
      </c>
      <c s="36" t="s">
        <v>53</v>
      </c>
      <c s="37">
        <v>50</v>
      </c>
      <c s="36">
        <v>0</v>
      </c>
      <c s="36">
        <f>ROUND(G71*H71,6)</f>
      </c>
      <c r="L71" s="38">
        <v>0</v>
      </c>
      <c s="32">
        <f>ROUND(ROUND(L71,2)*ROUND(G71,3),2)</f>
      </c>
      <c s="36" t="s">
        <v>54</v>
      </c>
      <c>
        <f>(M71*21)/100</f>
      </c>
      <c t="s">
        <v>27</v>
      </c>
    </row>
    <row r="72" spans="1:5" ht="12.75">
      <c r="A72" s="35" t="s">
        <v>55</v>
      </c>
      <c r="E72" s="39" t="s">
        <v>2456</v>
      </c>
    </row>
    <row r="73" spans="1:5" ht="38.25">
      <c r="A73" s="35" t="s">
        <v>57</v>
      </c>
      <c r="E73" s="40" t="s">
        <v>2457</v>
      </c>
    </row>
    <row r="74" spans="1:5" ht="255">
      <c r="A74" t="s">
        <v>59</v>
      </c>
      <c r="E74" s="39" t="s">
        <v>2458</v>
      </c>
    </row>
    <row r="75" spans="1:16" ht="25.5">
      <c r="A75" t="s">
        <v>49</v>
      </c>
      <c s="34" t="s">
        <v>123</v>
      </c>
      <c s="34" t="s">
        <v>2459</v>
      </c>
      <c s="35" t="s">
        <v>5</v>
      </c>
      <c s="6" t="s">
        <v>2460</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2150</v>
      </c>
    </row>
    <row r="78" spans="1:5" ht="344.25">
      <c r="A78" t="s">
        <v>59</v>
      </c>
      <c r="E78" s="39" t="s">
        <v>2461</v>
      </c>
    </row>
    <row r="79" spans="1:16" ht="12.75">
      <c r="A79" t="s">
        <v>49</v>
      </c>
      <c s="34" t="s">
        <v>127</v>
      </c>
      <c s="34" t="s">
        <v>2462</v>
      </c>
      <c s="35" t="s">
        <v>5</v>
      </c>
      <c s="6" t="s">
        <v>2463</v>
      </c>
      <c s="36" t="s">
        <v>74</v>
      </c>
      <c s="37">
        <v>56</v>
      </c>
      <c s="36">
        <v>0</v>
      </c>
      <c s="36">
        <f>ROUND(G79*H79,6)</f>
      </c>
      <c r="L79" s="38">
        <v>0</v>
      </c>
      <c s="32">
        <f>ROUND(ROUND(L79,2)*ROUND(G79,3),2)</f>
      </c>
      <c s="36" t="s">
        <v>54</v>
      </c>
      <c>
        <f>(M79*21)/100</f>
      </c>
      <c t="s">
        <v>27</v>
      </c>
    </row>
    <row r="80" spans="1:5" ht="25.5">
      <c r="A80" s="35" t="s">
        <v>55</v>
      </c>
      <c r="E80" s="39" t="s">
        <v>2464</v>
      </c>
    </row>
    <row r="81" spans="1:5" ht="38.25">
      <c r="A81" s="35" t="s">
        <v>57</v>
      </c>
      <c r="E81" s="40" t="s">
        <v>2465</v>
      </c>
    </row>
    <row r="82" spans="1:5" ht="409.5">
      <c r="A82" t="s">
        <v>59</v>
      </c>
      <c r="E82" s="39" t="s">
        <v>2466</v>
      </c>
    </row>
    <row r="83" spans="1:16" ht="12.75">
      <c r="A83" t="s">
        <v>49</v>
      </c>
      <c s="34" t="s">
        <v>132</v>
      </c>
      <c s="34" t="s">
        <v>2467</v>
      </c>
      <c s="35" t="s">
        <v>5</v>
      </c>
      <c s="6" t="s">
        <v>2468</v>
      </c>
      <c s="36" t="s">
        <v>74</v>
      </c>
      <c s="37">
        <v>80</v>
      </c>
      <c s="36">
        <v>0</v>
      </c>
      <c s="36">
        <f>ROUND(G83*H83,6)</f>
      </c>
      <c r="L83" s="38">
        <v>0</v>
      </c>
      <c s="32">
        <f>ROUND(ROUND(L83,2)*ROUND(G83,3),2)</f>
      </c>
      <c s="36" t="s">
        <v>54</v>
      </c>
      <c>
        <f>(M83*21)/100</f>
      </c>
      <c t="s">
        <v>27</v>
      </c>
    </row>
    <row r="84" spans="1:5" ht="12.75">
      <c r="A84" s="35" t="s">
        <v>55</v>
      </c>
      <c r="E84" s="39" t="s">
        <v>2469</v>
      </c>
    </row>
    <row r="85" spans="1:5" ht="38.25">
      <c r="A85" s="35" t="s">
        <v>57</v>
      </c>
      <c r="E85" s="40" t="s">
        <v>2470</v>
      </c>
    </row>
    <row r="86" spans="1:5" ht="409.5">
      <c r="A86" t="s">
        <v>59</v>
      </c>
      <c r="E86" s="39" t="s">
        <v>2466</v>
      </c>
    </row>
    <row r="87" spans="1:16" ht="12.75">
      <c r="A87" t="s">
        <v>49</v>
      </c>
      <c s="34" t="s">
        <v>136</v>
      </c>
      <c s="34" t="s">
        <v>2471</v>
      </c>
      <c s="35" t="s">
        <v>5</v>
      </c>
      <c s="6" t="s">
        <v>2472</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2473</v>
      </c>
    </row>
    <row r="90" spans="1:5" ht="280.5">
      <c r="A90" t="s">
        <v>59</v>
      </c>
      <c r="E90" s="39" t="s">
        <v>2474</v>
      </c>
    </row>
    <row r="91" spans="1:16" ht="25.5">
      <c r="A91" t="s">
        <v>49</v>
      </c>
      <c s="34" t="s">
        <v>140</v>
      </c>
      <c s="34" t="s">
        <v>2475</v>
      </c>
      <c s="35" t="s">
        <v>5</v>
      </c>
      <c s="6" t="s">
        <v>2476</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2477</v>
      </c>
    </row>
    <row r="94" spans="1:5" ht="306">
      <c r="A94" t="s">
        <v>59</v>
      </c>
      <c r="E94" s="39" t="s">
        <v>2478</v>
      </c>
    </row>
    <row r="95" spans="1:16" ht="12.75">
      <c r="A95" t="s">
        <v>49</v>
      </c>
      <c s="34" t="s">
        <v>143</v>
      </c>
      <c s="34" t="s">
        <v>2479</v>
      </c>
      <c s="35" t="s">
        <v>5</v>
      </c>
      <c s="6" t="s">
        <v>2480</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2443</v>
      </c>
    </row>
    <row r="98" spans="1:5" ht="331.5">
      <c r="A98" t="s">
        <v>59</v>
      </c>
      <c r="E98" s="39" t="s">
        <v>2481</v>
      </c>
    </row>
    <row r="99" spans="1:16" ht="12.75">
      <c r="A99" t="s">
        <v>49</v>
      </c>
      <c s="34" t="s">
        <v>147</v>
      </c>
      <c s="34" t="s">
        <v>2482</v>
      </c>
      <c s="35" t="s">
        <v>5</v>
      </c>
      <c s="6" t="s">
        <v>2483</v>
      </c>
      <c s="36" t="s">
        <v>74</v>
      </c>
      <c s="37">
        <v>284</v>
      </c>
      <c s="36">
        <v>0</v>
      </c>
      <c s="36">
        <f>ROUND(G99*H99,6)</f>
      </c>
      <c r="L99" s="38">
        <v>0</v>
      </c>
      <c s="32">
        <f>ROUND(ROUND(L99,2)*ROUND(G99,3),2)</f>
      </c>
      <c s="36" t="s">
        <v>333</v>
      </c>
      <c>
        <f>(M99*21)/100</f>
      </c>
      <c t="s">
        <v>27</v>
      </c>
    </row>
    <row r="100" spans="1:5" ht="12.75">
      <c r="A100" s="35" t="s">
        <v>55</v>
      </c>
      <c r="E100" s="39" t="s">
        <v>5</v>
      </c>
    </row>
    <row r="101" spans="1:5" ht="38.25">
      <c r="A101" s="35" t="s">
        <v>57</v>
      </c>
      <c r="E101" s="40" t="s">
        <v>2484</v>
      </c>
    </row>
    <row r="102" spans="1:5" ht="178.5">
      <c r="A102" t="s">
        <v>59</v>
      </c>
      <c r="E102" s="39" t="s">
        <v>2485</v>
      </c>
    </row>
    <row r="103" spans="1:13" ht="12.75">
      <c r="A103" t="s">
        <v>46</v>
      </c>
      <c r="C103" s="31" t="s">
        <v>90</v>
      </c>
      <c r="E103" s="33" t="s">
        <v>2367</v>
      </c>
      <c r="J103" s="32">
        <f>0</f>
      </c>
      <c s="32">
        <f>0</f>
      </c>
      <c s="32">
        <f>0+L104+L108+L112+L116+L120+L124+L128+L132+L136+L140+L144</f>
      </c>
      <c s="32">
        <f>0+M104+M108+M112+M116+M120+M124+M128+M132+M136+M140+M144</f>
      </c>
    </row>
    <row r="104" spans="1:16" ht="12.75">
      <c r="A104" t="s">
        <v>49</v>
      </c>
      <c s="34" t="s">
        <v>151</v>
      </c>
      <c s="34" t="s">
        <v>2486</v>
      </c>
      <c s="35" t="s">
        <v>5</v>
      </c>
      <c s="6" t="s">
        <v>2487</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2488</v>
      </c>
    </row>
    <row r="107" spans="1:5" ht="229.5">
      <c r="A107" t="s">
        <v>59</v>
      </c>
      <c r="E107" s="39" t="s">
        <v>2489</v>
      </c>
    </row>
    <row r="108" spans="1:16" ht="12.75">
      <c r="A108" t="s">
        <v>49</v>
      </c>
      <c s="34" t="s">
        <v>155</v>
      </c>
      <c s="34" t="s">
        <v>2490</v>
      </c>
      <c s="35" t="s">
        <v>5</v>
      </c>
      <c s="6" t="s">
        <v>2491</v>
      </c>
      <c s="36" t="s">
        <v>74</v>
      </c>
      <c s="37">
        <v>2</v>
      </c>
      <c s="36">
        <v>0</v>
      </c>
      <c s="36">
        <f>ROUND(G108*H108,6)</f>
      </c>
      <c r="L108" s="38">
        <v>0</v>
      </c>
      <c s="32">
        <f>ROUND(ROUND(L108,2)*ROUND(G108,3),2)</f>
      </c>
      <c s="36" t="s">
        <v>54</v>
      </c>
      <c>
        <f>(M108*21)/100</f>
      </c>
      <c t="s">
        <v>27</v>
      </c>
    </row>
    <row r="109" spans="1:5" ht="12.75">
      <c r="A109" s="35" t="s">
        <v>55</v>
      </c>
      <c r="E109" s="39" t="s">
        <v>2492</v>
      </c>
    </row>
    <row r="110" spans="1:5" ht="38.25">
      <c r="A110" s="35" t="s">
        <v>57</v>
      </c>
      <c r="E110" s="40" t="s">
        <v>2366</v>
      </c>
    </row>
    <row r="111" spans="1:5" ht="242.25">
      <c r="A111" t="s">
        <v>59</v>
      </c>
      <c r="E111" s="39" t="s">
        <v>2493</v>
      </c>
    </row>
    <row r="112" spans="1:16" ht="12.75">
      <c r="A112" t="s">
        <v>49</v>
      </c>
      <c s="34" t="s">
        <v>159</v>
      </c>
      <c s="34" t="s">
        <v>1457</v>
      </c>
      <c s="35" t="s">
        <v>5</v>
      </c>
      <c s="6" t="s">
        <v>2494</v>
      </c>
      <c s="36" t="s">
        <v>74</v>
      </c>
      <c s="37">
        <v>48</v>
      </c>
      <c s="36">
        <v>0</v>
      </c>
      <c s="36">
        <f>ROUND(G112*H112,6)</f>
      </c>
      <c r="L112" s="38">
        <v>0</v>
      </c>
      <c s="32">
        <f>ROUND(ROUND(L112,2)*ROUND(G112,3),2)</f>
      </c>
      <c s="36" t="s">
        <v>54</v>
      </c>
      <c>
        <f>(M112*21)/100</f>
      </c>
      <c t="s">
        <v>27</v>
      </c>
    </row>
    <row r="113" spans="1:5" ht="12.75">
      <c r="A113" s="35" t="s">
        <v>55</v>
      </c>
      <c r="E113" s="39" t="s">
        <v>5</v>
      </c>
    </row>
    <row r="114" spans="1:5" ht="38.25">
      <c r="A114" s="35" t="s">
        <v>57</v>
      </c>
      <c r="E114" s="40" t="s">
        <v>2495</v>
      </c>
    </row>
    <row r="115" spans="1:5" ht="280.5">
      <c r="A115" t="s">
        <v>59</v>
      </c>
      <c r="E115" s="39" t="s">
        <v>2496</v>
      </c>
    </row>
    <row r="116" spans="1:16" ht="12.75">
      <c r="A116" t="s">
        <v>49</v>
      </c>
      <c s="34" t="s">
        <v>163</v>
      </c>
      <c s="34" t="s">
        <v>2497</v>
      </c>
      <c s="35" t="s">
        <v>5</v>
      </c>
      <c s="6" t="s">
        <v>2498</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2499</v>
      </c>
    </row>
    <row r="119" spans="1:5" ht="242.25">
      <c r="A119" t="s">
        <v>59</v>
      </c>
      <c r="E119" s="39" t="s">
        <v>2500</v>
      </c>
    </row>
    <row r="120" spans="1:16" ht="25.5">
      <c r="A120" t="s">
        <v>49</v>
      </c>
      <c s="34" t="s">
        <v>167</v>
      </c>
      <c s="34" t="s">
        <v>2501</v>
      </c>
      <c s="35" t="s">
        <v>5</v>
      </c>
      <c s="6" t="s">
        <v>2502</v>
      </c>
      <c s="36" t="s">
        <v>1995</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2503</v>
      </c>
    </row>
    <row r="123" spans="1:5" ht="216.75">
      <c r="A123" t="s">
        <v>59</v>
      </c>
      <c r="E123" s="39" t="s">
        <v>2504</v>
      </c>
    </row>
    <row r="124" spans="1:16" ht="25.5">
      <c r="A124" t="s">
        <v>49</v>
      </c>
      <c s="34" t="s">
        <v>171</v>
      </c>
      <c s="34" t="s">
        <v>2505</v>
      </c>
      <c s="35" t="s">
        <v>5</v>
      </c>
      <c s="6" t="s">
        <v>2506</v>
      </c>
      <c s="36" t="s">
        <v>53</v>
      </c>
      <c s="37">
        <v>3072</v>
      </c>
      <c s="36">
        <v>0</v>
      </c>
      <c s="36">
        <f>ROUND(G124*H124,6)</f>
      </c>
      <c r="L124" s="38">
        <v>0</v>
      </c>
      <c s="32">
        <f>ROUND(ROUND(L124,2)*ROUND(G124,3),2)</f>
      </c>
      <c s="36" t="s">
        <v>54</v>
      </c>
      <c>
        <f>(M124*21)/100</f>
      </c>
      <c t="s">
        <v>27</v>
      </c>
    </row>
    <row r="125" spans="1:5" ht="12.75">
      <c r="A125" s="35" t="s">
        <v>55</v>
      </c>
      <c r="E125" s="39" t="s">
        <v>5</v>
      </c>
    </row>
    <row r="126" spans="1:5" ht="38.25">
      <c r="A126" s="35" t="s">
        <v>57</v>
      </c>
      <c r="E126" s="40" t="s">
        <v>2507</v>
      </c>
    </row>
    <row r="127" spans="1:5" ht="369.75">
      <c r="A127" t="s">
        <v>59</v>
      </c>
      <c r="E127" s="39" t="s">
        <v>2508</v>
      </c>
    </row>
    <row r="128" spans="1:16" ht="25.5">
      <c r="A128" t="s">
        <v>49</v>
      </c>
      <c s="34" t="s">
        <v>175</v>
      </c>
      <c s="34" t="s">
        <v>2509</v>
      </c>
      <c s="35" t="s">
        <v>5</v>
      </c>
      <c s="6" t="s">
        <v>2510</v>
      </c>
      <c s="36" t="s">
        <v>53</v>
      </c>
      <c s="37">
        <v>133.4</v>
      </c>
      <c s="36">
        <v>0</v>
      </c>
      <c s="36">
        <f>ROUND(G128*H128,6)</f>
      </c>
      <c r="L128" s="38">
        <v>0</v>
      </c>
      <c s="32">
        <f>ROUND(ROUND(L128,2)*ROUND(G128,3),2)</f>
      </c>
      <c s="36" t="s">
        <v>54</v>
      </c>
      <c>
        <f>(M128*21)/100</f>
      </c>
      <c t="s">
        <v>27</v>
      </c>
    </row>
    <row r="129" spans="1:5" ht="12.75">
      <c r="A129" s="35" t="s">
        <v>55</v>
      </c>
      <c r="E129" s="39" t="s">
        <v>5</v>
      </c>
    </row>
    <row r="130" spans="1:5" ht="38.25">
      <c r="A130" s="35" t="s">
        <v>57</v>
      </c>
      <c r="E130" s="40" t="s">
        <v>2511</v>
      </c>
    </row>
    <row r="131" spans="1:5" ht="369.75">
      <c r="A131" t="s">
        <v>59</v>
      </c>
      <c r="E131" s="39" t="s">
        <v>2512</v>
      </c>
    </row>
    <row r="132" spans="1:16" ht="25.5">
      <c r="A132" t="s">
        <v>49</v>
      </c>
      <c s="34" t="s">
        <v>179</v>
      </c>
      <c s="34" t="s">
        <v>2513</v>
      </c>
      <c s="35" t="s">
        <v>5</v>
      </c>
      <c s="6" t="s">
        <v>2514</v>
      </c>
      <c s="36" t="s">
        <v>53</v>
      </c>
      <c s="37">
        <v>116.6</v>
      </c>
      <c s="36">
        <v>0</v>
      </c>
      <c s="36">
        <f>ROUND(G132*H132,6)</f>
      </c>
      <c r="L132" s="38">
        <v>0</v>
      </c>
      <c s="32">
        <f>ROUND(ROUND(L132,2)*ROUND(G132,3),2)</f>
      </c>
      <c s="36" t="s">
        <v>54</v>
      </c>
      <c>
        <f>(M132*21)/100</f>
      </c>
      <c t="s">
        <v>27</v>
      </c>
    </row>
    <row r="133" spans="1:5" ht="12.75">
      <c r="A133" s="35" t="s">
        <v>55</v>
      </c>
      <c r="E133" s="39" t="s">
        <v>2515</v>
      </c>
    </row>
    <row r="134" spans="1:5" ht="38.25">
      <c r="A134" s="35" t="s">
        <v>57</v>
      </c>
      <c r="E134" s="40" t="s">
        <v>2516</v>
      </c>
    </row>
    <row r="135" spans="1:5" ht="369.75">
      <c r="A135" t="s">
        <v>59</v>
      </c>
      <c r="E135" s="39" t="s">
        <v>2517</v>
      </c>
    </row>
    <row r="136" spans="1:16" ht="12.75">
      <c r="A136" t="s">
        <v>49</v>
      </c>
      <c s="34" t="s">
        <v>183</v>
      </c>
      <c s="34" t="s">
        <v>2518</v>
      </c>
      <c s="35" t="s">
        <v>5</v>
      </c>
      <c s="6" t="s">
        <v>2519</v>
      </c>
      <c s="36" t="s">
        <v>74</v>
      </c>
      <c s="37">
        <v>2</v>
      </c>
      <c s="36">
        <v>0</v>
      </c>
      <c s="36">
        <f>ROUND(G136*H136,6)</f>
      </c>
      <c r="L136" s="38">
        <v>0</v>
      </c>
      <c s="32">
        <f>ROUND(ROUND(L136,2)*ROUND(G136,3),2)</f>
      </c>
      <c s="36" t="s">
        <v>54</v>
      </c>
      <c>
        <f>(M136*21)/100</f>
      </c>
      <c t="s">
        <v>27</v>
      </c>
    </row>
    <row r="137" spans="1:5" ht="12.75">
      <c r="A137" s="35" t="s">
        <v>55</v>
      </c>
      <c r="E137" s="39" t="s">
        <v>5</v>
      </c>
    </row>
    <row r="138" spans="1:5" ht="38.25">
      <c r="A138" s="35" t="s">
        <v>57</v>
      </c>
      <c r="E138" s="40" t="s">
        <v>2366</v>
      </c>
    </row>
    <row r="139" spans="1:5" ht="267.75">
      <c r="A139" t="s">
        <v>59</v>
      </c>
      <c r="E139" s="39" t="s">
        <v>2520</v>
      </c>
    </row>
    <row r="140" spans="1:16" ht="12.75">
      <c r="A140" t="s">
        <v>49</v>
      </c>
      <c s="34" t="s">
        <v>187</v>
      </c>
      <c s="34" t="s">
        <v>2521</v>
      </c>
      <c s="35" t="s">
        <v>5</v>
      </c>
      <c s="6" t="s">
        <v>2522</v>
      </c>
      <c s="36" t="s">
        <v>318</v>
      </c>
      <c s="37">
        <v>645.54</v>
      </c>
      <c s="36">
        <v>0</v>
      </c>
      <c s="36">
        <f>ROUND(G140*H140,6)</f>
      </c>
      <c r="L140" s="38">
        <v>0</v>
      </c>
      <c s="32">
        <f>ROUND(ROUND(L140,2)*ROUND(G140,3),2)</f>
      </c>
      <c s="36" t="s">
        <v>333</v>
      </c>
      <c>
        <f>(M140*21)/100</f>
      </c>
      <c t="s">
        <v>27</v>
      </c>
    </row>
    <row r="141" spans="1:5" ht="63.75">
      <c r="A141" s="35" t="s">
        <v>55</v>
      </c>
      <c r="E141" s="39" t="s">
        <v>2523</v>
      </c>
    </row>
    <row r="142" spans="1:5" ht="63.75">
      <c r="A142" s="35" t="s">
        <v>57</v>
      </c>
      <c r="E142" s="40" t="s">
        <v>2524</v>
      </c>
    </row>
    <row r="143" spans="1:5" ht="255">
      <c r="A143" t="s">
        <v>59</v>
      </c>
      <c r="E143" s="39" t="s">
        <v>2525</v>
      </c>
    </row>
    <row r="144" spans="1:16" ht="12.75">
      <c r="A144" t="s">
        <v>49</v>
      </c>
      <c s="34" t="s">
        <v>192</v>
      </c>
      <c s="34" t="s">
        <v>2526</v>
      </c>
      <c s="35" t="s">
        <v>5</v>
      </c>
      <c s="6" t="s">
        <v>2527</v>
      </c>
      <c s="36" t="s">
        <v>297</v>
      </c>
      <c s="37">
        <v>137.2</v>
      </c>
      <c s="36">
        <v>0</v>
      </c>
      <c s="36">
        <f>ROUND(G144*H144,6)</f>
      </c>
      <c r="L144" s="38">
        <v>0</v>
      </c>
      <c s="32">
        <f>ROUND(ROUND(L144,2)*ROUND(G144,3),2)</f>
      </c>
      <c s="36" t="s">
        <v>333</v>
      </c>
      <c>
        <f>(M144*21)/100</f>
      </c>
      <c t="s">
        <v>27</v>
      </c>
    </row>
    <row r="145" spans="1:5" ht="12.75">
      <c r="A145" s="35" t="s">
        <v>55</v>
      </c>
      <c r="E145" s="39" t="s">
        <v>2528</v>
      </c>
    </row>
    <row r="146" spans="1:5" ht="38.25">
      <c r="A146" s="35" t="s">
        <v>57</v>
      </c>
      <c r="E146" s="40" t="s">
        <v>2529</v>
      </c>
    </row>
    <row r="147" spans="1:5" ht="255">
      <c r="A147" t="s">
        <v>59</v>
      </c>
      <c r="E147" s="39" t="s">
        <v>2525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2532</v>
      </c>
      <c r="E8" s="30" t="s">
        <v>2531</v>
      </c>
      <c r="J8" s="29">
        <f>0+J9</f>
      </c>
      <c s="29">
        <f>0+K9</f>
      </c>
      <c s="29">
        <f>0+L9</f>
      </c>
      <c s="29">
        <f>0+M9</f>
      </c>
    </row>
    <row r="9" spans="1:13" ht="12.75">
      <c r="A9" t="s">
        <v>46</v>
      </c>
      <c r="C9" s="31" t="s">
        <v>71</v>
      </c>
      <c r="E9" s="33" t="s">
        <v>2308</v>
      </c>
      <c r="J9" s="32">
        <f>0</f>
      </c>
      <c s="32">
        <f>0</f>
      </c>
      <c s="32">
        <f>0+L10</f>
      </c>
      <c s="32">
        <f>0+M10</f>
      </c>
    </row>
    <row r="10" spans="1:16" ht="25.5">
      <c r="A10" t="s">
        <v>49</v>
      </c>
      <c s="34" t="s">
        <v>50</v>
      </c>
      <c s="34" t="s">
        <v>2533</v>
      </c>
      <c s="35" t="s">
        <v>5</v>
      </c>
      <c s="6" t="s">
        <v>2534</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2535</v>
      </c>
    </row>
    <row r="13" spans="1:5" ht="153">
      <c r="A13" t="s">
        <v>59</v>
      </c>
      <c r="E13" s="39" t="s">
        <v>2536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2539</v>
      </c>
      <c r="E8" s="30" t="s">
        <v>2538</v>
      </c>
      <c r="J8" s="29">
        <f>0+J9+J34+J71+J80+J105</f>
      </c>
      <c s="29">
        <f>0+K9+K34+K71+K80+K105</f>
      </c>
      <c s="29">
        <f>0+L9+L34+L71+L80+L105</f>
      </c>
      <c s="29">
        <f>0+M9+M34+M71+M80+M105</f>
      </c>
    </row>
    <row r="9" spans="1:13" ht="12.75">
      <c r="A9" t="s">
        <v>46</v>
      </c>
      <c r="C9" s="31" t="s">
        <v>979</v>
      </c>
      <c r="E9" s="33" t="s">
        <v>1222</v>
      </c>
      <c r="J9" s="32">
        <f>0</f>
      </c>
      <c s="32">
        <f>0</f>
      </c>
      <c s="32">
        <f>0+L10+L14+L18+L22+L26+L30</f>
      </c>
      <c s="32">
        <f>0+M10+M14+M18+M22+M26+M30</f>
      </c>
    </row>
    <row r="10" spans="1:16" ht="38.25">
      <c r="A10" t="s">
        <v>49</v>
      </c>
      <c s="34" t="s">
        <v>50</v>
      </c>
      <c s="34" t="s">
        <v>1638</v>
      </c>
      <c s="35" t="s">
        <v>5</v>
      </c>
      <c s="6" t="s">
        <v>1755</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2540</v>
      </c>
    </row>
    <row r="13" spans="1:5" ht="89.25">
      <c r="A13" t="s">
        <v>59</v>
      </c>
      <c r="E13" s="39" t="s">
        <v>2118</v>
      </c>
    </row>
    <row r="14" spans="1:16" ht="38.25">
      <c r="A14" t="s">
        <v>49</v>
      </c>
      <c s="34" t="s">
        <v>27</v>
      </c>
      <c s="34" t="s">
        <v>2122</v>
      </c>
      <c s="35" t="s">
        <v>5</v>
      </c>
      <c s="6" t="s">
        <v>2123</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2541</v>
      </c>
    </row>
    <row r="17" spans="1:5" ht="89.25">
      <c r="A17" t="s">
        <v>59</v>
      </c>
      <c r="E17" s="39" t="s">
        <v>2118</v>
      </c>
    </row>
    <row r="18" spans="1:16" ht="38.25">
      <c r="A18" t="s">
        <v>49</v>
      </c>
      <c s="34" t="s">
        <v>25</v>
      </c>
      <c s="34" t="s">
        <v>951</v>
      </c>
      <c s="35" t="s">
        <v>5</v>
      </c>
      <c s="6" t="s">
        <v>952</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2542</v>
      </c>
    </row>
    <row r="21" spans="1:5" ht="89.25">
      <c r="A21" t="s">
        <v>59</v>
      </c>
      <c r="E21" s="39" t="s">
        <v>2416</v>
      </c>
    </row>
    <row r="22" spans="1:16" ht="38.25">
      <c r="A22" t="s">
        <v>49</v>
      </c>
      <c s="34" t="s">
        <v>67</v>
      </c>
      <c s="34" t="s">
        <v>2133</v>
      </c>
      <c s="35" t="s">
        <v>5</v>
      </c>
      <c s="6" t="s">
        <v>2134</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2543</v>
      </c>
    </row>
    <row r="25" spans="1:5" ht="89.25">
      <c r="A25" t="s">
        <v>59</v>
      </c>
      <c r="E25" s="39" t="s">
        <v>2118</v>
      </c>
    </row>
    <row r="26" spans="1:16" ht="12.75">
      <c r="A26" t="s">
        <v>49</v>
      </c>
      <c s="34" t="s">
        <v>71</v>
      </c>
      <c s="34" t="s">
        <v>2147</v>
      </c>
      <c s="35" t="s">
        <v>5</v>
      </c>
      <c s="6" t="s">
        <v>2148</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2366</v>
      </c>
    </row>
    <row r="29" spans="1:5" ht="12.75">
      <c r="A29" t="s">
        <v>59</v>
      </c>
      <c r="E29" s="39" t="s">
        <v>326</v>
      </c>
    </row>
    <row r="30" spans="1:16" ht="12.75">
      <c r="A30" t="s">
        <v>49</v>
      </c>
      <c s="34" t="s">
        <v>26</v>
      </c>
      <c s="34" t="s">
        <v>2151</v>
      </c>
      <c s="35" t="s">
        <v>5</v>
      </c>
      <c s="6" t="s">
        <v>2152</v>
      </c>
      <c s="36" t="s">
        <v>1889</v>
      </c>
      <c s="37">
        <v>3</v>
      </c>
      <c s="36">
        <v>0</v>
      </c>
      <c s="36">
        <f>ROUND(G30*H30,6)</f>
      </c>
      <c r="L30" s="38">
        <v>0</v>
      </c>
      <c s="32">
        <f>ROUND(ROUND(L30,2)*ROUND(G30,3),2)</f>
      </c>
      <c s="36" t="s">
        <v>333</v>
      </c>
      <c>
        <f>(M30*21)/100</f>
      </c>
      <c t="s">
        <v>27</v>
      </c>
    </row>
    <row r="31" spans="1:5" ht="12.75">
      <c r="A31" s="35" t="s">
        <v>55</v>
      </c>
      <c r="E31" s="39" t="s">
        <v>2544</v>
      </c>
    </row>
    <row r="32" spans="1:5" ht="38.25">
      <c r="A32" s="35" t="s">
        <v>57</v>
      </c>
      <c r="E32" s="40" t="s">
        <v>2545</v>
      </c>
    </row>
    <row r="33" spans="1:5" ht="12.75">
      <c r="A33" t="s">
        <v>59</v>
      </c>
      <c r="E33" s="39" t="s">
        <v>326</v>
      </c>
    </row>
    <row r="34" spans="1:13" ht="12.75">
      <c r="A34" t="s">
        <v>46</v>
      </c>
      <c r="C34" s="31" t="s">
        <v>50</v>
      </c>
      <c r="E34" s="33" t="s">
        <v>1226</v>
      </c>
      <c r="J34" s="32">
        <f>0</f>
      </c>
      <c s="32">
        <f>0</f>
      </c>
      <c s="32">
        <f>0+L35+L39+L43+L47+L51+L55+L59+L63+L67</f>
      </c>
      <c s="32">
        <f>0+M35+M39+M43+M47+M51+M55+M59+M63+M67</f>
      </c>
    </row>
    <row r="35" spans="1:16" ht="12.75">
      <c r="A35" t="s">
        <v>49</v>
      </c>
      <c s="34" t="s">
        <v>80</v>
      </c>
      <c s="34" t="s">
        <v>2159</v>
      </c>
      <c s="35" t="s">
        <v>5</v>
      </c>
      <c s="6" t="s">
        <v>2160</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2546</v>
      </c>
    </row>
    <row r="38" spans="1:5" ht="63.75">
      <c r="A38" t="s">
        <v>59</v>
      </c>
      <c r="E38" s="39" t="s">
        <v>2162</v>
      </c>
    </row>
    <row r="39" spans="1:16" ht="12.75">
      <c r="A39" t="s">
        <v>49</v>
      </c>
      <c s="34" t="s">
        <v>86</v>
      </c>
      <c s="34" t="s">
        <v>2171</v>
      </c>
      <c s="35" t="s">
        <v>5</v>
      </c>
      <c s="6" t="s">
        <v>2172</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2547</v>
      </c>
    </row>
    <row r="42" spans="1:5" ht="63.75">
      <c r="A42" t="s">
        <v>59</v>
      </c>
      <c r="E42" s="39" t="s">
        <v>1780</v>
      </c>
    </row>
    <row r="43" spans="1:16" ht="12.75">
      <c r="A43" t="s">
        <v>49</v>
      </c>
      <c s="34" t="s">
        <v>90</v>
      </c>
      <c s="34" t="s">
        <v>2185</v>
      </c>
      <c s="35" t="s">
        <v>5</v>
      </c>
      <c s="6" t="s">
        <v>2186</v>
      </c>
      <c s="36" t="s">
        <v>297</v>
      </c>
      <c s="37">
        <v>12</v>
      </c>
      <c s="36">
        <v>0</v>
      </c>
      <c s="36">
        <f>ROUND(G43*H43,6)</f>
      </c>
      <c r="L43" s="38">
        <v>0</v>
      </c>
      <c s="32">
        <f>ROUND(ROUND(L43,2)*ROUND(G43,3),2)</f>
      </c>
      <c s="36" t="s">
        <v>54</v>
      </c>
      <c>
        <f>(M43*21)/100</f>
      </c>
      <c t="s">
        <v>27</v>
      </c>
    </row>
    <row r="44" spans="1:5" ht="12.75">
      <c r="A44" s="35" t="s">
        <v>55</v>
      </c>
      <c r="E44" s="39" t="s">
        <v>2548</v>
      </c>
    </row>
    <row r="45" spans="1:5" ht="38.25">
      <c r="A45" s="35" t="s">
        <v>57</v>
      </c>
      <c r="E45" s="40" t="s">
        <v>2549</v>
      </c>
    </row>
    <row r="46" spans="1:5" ht="409.5">
      <c r="A46" t="s">
        <v>59</v>
      </c>
      <c r="E46" s="39" t="s">
        <v>2189</v>
      </c>
    </row>
    <row r="47" spans="1:16" ht="12.75">
      <c r="A47" t="s">
        <v>49</v>
      </c>
      <c s="34" t="s">
        <v>94</v>
      </c>
      <c s="34" t="s">
        <v>2198</v>
      </c>
      <c s="35" t="s">
        <v>5</v>
      </c>
      <c s="6" t="s">
        <v>2199</v>
      </c>
      <c s="36" t="s">
        <v>297</v>
      </c>
      <c s="37">
        <v>133.4</v>
      </c>
      <c s="36">
        <v>0</v>
      </c>
      <c s="36">
        <f>ROUND(G47*H47,6)</f>
      </c>
      <c r="L47" s="38">
        <v>0</v>
      </c>
      <c s="32">
        <f>ROUND(ROUND(L47,2)*ROUND(G47,3),2)</f>
      </c>
      <c s="36" t="s">
        <v>54</v>
      </c>
      <c>
        <f>(M47*21)/100</f>
      </c>
      <c t="s">
        <v>27</v>
      </c>
    </row>
    <row r="48" spans="1:5" ht="38.25">
      <c r="A48" s="35" t="s">
        <v>55</v>
      </c>
      <c r="E48" s="39" t="s">
        <v>2200</v>
      </c>
    </row>
    <row r="49" spans="1:5" ht="38.25">
      <c r="A49" s="35" t="s">
        <v>57</v>
      </c>
      <c r="E49" s="40" t="s">
        <v>2550</v>
      </c>
    </row>
    <row r="50" spans="1:5" ht="409.5">
      <c r="A50" t="s">
        <v>59</v>
      </c>
      <c r="E50" s="39" t="s">
        <v>2202</v>
      </c>
    </row>
    <row r="51" spans="1:16" ht="12.75">
      <c r="A51" t="s">
        <v>49</v>
      </c>
      <c s="34" t="s">
        <v>98</v>
      </c>
      <c s="34" t="s">
        <v>2551</v>
      </c>
      <c s="35" t="s">
        <v>5</v>
      </c>
      <c s="6" t="s">
        <v>2552</v>
      </c>
      <c s="36" t="s">
        <v>1995</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2553</v>
      </c>
    </row>
    <row r="54" spans="1:5" ht="25.5">
      <c r="A54" t="s">
        <v>59</v>
      </c>
      <c r="E54" s="39" t="s">
        <v>1996</v>
      </c>
    </row>
    <row r="55" spans="1:16" ht="12.75">
      <c r="A55" t="s">
        <v>49</v>
      </c>
      <c s="34" t="s">
        <v>102</v>
      </c>
      <c s="34" t="s">
        <v>2218</v>
      </c>
      <c s="35" t="s">
        <v>5</v>
      </c>
      <c s="6" t="s">
        <v>2219</v>
      </c>
      <c s="36" t="s">
        <v>318</v>
      </c>
      <c s="37">
        <v>92</v>
      </c>
      <c s="36">
        <v>0</v>
      </c>
      <c s="36">
        <f>ROUND(G55*H55,6)</f>
      </c>
      <c r="L55" s="38">
        <v>0</v>
      </c>
      <c s="32">
        <f>ROUND(ROUND(L55,2)*ROUND(G55,3),2)</f>
      </c>
      <c s="36" t="s">
        <v>54</v>
      </c>
      <c>
        <f>(M55*21)/100</f>
      </c>
      <c t="s">
        <v>27</v>
      </c>
    </row>
    <row r="56" spans="1:5" ht="12.75">
      <c r="A56" s="35" t="s">
        <v>55</v>
      </c>
      <c r="E56" s="39" t="s">
        <v>2220</v>
      </c>
    </row>
    <row r="57" spans="1:5" ht="38.25">
      <c r="A57" s="35" t="s">
        <v>57</v>
      </c>
      <c r="E57" s="40" t="s">
        <v>2554</v>
      </c>
    </row>
    <row r="58" spans="1:5" ht="25.5">
      <c r="A58" t="s">
        <v>59</v>
      </c>
      <c r="E58" s="39" t="s">
        <v>769</v>
      </c>
    </row>
    <row r="59" spans="1:16" ht="12.75">
      <c r="A59" t="s">
        <v>49</v>
      </c>
      <c s="34" t="s">
        <v>105</v>
      </c>
      <c s="34" t="s">
        <v>2222</v>
      </c>
      <c s="35" t="s">
        <v>5</v>
      </c>
      <c s="6" t="s">
        <v>2223</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2555</v>
      </c>
    </row>
    <row r="62" spans="1:5" ht="63.75">
      <c r="A62" t="s">
        <v>59</v>
      </c>
      <c r="E62" s="39" t="s">
        <v>2225</v>
      </c>
    </row>
    <row r="63" spans="1:16" ht="12.75">
      <c r="A63" t="s">
        <v>49</v>
      </c>
      <c s="34" t="s">
        <v>109</v>
      </c>
      <c s="34" t="s">
        <v>2231</v>
      </c>
      <c s="35" t="s">
        <v>5</v>
      </c>
      <c s="6" t="s">
        <v>2232</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2555</v>
      </c>
    </row>
    <row r="66" spans="1:5" ht="25.5">
      <c r="A66" t="s">
        <v>59</v>
      </c>
      <c r="E66" s="39" t="s">
        <v>2233</v>
      </c>
    </row>
    <row r="67" spans="1:16" ht="12.75">
      <c r="A67" t="s">
        <v>49</v>
      </c>
      <c s="34" t="s">
        <v>113</v>
      </c>
      <c s="34" t="s">
        <v>2234</v>
      </c>
      <c s="35" t="s">
        <v>5</v>
      </c>
      <c s="6" t="s">
        <v>2235</v>
      </c>
      <c s="36" t="s">
        <v>297</v>
      </c>
      <c s="37">
        <v>345</v>
      </c>
      <c s="36">
        <v>0</v>
      </c>
      <c s="36">
        <f>ROUND(G67*H67,6)</f>
      </c>
      <c r="L67" s="38">
        <v>0</v>
      </c>
      <c s="32">
        <f>ROUND(ROUND(L67,2)*ROUND(G67,3),2)</f>
      </c>
      <c s="36" t="s">
        <v>333</v>
      </c>
      <c>
        <f>(M67*21)/100</f>
      </c>
      <c t="s">
        <v>27</v>
      </c>
    </row>
    <row r="68" spans="1:5" ht="38.25">
      <c r="A68" s="35" t="s">
        <v>55</v>
      </c>
      <c r="E68" s="39" t="s">
        <v>2556</v>
      </c>
    </row>
    <row r="69" spans="1:5" ht="38.25">
      <c r="A69" s="35" t="s">
        <v>57</v>
      </c>
      <c r="E69" s="40" t="s">
        <v>2557</v>
      </c>
    </row>
    <row r="70" spans="1:5" ht="409.5">
      <c r="A70" t="s">
        <v>59</v>
      </c>
      <c r="E70" s="39" t="s">
        <v>2238</v>
      </c>
    </row>
    <row r="71" spans="1:13" ht="12.75">
      <c r="A71" t="s">
        <v>46</v>
      </c>
      <c r="C71" s="31" t="s">
        <v>27</v>
      </c>
      <c r="E71" s="33" t="s">
        <v>2248</v>
      </c>
      <c r="J71" s="32">
        <f>0</f>
      </c>
      <c s="32">
        <f>0</f>
      </c>
      <c s="32">
        <f>0+L72+L76</f>
      </c>
      <c s="32">
        <f>0+M72+M76</f>
      </c>
    </row>
    <row r="72" spans="1:16" ht="12.75">
      <c r="A72" t="s">
        <v>49</v>
      </c>
      <c s="34" t="s">
        <v>117</v>
      </c>
      <c s="34" t="s">
        <v>2264</v>
      </c>
      <c s="35" t="s">
        <v>5</v>
      </c>
      <c s="6" t="s">
        <v>2265</v>
      </c>
      <c s="36" t="s">
        <v>318</v>
      </c>
      <c s="37">
        <v>92</v>
      </c>
      <c s="36">
        <v>0</v>
      </c>
      <c s="36">
        <f>ROUND(G72*H72,6)</f>
      </c>
      <c r="L72" s="38">
        <v>0</v>
      </c>
      <c s="32">
        <f>ROUND(ROUND(L72,2)*ROUND(G72,3),2)</f>
      </c>
      <c s="36" t="s">
        <v>54</v>
      </c>
      <c>
        <f>(M72*21)/100</f>
      </c>
      <c t="s">
        <v>27</v>
      </c>
    </row>
    <row r="73" spans="1:5" ht="12.75">
      <c r="A73" s="35" t="s">
        <v>55</v>
      </c>
      <c r="E73" s="39" t="s">
        <v>2558</v>
      </c>
    </row>
    <row r="74" spans="1:5" ht="38.25">
      <c r="A74" s="35" t="s">
        <v>57</v>
      </c>
      <c r="E74" s="40" t="s">
        <v>2559</v>
      </c>
    </row>
    <row r="75" spans="1:5" ht="216.75">
      <c r="A75" t="s">
        <v>59</v>
      </c>
      <c r="E75" s="39" t="s">
        <v>2268</v>
      </c>
    </row>
    <row r="76" spans="1:16" ht="12.75">
      <c r="A76" t="s">
        <v>49</v>
      </c>
      <c s="34" t="s">
        <v>123</v>
      </c>
      <c s="34" t="s">
        <v>2274</v>
      </c>
      <c s="35" t="s">
        <v>5</v>
      </c>
      <c s="6" t="s">
        <v>2275</v>
      </c>
      <c s="36" t="s">
        <v>318</v>
      </c>
      <c s="37">
        <v>905.28</v>
      </c>
      <c s="36">
        <v>0</v>
      </c>
      <c s="36">
        <f>ROUND(G76*H76,6)</f>
      </c>
      <c r="L76" s="38">
        <v>0</v>
      </c>
      <c s="32">
        <f>ROUND(ROUND(L76,2)*ROUND(G76,3),2)</f>
      </c>
      <c s="36" t="s">
        <v>54</v>
      </c>
      <c>
        <f>(M76*21)/100</f>
      </c>
      <c t="s">
        <v>27</v>
      </c>
    </row>
    <row r="77" spans="1:5" ht="12.75">
      <c r="A77" s="35" t="s">
        <v>55</v>
      </c>
      <c r="E77" s="39" t="s">
        <v>2560</v>
      </c>
    </row>
    <row r="78" spans="1:5" ht="38.25">
      <c r="A78" s="35" t="s">
        <v>57</v>
      </c>
      <c r="E78" s="40" t="s">
        <v>2561</v>
      </c>
    </row>
    <row r="79" spans="1:5" ht="191.25">
      <c r="A79" t="s">
        <v>59</v>
      </c>
      <c r="E79" s="39" t="s">
        <v>2278</v>
      </c>
    </row>
    <row r="80" spans="1:13" ht="12.75">
      <c r="A80" t="s">
        <v>46</v>
      </c>
      <c r="C80" s="31" t="s">
        <v>71</v>
      </c>
      <c r="E80" s="33" t="s">
        <v>2308</v>
      </c>
      <c r="J80" s="32">
        <f>0</f>
      </c>
      <c s="32">
        <f>0</f>
      </c>
      <c s="32">
        <f>0+L81+L85+L89+L93+L97+L101</f>
      </c>
      <c s="32">
        <f>0+M81+M85+M89+M93+M97+M101</f>
      </c>
    </row>
    <row r="81" spans="1:16" ht="25.5">
      <c r="A81" t="s">
        <v>49</v>
      </c>
      <c s="34" t="s">
        <v>127</v>
      </c>
      <c s="34" t="s">
        <v>2327</v>
      </c>
      <c s="35" t="s">
        <v>5</v>
      </c>
      <c s="6" t="s">
        <v>2328</v>
      </c>
      <c s="36" t="s">
        <v>318</v>
      </c>
      <c s="37">
        <v>195.5</v>
      </c>
      <c s="36">
        <v>0</v>
      </c>
      <c s="36">
        <f>ROUND(G81*H81,6)</f>
      </c>
      <c r="L81" s="38">
        <v>0</v>
      </c>
      <c s="32">
        <f>ROUND(ROUND(L81,2)*ROUND(G81,3),2)</f>
      </c>
      <c s="36" t="s">
        <v>54</v>
      </c>
      <c>
        <f>(M81*21)/100</f>
      </c>
      <c t="s">
        <v>27</v>
      </c>
    </row>
    <row r="82" spans="1:5" ht="38.25">
      <c r="A82" s="35" t="s">
        <v>55</v>
      </c>
      <c r="E82" s="39" t="s">
        <v>2562</v>
      </c>
    </row>
    <row r="83" spans="1:5" ht="38.25">
      <c r="A83" s="35" t="s">
        <v>57</v>
      </c>
      <c r="E83" s="40" t="s">
        <v>2563</v>
      </c>
    </row>
    <row r="84" spans="1:5" ht="318.75">
      <c r="A84" t="s">
        <v>59</v>
      </c>
      <c r="E84" s="39" t="s">
        <v>2326</v>
      </c>
    </row>
    <row r="85" spans="1:16" ht="12.75">
      <c r="A85" t="s">
        <v>49</v>
      </c>
      <c s="34" t="s">
        <v>132</v>
      </c>
      <c s="34" t="s">
        <v>2331</v>
      </c>
      <c s="35" t="s">
        <v>5</v>
      </c>
      <c s="6" t="s">
        <v>2332</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2564</v>
      </c>
    </row>
    <row r="88" spans="1:5" ht="89.25">
      <c r="A88" t="s">
        <v>59</v>
      </c>
      <c r="E88" s="39" t="s">
        <v>2335</v>
      </c>
    </row>
    <row r="89" spans="1:16" ht="12.75">
      <c r="A89" t="s">
        <v>49</v>
      </c>
      <c s="34" t="s">
        <v>136</v>
      </c>
      <c s="34" t="s">
        <v>2565</v>
      </c>
      <c s="35" t="s">
        <v>5</v>
      </c>
      <c s="6" t="s">
        <v>2566</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2567</v>
      </c>
    </row>
    <row r="92" spans="1:5" ht="89.25">
      <c r="A92" t="s">
        <v>59</v>
      </c>
      <c r="E92" s="39" t="s">
        <v>2340</v>
      </c>
    </row>
    <row r="93" spans="1:16" ht="12.75">
      <c r="A93" t="s">
        <v>49</v>
      </c>
      <c s="34" t="s">
        <v>140</v>
      </c>
      <c s="34" t="s">
        <v>2336</v>
      </c>
      <c s="35" t="s">
        <v>5</v>
      </c>
      <c s="6" t="s">
        <v>2337</v>
      </c>
      <c s="36" t="s">
        <v>318</v>
      </c>
      <c s="37">
        <v>129</v>
      </c>
      <c s="36">
        <v>0</v>
      </c>
      <c s="36">
        <f>ROUND(G93*H93,6)</f>
      </c>
      <c r="L93" s="38">
        <v>0</v>
      </c>
      <c s="32">
        <f>ROUND(ROUND(L93,2)*ROUND(G93,3),2)</f>
      </c>
      <c s="36" t="s">
        <v>54</v>
      </c>
      <c>
        <f>(M93*21)/100</f>
      </c>
      <c t="s">
        <v>27</v>
      </c>
    </row>
    <row r="94" spans="1:5" ht="12.75">
      <c r="A94" s="35" t="s">
        <v>55</v>
      </c>
      <c r="E94" s="39" t="s">
        <v>2338</v>
      </c>
    </row>
    <row r="95" spans="1:5" ht="38.25">
      <c r="A95" s="35" t="s">
        <v>57</v>
      </c>
      <c r="E95" s="40" t="s">
        <v>2567</v>
      </c>
    </row>
    <row r="96" spans="1:5" ht="89.25">
      <c r="A96" t="s">
        <v>59</v>
      </c>
      <c r="E96" s="39" t="s">
        <v>2340</v>
      </c>
    </row>
    <row r="97" spans="1:16" ht="12.75">
      <c r="A97" t="s">
        <v>49</v>
      </c>
      <c s="34" t="s">
        <v>143</v>
      </c>
      <c s="34" t="s">
        <v>2568</v>
      </c>
      <c s="35" t="s">
        <v>5</v>
      </c>
      <c s="6" t="s">
        <v>2569</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2570</v>
      </c>
    </row>
    <row r="100" spans="1:5" ht="216.75">
      <c r="A100" t="s">
        <v>59</v>
      </c>
      <c r="E100" s="39" t="s">
        <v>2344</v>
      </c>
    </row>
    <row r="101" spans="1:16" ht="12.75">
      <c r="A101" t="s">
        <v>49</v>
      </c>
      <c s="34" t="s">
        <v>147</v>
      </c>
      <c s="34" t="s">
        <v>2341</v>
      </c>
      <c s="35" t="s">
        <v>5</v>
      </c>
      <c s="6" t="s">
        <v>2342</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2567</v>
      </c>
    </row>
    <row r="104" spans="1:5" ht="216.75">
      <c r="A104" t="s">
        <v>59</v>
      </c>
      <c r="E104" s="39" t="s">
        <v>2344</v>
      </c>
    </row>
    <row r="105" spans="1:13" ht="12.75">
      <c r="A105" t="s">
        <v>46</v>
      </c>
      <c r="C105" s="31" t="s">
        <v>90</v>
      </c>
      <c r="E105" s="33" t="s">
        <v>2367</v>
      </c>
      <c r="J105" s="32">
        <f>0</f>
      </c>
      <c s="32">
        <f>0</f>
      </c>
      <c s="32">
        <f>0+L106+L110+L114+L118+L122+L126+L130+L134+L138</f>
      </c>
      <c s="32">
        <f>0+M106+M110+M114+M118+M122+M126+M130+M134+M138</f>
      </c>
    </row>
    <row r="106" spans="1:16" ht="25.5">
      <c r="A106" t="s">
        <v>49</v>
      </c>
      <c s="34" t="s">
        <v>151</v>
      </c>
      <c s="34" t="s">
        <v>2571</v>
      </c>
      <c s="35" t="s">
        <v>5</v>
      </c>
      <c s="6" t="s">
        <v>2572</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2573</v>
      </c>
    </row>
    <row r="109" spans="1:5" ht="204">
      <c r="A109" t="s">
        <v>59</v>
      </c>
      <c r="E109" s="39" t="s">
        <v>2574</v>
      </c>
    </row>
    <row r="110" spans="1:16" ht="25.5">
      <c r="A110" t="s">
        <v>49</v>
      </c>
      <c s="34" t="s">
        <v>155</v>
      </c>
      <c s="34" t="s">
        <v>2575</v>
      </c>
      <c s="35" t="s">
        <v>5</v>
      </c>
      <c s="6" t="s">
        <v>2576</v>
      </c>
      <c s="36" t="s">
        <v>74</v>
      </c>
      <c s="37">
        <v>6</v>
      </c>
      <c s="36">
        <v>0</v>
      </c>
      <c s="36">
        <f>ROUND(G110*H110,6)</f>
      </c>
      <c r="L110" s="38">
        <v>0</v>
      </c>
      <c s="32">
        <f>ROUND(ROUND(L110,2)*ROUND(G110,3),2)</f>
      </c>
      <c s="36" t="s">
        <v>54</v>
      </c>
      <c>
        <f>(M110*21)/100</f>
      </c>
      <c t="s">
        <v>27</v>
      </c>
    </row>
    <row r="111" spans="1:5" ht="63.75">
      <c r="A111" s="35" t="s">
        <v>55</v>
      </c>
      <c r="E111" s="39" t="s">
        <v>2577</v>
      </c>
    </row>
    <row r="112" spans="1:5" ht="38.25">
      <c r="A112" s="35" t="s">
        <v>57</v>
      </c>
      <c r="E112" s="40" t="s">
        <v>2578</v>
      </c>
    </row>
    <row r="113" spans="1:5" ht="38.25">
      <c r="A113" t="s">
        <v>59</v>
      </c>
      <c r="E113" s="39" t="s">
        <v>2386</v>
      </c>
    </row>
    <row r="114" spans="1:16" ht="25.5">
      <c r="A114" t="s">
        <v>49</v>
      </c>
      <c s="34" t="s">
        <v>159</v>
      </c>
      <c s="34" t="s">
        <v>2579</v>
      </c>
      <c s="35" t="s">
        <v>5</v>
      </c>
      <c s="6" t="s">
        <v>2580</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2581</v>
      </c>
    </row>
    <row r="117" spans="1:5" ht="38.25">
      <c r="A117" t="s">
        <v>59</v>
      </c>
      <c r="E117" s="39" t="s">
        <v>2582</v>
      </c>
    </row>
    <row r="118" spans="1:16" ht="12.75">
      <c r="A118" t="s">
        <v>49</v>
      </c>
      <c s="34" t="s">
        <v>163</v>
      </c>
      <c s="34" t="s">
        <v>2583</v>
      </c>
      <c s="35" t="s">
        <v>5</v>
      </c>
      <c s="6" t="s">
        <v>2584</v>
      </c>
      <c s="36" t="s">
        <v>318</v>
      </c>
      <c s="37">
        <v>55.2</v>
      </c>
      <c s="36">
        <v>0</v>
      </c>
      <c s="36">
        <f>ROUND(G118*H118,6)</f>
      </c>
      <c r="L118" s="38">
        <v>0</v>
      </c>
      <c s="32">
        <f>ROUND(ROUND(L118,2)*ROUND(G118,3),2)</f>
      </c>
      <c s="36" t="s">
        <v>54</v>
      </c>
      <c>
        <f>(M118*21)/100</f>
      </c>
      <c t="s">
        <v>27</v>
      </c>
    </row>
    <row r="119" spans="1:5" ht="12.75">
      <c r="A119" s="35" t="s">
        <v>55</v>
      </c>
      <c r="E119" s="39" t="s">
        <v>2585</v>
      </c>
    </row>
    <row r="120" spans="1:5" ht="38.25">
      <c r="A120" s="35" t="s">
        <v>57</v>
      </c>
      <c r="E120" s="40" t="s">
        <v>2586</v>
      </c>
    </row>
    <row r="121" spans="1:5" ht="409.5">
      <c r="A121" t="s">
        <v>59</v>
      </c>
      <c r="E121" s="39" t="s">
        <v>2587</v>
      </c>
    </row>
    <row r="122" spans="1:16" ht="25.5">
      <c r="A122" t="s">
        <v>49</v>
      </c>
      <c s="34" t="s">
        <v>167</v>
      </c>
      <c s="34" t="s">
        <v>2588</v>
      </c>
      <c s="35" t="s">
        <v>5</v>
      </c>
      <c s="6" t="s">
        <v>2589</v>
      </c>
      <c s="36" t="s">
        <v>318</v>
      </c>
      <c s="37">
        <v>15.6</v>
      </c>
      <c s="36">
        <v>0</v>
      </c>
      <c s="36">
        <f>ROUND(G122*H122,6)</f>
      </c>
      <c r="L122" s="38">
        <v>0</v>
      </c>
      <c s="32">
        <f>ROUND(ROUND(L122,2)*ROUND(G122,3),2)</f>
      </c>
      <c s="36" t="s">
        <v>54</v>
      </c>
      <c>
        <f>(M122*21)/100</f>
      </c>
      <c t="s">
        <v>27</v>
      </c>
    </row>
    <row r="123" spans="1:5" ht="25.5">
      <c r="A123" s="35" t="s">
        <v>55</v>
      </c>
      <c r="E123" s="39" t="s">
        <v>2590</v>
      </c>
    </row>
    <row r="124" spans="1:5" ht="38.25">
      <c r="A124" s="35" t="s">
        <v>57</v>
      </c>
      <c r="E124" s="40" t="s">
        <v>2591</v>
      </c>
    </row>
    <row r="125" spans="1:5" ht="293.25">
      <c r="A125" t="s">
        <v>59</v>
      </c>
      <c r="E125" s="39" t="s">
        <v>2592</v>
      </c>
    </row>
    <row r="126" spans="1:16" ht="12.75">
      <c r="A126" t="s">
        <v>49</v>
      </c>
      <c s="34" t="s">
        <v>171</v>
      </c>
      <c s="34" t="s">
        <v>2593</v>
      </c>
      <c s="35" t="s">
        <v>5</v>
      </c>
      <c s="6" t="s">
        <v>2594</v>
      </c>
      <c s="36" t="s">
        <v>318</v>
      </c>
      <c s="37">
        <v>65.6</v>
      </c>
      <c s="36">
        <v>0</v>
      </c>
      <c s="36">
        <f>ROUND(G126*H126,6)</f>
      </c>
      <c r="L126" s="38">
        <v>0</v>
      </c>
      <c s="32">
        <f>ROUND(ROUND(L126,2)*ROUND(G126,3),2)</f>
      </c>
      <c s="36" t="s">
        <v>54</v>
      </c>
      <c>
        <f>(M126*21)/100</f>
      </c>
      <c t="s">
        <v>27</v>
      </c>
    </row>
    <row r="127" spans="1:5" ht="12.75">
      <c r="A127" s="35" t="s">
        <v>55</v>
      </c>
      <c r="E127" s="39" t="s">
        <v>2595</v>
      </c>
    </row>
    <row r="128" spans="1:5" ht="38.25">
      <c r="A128" s="35" t="s">
        <v>57</v>
      </c>
      <c r="E128" s="40" t="s">
        <v>2596</v>
      </c>
    </row>
    <row r="129" spans="1:5" ht="293.25">
      <c r="A129" t="s">
        <v>59</v>
      </c>
      <c r="E129" s="39" t="s">
        <v>2597</v>
      </c>
    </row>
    <row r="130" spans="1:16" ht="25.5">
      <c r="A130" t="s">
        <v>49</v>
      </c>
      <c s="34" t="s">
        <v>175</v>
      </c>
      <c s="34" t="s">
        <v>2598</v>
      </c>
      <c s="35" t="s">
        <v>5</v>
      </c>
      <c s="6" t="s">
        <v>2599</v>
      </c>
      <c s="36" t="s">
        <v>230</v>
      </c>
      <c s="37">
        <v>576</v>
      </c>
      <c s="36">
        <v>0</v>
      </c>
      <c s="36">
        <f>ROUND(G130*H130,6)</f>
      </c>
      <c r="L130" s="38">
        <v>0</v>
      </c>
      <c s="32">
        <f>ROUND(ROUND(L130,2)*ROUND(G130,3),2)</f>
      </c>
      <c s="36" t="s">
        <v>54</v>
      </c>
      <c>
        <f>(M130*21)/100</f>
      </c>
      <c t="s">
        <v>27</v>
      </c>
    </row>
    <row r="131" spans="1:5" ht="12.75">
      <c r="A131" s="35" t="s">
        <v>55</v>
      </c>
      <c r="E131" s="39" t="s">
        <v>2600</v>
      </c>
    </row>
    <row r="132" spans="1:5" ht="38.25">
      <c r="A132" s="35" t="s">
        <v>57</v>
      </c>
      <c r="E132" s="40" t="s">
        <v>2601</v>
      </c>
    </row>
    <row r="133" spans="1:5" ht="216.75">
      <c r="A133" t="s">
        <v>59</v>
      </c>
      <c r="E133" s="39" t="s">
        <v>2602</v>
      </c>
    </row>
    <row r="134" spans="1:16" ht="12.75">
      <c r="A134" t="s">
        <v>49</v>
      </c>
      <c s="34" t="s">
        <v>179</v>
      </c>
      <c s="34" t="s">
        <v>2373</v>
      </c>
      <c s="35" t="s">
        <v>5</v>
      </c>
      <c s="6" t="s">
        <v>2374</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2542</v>
      </c>
    </row>
    <row r="137" spans="1:5" ht="153">
      <c r="A137" t="s">
        <v>59</v>
      </c>
      <c r="E137" s="39" t="s">
        <v>2376</v>
      </c>
    </row>
    <row r="138" spans="1:16" ht="12.75">
      <c r="A138" t="s">
        <v>49</v>
      </c>
      <c s="34" t="s">
        <v>183</v>
      </c>
      <c s="34" t="s">
        <v>2603</v>
      </c>
      <c s="35" t="s">
        <v>5</v>
      </c>
      <c s="6" t="s">
        <v>2604</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2605</v>
      </c>
    </row>
    <row r="141" spans="1:5" ht="25.5">
      <c r="A141" t="s">
        <v>59</v>
      </c>
      <c r="E141" s="39" t="s">
        <v>1992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2608</v>
      </c>
      <c r="E8" s="30" t="s">
        <v>2607</v>
      </c>
      <c r="J8" s="29">
        <f>0+J9+J18</f>
      </c>
      <c s="29">
        <f>0+K9+K18</f>
      </c>
      <c s="29">
        <f>0+L9+L18</f>
      </c>
      <c s="29">
        <f>0+M9+M18</f>
      </c>
    </row>
    <row r="9" spans="1:13" ht="12.75">
      <c r="A9" t="s">
        <v>46</v>
      </c>
      <c r="C9" s="31" t="s">
        <v>979</v>
      </c>
      <c r="E9" s="33" t="s">
        <v>1222</v>
      </c>
      <c r="J9" s="32">
        <f>0</f>
      </c>
      <c s="32">
        <f>0</f>
      </c>
      <c s="32">
        <f>0+L10+L14</f>
      </c>
      <c s="32">
        <f>0+M10+M14</f>
      </c>
    </row>
    <row r="10" spans="1:16" ht="38.25">
      <c r="A10" t="s">
        <v>49</v>
      </c>
      <c s="34" t="s">
        <v>50</v>
      </c>
      <c s="34" t="s">
        <v>951</v>
      </c>
      <c s="35" t="s">
        <v>5</v>
      </c>
      <c s="6" t="s">
        <v>952</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2609</v>
      </c>
    </row>
    <row r="13" spans="1:5" ht="89.25">
      <c r="A13" t="s">
        <v>59</v>
      </c>
      <c r="E13" s="39" t="s">
        <v>2118</v>
      </c>
    </row>
    <row r="14" spans="1:16" ht="12.75">
      <c r="A14" t="s">
        <v>49</v>
      </c>
      <c s="34" t="s">
        <v>27</v>
      </c>
      <c s="34" t="s">
        <v>2147</v>
      </c>
      <c s="35" t="s">
        <v>5</v>
      </c>
      <c s="6" t="s">
        <v>2148</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2366</v>
      </c>
    </row>
    <row r="17" spans="1:5" ht="12.75">
      <c r="A17" t="s">
        <v>59</v>
      </c>
      <c r="E17" s="39" t="s">
        <v>326</v>
      </c>
    </row>
    <row r="18" spans="1:13" ht="12.75">
      <c r="A18" t="s">
        <v>46</v>
      </c>
      <c r="C18" s="31" t="s">
        <v>90</v>
      </c>
      <c r="E18" s="33" t="s">
        <v>2367</v>
      </c>
      <c r="J18" s="32">
        <f>0</f>
      </c>
      <c s="32">
        <f>0</f>
      </c>
      <c s="32">
        <f>0+L19+L23+L27+L31</f>
      </c>
      <c s="32">
        <f>0+M19+M23+M27+M31</f>
      </c>
    </row>
    <row r="19" spans="1:16" ht="12.75">
      <c r="A19" t="s">
        <v>49</v>
      </c>
      <c s="34" t="s">
        <v>25</v>
      </c>
      <c s="34" t="s">
        <v>2610</v>
      </c>
      <c s="35" t="s">
        <v>5</v>
      </c>
      <c s="6" t="s">
        <v>2611</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2361</v>
      </c>
    </row>
    <row r="22" spans="1:5" ht="89.25">
      <c r="A22" t="s">
        <v>59</v>
      </c>
      <c r="E22" s="39" t="s">
        <v>2612</v>
      </c>
    </row>
    <row r="23" spans="1:16" ht="12.75">
      <c r="A23" t="s">
        <v>49</v>
      </c>
      <c s="34" t="s">
        <v>67</v>
      </c>
      <c s="34" t="s">
        <v>2613</v>
      </c>
      <c s="35" t="s">
        <v>5</v>
      </c>
      <c s="6" t="s">
        <v>2614</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2615</v>
      </c>
    </row>
    <row r="26" spans="1:5" ht="216.75">
      <c r="A26" t="s">
        <v>59</v>
      </c>
      <c r="E26" s="39" t="s">
        <v>2616</v>
      </c>
    </row>
    <row r="27" spans="1:16" ht="12.75">
      <c r="A27" t="s">
        <v>49</v>
      </c>
      <c s="34" t="s">
        <v>71</v>
      </c>
      <c s="34" t="s">
        <v>2617</v>
      </c>
      <c s="35" t="s">
        <v>5</v>
      </c>
      <c s="6" t="s">
        <v>2618</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2619</v>
      </c>
    </row>
    <row r="30" spans="1:5" ht="229.5">
      <c r="A30" t="s">
        <v>59</v>
      </c>
      <c r="E30" s="39" t="s">
        <v>2620</v>
      </c>
    </row>
    <row r="31" spans="1:16" ht="12.75">
      <c r="A31" t="s">
        <v>49</v>
      </c>
      <c s="34" t="s">
        <v>26</v>
      </c>
      <c s="34" t="s">
        <v>2621</v>
      </c>
      <c s="35" t="s">
        <v>5</v>
      </c>
      <c s="6" t="s">
        <v>2622</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2623</v>
      </c>
    </row>
    <row r="34" spans="1:5" ht="229.5">
      <c r="A34" t="s">
        <v>59</v>
      </c>
      <c r="E34" s="39" t="s">
        <v>2620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2626</v>
      </c>
      <c r="E8" s="30" t="s">
        <v>2625</v>
      </c>
      <c r="J8" s="29">
        <f>0+J9+J62+J99+J124+J145+J190+J195+J208+J213</f>
      </c>
      <c s="29">
        <f>0+K9+K62+K99+K124+K145+K190+K195+K208+K213</f>
      </c>
      <c s="29">
        <f>0+L9+L62+L99+L124+L145+L190+L195+L208+L213</f>
      </c>
      <c s="29">
        <f>0+M9+M62+M99+M124+M145+M190+M195+M208+M213</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676.027</v>
      </c>
      <c s="36">
        <v>0</v>
      </c>
      <c s="36">
        <f>ROUND(G10*H10,6)</f>
      </c>
      <c r="L10" s="38">
        <v>0</v>
      </c>
      <c s="32">
        <f>ROUND(ROUND(L10,2)*ROUND(G10,3),2)</f>
      </c>
      <c s="36" t="s">
        <v>333</v>
      </c>
      <c>
        <f>(M10*21)/100</f>
      </c>
      <c t="s">
        <v>27</v>
      </c>
    </row>
    <row r="11" spans="1:5" ht="12.75">
      <c r="A11" s="35" t="s">
        <v>55</v>
      </c>
      <c r="E11" s="39" t="s">
        <v>2627</v>
      </c>
    </row>
    <row r="12" spans="1:5" ht="63.75">
      <c r="A12" s="35" t="s">
        <v>57</v>
      </c>
      <c r="E12" s="40" t="s">
        <v>2628</v>
      </c>
    </row>
    <row r="13" spans="1:5" ht="153">
      <c r="A13" t="s">
        <v>59</v>
      </c>
      <c r="E13" s="39" t="s">
        <v>335</v>
      </c>
    </row>
    <row r="14" spans="1:16" ht="38.25">
      <c r="A14" t="s">
        <v>49</v>
      </c>
      <c s="34" t="s">
        <v>27</v>
      </c>
      <c s="34" t="s">
        <v>951</v>
      </c>
      <c s="35" t="s">
        <v>5</v>
      </c>
      <c s="6" t="s">
        <v>952</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2629</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2630</v>
      </c>
    </row>
    <row r="20" spans="1:5" ht="38.25">
      <c r="A20" s="35" t="s">
        <v>57</v>
      </c>
      <c r="E20" s="40" t="s">
        <v>2631</v>
      </c>
    </row>
    <row r="21" spans="1:5" ht="153">
      <c r="A21" t="s">
        <v>59</v>
      </c>
      <c r="E21" s="39" t="s">
        <v>335</v>
      </c>
    </row>
    <row r="22" spans="1:16" ht="25.5">
      <c r="A22" t="s">
        <v>49</v>
      </c>
      <c s="34" t="s">
        <v>67</v>
      </c>
      <c s="34" t="s">
        <v>750</v>
      </c>
      <c s="35" t="s">
        <v>5</v>
      </c>
      <c s="6" t="s">
        <v>2632</v>
      </c>
      <c s="36" t="s">
        <v>332</v>
      </c>
      <c s="37">
        <v>288.96</v>
      </c>
      <c s="36">
        <v>0</v>
      </c>
      <c s="36">
        <f>ROUND(G22*H22,6)</f>
      </c>
      <c r="L22" s="38">
        <v>0</v>
      </c>
      <c s="32">
        <f>ROUND(ROUND(L22,2)*ROUND(G22,3),2)</f>
      </c>
      <c s="36" t="s">
        <v>333</v>
      </c>
      <c>
        <f>(M22*21)/100</f>
      </c>
      <c t="s">
        <v>27</v>
      </c>
    </row>
    <row r="23" spans="1:5" ht="12.75">
      <c r="A23" s="35" t="s">
        <v>55</v>
      </c>
      <c r="E23" s="39" t="s">
        <v>2633</v>
      </c>
    </row>
    <row r="24" spans="1:5" ht="38.25">
      <c r="A24" s="35" t="s">
        <v>57</v>
      </c>
      <c r="E24" s="40" t="s">
        <v>2634</v>
      </c>
    </row>
    <row r="25" spans="1:5" ht="153">
      <c r="A25" t="s">
        <v>59</v>
      </c>
      <c r="E25" s="39" t="s">
        <v>335</v>
      </c>
    </row>
    <row r="26" spans="1:16" ht="25.5">
      <c r="A26" t="s">
        <v>49</v>
      </c>
      <c s="34" t="s">
        <v>71</v>
      </c>
      <c s="34" t="s">
        <v>2635</v>
      </c>
      <c s="35" t="s">
        <v>5</v>
      </c>
      <c s="6" t="s">
        <v>2636</v>
      </c>
      <c s="36" t="s">
        <v>332</v>
      </c>
      <c s="37">
        <v>115.5</v>
      </c>
      <c s="36">
        <v>0</v>
      </c>
      <c s="36">
        <f>ROUND(G26*H26,6)</f>
      </c>
      <c r="L26" s="38">
        <v>0</v>
      </c>
      <c s="32">
        <f>ROUND(ROUND(L26,2)*ROUND(G26,3),2)</f>
      </c>
      <c s="36" t="s">
        <v>333</v>
      </c>
      <c>
        <f>(M26*21)/100</f>
      </c>
      <c t="s">
        <v>27</v>
      </c>
    </row>
    <row r="27" spans="1:5" ht="38.25">
      <c r="A27" s="35" t="s">
        <v>55</v>
      </c>
      <c r="E27" s="39" t="s">
        <v>2637</v>
      </c>
    </row>
    <row r="28" spans="1:5" ht="38.25">
      <c r="A28" s="35" t="s">
        <v>57</v>
      </c>
      <c r="E28" s="40" t="s">
        <v>2638</v>
      </c>
    </row>
    <row r="29" spans="1:5" ht="153">
      <c r="A29" t="s">
        <v>59</v>
      </c>
      <c r="E29" s="39" t="s">
        <v>335</v>
      </c>
    </row>
    <row r="30" spans="1:16" ht="38.25">
      <c r="A30" t="s">
        <v>49</v>
      </c>
      <c s="34" t="s">
        <v>26</v>
      </c>
      <c s="34" t="s">
        <v>2424</v>
      </c>
      <c s="35" t="s">
        <v>5</v>
      </c>
      <c s="6" t="s">
        <v>2639</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2640</v>
      </c>
    </row>
    <row r="33" spans="1:5" ht="153">
      <c r="A33" t="s">
        <v>59</v>
      </c>
      <c r="E33" s="39" t="s">
        <v>335</v>
      </c>
    </row>
    <row r="34" spans="1:16" ht="12.75">
      <c r="A34" t="s">
        <v>49</v>
      </c>
      <c s="34" t="s">
        <v>80</v>
      </c>
      <c s="34" t="s">
        <v>2641</v>
      </c>
      <c s="35" t="s">
        <v>5</v>
      </c>
      <c s="6" t="s">
        <v>2642</v>
      </c>
      <c s="36" t="s">
        <v>1889</v>
      </c>
      <c s="37">
        <v>1</v>
      </c>
      <c s="36">
        <v>0</v>
      </c>
      <c s="36">
        <f>ROUND(G34*H34,6)</f>
      </c>
      <c r="L34" s="38">
        <v>0</v>
      </c>
      <c s="32">
        <f>ROUND(ROUND(L34,2)*ROUND(G34,3),2)</f>
      </c>
      <c s="36" t="s">
        <v>333</v>
      </c>
      <c>
        <f>(M34*21)/100</f>
      </c>
      <c t="s">
        <v>27</v>
      </c>
    </row>
    <row r="35" spans="1:5" ht="76.5">
      <c r="A35" s="35" t="s">
        <v>55</v>
      </c>
      <c r="E35" s="39" t="s">
        <v>2643</v>
      </c>
    </row>
    <row r="36" spans="1:5" ht="38.25">
      <c r="A36" s="35" t="s">
        <v>57</v>
      </c>
      <c r="E36" s="40" t="s">
        <v>2644</v>
      </c>
    </row>
    <row r="37" spans="1:5" ht="12.75">
      <c r="A37" t="s">
        <v>59</v>
      </c>
      <c r="E37" s="39" t="s">
        <v>2144</v>
      </c>
    </row>
    <row r="38" spans="1:16" ht="12.75">
      <c r="A38" t="s">
        <v>49</v>
      </c>
      <c s="34" t="s">
        <v>86</v>
      </c>
      <c s="34" t="s">
        <v>2645</v>
      </c>
      <c s="35" t="s">
        <v>5</v>
      </c>
      <c s="6" t="s">
        <v>2646</v>
      </c>
      <c s="36" t="s">
        <v>1889</v>
      </c>
      <c s="37">
        <v>1</v>
      </c>
      <c s="36">
        <v>0</v>
      </c>
      <c s="36">
        <f>ROUND(G38*H38,6)</f>
      </c>
      <c r="L38" s="38">
        <v>0</v>
      </c>
      <c s="32">
        <f>ROUND(ROUND(L38,2)*ROUND(G38,3),2)</f>
      </c>
      <c s="36" t="s">
        <v>333</v>
      </c>
      <c>
        <f>(M38*21)/100</f>
      </c>
      <c t="s">
        <v>27</v>
      </c>
    </row>
    <row r="39" spans="1:5" ht="38.25">
      <c r="A39" s="35" t="s">
        <v>55</v>
      </c>
      <c r="E39" s="39" t="s">
        <v>2647</v>
      </c>
    </row>
    <row r="40" spans="1:5" ht="38.25">
      <c r="A40" s="35" t="s">
        <v>57</v>
      </c>
      <c r="E40" s="40" t="s">
        <v>2644</v>
      </c>
    </row>
    <row r="41" spans="1:5" ht="12.75">
      <c r="A41" t="s">
        <v>59</v>
      </c>
      <c r="E41" s="39" t="s">
        <v>2144</v>
      </c>
    </row>
    <row r="42" spans="1:16" ht="12.75">
      <c r="A42" t="s">
        <v>49</v>
      </c>
      <c s="34" t="s">
        <v>90</v>
      </c>
      <c s="34" t="s">
        <v>2648</v>
      </c>
      <c s="35" t="s">
        <v>5</v>
      </c>
      <c s="6" t="s">
        <v>2649</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2644</v>
      </c>
    </row>
    <row r="45" spans="1:5" ht="12.75">
      <c r="A45" t="s">
        <v>59</v>
      </c>
      <c r="E45" s="39" t="s">
        <v>326</v>
      </c>
    </row>
    <row r="46" spans="1:16" ht="12.75">
      <c r="A46" t="s">
        <v>49</v>
      </c>
      <c s="34" t="s">
        <v>94</v>
      </c>
      <c s="34" t="s">
        <v>2650</v>
      </c>
      <c s="35" t="s">
        <v>5</v>
      </c>
      <c s="6" t="s">
        <v>2651</v>
      </c>
      <c s="36" t="s">
        <v>1889</v>
      </c>
      <c s="37">
        <v>1</v>
      </c>
      <c s="36">
        <v>0</v>
      </c>
      <c s="36">
        <f>ROUND(G46*H46,6)</f>
      </c>
      <c r="L46" s="38">
        <v>0</v>
      </c>
      <c s="32">
        <f>ROUND(ROUND(L46,2)*ROUND(G46,3),2)</f>
      </c>
      <c s="36" t="s">
        <v>333</v>
      </c>
      <c>
        <f>(M46*21)/100</f>
      </c>
      <c t="s">
        <v>27</v>
      </c>
    </row>
    <row r="47" spans="1:5" ht="12.75">
      <c r="A47" s="35" t="s">
        <v>55</v>
      </c>
      <c r="E47" s="39" t="s">
        <v>2652</v>
      </c>
    </row>
    <row r="48" spans="1:5" ht="38.25">
      <c r="A48" s="35" t="s">
        <v>57</v>
      </c>
      <c r="E48" s="40" t="s">
        <v>2644</v>
      </c>
    </row>
    <row r="49" spans="1:5" ht="12.75">
      <c r="A49" t="s">
        <v>59</v>
      </c>
      <c r="E49" s="39" t="s">
        <v>326</v>
      </c>
    </row>
    <row r="50" spans="1:16" ht="12.75">
      <c r="A50" t="s">
        <v>49</v>
      </c>
      <c s="34" t="s">
        <v>98</v>
      </c>
      <c s="34" t="s">
        <v>2653</v>
      </c>
      <c s="35" t="s">
        <v>5</v>
      </c>
      <c s="6" t="s">
        <v>2654</v>
      </c>
      <c s="36" t="s">
        <v>1889</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2644</v>
      </c>
    </row>
    <row r="53" spans="1:5" ht="12.75">
      <c r="A53" t="s">
        <v>59</v>
      </c>
      <c r="E53" s="39" t="s">
        <v>326</v>
      </c>
    </row>
    <row r="54" spans="1:16" ht="12.75">
      <c r="A54" t="s">
        <v>49</v>
      </c>
      <c s="34" t="s">
        <v>102</v>
      </c>
      <c s="34" t="s">
        <v>2655</v>
      </c>
      <c s="35" t="s">
        <v>5</v>
      </c>
      <c s="6" t="s">
        <v>2656</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2644</v>
      </c>
    </row>
    <row r="57" spans="1:5" ht="25.5">
      <c r="A57" t="s">
        <v>59</v>
      </c>
      <c r="E57" s="39" t="s">
        <v>2657</v>
      </c>
    </row>
    <row r="58" spans="1:16" ht="12.75">
      <c r="A58" t="s">
        <v>49</v>
      </c>
      <c s="34" t="s">
        <v>105</v>
      </c>
      <c s="34" t="s">
        <v>2658</v>
      </c>
      <c s="35" t="s">
        <v>5</v>
      </c>
      <c s="6" t="s">
        <v>2659</v>
      </c>
      <c s="36" t="s">
        <v>1889</v>
      </c>
      <c s="37">
        <v>1</v>
      </c>
      <c s="36">
        <v>0</v>
      </c>
      <c s="36">
        <f>ROUND(G58*H58,6)</f>
      </c>
      <c r="L58" s="38">
        <v>0</v>
      </c>
      <c s="32">
        <f>ROUND(ROUND(L58,2)*ROUND(G58,3),2)</f>
      </c>
      <c s="36" t="s">
        <v>333</v>
      </c>
      <c>
        <f>(M58*21)/100</f>
      </c>
      <c t="s">
        <v>27</v>
      </c>
    </row>
    <row r="59" spans="1:5" ht="12.75">
      <c r="A59" s="35" t="s">
        <v>55</v>
      </c>
      <c r="E59" s="39" t="s">
        <v>2660</v>
      </c>
    </row>
    <row r="60" spans="1:5" ht="38.25">
      <c r="A60" s="35" t="s">
        <v>57</v>
      </c>
      <c r="E60" s="40" t="s">
        <v>2644</v>
      </c>
    </row>
    <row r="61" spans="1:5" ht="12.75">
      <c r="A61" t="s">
        <v>59</v>
      </c>
      <c r="E61" s="39" t="s">
        <v>2661</v>
      </c>
    </row>
    <row r="62" spans="1:13" ht="12.75">
      <c r="A62" t="s">
        <v>46</v>
      </c>
      <c r="C62" s="31" t="s">
        <v>50</v>
      </c>
      <c r="E62" s="33" t="s">
        <v>1226</v>
      </c>
      <c r="J62" s="32">
        <f>0</f>
      </c>
      <c s="32">
        <f>0</f>
      </c>
      <c s="32">
        <f>0+L63+L67+L71+L75+L79+L83+L87+L91+L95</f>
      </c>
      <c s="32">
        <f>0+M63+M67+M71+M75+M79+M83+M87+M91+M95</f>
      </c>
    </row>
    <row r="63" spans="1:16" ht="12.75">
      <c r="A63" t="s">
        <v>49</v>
      </c>
      <c s="34" t="s">
        <v>109</v>
      </c>
      <c s="34" t="s">
        <v>1985</v>
      </c>
      <c s="35" t="s">
        <v>5</v>
      </c>
      <c s="6" t="s">
        <v>1986</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2662</v>
      </c>
    </row>
    <row r="66" spans="1:5" ht="38.25">
      <c r="A66" t="s">
        <v>59</v>
      </c>
      <c r="E66" s="39" t="s">
        <v>2663</v>
      </c>
    </row>
    <row r="67" spans="1:16" ht="12.75">
      <c r="A67" t="s">
        <v>49</v>
      </c>
      <c s="34" t="s">
        <v>113</v>
      </c>
      <c s="34" t="s">
        <v>2181</v>
      </c>
      <c s="35" t="s">
        <v>5</v>
      </c>
      <c s="6" t="s">
        <v>2182</v>
      </c>
      <c s="36" t="s">
        <v>297</v>
      </c>
      <c s="37">
        <v>48</v>
      </c>
      <c s="36">
        <v>0</v>
      </c>
      <c s="36">
        <f>ROUND(G67*H67,6)</f>
      </c>
      <c r="L67" s="38">
        <v>0</v>
      </c>
      <c s="32">
        <f>ROUND(ROUND(L67,2)*ROUND(G67,3),2)</f>
      </c>
      <c s="36" t="s">
        <v>54</v>
      </c>
      <c>
        <f>(M67*21)/100</f>
      </c>
      <c t="s">
        <v>27</v>
      </c>
    </row>
    <row r="68" spans="1:5" ht="12.75">
      <c r="A68" s="35" t="s">
        <v>55</v>
      </c>
      <c r="E68" s="39" t="s">
        <v>2664</v>
      </c>
    </row>
    <row r="69" spans="1:5" ht="38.25">
      <c r="A69" s="35" t="s">
        <v>57</v>
      </c>
      <c r="E69" s="40" t="s">
        <v>2665</v>
      </c>
    </row>
    <row r="70" spans="1:5" ht="25.5">
      <c r="A70" t="s">
        <v>59</v>
      </c>
      <c r="E70" s="39" t="s">
        <v>2666</v>
      </c>
    </row>
    <row r="71" spans="1:16" ht="12.75">
      <c r="A71" t="s">
        <v>49</v>
      </c>
      <c s="34" t="s">
        <v>117</v>
      </c>
      <c s="34" t="s">
        <v>2667</v>
      </c>
      <c s="35" t="s">
        <v>5</v>
      </c>
      <c s="6" t="s">
        <v>2668</v>
      </c>
      <c s="36" t="s">
        <v>297</v>
      </c>
      <c s="37">
        <v>36</v>
      </c>
      <c s="36">
        <v>0</v>
      </c>
      <c s="36">
        <f>ROUND(G71*H71,6)</f>
      </c>
      <c r="L71" s="38">
        <v>0</v>
      </c>
      <c s="32">
        <f>ROUND(ROUND(L71,2)*ROUND(G71,3),2)</f>
      </c>
      <c s="36" t="s">
        <v>54</v>
      </c>
      <c>
        <f>(M71*21)/100</f>
      </c>
      <c t="s">
        <v>27</v>
      </c>
    </row>
    <row r="72" spans="1:5" ht="12.75">
      <c r="A72" s="35" t="s">
        <v>55</v>
      </c>
      <c r="E72" s="39" t="s">
        <v>2669</v>
      </c>
    </row>
    <row r="73" spans="1:5" ht="38.25">
      <c r="A73" s="35" t="s">
        <v>57</v>
      </c>
      <c r="E73" s="40" t="s">
        <v>2670</v>
      </c>
    </row>
    <row r="74" spans="1:5" ht="318.75">
      <c r="A74" t="s">
        <v>59</v>
      </c>
      <c r="E74" s="39" t="s">
        <v>2671</v>
      </c>
    </row>
    <row r="75" spans="1:16" ht="12.75">
      <c r="A75" t="s">
        <v>49</v>
      </c>
      <c s="34" t="s">
        <v>123</v>
      </c>
      <c s="34" t="s">
        <v>2672</v>
      </c>
      <c s="35" t="s">
        <v>5</v>
      </c>
      <c s="6" t="s">
        <v>2673</v>
      </c>
      <c s="36" t="s">
        <v>297</v>
      </c>
      <c s="37">
        <v>80</v>
      </c>
      <c s="36">
        <v>0</v>
      </c>
      <c s="36">
        <f>ROUND(G75*H75,6)</f>
      </c>
      <c r="L75" s="38">
        <v>0</v>
      </c>
      <c s="32">
        <f>ROUND(ROUND(L75,2)*ROUND(G75,3),2)</f>
      </c>
      <c s="36" t="s">
        <v>54</v>
      </c>
      <c>
        <f>(M75*21)/100</f>
      </c>
      <c t="s">
        <v>27</v>
      </c>
    </row>
    <row r="76" spans="1:5" ht="12.75">
      <c r="A76" s="35" t="s">
        <v>55</v>
      </c>
      <c r="E76" s="39" t="s">
        <v>2674</v>
      </c>
    </row>
    <row r="77" spans="1:5" ht="38.25">
      <c r="A77" s="35" t="s">
        <v>57</v>
      </c>
      <c r="E77" s="40" t="s">
        <v>2675</v>
      </c>
    </row>
    <row r="78" spans="1:5" ht="331.5">
      <c r="A78" t="s">
        <v>59</v>
      </c>
      <c r="E78" s="39" t="s">
        <v>2676</v>
      </c>
    </row>
    <row r="79" spans="1:16" ht="12.75">
      <c r="A79" t="s">
        <v>49</v>
      </c>
      <c s="34" t="s">
        <v>127</v>
      </c>
      <c s="34" t="s">
        <v>959</v>
      </c>
      <c s="35" t="s">
        <v>5</v>
      </c>
      <c s="6" t="s">
        <v>960</v>
      </c>
      <c s="36" t="s">
        <v>297</v>
      </c>
      <c s="37">
        <v>283.8</v>
      </c>
      <c s="36">
        <v>0</v>
      </c>
      <c s="36">
        <f>ROUND(G79*H79,6)</f>
      </c>
      <c r="L79" s="38">
        <v>0</v>
      </c>
      <c s="32">
        <f>ROUND(ROUND(L79,2)*ROUND(G79,3),2)</f>
      </c>
      <c s="36" t="s">
        <v>54</v>
      </c>
      <c>
        <f>(M79*21)/100</f>
      </c>
      <c t="s">
        <v>27</v>
      </c>
    </row>
    <row r="80" spans="1:5" ht="12.75">
      <c r="A80" s="35" t="s">
        <v>55</v>
      </c>
      <c r="E80" s="39" t="s">
        <v>2677</v>
      </c>
    </row>
    <row r="81" spans="1:5" ht="38.25">
      <c r="A81" s="35" t="s">
        <v>57</v>
      </c>
      <c r="E81" s="40" t="s">
        <v>2678</v>
      </c>
    </row>
    <row r="82" spans="1:5" ht="344.25">
      <c r="A82" t="s">
        <v>59</v>
      </c>
      <c r="E82" s="39" t="s">
        <v>2679</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2680</v>
      </c>
    </row>
    <row r="85" spans="1:5" ht="38.25">
      <c r="A85" s="35" t="s">
        <v>57</v>
      </c>
      <c r="E85" s="40" t="s">
        <v>2670</v>
      </c>
    </row>
    <row r="86" spans="1:5" ht="229.5">
      <c r="A86" t="s">
        <v>59</v>
      </c>
      <c r="E86" s="39" t="s">
        <v>2681</v>
      </c>
    </row>
    <row r="87" spans="1:16" ht="12.75">
      <c r="A87" t="s">
        <v>49</v>
      </c>
      <c s="34" t="s">
        <v>136</v>
      </c>
      <c s="34" t="s">
        <v>2682</v>
      </c>
      <c s="35" t="s">
        <v>5</v>
      </c>
      <c s="6" t="s">
        <v>2683</v>
      </c>
      <c s="36" t="s">
        <v>297</v>
      </c>
      <c s="37">
        <v>92.92</v>
      </c>
      <c s="36">
        <v>0</v>
      </c>
      <c s="36">
        <f>ROUND(G87*H87,6)</f>
      </c>
      <c r="L87" s="38">
        <v>0</v>
      </c>
      <c s="32">
        <f>ROUND(ROUND(L87,2)*ROUND(G87,3),2)</f>
      </c>
      <c s="36" t="s">
        <v>333</v>
      </c>
      <c>
        <f>(M87*21)/100</f>
      </c>
      <c t="s">
        <v>27</v>
      </c>
    </row>
    <row r="88" spans="1:5" ht="38.25">
      <c r="A88" s="35" t="s">
        <v>55</v>
      </c>
      <c r="E88" s="39" t="s">
        <v>2684</v>
      </c>
    </row>
    <row r="89" spans="1:5" ht="38.25">
      <c r="A89" s="35" t="s">
        <v>57</v>
      </c>
      <c r="E89" s="40" t="s">
        <v>2685</v>
      </c>
    </row>
    <row r="90" spans="1:5" ht="242.25">
      <c r="A90" t="s">
        <v>59</v>
      </c>
      <c r="E90" s="39" t="s">
        <v>2686</v>
      </c>
    </row>
    <row r="91" spans="1:16" ht="12.75">
      <c r="A91" t="s">
        <v>49</v>
      </c>
      <c s="34" t="s">
        <v>140</v>
      </c>
      <c s="34" t="s">
        <v>2687</v>
      </c>
      <c s="35" t="s">
        <v>5</v>
      </c>
      <c s="6" t="s">
        <v>2683</v>
      </c>
      <c s="36" t="s">
        <v>297</v>
      </c>
      <c s="37">
        <v>23.708</v>
      </c>
      <c s="36">
        <v>0</v>
      </c>
      <c s="36">
        <f>ROUND(G91*H91,6)</f>
      </c>
      <c r="L91" s="38">
        <v>0</v>
      </c>
      <c s="32">
        <f>ROUND(ROUND(L91,2)*ROUND(G91,3),2)</f>
      </c>
      <c s="36" t="s">
        <v>333</v>
      </c>
      <c>
        <f>(M91*21)/100</f>
      </c>
      <c t="s">
        <v>27</v>
      </c>
    </row>
    <row r="92" spans="1:5" ht="38.25">
      <c r="A92" s="35" t="s">
        <v>55</v>
      </c>
      <c r="E92" s="39" t="s">
        <v>2688</v>
      </c>
    </row>
    <row r="93" spans="1:5" ht="38.25">
      <c r="A93" s="35" t="s">
        <v>57</v>
      </c>
      <c r="E93" s="40" t="s">
        <v>2689</v>
      </c>
    </row>
    <row r="94" spans="1:5" ht="242.25">
      <c r="A94" t="s">
        <v>59</v>
      </c>
      <c r="E94" s="39" t="s">
        <v>2686</v>
      </c>
    </row>
    <row r="95" spans="1:16" ht="12.75">
      <c r="A95" t="s">
        <v>49</v>
      </c>
      <c s="34" t="s">
        <v>143</v>
      </c>
      <c s="34" t="s">
        <v>2690</v>
      </c>
      <c s="35" t="s">
        <v>5</v>
      </c>
      <c s="6" t="s">
        <v>2223</v>
      </c>
      <c s="36" t="s">
        <v>318</v>
      </c>
      <c s="37">
        <v>168</v>
      </c>
      <c s="36">
        <v>0</v>
      </c>
      <c s="36">
        <f>ROUND(G95*H95,6)</f>
      </c>
      <c r="L95" s="38">
        <v>0</v>
      </c>
      <c s="32">
        <f>ROUND(ROUND(L95,2)*ROUND(G95,3),2)</f>
      </c>
      <c s="36" t="s">
        <v>333</v>
      </c>
      <c>
        <f>(M95*21)/100</f>
      </c>
      <c t="s">
        <v>27</v>
      </c>
    </row>
    <row r="96" spans="1:5" ht="12.75">
      <c r="A96" s="35" t="s">
        <v>55</v>
      </c>
      <c r="E96" s="39" t="s">
        <v>2691</v>
      </c>
    </row>
    <row r="97" spans="1:5" ht="38.25">
      <c r="A97" s="35" t="s">
        <v>57</v>
      </c>
      <c r="E97" s="40" t="s">
        <v>2692</v>
      </c>
    </row>
    <row r="98" spans="1:5" ht="38.25">
      <c r="A98" t="s">
        <v>59</v>
      </c>
      <c r="E98" s="39" t="s">
        <v>2693</v>
      </c>
    </row>
    <row r="99" spans="1:13" ht="12.75">
      <c r="A99" t="s">
        <v>46</v>
      </c>
      <c r="C99" s="31" t="s">
        <v>27</v>
      </c>
      <c r="E99" s="33" t="s">
        <v>2248</v>
      </c>
      <c r="J99" s="32">
        <f>0</f>
      </c>
      <c s="32">
        <f>0</f>
      </c>
      <c s="32">
        <f>0+L100+L104+L108+L112+L116+L120</f>
      </c>
      <c s="32">
        <f>0+M100+M104+M108+M112+M116+M120</f>
      </c>
    </row>
    <row r="100" spans="1:16" ht="12.75">
      <c r="A100" t="s">
        <v>49</v>
      </c>
      <c s="34" t="s">
        <v>147</v>
      </c>
      <c s="34" t="s">
        <v>2694</v>
      </c>
      <c s="35" t="s">
        <v>5</v>
      </c>
      <c s="6" t="s">
        <v>2695</v>
      </c>
      <c s="36" t="s">
        <v>53</v>
      </c>
      <c s="37">
        <v>576</v>
      </c>
      <c s="36">
        <v>0</v>
      </c>
      <c s="36">
        <f>ROUND(G100*H100,6)</f>
      </c>
      <c r="L100" s="38">
        <v>0</v>
      </c>
      <c s="32">
        <f>ROUND(ROUND(L100,2)*ROUND(G100,3),2)</f>
      </c>
      <c s="36" t="s">
        <v>54</v>
      </c>
      <c>
        <f>(M100*21)/100</f>
      </c>
      <c t="s">
        <v>27</v>
      </c>
    </row>
    <row r="101" spans="1:5" ht="25.5">
      <c r="A101" s="35" t="s">
        <v>55</v>
      </c>
      <c r="E101" s="39" t="s">
        <v>2696</v>
      </c>
    </row>
    <row r="102" spans="1:5" ht="38.25">
      <c r="A102" s="35" t="s">
        <v>57</v>
      </c>
      <c r="E102" s="40" t="s">
        <v>2697</v>
      </c>
    </row>
    <row r="103" spans="1:5" ht="51">
      <c r="A103" t="s">
        <v>59</v>
      </c>
      <c r="E103" s="39" t="s">
        <v>2698</v>
      </c>
    </row>
    <row r="104" spans="1:16" ht="25.5">
      <c r="A104" t="s">
        <v>49</v>
      </c>
      <c s="34" t="s">
        <v>151</v>
      </c>
      <c s="34" t="s">
        <v>2699</v>
      </c>
      <c s="35" t="s">
        <v>5</v>
      </c>
      <c s="6" t="s">
        <v>2700</v>
      </c>
      <c s="36" t="s">
        <v>53</v>
      </c>
      <c s="37">
        <v>576</v>
      </c>
      <c s="36">
        <v>0</v>
      </c>
      <c s="36">
        <f>ROUND(G104*H104,6)</f>
      </c>
      <c r="L104" s="38">
        <v>0</v>
      </c>
      <c s="32">
        <f>ROUND(ROUND(L104,2)*ROUND(G104,3),2)</f>
      </c>
      <c s="36" t="s">
        <v>54</v>
      </c>
      <c>
        <f>(M104*21)/100</f>
      </c>
      <c t="s">
        <v>27</v>
      </c>
    </row>
    <row r="105" spans="1:5" ht="12.75">
      <c r="A105" s="35" t="s">
        <v>55</v>
      </c>
      <c r="E105" s="39" t="s">
        <v>2701</v>
      </c>
    </row>
    <row r="106" spans="1:5" ht="38.25">
      <c r="A106" s="35" t="s">
        <v>57</v>
      </c>
      <c r="E106" s="40" t="s">
        <v>2697</v>
      </c>
    </row>
    <row r="107" spans="1:5" ht="63.75">
      <c r="A107" t="s">
        <v>59</v>
      </c>
      <c r="E107" s="39" t="s">
        <v>2702</v>
      </c>
    </row>
    <row r="108" spans="1:16" ht="12.75">
      <c r="A108" t="s">
        <v>49</v>
      </c>
      <c s="34" t="s">
        <v>155</v>
      </c>
      <c s="34" t="s">
        <v>2703</v>
      </c>
      <c s="35" t="s">
        <v>5</v>
      </c>
      <c s="6" t="s">
        <v>2704</v>
      </c>
      <c s="36" t="s">
        <v>53</v>
      </c>
      <c s="37">
        <v>261.6</v>
      </c>
      <c s="36">
        <v>0</v>
      </c>
      <c s="36">
        <f>ROUND(G108*H108,6)</f>
      </c>
      <c r="L108" s="38">
        <v>0</v>
      </c>
      <c s="32">
        <f>ROUND(ROUND(L108,2)*ROUND(G108,3),2)</f>
      </c>
      <c s="36" t="s">
        <v>54</v>
      </c>
      <c>
        <f>(M108*21)/100</f>
      </c>
      <c t="s">
        <v>27</v>
      </c>
    </row>
    <row r="109" spans="1:5" ht="12.75">
      <c r="A109" s="35" t="s">
        <v>55</v>
      </c>
      <c r="E109" s="39" t="s">
        <v>2705</v>
      </c>
    </row>
    <row r="110" spans="1:5" ht="38.25">
      <c r="A110" s="35" t="s">
        <v>57</v>
      </c>
      <c r="E110" s="40" t="s">
        <v>2706</v>
      </c>
    </row>
    <row r="111" spans="1:5" ht="63.75">
      <c r="A111" t="s">
        <v>59</v>
      </c>
      <c r="E111" s="39" t="s">
        <v>2702</v>
      </c>
    </row>
    <row r="112" spans="1:16" ht="25.5">
      <c r="A112" t="s">
        <v>49</v>
      </c>
      <c s="34" t="s">
        <v>159</v>
      </c>
      <c s="34" t="s">
        <v>2707</v>
      </c>
      <c s="35" t="s">
        <v>5</v>
      </c>
      <c s="6" t="s">
        <v>2708</v>
      </c>
      <c s="36" t="s">
        <v>53</v>
      </c>
      <c s="37">
        <v>166.6</v>
      </c>
      <c s="36">
        <v>0</v>
      </c>
      <c s="36">
        <f>ROUND(G112*H112,6)</f>
      </c>
      <c r="L112" s="38">
        <v>0</v>
      </c>
      <c s="32">
        <f>ROUND(ROUND(L112,2)*ROUND(G112,3),2)</f>
      </c>
      <c s="36" t="s">
        <v>54</v>
      </c>
      <c>
        <f>(M112*21)/100</f>
      </c>
      <c t="s">
        <v>27</v>
      </c>
    </row>
    <row r="113" spans="1:5" ht="25.5">
      <c r="A113" s="35" t="s">
        <v>55</v>
      </c>
      <c r="E113" s="39" t="s">
        <v>2709</v>
      </c>
    </row>
    <row r="114" spans="1:5" ht="38.25">
      <c r="A114" s="35" t="s">
        <v>57</v>
      </c>
      <c r="E114" s="40" t="s">
        <v>2710</v>
      </c>
    </row>
    <row r="115" spans="1:5" ht="63.75">
      <c r="A115" t="s">
        <v>59</v>
      </c>
      <c r="E115" s="39" t="s">
        <v>2702</v>
      </c>
    </row>
    <row r="116" spans="1:16" ht="12.75">
      <c r="A116" t="s">
        <v>49</v>
      </c>
      <c s="34" t="s">
        <v>163</v>
      </c>
      <c s="34" t="s">
        <v>2284</v>
      </c>
      <c s="35" t="s">
        <v>5</v>
      </c>
      <c s="6" t="s">
        <v>2711</v>
      </c>
      <c s="36" t="s">
        <v>318</v>
      </c>
      <c s="37">
        <v>90</v>
      </c>
      <c s="36">
        <v>0</v>
      </c>
      <c s="36">
        <f>ROUND(G116*H116,6)</f>
      </c>
      <c r="L116" s="38">
        <v>0</v>
      </c>
      <c s="32">
        <f>ROUND(ROUND(L116,2)*ROUND(G116,3),2)</f>
      </c>
      <c s="36" t="s">
        <v>333</v>
      </c>
      <c>
        <f>(M116*21)/100</f>
      </c>
      <c t="s">
        <v>27</v>
      </c>
    </row>
    <row r="117" spans="1:5" ht="63.75">
      <c r="A117" s="35" t="s">
        <v>55</v>
      </c>
      <c r="E117" s="39" t="s">
        <v>2712</v>
      </c>
    </row>
    <row r="118" spans="1:5" ht="38.25">
      <c r="A118" s="35" t="s">
        <v>57</v>
      </c>
      <c r="E118" s="40" t="s">
        <v>2713</v>
      </c>
    </row>
    <row r="119" spans="1:5" ht="38.25">
      <c r="A119" t="s">
        <v>59</v>
      </c>
      <c r="E119" s="39" t="s">
        <v>2288</v>
      </c>
    </row>
    <row r="120" spans="1:16" ht="12.75">
      <c r="A120" t="s">
        <v>49</v>
      </c>
      <c s="34" t="s">
        <v>167</v>
      </c>
      <c s="34" t="s">
        <v>2714</v>
      </c>
      <c s="35" t="s">
        <v>5</v>
      </c>
      <c s="6" t="s">
        <v>2715</v>
      </c>
      <c s="36" t="s">
        <v>332</v>
      </c>
      <c s="37">
        <v>1.41</v>
      </c>
      <c s="36">
        <v>0</v>
      </c>
      <c s="36">
        <f>ROUND(G120*H120,6)</f>
      </c>
      <c r="L120" s="38">
        <v>0</v>
      </c>
      <c s="32">
        <f>ROUND(ROUND(L120,2)*ROUND(G120,3),2)</f>
      </c>
      <c s="36" t="s">
        <v>333</v>
      </c>
      <c>
        <f>(M120*21)/100</f>
      </c>
      <c t="s">
        <v>27</v>
      </c>
    </row>
    <row r="121" spans="1:5" ht="12.75">
      <c r="A121" s="35" t="s">
        <v>55</v>
      </c>
      <c r="E121" s="39" t="s">
        <v>2716</v>
      </c>
    </row>
    <row r="122" spans="1:5" ht="38.25">
      <c r="A122" s="35" t="s">
        <v>57</v>
      </c>
      <c r="E122" s="40" t="s">
        <v>2717</v>
      </c>
    </row>
    <row r="123" spans="1:5" ht="267.75">
      <c r="A123" t="s">
        <v>59</v>
      </c>
      <c r="E123" s="39" t="s">
        <v>2718</v>
      </c>
    </row>
    <row r="124" spans="1:13" ht="12.75">
      <c r="A124" t="s">
        <v>46</v>
      </c>
      <c r="C124" s="31" t="s">
        <v>25</v>
      </c>
      <c r="E124" s="33" t="s">
        <v>2719</v>
      </c>
      <c r="J124" s="32">
        <f>0</f>
      </c>
      <c s="32">
        <f>0</f>
      </c>
      <c s="32">
        <f>0+L125+L129+L133+L137+L141</f>
      </c>
      <c s="32">
        <f>0+M125+M129+M133+M137+M141</f>
      </c>
    </row>
    <row r="125" spans="1:16" ht="12.75">
      <c r="A125" t="s">
        <v>49</v>
      </c>
      <c s="34" t="s">
        <v>171</v>
      </c>
      <c s="34" t="s">
        <v>2720</v>
      </c>
      <c s="35" t="s">
        <v>5</v>
      </c>
      <c s="6" t="s">
        <v>2721</v>
      </c>
      <c s="36" t="s">
        <v>297</v>
      </c>
      <c s="37">
        <v>7.391</v>
      </c>
      <c s="36">
        <v>0</v>
      </c>
      <c s="36">
        <f>ROUND(G125*H125,6)</f>
      </c>
      <c r="L125" s="38">
        <v>0</v>
      </c>
      <c s="32">
        <f>ROUND(ROUND(L125,2)*ROUND(G125,3),2)</f>
      </c>
      <c s="36" t="s">
        <v>54</v>
      </c>
      <c>
        <f>(M125*21)/100</f>
      </c>
      <c t="s">
        <v>27</v>
      </c>
    </row>
    <row r="126" spans="1:5" ht="12.75">
      <c r="A126" s="35" t="s">
        <v>55</v>
      </c>
      <c r="E126" s="39" t="s">
        <v>2722</v>
      </c>
    </row>
    <row r="127" spans="1:5" ht="38.25">
      <c r="A127" s="35" t="s">
        <v>57</v>
      </c>
      <c r="E127" s="40" t="s">
        <v>2723</v>
      </c>
    </row>
    <row r="128" spans="1:5" ht="408">
      <c r="A128" t="s">
        <v>59</v>
      </c>
      <c r="E128" s="39" t="s">
        <v>2724</v>
      </c>
    </row>
    <row r="129" spans="1:16" ht="12.75">
      <c r="A129" t="s">
        <v>49</v>
      </c>
      <c s="34" t="s">
        <v>175</v>
      </c>
      <c s="34" t="s">
        <v>2725</v>
      </c>
      <c s="35" t="s">
        <v>5</v>
      </c>
      <c s="6" t="s">
        <v>2726</v>
      </c>
      <c s="36" t="s">
        <v>297</v>
      </c>
      <c s="37">
        <v>84.94</v>
      </c>
      <c s="36">
        <v>0</v>
      </c>
      <c s="36">
        <f>ROUND(G129*H129,6)</f>
      </c>
      <c r="L129" s="38">
        <v>0</v>
      </c>
      <c s="32">
        <f>ROUND(ROUND(L129,2)*ROUND(G129,3),2)</f>
      </c>
      <c s="36" t="s">
        <v>54</v>
      </c>
      <c>
        <f>(M129*21)/100</f>
      </c>
      <c t="s">
        <v>27</v>
      </c>
    </row>
    <row r="130" spans="1:5" ht="12.75">
      <c r="A130" s="35" t="s">
        <v>55</v>
      </c>
      <c r="E130" s="39" t="s">
        <v>2727</v>
      </c>
    </row>
    <row r="131" spans="1:5" ht="38.25">
      <c r="A131" s="35" t="s">
        <v>57</v>
      </c>
      <c r="E131" s="40" t="s">
        <v>2728</v>
      </c>
    </row>
    <row r="132" spans="1:5" ht="395.25">
      <c r="A132" t="s">
        <v>59</v>
      </c>
      <c r="E132" s="39" t="s">
        <v>2729</v>
      </c>
    </row>
    <row r="133" spans="1:16" ht="12.75">
      <c r="A133" t="s">
        <v>49</v>
      </c>
      <c s="34" t="s">
        <v>179</v>
      </c>
      <c s="34" t="s">
        <v>2730</v>
      </c>
      <c s="35" t="s">
        <v>5</v>
      </c>
      <c s="6" t="s">
        <v>2731</v>
      </c>
      <c s="36" t="s">
        <v>332</v>
      </c>
      <c s="37">
        <v>9.73</v>
      </c>
      <c s="36">
        <v>0</v>
      </c>
      <c s="36">
        <f>ROUND(G133*H133,6)</f>
      </c>
      <c r="L133" s="38">
        <v>0</v>
      </c>
      <c s="32">
        <f>ROUND(ROUND(L133,2)*ROUND(G133,3),2)</f>
      </c>
      <c s="36" t="s">
        <v>54</v>
      </c>
      <c>
        <f>(M133*21)/100</f>
      </c>
      <c t="s">
        <v>27</v>
      </c>
    </row>
    <row r="134" spans="1:5" ht="25.5">
      <c r="A134" s="35" t="s">
        <v>55</v>
      </c>
      <c r="E134" s="39" t="s">
        <v>2732</v>
      </c>
    </row>
    <row r="135" spans="1:5" ht="38.25">
      <c r="A135" s="35" t="s">
        <v>57</v>
      </c>
      <c r="E135" s="40" t="s">
        <v>2733</v>
      </c>
    </row>
    <row r="136" spans="1:5" ht="267.75">
      <c r="A136" t="s">
        <v>59</v>
      </c>
      <c r="E136" s="39" t="s">
        <v>2718</v>
      </c>
    </row>
    <row r="137" spans="1:16" ht="12.75">
      <c r="A137" t="s">
        <v>49</v>
      </c>
      <c s="34" t="s">
        <v>183</v>
      </c>
      <c s="34" t="s">
        <v>2734</v>
      </c>
      <c s="35" t="s">
        <v>5</v>
      </c>
      <c s="6" t="s">
        <v>2735</v>
      </c>
      <c s="36" t="s">
        <v>1608</v>
      </c>
      <c s="37">
        <v>1083.6</v>
      </c>
      <c s="36">
        <v>0</v>
      </c>
      <c s="36">
        <f>ROUND(G137*H137,6)</f>
      </c>
      <c r="L137" s="38">
        <v>0</v>
      </c>
      <c s="32">
        <f>ROUND(ROUND(L137,2)*ROUND(G137,3),2)</f>
      </c>
      <c s="36" t="s">
        <v>54</v>
      </c>
      <c>
        <f>(M137*21)/100</f>
      </c>
      <c t="s">
        <v>27</v>
      </c>
    </row>
    <row r="138" spans="1:5" ht="12.75">
      <c r="A138" s="35" t="s">
        <v>55</v>
      </c>
      <c r="E138" s="39" t="s">
        <v>2736</v>
      </c>
    </row>
    <row r="139" spans="1:5" ht="38.25">
      <c r="A139" s="35" t="s">
        <v>57</v>
      </c>
      <c r="E139" s="40" t="s">
        <v>2737</v>
      </c>
    </row>
    <row r="140" spans="1:5" ht="306">
      <c r="A140" t="s">
        <v>59</v>
      </c>
      <c r="E140" s="39" t="s">
        <v>2738</v>
      </c>
    </row>
    <row r="141" spans="1:16" ht="12.75">
      <c r="A141" t="s">
        <v>49</v>
      </c>
      <c s="34" t="s">
        <v>187</v>
      </c>
      <c s="34" t="s">
        <v>2739</v>
      </c>
      <c s="35" t="s">
        <v>5</v>
      </c>
      <c s="6" t="s">
        <v>2740</v>
      </c>
      <c s="36" t="s">
        <v>297</v>
      </c>
      <c s="37">
        <v>23.56</v>
      </c>
      <c s="36">
        <v>0</v>
      </c>
      <c s="36">
        <f>ROUND(G141*H141,6)</f>
      </c>
      <c r="L141" s="38">
        <v>0</v>
      </c>
      <c s="32">
        <f>ROUND(ROUND(L141,2)*ROUND(G141,3),2)</f>
      </c>
      <c s="36" t="s">
        <v>333</v>
      </c>
      <c>
        <f>(M141*21)/100</f>
      </c>
      <c t="s">
        <v>27</v>
      </c>
    </row>
    <row r="142" spans="1:5" ht="25.5">
      <c r="A142" s="35" t="s">
        <v>55</v>
      </c>
      <c r="E142" s="39" t="s">
        <v>2741</v>
      </c>
    </row>
    <row r="143" spans="1:5" ht="38.25">
      <c r="A143" s="35" t="s">
        <v>57</v>
      </c>
      <c r="E143" s="40" t="s">
        <v>2742</v>
      </c>
    </row>
    <row r="144" spans="1:5" ht="25.5">
      <c r="A144" t="s">
        <v>59</v>
      </c>
      <c r="E144" s="39" t="s">
        <v>2743</v>
      </c>
    </row>
    <row r="145" spans="1:13" ht="12.75">
      <c r="A145" t="s">
        <v>46</v>
      </c>
      <c r="C145" s="31" t="s">
        <v>67</v>
      </c>
      <c r="E145" s="33" t="s">
        <v>2294</v>
      </c>
      <c r="J145" s="32">
        <f>0</f>
      </c>
      <c s="32">
        <f>0</f>
      </c>
      <c s="32">
        <f>0+L146+L150+L154+L158+L162+L166+L170+L174+L178+L182+L186</f>
      </c>
      <c s="32">
        <f>0+M146+M150+M154+M158+M162+M166+M170+M174+M178+M182+M186</f>
      </c>
    </row>
    <row r="146" spans="1:16" ht="12.75">
      <c r="A146" t="s">
        <v>49</v>
      </c>
      <c s="34" t="s">
        <v>192</v>
      </c>
      <c s="34" t="s">
        <v>2744</v>
      </c>
      <c s="35" t="s">
        <v>5</v>
      </c>
      <c s="6" t="s">
        <v>2745</v>
      </c>
      <c s="36" t="s">
        <v>297</v>
      </c>
      <c s="37">
        <v>71.818</v>
      </c>
      <c s="36">
        <v>0</v>
      </c>
      <c s="36">
        <f>ROUND(G146*H146,6)</f>
      </c>
      <c r="L146" s="38">
        <v>0</v>
      </c>
      <c s="32">
        <f>ROUND(ROUND(L146,2)*ROUND(G146,3),2)</f>
      </c>
      <c s="36" t="s">
        <v>54</v>
      </c>
      <c>
        <f>(M146*21)/100</f>
      </c>
      <c t="s">
        <v>27</v>
      </c>
    </row>
    <row r="147" spans="1:5" ht="25.5">
      <c r="A147" s="35" t="s">
        <v>55</v>
      </c>
      <c r="E147" s="39" t="s">
        <v>2746</v>
      </c>
    </row>
    <row r="148" spans="1:5" ht="38.25">
      <c r="A148" s="35" t="s">
        <v>57</v>
      </c>
      <c r="E148" s="40" t="s">
        <v>2747</v>
      </c>
    </row>
    <row r="149" spans="1:5" ht="395.25">
      <c r="A149" t="s">
        <v>59</v>
      </c>
      <c r="E149" s="39" t="s">
        <v>2729</v>
      </c>
    </row>
    <row r="150" spans="1:16" ht="12.75">
      <c r="A150" t="s">
        <v>49</v>
      </c>
      <c s="34" t="s">
        <v>196</v>
      </c>
      <c s="34" t="s">
        <v>2748</v>
      </c>
      <c s="35" t="s">
        <v>5</v>
      </c>
      <c s="6" t="s">
        <v>2749</v>
      </c>
      <c s="36" t="s">
        <v>332</v>
      </c>
      <c s="37">
        <v>7.058</v>
      </c>
      <c s="36">
        <v>0</v>
      </c>
      <c s="36">
        <f>ROUND(G150*H150,6)</f>
      </c>
      <c r="L150" s="38">
        <v>0</v>
      </c>
      <c s="32">
        <f>ROUND(ROUND(L150,2)*ROUND(G150,3),2)</f>
      </c>
      <c s="36" t="s">
        <v>54</v>
      </c>
      <c>
        <f>(M150*21)/100</f>
      </c>
      <c t="s">
        <v>27</v>
      </c>
    </row>
    <row r="151" spans="1:5" ht="25.5">
      <c r="A151" s="35" t="s">
        <v>55</v>
      </c>
      <c r="E151" s="39" t="s">
        <v>2750</v>
      </c>
    </row>
    <row r="152" spans="1:5" ht="38.25">
      <c r="A152" s="35" t="s">
        <v>57</v>
      </c>
      <c r="E152" s="40" t="s">
        <v>2751</v>
      </c>
    </row>
    <row r="153" spans="1:5" ht="267.75">
      <c r="A153" t="s">
        <v>59</v>
      </c>
      <c r="E153" s="39" t="s">
        <v>2752</v>
      </c>
    </row>
    <row r="154" spans="1:16" ht="12.75">
      <c r="A154" t="s">
        <v>49</v>
      </c>
      <c s="34" t="s">
        <v>200</v>
      </c>
      <c s="34" t="s">
        <v>2753</v>
      </c>
      <c s="35" t="s">
        <v>5</v>
      </c>
      <c s="6" t="s">
        <v>2754</v>
      </c>
      <c s="36" t="s">
        <v>332</v>
      </c>
      <c s="37">
        <v>46.899</v>
      </c>
      <c s="36">
        <v>0</v>
      </c>
      <c s="36">
        <f>ROUND(G154*H154,6)</f>
      </c>
      <c r="L154" s="38">
        <v>0</v>
      </c>
      <c s="32">
        <f>ROUND(ROUND(L154,2)*ROUND(G154,3),2)</f>
      </c>
      <c s="36" t="s">
        <v>54</v>
      </c>
      <c>
        <f>(M154*21)/100</f>
      </c>
      <c t="s">
        <v>27</v>
      </c>
    </row>
    <row r="155" spans="1:5" ht="12.75">
      <c r="A155" s="35" t="s">
        <v>55</v>
      </c>
      <c r="E155" s="39" t="s">
        <v>2755</v>
      </c>
    </row>
    <row r="156" spans="1:5" ht="38.25">
      <c r="A156" s="35" t="s">
        <v>57</v>
      </c>
      <c r="E156" s="40" t="s">
        <v>2756</v>
      </c>
    </row>
    <row r="157" spans="1:5" ht="306">
      <c r="A157" t="s">
        <v>59</v>
      </c>
      <c r="E157" s="39" t="s">
        <v>2738</v>
      </c>
    </row>
    <row r="158" spans="1:16" ht="12.75">
      <c r="A158" t="s">
        <v>49</v>
      </c>
      <c s="34" t="s">
        <v>204</v>
      </c>
      <c s="34" t="s">
        <v>2757</v>
      </c>
      <c s="35" t="s">
        <v>5</v>
      </c>
      <c s="6" t="s">
        <v>2758</v>
      </c>
      <c s="36" t="s">
        <v>297</v>
      </c>
      <c s="37">
        <v>25.9</v>
      </c>
      <c s="36">
        <v>0</v>
      </c>
      <c s="36">
        <f>ROUND(G158*H158,6)</f>
      </c>
      <c r="L158" s="38">
        <v>0</v>
      </c>
      <c s="32">
        <f>ROUND(ROUND(L158,2)*ROUND(G158,3),2)</f>
      </c>
      <c s="36" t="s">
        <v>54</v>
      </c>
      <c>
        <f>(M158*21)/100</f>
      </c>
      <c t="s">
        <v>27</v>
      </c>
    </row>
    <row r="159" spans="1:5" ht="12.75">
      <c r="A159" s="35" t="s">
        <v>55</v>
      </c>
      <c r="E159" s="39" t="s">
        <v>2759</v>
      </c>
    </row>
    <row r="160" spans="1:5" ht="38.25">
      <c r="A160" s="35" t="s">
        <v>57</v>
      </c>
      <c r="E160" s="40" t="s">
        <v>2760</v>
      </c>
    </row>
    <row r="161" spans="1:5" ht="395.25">
      <c r="A161" t="s">
        <v>59</v>
      </c>
      <c r="E161" s="39" t="s">
        <v>2729</v>
      </c>
    </row>
    <row r="162" spans="1:16" ht="12.75">
      <c r="A162" t="s">
        <v>49</v>
      </c>
      <c s="34" t="s">
        <v>208</v>
      </c>
      <c s="34" t="s">
        <v>2761</v>
      </c>
      <c s="35" t="s">
        <v>5</v>
      </c>
      <c s="6" t="s">
        <v>2762</v>
      </c>
      <c s="36" t="s">
        <v>297</v>
      </c>
      <c s="37">
        <v>74</v>
      </c>
      <c s="36">
        <v>0</v>
      </c>
      <c s="36">
        <f>ROUND(G162*H162,6)</f>
      </c>
      <c r="L162" s="38">
        <v>0</v>
      </c>
      <c s="32">
        <f>ROUND(ROUND(L162,2)*ROUND(G162,3),2)</f>
      </c>
      <c s="36" t="s">
        <v>54</v>
      </c>
      <c>
        <f>(M162*21)/100</f>
      </c>
      <c t="s">
        <v>27</v>
      </c>
    </row>
    <row r="163" spans="1:5" ht="12.75">
      <c r="A163" s="35" t="s">
        <v>55</v>
      </c>
      <c r="E163" s="39" t="s">
        <v>2763</v>
      </c>
    </row>
    <row r="164" spans="1:5" ht="38.25">
      <c r="A164" s="35" t="s">
        <v>57</v>
      </c>
      <c r="E164" s="40" t="s">
        <v>2764</v>
      </c>
    </row>
    <row r="165" spans="1:5" ht="395.25">
      <c r="A165" t="s">
        <v>59</v>
      </c>
      <c r="E165" s="39" t="s">
        <v>2729</v>
      </c>
    </row>
    <row r="166" spans="1:16" ht="12.75">
      <c r="A166" t="s">
        <v>49</v>
      </c>
      <c s="34" t="s">
        <v>212</v>
      </c>
      <c s="34" t="s">
        <v>2765</v>
      </c>
      <c s="35" t="s">
        <v>5</v>
      </c>
      <c s="6" t="s">
        <v>2766</v>
      </c>
      <c s="36" t="s">
        <v>53</v>
      </c>
      <c s="37">
        <v>19.93</v>
      </c>
      <c s="36">
        <v>0</v>
      </c>
      <c s="36">
        <f>ROUND(G166*H166,6)</f>
      </c>
      <c r="L166" s="38">
        <v>0</v>
      </c>
      <c s="32">
        <f>ROUND(ROUND(L166,2)*ROUND(G166,3),2)</f>
      </c>
      <c s="36" t="s">
        <v>333</v>
      </c>
      <c>
        <f>(M166*21)/100</f>
      </c>
      <c t="s">
        <v>27</v>
      </c>
    </row>
    <row r="167" spans="1:5" ht="25.5">
      <c r="A167" s="35" t="s">
        <v>55</v>
      </c>
      <c r="E167" s="39" t="s">
        <v>2767</v>
      </c>
    </row>
    <row r="168" spans="1:5" ht="38.25">
      <c r="A168" s="35" t="s">
        <v>57</v>
      </c>
      <c r="E168" s="40" t="s">
        <v>2768</v>
      </c>
    </row>
    <row r="169" spans="1:5" ht="306">
      <c r="A169" t="s">
        <v>59</v>
      </c>
      <c r="E169" s="39" t="s">
        <v>2738</v>
      </c>
    </row>
    <row r="170" spans="1:16" ht="12.75">
      <c r="A170" t="s">
        <v>49</v>
      </c>
      <c s="34" t="s">
        <v>216</v>
      </c>
      <c s="34" t="s">
        <v>2769</v>
      </c>
      <c s="35" t="s">
        <v>5</v>
      </c>
      <c s="6" t="s">
        <v>2770</v>
      </c>
      <c s="36" t="s">
        <v>53</v>
      </c>
      <c s="37">
        <v>76</v>
      </c>
      <c s="36">
        <v>0</v>
      </c>
      <c s="36">
        <f>ROUND(G170*H170,6)</f>
      </c>
      <c r="L170" s="38">
        <v>0</v>
      </c>
      <c s="32">
        <f>ROUND(ROUND(L170,2)*ROUND(G170,3),2)</f>
      </c>
      <c s="36" t="s">
        <v>333</v>
      </c>
      <c>
        <f>(M170*21)/100</f>
      </c>
      <c t="s">
        <v>27</v>
      </c>
    </row>
    <row r="171" spans="1:5" ht="12.75">
      <c r="A171" s="35" t="s">
        <v>55</v>
      </c>
      <c r="E171" s="39" t="s">
        <v>2771</v>
      </c>
    </row>
    <row r="172" spans="1:5" ht="38.25">
      <c r="A172" s="35" t="s">
        <v>57</v>
      </c>
      <c r="E172" s="40" t="s">
        <v>2772</v>
      </c>
    </row>
    <row r="173" spans="1:5" ht="395.25">
      <c r="A173" t="s">
        <v>59</v>
      </c>
      <c r="E173" s="39" t="s">
        <v>2729</v>
      </c>
    </row>
    <row r="174" spans="1:16" ht="12.75">
      <c r="A174" t="s">
        <v>49</v>
      </c>
      <c s="34" t="s">
        <v>220</v>
      </c>
      <c s="34" t="s">
        <v>2773</v>
      </c>
      <c s="35" t="s">
        <v>5</v>
      </c>
      <c s="6" t="s">
        <v>2774</v>
      </c>
      <c s="36" t="s">
        <v>297</v>
      </c>
      <c s="37">
        <v>68.776</v>
      </c>
      <c s="36">
        <v>0</v>
      </c>
      <c s="36">
        <f>ROUND(G174*H174,6)</f>
      </c>
      <c r="L174" s="38">
        <v>0</v>
      </c>
      <c s="32">
        <f>ROUND(ROUND(L174,2)*ROUND(G174,3),2)</f>
      </c>
      <c s="36" t="s">
        <v>333</v>
      </c>
      <c>
        <f>(M174*21)/100</f>
      </c>
      <c t="s">
        <v>27</v>
      </c>
    </row>
    <row r="175" spans="1:5" ht="25.5">
      <c r="A175" s="35" t="s">
        <v>55</v>
      </c>
      <c r="E175" s="39" t="s">
        <v>2775</v>
      </c>
    </row>
    <row r="176" spans="1:5" ht="38.25">
      <c r="A176" s="35" t="s">
        <v>57</v>
      </c>
      <c r="E176" s="40" t="s">
        <v>2776</v>
      </c>
    </row>
    <row r="177" spans="1:5" ht="51">
      <c r="A177" t="s">
        <v>59</v>
      </c>
      <c r="E177" s="39" t="s">
        <v>2777</v>
      </c>
    </row>
    <row r="178" spans="1:16" ht="12.75">
      <c r="A178" t="s">
        <v>49</v>
      </c>
      <c s="34" t="s">
        <v>223</v>
      </c>
      <c s="34" t="s">
        <v>2778</v>
      </c>
      <c s="35" t="s">
        <v>5</v>
      </c>
      <c s="6" t="s">
        <v>2779</v>
      </c>
      <c s="36" t="s">
        <v>297</v>
      </c>
      <c s="37">
        <v>28.34</v>
      </c>
      <c s="36">
        <v>0</v>
      </c>
      <c s="36">
        <f>ROUND(G178*H178,6)</f>
      </c>
      <c r="L178" s="38">
        <v>0</v>
      </c>
      <c s="32">
        <f>ROUND(ROUND(L178,2)*ROUND(G178,3),2)</f>
      </c>
      <c s="36" t="s">
        <v>333</v>
      </c>
      <c>
        <f>(M178*21)/100</f>
      </c>
      <c t="s">
        <v>27</v>
      </c>
    </row>
    <row r="179" spans="1:5" ht="25.5">
      <c r="A179" s="35" t="s">
        <v>55</v>
      </c>
      <c r="E179" s="39" t="s">
        <v>2780</v>
      </c>
    </row>
    <row r="180" spans="1:5" ht="38.25">
      <c r="A180" s="35" t="s">
        <v>57</v>
      </c>
      <c r="E180" s="40" t="s">
        <v>2781</v>
      </c>
    </row>
    <row r="181" spans="1:5" ht="51">
      <c r="A181" t="s">
        <v>59</v>
      </c>
      <c r="E181" s="39" t="s">
        <v>2782</v>
      </c>
    </row>
    <row r="182" spans="1:16" ht="12.75">
      <c r="A182" t="s">
        <v>49</v>
      </c>
      <c s="34" t="s">
        <v>227</v>
      </c>
      <c s="34" t="s">
        <v>2783</v>
      </c>
      <c s="35" t="s">
        <v>5</v>
      </c>
      <c s="6" t="s">
        <v>2784</v>
      </c>
      <c s="36" t="s">
        <v>297</v>
      </c>
      <c s="37">
        <v>240.8</v>
      </c>
      <c s="36">
        <v>0</v>
      </c>
      <c s="36">
        <f>ROUND(G182*H182,6)</f>
      </c>
      <c r="L182" s="38">
        <v>0</v>
      </c>
      <c s="32">
        <f>ROUND(ROUND(L182,2)*ROUND(G182,3),2)</f>
      </c>
      <c s="36" t="s">
        <v>333</v>
      </c>
      <c>
        <f>(M182*21)/100</f>
      </c>
      <c t="s">
        <v>27</v>
      </c>
    </row>
    <row r="183" spans="1:5" ht="12.75">
      <c r="A183" s="35" t="s">
        <v>55</v>
      </c>
      <c r="E183" s="39" t="s">
        <v>2785</v>
      </c>
    </row>
    <row r="184" spans="1:5" ht="38.25">
      <c r="A184" s="35" t="s">
        <v>57</v>
      </c>
      <c r="E184" s="40" t="s">
        <v>2786</v>
      </c>
    </row>
    <row r="185" spans="1:5" ht="51">
      <c r="A185" t="s">
        <v>59</v>
      </c>
      <c r="E185" s="39" t="s">
        <v>2782</v>
      </c>
    </row>
    <row r="186" spans="1:16" ht="12.75">
      <c r="A186" t="s">
        <v>49</v>
      </c>
      <c s="34" t="s">
        <v>234</v>
      </c>
      <c s="34" t="s">
        <v>2787</v>
      </c>
      <c s="35" t="s">
        <v>5</v>
      </c>
      <c s="6" t="s">
        <v>2788</v>
      </c>
      <c s="36" t="s">
        <v>297</v>
      </c>
      <c s="37">
        <v>109.2</v>
      </c>
      <c s="36">
        <v>0</v>
      </c>
      <c s="36">
        <f>ROUND(G186*H186,6)</f>
      </c>
      <c r="L186" s="38">
        <v>0</v>
      </c>
      <c s="32">
        <f>ROUND(ROUND(L186,2)*ROUND(G186,3),2)</f>
      </c>
      <c s="36" t="s">
        <v>333</v>
      </c>
      <c>
        <f>(M186*21)/100</f>
      </c>
      <c t="s">
        <v>27</v>
      </c>
    </row>
    <row r="187" spans="1:5" ht="38.25">
      <c r="A187" s="35" t="s">
        <v>55</v>
      </c>
      <c r="E187" s="39" t="s">
        <v>2789</v>
      </c>
    </row>
    <row r="188" spans="1:5" ht="38.25">
      <c r="A188" s="35" t="s">
        <v>57</v>
      </c>
      <c r="E188" s="40" t="s">
        <v>2790</v>
      </c>
    </row>
    <row r="189" spans="1:5" ht="51">
      <c r="A189" t="s">
        <v>59</v>
      </c>
      <c r="E189" s="39" t="s">
        <v>2791</v>
      </c>
    </row>
    <row r="190" spans="1:13" ht="12.75">
      <c r="A190" t="s">
        <v>46</v>
      </c>
      <c r="C190" s="31" t="s">
        <v>26</v>
      </c>
      <c r="E190" s="33" t="s">
        <v>2792</v>
      </c>
      <c r="J190" s="32">
        <f>0</f>
      </c>
      <c s="32">
        <f>0</f>
      </c>
      <c s="32">
        <f>0+L191</f>
      </c>
      <c s="32">
        <f>0+M191</f>
      </c>
    </row>
    <row r="191" spans="1:16" ht="12.75">
      <c r="A191" t="s">
        <v>49</v>
      </c>
      <c s="34" t="s">
        <v>238</v>
      </c>
      <c s="34" t="s">
        <v>2793</v>
      </c>
      <c s="35" t="s">
        <v>5</v>
      </c>
      <c s="6" t="s">
        <v>2794</v>
      </c>
      <c s="36" t="s">
        <v>297</v>
      </c>
      <c s="37">
        <v>8.97</v>
      </c>
      <c s="36">
        <v>0</v>
      </c>
      <c s="36">
        <f>ROUND(G191*H191,6)</f>
      </c>
      <c r="L191" s="38">
        <v>0</v>
      </c>
      <c s="32">
        <f>ROUND(ROUND(L191,2)*ROUND(G191,3),2)</f>
      </c>
      <c s="36" t="s">
        <v>54</v>
      </c>
      <c>
        <f>(M191*21)/100</f>
      </c>
      <c t="s">
        <v>27</v>
      </c>
    </row>
    <row r="192" spans="1:5" ht="12.75">
      <c r="A192" s="35" t="s">
        <v>55</v>
      </c>
      <c r="E192" s="39" t="s">
        <v>2795</v>
      </c>
    </row>
    <row r="193" spans="1:5" ht="38.25">
      <c r="A193" s="35" t="s">
        <v>57</v>
      </c>
      <c r="E193" s="40" t="s">
        <v>2796</v>
      </c>
    </row>
    <row r="194" spans="1:5" ht="357">
      <c r="A194" t="s">
        <v>59</v>
      </c>
      <c r="E194" s="39" t="s">
        <v>2797</v>
      </c>
    </row>
    <row r="195" spans="1:13" ht="12.75">
      <c r="A195" t="s">
        <v>46</v>
      </c>
      <c r="C195" s="31" t="s">
        <v>80</v>
      </c>
      <c r="E195" s="33" t="s">
        <v>2352</v>
      </c>
      <c r="J195" s="32">
        <f>0</f>
      </c>
      <c s="32">
        <f>0</f>
      </c>
      <c s="32">
        <f>0+L196+L200+L204</f>
      </c>
      <c s="32">
        <f>0+M196+M200+M204</f>
      </c>
    </row>
    <row r="196" spans="1:16" ht="25.5">
      <c r="A196" t="s">
        <v>49</v>
      </c>
      <c s="34" t="s">
        <v>242</v>
      </c>
      <c s="34" t="s">
        <v>2798</v>
      </c>
      <c s="35" t="s">
        <v>5</v>
      </c>
      <c s="6" t="s">
        <v>2799</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2800</v>
      </c>
    </row>
    <row r="199" spans="1:5" ht="204">
      <c r="A199" t="s">
        <v>59</v>
      </c>
      <c r="E199" s="39" t="s">
        <v>2801</v>
      </c>
    </row>
    <row r="200" spans="1:16" ht="25.5">
      <c r="A200" t="s">
        <v>49</v>
      </c>
      <c s="34" t="s">
        <v>246</v>
      </c>
      <c s="34" t="s">
        <v>2802</v>
      </c>
      <c s="35" t="s">
        <v>5</v>
      </c>
      <c s="6" t="s">
        <v>2803</v>
      </c>
      <c s="36" t="s">
        <v>318</v>
      </c>
      <c s="37">
        <v>219.84</v>
      </c>
      <c s="36">
        <v>0</v>
      </c>
      <c s="36">
        <f>ROUND(G200*H200,6)</f>
      </c>
      <c r="L200" s="38">
        <v>0</v>
      </c>
      <c s="32">
        <f>ROUND(ROUND(L200,2)*ROUND(G200,3),2)</f>
      </c>
      <c s="36" t="s">
        <v>54</v>
      </c>
      <c>
        <f>(M200*21)/100</f>
      </c>
      <c t="s">
        <v>27</v>
      </c>
    </row>
    <row r="201" spans="1:5" ht="38.25">
      <c r="A201" s="35" t="s">
        <v>55</v>
      </c>
      <c r="E201" s="39" t="s">
        <v>2804</v>
      </c>
    </row>
    <row r="202" spans="1:5" ht="38.25">
      <c r="A202" s="35" t="s">
        <v>57</v>
      </c>
      <c r="E202" s="40" t="s">
        <v>2805</v>
      </c>
    </row>
    <row r="203" spans="1:5" ht="204">
      <c r="A203" t="s">
        <v>59</v>
      </c>
      <c r="E203" s="39" t="s">
        <v>2801</v>
      </c>
    </row>
    <row r="204" spans="1:16" ht="12.75">
      <c r="A204" t="s">
        <v>49</v>
      </c>
      <c s="34" t="s">
        <v>250</v>
      </c>
      <c s="34" t="s">
        <v>2806</v>
      </c>
      <c s="35" t="s">
        <v>5</v>
      </c>
      <c s="6" t="s">
        <v>2807</v>
      </c>
      <c s="36" t="s">
        <v>318</v>
      </c>
      <c s="37">
        <v>155.52</v>
      </c>
      <c s="36">
        <v>0</v>
      </c>
      <c s="36">
        <f>ROUND(G204*H204,6)</f>
      </c>
      <c r="L204" s="38">
        <v>0</v>
      </c>
      <c s="32">
        <f>ROUND(ROUND(L204,2)*ROUND(G204,3),2)</f>
      </c>
      <c s="36" t="s">
        <v>54</v>
      </c>
      <c>
        <f>(M204*21)/100</f>
      </c>
      <c t="s">
        <v>27</v>
      </c>
    </row>
    <row r="205" spans="1:5" ht="25.5">
      <c r="A205" s="35" t="s">
        <v>55</v>
      </c>
      <c r="E205" s="39" t="s">
        <v>2808</v>
      </c>
    </row>
    <row r="206" spans="1:5" ht="38.25">
      <c r="A206" s="35" t="s">
        <v>57</v>
      </c>
      <c r="E206" s="40" t="s">
        <v>2809</v>
      </c>
    </row>
    <row r="207" spans="1:5" ht="216.75">
      <c r="A207" t="s">
        <v>59</v>
      </c>
      <c r="E207" s="39" t="s">
        <v>2810</v>
      </c>
    </row>
    <row r="208" spans="1:13" ht="12.75">
      <c r="A208" t="s">
        <v>46</v>
      </c>
      <c r="C208" s="31" t="s">
        <v>86</v>
      </c>
      <c r="E208" s="33" t="s">
        <v>2357</v>
      </c>
      <c r="J208" s="32">
        <f>0</f>
      </c>
      <c s="32">
        <f>0</f>
      </c>
      <c s="32">
        <f>0+L209</f>
      </c>
      <c s="32">
        <f>0+M209</f>
      </c>
    </row>
    <row r="209" spans="1:16" ht="12.75">
      <c r="A209" t="s">
        <v>49</v>
      </c>
      <c s="34" t="s">
        <v>254</v>
      </c>
      <c s="34" t="s">
        <v>2811</v>
      </c>
      <c s="35" t="s">
        <v>5</v>
      </c>
      <c s="6" t="s">
        <v>2812</v>
      </c>
      <c s="36" t="s">
        <v>53</v>
      </c>
      <c s="37">
        <v>39</v>
      </c>
      <c s="36">
        <v>0</v>
      </c>
      <c s="36">
        <f>ROUND(G209*H209,6)</f>
      </c>
      <c r="L209" s="38">
        <v>0</v>
      </c>
      <c s="32">
        <f>ROUND(ROUND(L209,2)*ROUND(G209,3),2)</f>
      </c>
      <c s="36" t="s">
        <v>54</v>
      </c>
      <c>
        <f>(M209*21)/100</f>
      </c>
      <c t="s">
        <v>27</v>
      </c>
    </row>
    <row r="210" spans="1:5" ht="12.75">
      <c r="A210" s="35" t="s">
        <v>55</v>
      </c>
      <c r="E210" s="39" t="s">
        <v>2813</v>
      </c>
    </row>
    <row r="211" spans="1:5" ht="38.25">
      <c r="A211" s="35" t="s">
        <v>57</v>
      </c>
      <c r="E211" s="40" t="s">
        <v>2814</v>
      </c>
    </row>
    <row r="212" spans="1:5" ht="242.25">
      <c r="A212" t="s">
        <v>59</v>
      </c>
      <c r="E212" s="39" t="s">
        <v>2815</v>
      </c>
    </row>
    <row r="213" spans="1:13" ht="12.75">
      <c r="A213" t="s">
        <v>46</v>
      </c>
      <c r="C213" s="31" t="s">
        <v>90</v>
      </c>
      <c r="E213" s="33" t="s">
        <v>2367</v>
      </c>
      <c r="J213" s="32">
        <f>0</f>
      </c>
      <c s="32">
        <f>0</f>
      </c>
      <c s="32">
        <f>0+L214+L218+L222+L226+L230+L234+L238+L242+L246+L250</f>
      </c>
      <c s="32">
        <f>0+M214+M218+M222+M226+M230+M234+M238+M242+M246+M250</f>
      </c>
    </row>
    <row r="214" spans="1:16" ht="12.75">
      <c r="A214" t="s">
        <v>49</v>
      </c>
      <c s="34" t="s">
        <v>258</v>
      </c>
      <c s="34" t="s">
        <v>2816</v>
      </c>
      <c s="35" t="s">
        <v>5</v>
      </c>
      <c s="6" t="s">
        <v>2817</v>
      </c>
      <c s="36" t="s">
        <v>74</v>
      </c>
      <c s="37">
        <v>1</v>
      </c>
      <c s="36">
        <v>0</v>
      </c>
      <c s="36">
        <f>ROUND(G214*H214,6)</f>
      </c>
      <c r="L214" s="38">
        <v>0</v>
      </c>
      <c s="32">
        <f>ROUND(ROUND(L214,2)*ROUND(G214,3),2)</f>
      </c>
      <c s="36" t="s">
        <v>54</v>
      </c>
      <c>
        <f>(M214*21)/100</f>
      </c>
      <c t="s">
        <v>27</v>
      </c>
    </row>
    <row r="215" spans="1:5" ht="12.75">
      <c r="A215" s="35" t="s">
        <v>55</v>
      </c>
      <c r="E215" s="39" t="s">
        <v>5</v>
      </c>
    </row>
    <row r="216" spans="1:5" ht="38.25">
      <c r="A216" s="35" t="s">
        <v>57</v>
      </c>
      <c r="E216" s="40" t="s">
        <v>2818</v>
      </c>
    </row>
    <row r="217" spans="1:5" ht="38.25">
      <c r="A217" t="s">
        <v>59</v>
      </c>
      <c r="E217" s="39" t="s">
        <v>2819</v>
      </c>
    </row>
    <row r="218" spans="1:16" ht="12.75">
      <c r="A218" t="s">
        <v>49</v>
      </c>
      <c s="34" t="s">
        <v>262</v>
      </c>
      <c s="34" t="s">
        <v>2820</v>
      </c>
      <c s="35" t="s">
        <v>5</v>
      </c>
      <c s="6" t="s">
        <v>2821</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2818</v>
      </c>
    </row>
    <row r="221" spans="1:5" ht="38.25">
      <c r="A221" t="s">
        <v>59</v>
      </c>
      <c r="E221" s="39" t="s">
        <v>2822</v>
      </c>
    </row>
    <row r="222" spans="1:16" ht="12.75">
      <c r="A222" t="s">
        <v>49</v>
      </c>
      <c s="34" t="s">
        <v>268</v>
      </c>
      <c s="34" t="s">
        <v>2823</v>
      </c>
      <c s="35" t="s">
        <v>5</v>
      </c>
      <c s="6" t="s">
        <v>2824</v>
      </c>
      <c s="36" t="s">
        <v>318</v>
      </c>
      <c s="37">
        <v>24.6</v>
      </c>
      <c s="36">
        <v>0</v>
      </c>
      <c s="36">
        <f>ROUND(G222*H222,6)</f>
      </c>
      <c r="L222" s="38">
        <v>0</v>
      </c>
      <c s="32">
        <f>ROUND(ROUND(L222,2)*ROUND(G222,3),2)</f>
      </c>
      <c s="36" t="s">
        <v>54</v>
      </c>
      <c>
        <f>(M222*21)/100</f>
      </c>
      <c t="s">
        <v>27</v>
      </c>
    </row>
    <row r="223" spans="1:5" ht="12.75">
      <c r="A223" s="35" t="s">
        <v>55</v>
      </c>
      <c r="E223" s="39" t="s">
        <v>2825</v>
      </c>
    </row>
    <row r="224" spans="1:5" ht="38.25">
      <c r="A224" s="35" t="s">
        <v>57</v>
      </c>
      <c r="E224" s="40" t="s">
        <v>2826</v>
      </c>
    </row>
    <row r="225" spans="1:5" ht="25.5">
      <c r="A225" t="s">
        <v>59</v>
      </c>
      <c r="E225" s="39" t="s">
        <v>2827</v>
      </c>
    </row>
    <row r="226" spans="1:16" ht="12.75">
      <c r="A226" t="s">
        <v>49</v>
      </c>
      <c s="34" t="s">
        <v>274</v>
      </c>
      <c s="34" t="s">
        <v>2828</v>
      </c>
      <c s="35" t="s">
        <v>5</v>
      </c>
      <c s="6" t="s">
        <v>2829</v>
      </c>
      <c s="36" t="s">
        <v>53</v>
      </c>
      <c s="37">
        <v>24</v>
      </c>
      <c s="36">
        <v>0</v>
      </c>
      <c s="36">
        <f>ROUND(G226*H226,6)</f>
      </c>
      <c r="L226" s="38">
        <v>0</v>
      </c>
      <c s="32">
        <f>ROUND(ROUND(L226,2)*ROUND(G226,3),2)</f>
      </c>
      <c s="36" t="s">
        <v>54</v>
      </c>
      <c>
        <f>(M226*21)/100</f>
      </c>
      <c t="s">
        <v>27</v>
      </c>
    </row>
    <row r="227" spans="1:5" ht="25.5">
      <c r="A227" s="35" t="s">
        <v>55</v>
      </c>
      <c r="E227" s="39" t="s">
        <v>2830</v>
      </c>
    </row>
    <row r="228" spans="1:5" ht="38.25">
      <c r="A228" s="35" t="s">
        <v>57</v>
      </c>
      <c r="E228" s="40" t="s">
        <v>2831</v>
      </c>
    </row>
    <row r="229" spans="1:5" ht="25.5">
      <c r="A229" t="s">
        <v>59</v>
      </c>
      <c r="E229" s="39" t="s">
        <v>2832</v>
      </c>
    </row>
    <row r="230" spans="1:16" ht="12.75">
      <c r="A230" t="s">
        <v>49</v>
      </c>
      <c s="34" t="s">
        <v>279</v>
      </c>
      <c s="34" t="s">
        <v>2833</v>
      </c>
      <c s="35" t="s">
        <v>5</v>
      </c>
      <c s="6" t="s">
        <v>2834</v>
      </c>
      <c s="36" t="s">
        <v>2835</v>
      </c>
      <c s="37">
        <v>57.6</v>
      </c>
      <c s="36">
        <v>0</v>
      </c>
      <c s="36">
        <f>ROUND(G230*H230,6)</f>
      </c>
      <c r="L230" s="38">
        <v>0</v>
      </c>
      <c s="32">
        <f>ROUND(ROUND(L230,2)*ROUND(G230,3),2)</f>
      </c>
      <c s="36" t="s">
        <v>54</v>
      </c>
      <c>
        <f>(M230*21)/100</f>
      </c>
      <c t="s">
        <v>27</v>
      </c>
    </row>
    <row r="231" spans="1:5" ht="12.75">
      <c r="A231" s="35" t="s">
        <v>55</v>
      </c>
      <c r="E231" s="39" t="s">
        <v>2836</v>
      </c>
    </row>
    <row r="232" spans="1:5" ht="38.25">
      <c r="A232" s="35" t="s">
        <v>57</v>
      </c>
      <c r="E232" s="40" t="s">
        <v>2837</v>
      </c>
    </row>
    <row r="233" spans="1:5" ht="25.5">
      <c r="A233" t="s">
        <v>59</v>
      </c>
      <c r="E233" s="39" t="s">
        <v>2838</v>
      </c>
    </row>
    <row r="234" spans="1:16" ht="12.75">
      <c r="A234" t="s">
        <v>49</v>
      </c>
      <c s="34" t="s">
        <v>282</v>
      </c>
      <c s="34" t="s">
        <v>1809</v>
      </c>
      <c s="35" t="s">
        <v>5</v>
      </c>
      <c s="6" t="s">
        <v>1810</v>
      </c>
      <c s="36" t="s">
        <v>297</v>
      </c>
      <c s="37">
        <v>124</v>
      </c>
      <c s="36">
        <v>0</v>
      </c>
      <c s="36">
        <f>ROUND(G234*H234,6)</f>
      </c>
      <c r="L234" s="38">
        <v>0</v>
      </c>
      <c s="32">
        <f>ROUND(ROUND(L234,2)*ROUND(G234,3),2)</f>
      </c>
      <c s="36" t="s">
        <v>54</v>
      </c>
      <c>
        <f>(M234*21)/100</f>
      </c>
      <c t="s">
        <v>27</v>
      </c>
    </row>
    <row r="235" spans="1:5" ht="12.75">
      <c r="A235" s="35" t="s">
        <v>55</v>
      </c>
      <c r="E235" s="39" t="s">
        <v>2839</v>
      </c>
    </row>
    <row r="236" spans="1:5" ht="38.25">
      <c r="A236" s="35" t="s">
        <v>57</v>
      </c>
      <c r="E236" s="40" t="s">
        <v>2840</v>
      </c>
    </row>
    <row r="237" spans="1:5" ht="102">
      <c r="A237" t="s">
        <v>59</v>
      </c>
      <c r="E237" s="39" t="s">
        <v>1811</v>
      </c>
    </row>
    <row r="238" spans="1:16" ht="12.75">
      <c r="A238" t="s">
        <v>49</v>
      </c>
      <c s="34" t="s">
        <v>287</v>
      </c>
      <c s="34" t="s">
        <v>2841</v>
      </c>
      <c s="35" t="s">
        <v>5</v>
      </c>
      <c s="6" t="s">
        <v>2842</v>
      </c>
      <c s="36" t="s">
        <v>74</v>
      </c>
      <c s="37">
        <v>2</v>
      </c>
      <c s="36">
        <v>0</v>
      </c>
      <c s="36">
        <f>ROUND(G238*H238,6)</f>
      </c>
      <c r="L238" s="38">
        <v>0</v>
      </c>
      <c s="32">
        <f>ROUND(ROUND(L238,2)*ROUND(G238,3),2)</f>
      </c>
      <c s="36" t="s">
        <v>333</v>
      </c>
      <c>
        <f>(M238*21)/100</f>
      </c>
      <c t="s">
        <v>27</v>
      </c>
    </row>
    <row r="239" spans="1:5" ht="12.75">
      <c r="A239" s="35" t="s">
        <v>55</v>
      </c>
      <c r="E239" s="39" t="s">
        <v>2843</v>
      </c>
    </row>
    <row r="240" spans="1:5" ht="38.25">
      <c r="A240" s="35" t="s">
        <v>57</v>
      </c>
      <c r="E240" s="40" t="s">
        <v>2366</v>
      </c>
    </row>
    <row r="241" spans="1:5" ht="38.25">
      <c r="A241" t="s">
        <v>59</v>
      </c>
      <c r="E241" s="39" t="s">
        <v>2822</v>
      </c>
    </row>
    <row r="242" spans="1:16" ht="12.75">
      <c r="A242" t="s">
        <v>49</v>
      </c>
      <c s="34" t="s">
        <v>489</v>
      </c>
      <c s="34" t="s">
        <v>2844</v>
      </c>
      <c s="35" t="s">
        <v>5</v>
      </c>
      <c s="6" t="s">
        <v>2845</v>
      </c>
      <c s="36" t="s">
        <v>53</v>
      </c>
      <c s="37">
        <v>13.9</v>
      </c>
      <c s="36">
        <v>0</v>
      </c>
      <c s="36">
        <f>ROUND(G242*H242,6)</f>
      </c>
      <c r="L242" s="38">
        <v>0</v>
      </c>
      <c s="32">
        <f>ROUND(ROUND(L242,2)*ROUND(G242,3),2)</f>
      </c>
      <c s="36" t="s">
        <v>333</v>
      </c>
      <c>
        <f>(M242*21)/100</f>
      </c>
      <c t="s">
        <v>27</v>
      </c>
    </row>
    <row r="243" spans="1:5" ht="38.25">
      <c r="A243" s="35" t="s">
        <v>55</v>
      </c>
      <c r="E243" s="39" t="s">
        <v>2846</v>
      </c>
    </row>
    <row r="244" spans="1:5" ht="38.25">
      <c r="A244" s="35" t="s">
        <v>57</v>
      </c>
      <c r="E244" s="40" t="s">
        <v>2847</v>
      </c>
    </row>
    <row r="245" spans="1:5" ht="280.5">
      <c r="A245" t="s">
        <v>59</v>
      </c>
      <c r="E245" s="39" t="s">
        <v>2848</v>
      </c>
    </row>
    <row r="246" spans="1:16" ht="12.75">
      <c r="A246" t="s">
        <v>49</v>
      </c>
      <c s="34" t="s">
        <v>492</v>
      </c>
      <c s="34" t="s">
        <v>2849</v>
      </c>
      <c s="35" t="s">
        <v>5</v>
      </c>
      <c s="6" t="s">
        <v>2850</v>
      </c>
      <c s="36" t="s">
        <v>332</v>
      </c>
      <c s="37">
        <v>43.26</v>
      </c>
      <c s="36">
        <v>0</v>
      </c>
      <c s="36">
        <f>ROUND(G246*H246,6)</f>
      </c>
      <c r="L246" s="38">
        <v>0</v>
      </c>
      <c s="32">
        <f>ROUND(ROUND(L246,2)*ROUND(G246,3),2)</f>
      </c>
      <c s="36" t="s">
        <v>333</v>
      </c>
      <c>
        <f>(M246*21)/100</f>
      </c>
      <c t="s">
        <v>27</v>
      </c>
    </row>
    <row r="247" spans="1:5" ht="51">
      <c r="A247" s="35" t="s">
        <v>55</v>
      </c>
      <c r="E247" s="39" t="s">
        <v>2851</v>
      </c>
    </row>
    <row r="248" spans="1:5" ht="38.25">
      <c r="A248" s="35" t="s">
        <v>57</v>
      </c>
      <c r="E248" s="40" t="s">
        <v>2852</v>
      </c>
    </row>
    <row r="249" spans="1:5" ht="102">
      <c r="A249" t="s">
        <v>59</v>
      </c>
      <c r="E249" s="39" t="s">
        <v>2853</v>
      </c>
    </row>
    <row r="250" spans="1:16" ht="12.75">
      <c r="A250" t="s">
        <v>49</v>
      </c>
      <c s="34" t="s">
        <v>495</v>
      </c>
      <c s="34" t="s">
        <v>2854</v>
      </c>
      <c s="35" t="s">
        <v>5</v>
      </c>
      <c s="6" t="s">
        <v>2855</v>
      </c>
      <c s="36" t="s">
        <v>230</v>
      </c>
      <c s="37">
        <v>432.6</v>
      </c>
      <c s="36">
        <v>0</v>
      </c>
      <c s="36">
        <f>ROUND(G250*H250,6)</f>
      </c>
      <c r="L250" s="38">
        <v>0</v>
      </c>
      <c s="32">
        <f>ROUND(ROUND(L250,2)*ROUND(G250,3),2)</f>
      </c>
      <c s="36" t="s">
        <v>333</v>
      </c>
      <c>
        <f>(M250*21)/100</f>
      </c>
      <c t="s">
        <v>27</v>
      </c>
    </row>
    <row r="251" spans="1:5" ht="12.75">
      <c r="A251" s="35" t="s">
        <v>55</v>
      </c>
      <c r="E251" s="39" t="s">
        <v>2856</v>
      </c>
    </row>
    <row r="252" spans="1:5" ht="38.25">
      <c r="A252" s="35" t="s">
        <v>57</v>
      </c>
      <c r="E252" s="40" t="s">
        <v>2857</v>
      </c>
    </row>
    <row r="253" spans="1:5" ht="102">
      <c r="A253" t="s">
        <v>59</v>
      </c>
      <c r="E253" s="39" t="s">
        <v>2853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2859</v>
      </c>
      <c r="E8" s="30" t="s">
        <v>2625</v>
      </c>
      <c r="J8" s="29">
        <f>0+J9+J54+J91+J112+J129+J162+J171+J184+J189</f>
      </c>
      <c s="29">
        <f>0+K9+K54+K91+K112+K129+K162+K171+K184+K189</f>
      </c>
      <c s="29">
        <f>0+L9+L54+L91+L112+L129+L162+L171+L184+L189</f>
      </c>
      <c s="29">
        <f>0+M9+M54+M91+M112+M129+M162+M171+M184+M189</f>
      </c>
    </row>
    <row r="9" spans="1:13" ht="12.75">
      <c r="A9" t="s">
        <v>46</v>
      </c>
      <c r="C9" s="31" t="s">
        <v>979</v>
      </c>
      <c r="E9" s="33" t="s">
        <v>1222</v>
      </c>
      <c r="J9" s="32">
        <f>0</f>
      </c>
      <c s="32">
        <f>0</f>
      </c>
      <c s="32">
        <f>0+L10+L14+L18+L22+L26+L30+L34+L38+L42+L46+L50</f>
      </c>
      <c s="32">
        <f>0+M10+M14+M18+M22+M26+M30+M34+M38+M42+M46+M50</f>
      </c>
    </row>
    <row r="10" spans="1:16" ht="25.5">
      <c r="A10" t="s">
        <v>49</v>
      </c>
      <c s="34" t="s">
        <v>50</v>
      </c>
      <c s="34" t="s">
        <v>2860</v>
      </c>
      <c s="35" t="s">
        <v>5</v>
      </c>
      <c s="6" t="s">
        <v>2861</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2862</v>
      </c>
    </row>
    <row r="13" spans="1:5" ht="153">
      <c r="A13" t="s">
        <v>59</v>
      </c>
      <c r="E13" s="39" t="s">
        <v>335</v>
      </c>
    </row>
    <row r="14" spans="1:16" ht="38.25">
      <c r="A14" t="s">
        <v>49</v>
      </c>
      <c s="34" t="s">
        <v>27</v>
      </c>
      <c s="34" t="s">
        <v>1638</v>
      </c>
      <c s="35" t="s">
        <v>5</v>
      </c>
      <c s="6" t="s">
        <v>1755</v>
      </c>
      <c s="36" t="s">
        <v>332</v>
      </c>
      <c s="37">
        <v>634.14</v>
      </c>
      <c s="36">
        <v>0</v>
      </c>
      <c s="36">
        <f>ROUND(G14*H14,6)</f>
      </c>
      <c r="L14" s="38">
        <v>0</v>
      </c>
      <c s="32">
        <f>ROUND(ROUND(L14,2)*ROUND(G14,3),2)</f>
      </c>
      <c s="36" t="s">
        <v>333</v>
      </c>
      <c>
        <f>(M14*21)/100</f>
      </c>
      <c t="s">
        <v>27</v>
      </c>
    </row>
    <row r="15" spans="1:5" ht="12.75">
      <c r="A15" s="35" t="s">
        <v>55</v>
      </c>
      <c r="E15" s="39" t="s">
        <v>2627</v>
      </c>
    </row>
    <row r="16" spans="1:5" ht="38.25">
      <c r="A16" s="35" t="s">
        <v>57</v>
      </c>
      <c r="E16" s="40" t="s">
        <v>2863</v>
      </c>
    </row>
    <row r="17" spans="1:5" ht="153">
      <c r="A17" t="s">
        <v>59</v>
      </c>
      <c r="E17" s="39" t="s">
        <v>335</v>
      </c>
    </row>
    <row r="18" spans="1:16" ht="38.25">
      <c r="A18" t="s">
        <v>49</v>
      </c>
      <c s="34" t="s">
        <v>25</v>
      </c>
      <c s="34" t="s">
        <v>951</v>
      </c>
      <c s="35" t="s">
        <v>5</v>
      </c>
      <c s="6" t="s">
        <v>952</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2864</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2630</v>
      </c>
    </row>
    <row r="24" spans="1:5" ht="38.25">
      <c r="A24" s="35" t="s">
        <v>57</v>
      </c>
      <c r="E24" s="40" t="s">
        <v>2865</v>
      </c>
    </row>
    <row r="25" spans="1:5" ht="153">
      <c r="A25" t="s">
        <v>59</v>
      </c>
      <c r="E25" s="39" t="s">
        <v>335</v>
      </c>
    </row>
    <row r="26" spans="1:16" ht="25.5">
      <c r="A26" t="s">
        <v>49</v>
      </c>
      <c s="34" t="s">
        <v>71</v>
      </c>
      <c s="34" t="s">
        <v>2635</v>
      </c>
      <c s="35" t="s">
        <v>5</v>
      </c>
      <c s="6" t="s">
        <v>2636</v>
      </c>
      <c s="36" t="s">
        <v>332</v>
      </c>
      <c s="37">
        <v>0.02</v>
      </c>
      <c s="36">
        <v>0</v>
      </c>
      <c s="36">
        <f>ROUND(G26*H26,6)</f>
      </c>
      <c r="L26" s="38">
        <v>0</v>
      </c>
      <c s="32">
        <f>ROUND(ROUND(L26,2)*ROUND(G26,3),2)</f>
      </c>
      <c s="36" t="s">
        <v>333</v>
      </c>
      <c>
        <f>(M26*21)/100</f>
      </c>
      <c t="s">
        <v>27</v>
      </c>
    </row>
    <row r="27" spans="1:5" ht="38.25">
      <c r="A27" s="35" t="s">
        <v>55</v>
      </c>
      <c r="E27" s="39" t="s">
        <v>2637</v>
      </c>
    </row>
    <row r="28" spans="1:5" ht="38.25">
      <c r="A28" s="35" t="s">
        <v>57</v>
      </c>
      <c r="E28" s="40" t="s">
        <v>2866</v>
      </c>
    </row>
    <row r="29" spans="1:5" ht="153">
      <c r="A29" t="s">
        <v>59</v>
      </c>
      <c r="E29" s="39" t="s">
        <v>335</v>
      </c>
    </row>
    <row r="30" spans="1:16" ht="12.75">
      <c r="A30" t="s">
        <v>49</v>
      </c>
      <c s="34" t="s">
        <v>26</v>
      </c>
      <c s="34" t="s">
        <v>2140</v>
      </c>
      <c s="35" t="s">
        <v>5</v>
      </c>
      <c s="6" t="s">
        <v>2141</v>
      </c>
      <c s="36" t="s">
        <v>1889</v>
      </c>
      <c s="37">
        <v>1</v>
      </c>
      <c s="36">
        <v>0</v>
      </c>
      <c s="36">
        <f>ROUND(G30*H30,6)</f>
      </c>
      <c r="L30" s="38">
        <v>0</v>
      </c>
      <c s="32">
        <f>ROUND(ROUND(L30,2)*ROUND(G30,3),2)</f>
      </c>
      <c s="36" t="s">
        <v>333</v>
      </c>
      <c>
        <f>(M30*21)/100</f>
      </c>
      <c t="s">
        <v>27</v>
      </c>
    </row>
    <row r="31" spans="1:5" ht="25.5">
      <c r="A31" s="35" t="s">
        <v>55</v>
      </c>
      <c r="E31" s="39" t="s">
        <v>2867</v>
      </c>
    </row>
    <row r="32" spans="1:5" ht="38.25">
      <c r="A32" s="35" t="s">
        <v>57</v>
      </c>
      <c r="E32" s="40" t="s">
        <v>2644</v>
      </c>
    </row>
    <row r="33" spans="1:5" ht="12.75">
      <c r="A33" t="s">
        <v>59</v>
      </c>
      <c r="E33" s="39" t="s">
        <v>2144</v>
      </c>
    </row>
    <row r="34" spans="1:16" ht="12.75">
      <c r="A34" t="s">
        <v>49</v>
      </c>
      <c s="34" t="s">
        <v>80</v>
      </c>
      <c s="34" t="s">
        <v>2648</v>
      </c>
      <c s="35" t="s">
        <v>5</v>
      </c>
      <c s="6" t="s">
        <v>2649</v>
      </c>
      <c s="36" t="s">
        <v>1889</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2644</v>
      </c>
    </row>
    <row r="37" spans="1:5" ht="12.75">
      <c r="A37" t="s">
        <v>59</v>
      </c>
      <c r="E37" s="39" t="s">
        <v>326</v>
      </c>
    </row>
    <row r="38" spans="1:16" ht="12.75">
      <c r="A38" t="s">
        <v>49</v>
      </c>
      <c s="34" t="s">
        <v>86</v>
      </c>
      <c s="34" t="s">
        <v>2650</v>
      </c>
      <c s="35" t="s">
        <v>5</v>
      </c>
      <c s="6" t="s">
        <v>2651</v>
      </c>
      <c s="36" t="s">
        <v>1889</v>
      </c>
      <c s="37">
        <v>1</v>
      </c>
      <c s="36">
        <v>0</v>
      </c>
      <c s="36">
        <f>ROUND(G38*H38,6)</f>
      </c>
      <c r="L38" s="38">
        <v>0</v>
      </c>
      <c s="32">
        <f>ROUND(ROUND(L38,2)*ROUND(G38,3),2)</f>
      </c>
      <c s="36" t="s">
        <v>333</v>
      </c>
      <c>
        <f>(M38*21)/100</f>
      </c>
      <c t="s">
        <v>27</v>
      </c>
    </row>
    <row r="39" spans="1:5" ht="12.75">
      <c r="A39" s="35" t="s">
        <v>55</v>
      </c>
      <c r="E39" s="39" t="s">
        <v>2652</v>
      </c>
    </row>
    <row r="40" spans="1:5" ht="38.25">
      <c r="A40" s="35" t="s">
        <v>57</v>
      </c>
      <c r="E40" s="40" t="s">
        <v>2644</v>
      </c>
    </row>
    <row r="41" spans="1:5" ht="12.75">
      <c r="A41" t="s">
        <v>59</v>
      </c>
      <c r="E41" s="39" t="s">
        <v>326</v>
      </c>
    </row>
    <row r="42" spans="1:16" ht="12.75">
      <c r="A42" t="s">
        <v>49</v>
      </c>
      <c s="34" t="s">
        <v>90</v>
      </c>
      <c s="34" t="s">
        <v>2653</v>
      </c>
      <c s="35" t="s">
        <v>5</v>
      </c>
      <c s="6" t="s">
        <v>2654</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2644</v>
      </c>
    </row>
    <row r="45" spans="1:5" ht="12.75">
      <c r="A45" t="s">
        <v>59</v>
      </c>
      <c r="E45" s="39" t="s">
        <v>326</v>
      </c>
    </row>
    <row r="46" spans="1:16" ht="12.75">
      <c r="A46" t="s">
        <v>49</v>
      </c>
      <c s="34" t="s">
        <v>94</v>
      </c>
      <c s="34" t="s">
        <v>2655</v>
      </c>
      <c s="35" t="s">
        <v>5</v>
      </c>
      <c s="6" t="s">
        <v>2656</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2644</v>
      </c>
    </row>
    <row r="49" spans="1:5" ht="25.5">
      <c r="A49" t="s">
        <v>59</v>
      </c>
      <c r="E49" s="39" t="s">
        <v>2657</v>
      </c>
    </row>
    <row r="50" spans="1:16" ht="12.75">
      <c r="A50" t="s">
        <v>49</v>
      </c>
      <c s="34" t="s">
        <v>98</v>
      </c>
      <c s="34" t="s">
        <v>2658</v>
      </c>
      <c s="35" t="s">
        <v>5</v>
      </c>
      <c s="6" t="s">
        <v>2659</v>
      </c>
      <c s="36" t="s">
        <v>1889</v>
      </c>
      <c s="37">
        <v>1</v>
      </c>
      <c s="36">
        <v>0</v>
      </c>
      <c s="36">
        <f>ROUND(G50*H50,6)</f>
      </c>
      <c r="L50" s="38">
        <v>0</v>
      </c>
      <c s="32">
        <f>ROUND(ROUND(L50,2)*ROUND(G50,3),2)</f>
      </c>
      <c s="36" t="s">
        <v>333</v>
      </c>
      <c>
        <f>(M50*21)/100</f>
      </c>
      <c t="s">
        <v>27</v>
      </c>
    </row>
    <row r="51" spans="1:5" ht="12.75">
      <c r="A51" s="35" t="s">
        <v>55</v>
      </c>
      <c r="E51" s="39" t="s">
        <v>2660</v>
      </c>
    </row>
    <row r="52" spans="1:5" ht="38.25">
      <c r="A52" s="35" t="s">
        <v>57</v>
      </c>
      <c r="E52" s="40" t="s">
        <v>2644</v>
      </c>
    </row>
    <row r="53" spans="1:5" ht="12.75">
      <c r="A53" t="s">
        <v>59</v>
      </c>
      <c r="E53" s="39" t="s">
        <v>2661</v>
      </c>
    </row>
    <row r="54" spans="1:13" ht="12.75">
      <c r="A54" t="s">
        <v>46</v>
      </c>
      <c r="C54" s="31" t="s">
        <v>50</v>
      </c>
      <c r="E54" s="33" t="s">
        <v>1226</v>
      </c>
      <c r="J54" s="32">
        <f>0</f>
      </c>
      <c s="32">
        <f>0</f>
      </c>
      <c s="32">
        <f>0+L55+L59+L63+L67+L71+L75+L79+L83+L87</f>
      </c>
      <c s="32">
        <f>0+M55+M59+M63+M67+M71+M75+M79+M83+M87</f>
      </c>
    </row>
    <row r="55" spans="1:16" ht="12.75">
      <c r="A55" t="s">
        <v>49</v>
      </c>
      <c s="34" t="s">
        <v>102</v>
      </c>
      <c s="34" t="s">
        <v>1985</v>
      </c>
      <c s="35" t="s">
        <v>5</v>
      </c>
      <c s="6" t="s">
        <v>1986</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2868</v>
      </c>
    </row>
    <row r="58" spans="1:5" ht="38.25">
      <c r="A58" t="s">
        <v>59</v>
      </c>
      <c r="E58" s="39" t="s">
        <v>2663</v>
      </c>
    </row>
    <row r="59" spans="1:16" ht="12.75">
      <c r="A59" t="s">
        <v>49</v>
      </c>
      <c s="34" t="s">
        <v>105</v>
      </c>
      <c s="34" t="s">
        <v>2181</v>
      </c>
      <c s="35" t="s">
        <v>5</v>
      </c>
      <c s="6" t="s">
        <v>2182</v>
      </c>
      <c s="36" t="s">
        <v>297</v>
      </c>
      <c s="37">
        <v>30</v>
      </c>
      <c s="36">
        <v>0</v>
      </c>
      <c s="36">
        <f>ROUND(G59*H59,6)</f>
      </c>
      <c r="L59" s="38">
        <v>0</v>
      </c>
      <c s="32">
        <f>ROUND(ROUND(L59,2)*ROUND(G59,3),2)</f>
      </c>
      <c s="36" t="s">
        <v>54</v>
      </c>
      <c>
        <f>(M59*21)/100</f>
      </c>
      <c t="s">
        <v>27</v>
      </c>
    </row>
    <row r="60" spans="1:5" ht="12.75">
      <c r="A60" s="35" t="s">
        <v>55</v>
      </c>
      <c r="E60" s="39" t="s">
        <v>2664</v>
      </c>
    </row>
    <row r="61" spans="1:5" ht="38.25">
      <c r="A61" s="35" t="s">
        <v>57</v>
      </c>
      <c r="E61" s="40" t="s">
        <v>2869</v>
      </c>
    </row>
    <row r="62" spans="1:5" ht="25.5">
      <c r="A62" t="s">
        <v>59</v>
      </c>
      <c r="E62" s="39" t="s">
        <v>2666</v>
      </c>
    </row>
    <row r="63" spans="1:16" ht="12.75">
      <c r="A63" t="s">
        <v>49</v>
      </c>
      <c s="34" t="s">
        <v>109</v>
      </c>
      <c s="34" t="s">
        <v>2667</v>
      </c>
      <c s="35" t="s">
        <v>5</v>
      </c>
      <c s="6" t="s">
        <v>2668</v>
      </c>
      <c s="36" t="s">
        <v>297</v>
      </c>
      <c s="37">
        <v>134</v>
      </c>
      <c s="36">
        <v>0</v>
      </c>
      <c s="36">
        <f>ROUND(G63*H63,6)</f>
      </c>
      <c r="L63" s="38">
        <v>0</v>
      </c>
      <c s="32">
        <f>ROUND(ROUND(L63,2)*ROUND(G63,3),2)</f>
      </c>
      <c s="36" t="s">
        <v>54</v>
      </c>
      <c>
        <f>(M63*21)/100</f>
      </c>
      <c t="s">
        <v>27</v>
      </c>
    </row>
    <row r="64" spans="1:5" ht="12.75">
      <c r="A64" s="35" t="s">
        <v>55</v>
      </c>
      <c r="E64" s="39" t="s">
        <v>2669</v>
      </c>
    </row>
    <row r="65" spans="1:5" ht="38.25">
      <c r="A65" s="35" t="s">
        <v>57</v>
      </c>
      <c r="E65" s="40" t="s">
        <v>2870</v>
      </c>
    </row>
    <row r="66" spans="1:5" ht="318.75">
      <c r="A66" t="s">
        <v>59</v>
      </c>
      <c r="E66" s="39" t="s">
        <v>2671</v>
      </c>
    </row>
    <row r="67" spans="1:16" ht="12.75">
      <c r="A67" t="s">
        <v>49</v>
      </c>
      <c s="34" t="s">
        <v>113</v>
      </c>
      <c s="34" t="s">
        <v>2672</v>
      </c>
      <c s="35" t="s">
        <v>5</v>
      </c>
      <c s="6" t="s">
        <v>2673</v>
      </c>
      <c s="36" t="s">
        <v>297</v>
      </c>
      <c s="37">
        <v>27.3</v>
      </c>
      <c s="36">
        <v>0</v>
      </c>
      <c s="36">
        <f>ROUND(G67*H67,6)</f>
      </c>
      <c r="L67" s="38">
        <v>0</v>
      </c>
      <c s="32">
        <f>ROUND(ROUND(L67,2)*ROUND(G67,3),2)</f>
      </c>
      <c s="36" t="s">
        <v>54</v>
      </c>
      <c>
        <f>(M67*21)/100</f>
      </c>
      <c t="s">
        <v>27</v>
      </c>
    </row>
    <row r="68" spans="1:5" ht="12.75">
      <c r="A68" s="35" t="s">
        <v>55</v>
      </c>
      <c r="E68" s="39" t="s">
        <v>2674</v>
      </c>
    </row>
    <row r="69" spans="1:5" ht="38.25">
      <c r="A69" s="35" t="s">
        <v>57</v>
      </c>
      <c r="E69" s="40" t="s">
        <v>2871</v>
      </c>
    </row>
    <row r="70" spans="1:5" ht="331.5">
      <c r="A70" t="s">
        <v>59</v>
      </c>
      <c r="E70" s="39" t="s">
        <v>2676</v>
      </c>
    </row>
    <row r="71" spans="1:16" ht="12.75">
      <c r="A71" t="s">
        <v>49</v>
      </c>
      <c s="34" t="s">
        <v>117</v>
      </c>
      <c s="34" t="s">
        <v>959</v>
      </c>
      <c s="35" t="s">
        <v>5</v>
      </c>
      <c s="6" t="s">
        <v>960</v>
      </c>
      <c s="36" t="s">
        <v>297</v>
      </c>
      <c s="37">
        <v>325</v>
      </c>
      <c s="36">
        <v>0</v>
      </c>
      <c s="36">
        <f>ROUND(G71*H71,6)</f>
      </c>
      <c r="L71" s="38">
        <v>0</v>
      </c>
      <c s="32">
        <f>ROUND(ROUND(L71,2)*ROUND(G71,3),2)</f>
      </c>
      <c s="36" t="s">
        <v>54</v>
      </c>
      <c>
        <f>(M71*21)/100</f>
      </c>
      <c t="s">
        <v>27</v>
      </c>
    </row>
    <row r="72" spans="1:5" ht="12.75">
      <c r="A72" s="35" t="s">
        <v>55</v>
      </c>
      <c r="E72" s="39" t="s">
        <v>2677</v>
      </c>
    </row>
    <row r="73" spans="1:5" ht="38.25">
      <c r="A73" s="35" t="s">
        <v>57</v>
      </c>
      <c r="E73" s="40" t="s">
        <v>2872</v>
      </c>
    </row>
    <row r="74" spans="1:5" ht="344.25">
      <c r="A74" t="s">
        <v>59</v>
      </c>
      <c r="E74" s="39" t="s">
        <v>2679</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2680</v>
      </c>
    </row>
    <row r="77" spans="1:5" ht="38.25">
      <c r="A77" s="35" t="s">
        <v>57</v>
      </c>
      <c r="E77" s="40" t="s">
        <v>2873</v>
      </c>
    </row>
    <row r="78" spans="1:5" ht="229.5">
      <c r="A78" t="s">
        <v>59</v>
      </c>
      <c r="E78" s="39" t="s">
        <v>2681</v>
      </c>
    </row>
    <row r="79" spans="1:16" ht="12.75">
      <c r="A79" t="s">
        <v>49</v>
      </c>
      <c s="34" t="s">
        <v>127</v>
      </c>
      <c s="34" t="s">
        <v>2682</v>
      </c>
      <c s="35" t="s">
        <v>5</v>
      </c>
      <c s="6" t="s">
        <v>2683</v>
      </c>
      <c s="36" t="s">
        <v>297</v>
      </c>
      <c s="37">
        <v>36.72</v>
      </c>
      <c s="36">
        <v>0</v>
      </c>
      <c s="36">
        <f>ROUND(G79*H79,6)</f>
      </c>
      <c r="L79" s="38">
        <v>0</v>
      </c>
      <c s="32">
        <f>ROUND(ROUND(L79,2)*ROUND(G79,3),2)</f>
      </c>
      <c s="36" t="s">
        <v>333</v>
      </c>
      <c>
        <f>(M79*21)/100</f>
      </c>
      <c t="s">
        <v>27</v>
      </c>
    </row>
    <row r="80" spans="1:5" ht="25.5">
      <c r="A80" s="35" t="s">
        <v>55</v>
      </c>
      <c r="E80" s="39" t="s">
        <v>2874</v>
      </c>
    </row>
    <row r="81" spans="1:5" ht="38.25">
      <c r="A81" s="35" t="s">
        <v>57</v>
      </c>
      <c r="E81" s="40" t="s">
        <v>2875</v>
      </c>
    </row>
    <row r="82" spans="1:5" ht="242.25">
      <c r="A82" t="s">
        <v>59</v>
      </c>
      <c r="E82" s="39" t="s">
        <v>2686</v>
      </c>
    </row>
    <row r="83" spans="1:16" ht="12.75">
      <c r="A83" t="s">
        <v>49</v>
      </c>
      <c s="34" t="s">
        <v>132</v>
      </c>
      <c s="34" t="s">
        <v>2687</v>
      </c>
      <c s="35" t="s">
        <v>5</v>
      </c>
      <c s="6" t="s">
        <v>2876</v>
      </c>
      <c s="36" t="s">
        <v>297</v>
      </c>
      <c s="37">
        <v>12</v>
      </c>
      <c s="36">
        <v>0</v>
      </c>
      <c s="36">
        <f>ROUND(G83*H83,6)</f>
      </c>
      <c r="L83" s="38">
        <v>0</v>
      </c>
      <c s="32">
        <f>ROUND(ROUND(L83,2)*ROUND(G83,3),2)</f>
      </c>
      <c s="36" t="s">
        <v>333</v>
      </c>
      <c>
        <f>(M83*21)/100</f>
      </c>
      <c t="s">
        <v>27</v>
      </c>
    </row>
    <row r="84" spans="1:5" ht="25.5">
      <c r="A84" s="35" t="s">
        <v>55</v>
      </c>
      <c r="E84" s="39" t="s">
        <v>2877</v>
      </c>
    </row>
    <row r="85" spans="1:5" ht="38.25">
      <c r="A85" s="35" t="s">
        <v>57</v>
      </c>
      <c r="E85" s="40" t="s">
        <v>2878</v>
      </c>
    </row>
    <row r="86" spans="1:5" ht="242.25">
      <c r="A86" t="s">
        <v>59</v>
      </c>
      <c r="E86" s="39" t="s">
        <v>2686</v>
      </c>
    </row>
    <row r="87" spans="1:16" ht="12.75">
      <c r="A87" t="s">
        <v>49</v>
      </c>
      <c s="34" t="s">
        <v>136</v>
      </c>
      <c s="34" t="s">
        <v>2690</v>
      </c>
      <c s="35" t="s">
        <v>5</v>
      </c>
      <c s="6" t="s">
        <v>2223</v>
      </c>
      <c s="36" t="s">
        <v>318</v>
      </c>
      <c s="37">
        <v>120</v>
      </c>
      <c s="36">
        <v>0</v>
      </c>
      <c s="36">
        <f>ROUND(G87*H87,6)</f>
      </c>
      <c r="L87" s="38">
        <v>0</v>
      </c>
      <c s="32">
        <f>ROUND(ROUND(L87,2)*ROUND(G87,3),2)</f>
      </c>
      <c s="36" t="s">
        <v>333</v>
      </c>
      <c>
        <f>(M87*21)/100</f>
      </c>
      <c t="s">
        <v>27</v>
      </c>
    </row>
    <row r="88" spans="1:5" ht="12.75">
      <c r="A88" s="35" t="s">
        <v>55</v>
      </c>
      <c r="E88" s="39" t="s">
        <v>2691</v>
      </c>
    </row>
    <row r="89" spans="1:5" ht="38.25">
      <c r="A89" s="35" t="s">
        <v>57</v>
      </c>
      <c r="E89" s="40" t="s">
        <v>2879</v>
      </c>
    </row>
    <row r="90" spans="1:5" ht="38.25">
      <c r="A90" t="s">
        <v>59</v>
      </c>
      <c r="E90" s="39" t="s">
        <v>2693</v>
      </c>
    </row>
    <row r="91" spans="1:13" ht="12.75">
      <c r="A91" t="s">
        <v>46</v>
      </c>
      <c r="C91" s="31" t="s">
        <v>27</v>
      </c>
      <c r="E91" s="33" t="s">
        <v>2248</v>
      </c>
      <c r="J91" s="32">
        <f>0</f>
      </c>
      <c s="32">
        <f>0</f>
      </c>
      <c s="32">
        <f>0+L92+L96+L100+L104+L108</f>
      </c>
      <c s="32">
        <f>0+M92+M96+M100+M104+M108</f>
      </c>
    </row>
    <row r="92" spans="1:16" ht="12.75">
      <c r="A92" t="s">
        <v>49</v>
      </c>
      <c s="34" t="s">
        <v>140</v>
      </c>
      <c s="34" t="s">
        <v>2880</v>
      </c>
      <c s="35" t="s">
        <v>5</v>
      </c>
      <c s="6" t="s">
        <v>2881</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2882</v>
      </c>
    </row>
    <row r="95" spans="1:5" ht="38.25">
      <c r="A95" t="s">
        <v>59</v>
      </c>
      <c r="E95" s="39" t="s">
        <v>1791</v>
      </c>
    </row>
    <row r="96" spans="1:16" ht="12.75">
      <c r="A96" t="s">
        <v>49</v>
      </c>
      <c s="34" t="s">
        <v>143</v>
      </c>
      <c s="34" t="s">
        <v>2883</v>
      </c>
      <c s="35" t="s">
        <v>5</v>
      </c>
      <c s="6" t="s">
        <v>2884</v>
      </c>
      <c s="36" t="s">
        <v>297</v>
      </c>
      <c s="37">
        <v>11.178</v>
      </c>
      <c s="36">
        <v>0</v>
      </c>
      <c s="36">
        <f>ROUND(G96*H96,6)</f>
      </c>
      <c r="L96" s="38">
        <v>0</v>
      </c>
      <c s="32">
        <f>ROUND(ROUND(L96,2)*ROUND(G96,3),2)</f>
      </c>
      <c s="36" t="s">
        <v>54</v>
      </c>
      <c>
        <f>(M96*21)/100</f>
      </c>
      <c t="s">
        <v>27</v>
      </c>
    </row>
    <row r="97" spans="1:5" ht="12.75">
      <c r="A97" s="35" t="s">
        <v>55</v>
      </c>
      <c r="E97" s="39" t="s">
        <v>2885</v>
      </c>
    </row>
    <row r="98" spans="1:5" ht="38.25">
      <c r="A98" s="35" t="s">
        <v>57</v>
      </c>
      <c r="E98" s="40" t="s">
        <v>2886</v>
      </c>
    </row>
    <row r="99" spans="1:5" ht="395.25">
      <c r="A99" t="s">
        <v>59</v>
      </c>
      <c r="E99" s="39" t="s">
        <v>2887</v>
      </c>
    </row>
    <row r="100" spans="1:16" ht="12.75">
      <c r="A100" t="s">
        <v>49</v>
      </c>
      <c s="34" t="s">
        <v>147</v>
      </c>
      <c s="34" t="s">
        <v>2888</v>
      </c>
      <c s="35" t="s">
        <v>5</v>
      </c>
      <c s="6" t="s">
        <v>2889</v>
      </c>
      <c s="36" t="s">
        <v>332</v>
      </c>
      <c s="37">
        <v>2.341</v>
      </c>
      <c s="36">
        <v>0</v>
      </c>
      <c s="36">
        <f>ROUND(G100*H100,6)</f>
      </c>
      <c r="L100" s="38">
        <v>0</v>
      </c>
      <c s="32">
        <f>ROUND(ROUND(L100,2)*ROUND(G100,3),2)</f>
      </c>
      <c s="36" t="s">
        <v>54</v>
      </c>
      <c>
        <f>(M100*21)/100</f>
      </c>
      <c t="s">
        <v>27</v>
      </c>
    </row>
    <row r="101" spans="1:5" ht="12.75">
      <c r="A101" s="35" t="s">
        <v>55</v>
      </c>
      <c r="E101" s="39" t="s">
        <v>2890</v>
      </c>
    </row>
    <row r="102" spans="1:5" ht="38.25">
      <c r="A102" s="35" t="s">
        <v>57</v>
      </c>
      <c r="E102" s="40" t="s">
        <v>2891</v>
      </c>
    </row>
    <row r="103" spans="1:5" ht="267.75">
      <c r="A103" t="s">
        <v>59</v>
      </c>
      <c r="E103" s="39" t="s">
        <v>2718</v>
      </c>
    </row>
    <row r="104" spans="1:16" ht="12.75">
      <c r="A104" t="s">
        <v>49</v>
      </c>
      <c s="34" t="s">
        <v>151</v>
      </c>
      <c s="34" t="s">
        <v>2892</v>
      </c>
      <c s="35" t="s">
        <v>5</v>
      </c>
      <c s="6" t="s">
        <v>2893</v>
      </c>
      <c s="36" t="s">
        <v>297</v>
      </c>
      <c s="37">
        <v>87.92</v>
      </c>
      <c s="36">
        <v>0</v>
      </c>
      <c s="36">
        <f>ROUND(G104*H104,6)</f>
      </c>
      <c r="L104" s="38">
        <v>0</v>
      </c>
      <c s="32">
        <f>ROUND(ROUND(L104,2)*ROUND(G104,3),2)</f>
      </c>
      <c s="36" t="s">
        <v>54</v>
      </c>
      <c>
        <f>(M104*21)/100</f>
      </c>
      <c t="s">
        <v>27</v>
      </c>
    </row>
    <row r="105" spans="1:5" ht="12.75">
      <c r="A105" s="35" t="s">
        <v>55</v>
      </c>
      <c r="E105" s="39" t="s">
        <v>2894</v>
      </c>
    </row>
    <row r="106" spans="1:5" ht="38.25">
      <c r="A106" s="35" t="s">
        <v>57</v>
      </c>
      <c r="E106" s="40" t="s">
        <v>2895</v>
      </c>
    </row>
    <row r="107" spans="1:5" ht="38.25">
      <c r="A107" t="s">
        <v>59</v>
      </c>
      <c r="E107" s="39" t="s">
        <v>2896</v>
      </c>
    </row>
    <row r="108" spans="1:16" ht="12.75">
      <c r="A108" t="s">
        <v>49</v>
      </c>
      <c s="34" t="s">
        <v>155</v>
      </c>
      <c s="34" t="s">
        <v>2284</v>
      </c>
      <c s="35" t="s">
        <v>5</v>
      </c>
      <c s="6" t="s">
        <v>2711</v>
      </c>
      <c s="36" t="s">
        <v>318</v>
      </c>
      <c s="37">
        <v>43.38</v>
      </c>
      <c s="36">
        <v>0</v>
      </c>
      <c s="36">
        <f>ROUND(G108*H108,6)</f>
      </c>
      <c r="L108" s="38">
        <v>0</v>
      </c>
      <c s="32">
        <f>ROUND(ROUND(L108,2)*ROUND(G108,3),2)</f>
      </c>
      <c s="36" t="s">
        <v>333</v>
      </c>
      <c>
        <f>(M108*21)/100</f>
      </c>
      <c t="s">
        <v>27</v>
      </c>
    </row>
    <row r="109" spans="1:5" ht="63.75">
      <c r="A109" s="35" t="s">
        <v>55</v>
      </c>
      <c r="E109" s="39" t="s">
        <v>2712</v>
      </c>
    </row>
    <row r="110" spans="1:5" ht="38.25">
      <c r="A110" s="35" t="s">
        <v>57</v>
      </c>
      <c r="E110" s="40" t="s">
        <v>2897</v>
      </c>
    </row>
    <row r="111" spans="1:5" ht="38.25">
      <c r="A111" t="s">
        <v>59</v>
      </c>
      <c r="E111" s="39" t="s">
        <v>2288</v>
      </c>
    </row>
    <row r="112" spans="1:13" ht="12.75">
      <c r="A112" t="s">
        <v>46</v>
      </c>
      <c r="C112" s="31" t="s">
        <v>25</v>
      </c>
      <c r="E112" s="33" t="s">
        <v>2719</v>
      </c>
      <c r="J112" s="32">
        <f>0</f>
      </c>
      <c s="32">
        <f>0</f>
      </c>
      <c s="32">
        <f>0+L113+L117+L121+L125</f>
      </c>
      <c s="32">
        <f>0+M113+M117+M121+M125</f>
      </c>
    </row>
    <row r="113" spans="1:16" ht="12.75">
      <c r="A113" t="s">
        <v>49</v>
      </c>
      <c s="34" t="s">
        <v>159</v>
      </c>
      <c s="34" t="s">
        <v>2720</v>
      </c>
      <c s="35" t="s">
        <v>5</v>
      </c>
      <c s="6" t="s">
        <v>2721</v>
      </c>
      <c s="36" t="s">
        <v>297</v>
      </c>
      <c s="37">
        <v>7.014</v>
      </c>
      <c s="36">
        <v>0</v>
      </c>
      <c s="36">
        <f>ROUND(G113*H113,6)</f>
      </c>
      <c r="L113" s="38">
        <v>0</v>
      </c>
      <c s="32">
        <f>ROUND(ROUND(L113,2)*ROUND(G113,3),2)</f>
      </c>
      <c s="36" t="s">
        <v>54</v>
      </c>
      <c>
        <f>(M113*21)/100</f>
      </c>
      <c t="s">
        <v>27</v>
      </c>
    </row>
    <row r="114" spans="1:5" ht="12.75">
      <c r="A114" s="35" t="s">
        <v>55</v>
      </c>
      <c r="E114" s="39" t="s">
        <v>2722</v>
      </c>
    </row>
    <row r="115" spans="1:5" ht="38.25">
      <c r="A115" s="35" t="s">
        <v>57</v>
      </c>
      <c r="E115" s="40" t="s">
        <v>2898</v>
      </c>
    </row>
    <row r="116" spans="1:5" ht="408">
      <c r="A116" t="s">
        <v>59</v>
      </c>
      <c r="E116" s="39" t="s">
        <v>2724</v>
      </c>
    </row>
    <row r="117" spans="1:16" ht="12.75">
      <c r="A117" t="s">
        <v>49</v>
      </c>
      <c s="34" t="s">
        <v>163</v>
      </c>
      <c s="34" t="s">
        <v>2734</v>
      </c>
      <c s="35" t="s">
        <v>5</v>
      </c>
      <c s="6" t="s">
        <v>2735</v>
      </c>
      <c s="36" t="s">
        <v>1608</v>
      </c>
      <c s="37">
        <v>788.88</v>
      </c>
      <c s="36">
        <v>0</v>
      </c>
      <c s="36">
        <f>ROUND(G117*H117,6)</f>
      </c>
      <c r="L117" s="38">
        <v>0</v>
      </c>
      <c s="32">
        <f>ROUND(ROUND(L117,2)*ROUND(G117,3),2)</f>
      </c>
      <c s="36" t="s">
        <v>54</v>
      </c>
      <c>
        <f>(M117*21)/100</f>
      </c>
      <c t="s">
        <v>27</v>
      </c>
    </row>
    <row r="118" spans="1:5" ht="12.75">
      <c r="A118" s="35" t="s">
        <v>55</v>
      </c>
      <c r="E118" s="39" t="s">
        <v>2736</v>
      </c>
    </row>
    <row r="119" spans="1:5" ht="38.25">
      <c r="A119" s="35" t="s">
        <v>57</v>
      </c>
      <c r="E119" s="40" t="s">
        <v>2899</v>
      </c>
    </row>
    <row r="120" spans="1:5" ht="306">
      <c r="A120" t="s">
        <v>59</v>
      </c>
      <c r="E120" s="39" t="s">
        <v>2738</v>
      </c>
    </row>
    <row r="121" spans="1:16" ht="12.75">
      <c r="A121" t="s">
        <v>49</v>
      </c>
      <c s="34" t="s">
        <v>167</v>
      </c>
      <c s="34" t="s">
        <v>2900</v>
      </c>
      <c s="35" t="s">
        <v>5</v>
      </c>
      <c s="6" t="s">
        <v>2901</v>
      </c>
      <c s="36" t="s">
        <v>297</v>
      </c>
      <c s="37">
        <v>123.36</v>
      </c>
      <c s="36">
        <v>0</v>
      </c>
      <c s="36">
        <f>ROUND(G121*H121,6)</f>
      </c>
      <c r="L121" s="38">
        <v>0</v>
      </c>
      <c s="32">
        <f>ROUND(ROUND(L121,2)*ROUND(G121,3),2)</f>
      </c>
      <c s="36" t="s">
        <v>54</v>
      </c>
      <c>
        <f>(M121*21)/100</f>
      </c>
      <c t="s">
        <v>27</v>
      </c>
    </row>
    <row r="122" spans="1:5" ht="12.75">
      <c r="A122" s="35" t="s">
        <v>55</v>
      </c>
      <c r="E122" s="39" t="s">
        <v>2902</v>
      </c>
    </row>
    <row r="123" spans="1:5" ht="38.25">
      <c r="A123" s="35" t="s">
        <v>57</v>
      </c>
      <c r="E123" s="40" t="s">
        <v>2903</v>
      </c>
    </row>
    <row r="124" spans="1:5" ht="395.25">
      <c r="A124" t="s">
        <v>59</v>
      </c>
      <c r="E124" s="39" t="s">
        <v>2729</v>
      </c>
    </row>
    <row r="125" spans="1:16" ht="12.75">
      <c r="A125" t="s">
        <v>49</v>
      </c>
      <c s="34" t="s">
        <v>171</v>
      </c>
      <c s="34" t="s">
        <v>2904</v>
      </c>
      <c s="35" t="s">
        <v>5</v>
      </c>
      <c s="6" t="s">
        <v>2905</v>
      </c>
      <c s="36" t="s">
        <v>332</v>
      </c>
      <c s="37">
        <v>23.269</v>
      </c>
      <c s="36">
        <v>0</v>
      </c>
      <c s="36">
        <f>ROUND(G125*H125,6)</f>
      </c>
      <c r="L125" s="38">
        <v>0</v>
      </c>
      <c s="32">
        <f>ROUND(ROUND(L125,2)*ROUND(G125,3),2)</f>
      </c>
      <c s="36" t="s">
        <v>54</v>
      </c>
      <c>
        <f>(M125*21)/100</f>
      </c>
      <c t="s">
        <v>27</v>
      </c>
    </row>
    <row r="126" spans="1:5" ht="25.5">
      <c r="A126" s="35" t="s">
        <v>55</v>
      </c>
      <c r="E126" s="39" t="s">
        <v>2906</v>
      </c>
    </row>
    <row r="127" spans="1:5" ht="38.25">
      <c r="A127" s="35" t="s">
        <v>57</v>
      </c>
      <c r="E127" s="40" t="s">
        <v>2907</v>
      </c>
    </row>
    <row r="128" spans="1:5" ht="267.75">
      <c r="A128" t="s">
        <v>59</v>
      </c>
      <c r="E128" s="39" t="s">
        <v>2718</v>
      </c>
    </row>
    <row r="129" spans="1:13" ht="12.75">
      <c r="A129" t="s">
        <v>46</v>
      </c>
      <c r="C129" s="31" t="s">
        <v>67</v>
      </c>
      <c r="E129" s="33" t="s">
        <v>2294</v>
      </c>
      <c r="J129" s="32">
        <f>0</f>
      </c>
      <c s="32">
        <f>0</f>
      </c>
      <c s="32">
        <f>0+L130+L134+L138+L142+L146+L150+L154+L158</f>
      </c>
      <c s="32">
        <f>0+M130+M134+M138+M142+M146+M150+M154+M158</f>
      </c>
    </row>
    <row r="130" spans="1:16" ht="12.75">
      <c r="A130" t="s">
        <v>49</v>
      </c>
      <c s="34" t="s">
        <v>175</v>
      </c>
      <c s="34" t="s">
        <v>2757</v>
      </c>
      <c s="35" t="s">
        <v>5</v>
      </c>
      <c s="6" t="s">
        <v>2758</v>
      </c>
      <c s="36" t="s">
        <v>297</v>
      </c>
      <c s="37">
        <v>17.445</v>
      </c>
      <c s="36">
        <v>0</v>
      </c>
      <c s="36">
        <f>ROUND(G130*H130,6)</f>
      </c>
      <c r="L130" s="38">
        <v>0</v>
      </c>
      <c s="32">
        <f>ROUND(ROUND(L130,2)*ROUND(G130,3),2)</f>
      </c>
      <c s="36" t="s">
        <v>54</v>
      </c>
      <c>
        <f>(M130*21)/100</f>
      </c>
      <c t="s">
        <v>27</v>
      </c>
    </row>
    <row r="131" spans="1:5" ht="12.75">
      <c r="A131" s="35" t="s">
        <v>55</v>
      </c>
      <c r="E131" s="39" t="s">
        <v>2908</v>
      </c>
    </row>
    <row r="132" spans="1:5" ht="38.25">
      <c r="A132" s="35" t="s">
        <v>57</v>
      </c>
      <c r="E132" s="40" t="s">
        <v>2909</v>
      </c>
    </row>
    <row r="133" spans="1:5" ht="395.25">
      <c r="A133" t="s">
        <v>59</v>
      </c>
      <c r="E133" s="39" t="s">
        <v>2729</v>
      </c>
    </row>
    <row r="134" spans="1:16" ht="12.75">
      <c r="A134" t="s">
        <v>49</v>
      </c>
      <c s="34" t="s">
        <v>179</v>
      </c>
      <c s="34" t="s">
        <v>2910</v>
      </c>
      <c s="35" t="s">
        <v>5</v>
      </c>
      <c s="6" t="s">
        <v>2911</v>
      </c>
      <c s="36" t="s">
        <v>297</v>
      </c>
      <c s="37">
        <v>11.14</v>
      </c>
      <c s="36">
        <v>0</v>
      </c>
      <c s="36">
        <f>ROUND(G134*H134,6)</f>
      </c>
      <c r="L134" s="38">
        <v>0</v>
      </c>
      <c s="32">
        <f>ROUND(ROUND(L134,2)*ROUND(G134,3),2)</f>
      </c>
      <c s="36" t="s">
        <v>54</v>
      </c>
      <c>
        <f>(M134*21)/100</f>
      </c>
      <c t="s">
        <v>27</v>
      </c>
    </row>
    <row r="135" spans="1:5" ht="12.75">
      <c r="A135" s="35" t="s">
        <v>55</v>
      </c>
      <c r="E135" s="39" t="s">
        <v>2912</v>
      </c>
    </row>
    <row r="136" spans="1:5" ht="38.25">
      <c r="A136" s="35" t="s">
        <v>57</v>
      </c>
      <c r="E136" s="40" t="s">
        <v>2913</v>
      </c>
    </row>
    <row r="137" spans="1:5" ht="395.25">
      <c r="A137" t="s">
        <v>59</v>
      </c>
      <c r="E137" s="39" t="s">
        <v>2729</v>
      </c>
    </row>
    <row r="138" spans="1:16" ht="12.75">
      <c r="A138" t="s">
        <v>49</v>
      </c>
      <c s="34" t="s">
        <v>183</v>
      </c>
      <c s="34" t="s">
        <v>1789</v>
      </c>
      <c s="35" t="s">
        <v>5</v>
      </c>
      <c s="6" t="s">
        <v>1790</v>
      </c>
      <c s="36" t="s">
        <v>297</v>
      </c>
      <c s="37">
        <v>12.96</v>
      </c>
      <c s="36">
        <v>0</v>
      </c>
      <c s="36">
        <f>ROUND(G138*H138,6)</f>
      </c>
      <c r="L138" s="38">
        <v>0</v>
      </c>
      <c s="32">
        <f>ROUND(ROUND(L138,2)*ROUND(G138,3),2)</f>
      </c>
      <c s="36" t="s">
        <v>54</v>
      </c>
      <c>
        <f>(M138*21)/100</f>
      </c>
      <c t="s">
        <v>27</v>
      </c>
    </row>
    <row r="139" spans="1:5" ht="12.75">
      <c r="A139" s="35" t="s">
        <v>55</v>
      </c>
      <c r="E139" s="39" t="s">
        <v>2914</v>
      </c>
    </row>
    <row r="140" spans="1:5" ht="38.25">
      <c r="A140" s="35" t="s">
        <v>57</v>
      </c>
      <c r="E140" s="40" t="s">
        <v>2915</v>
      </c>
    </row>
    <row r="141" spans="1:5" ht="38.25">
      <c r="A141" t="s">
        <v>59</v>
      </c>
      <c r="E141" s="39" t="s">
        <v>1791</v>
      </c>
    </row>
    <row r="142" spans="1:16" ht="12.75">
      <c r="A142" t="s">
        <v>49</v>
      </c>
      <c s="34" t="s">
        <v>187</v>
      </c>
      <c s="34" t="s">
        <v>2773</v>
      </c>
      <c s="35" t="s">
        <v>5</v>
      </c>
      <c s="6" t="s">
        <v>2774</v>
      </c>
      <c s="36" t="s">
        <v>297</v>
      </c>
      <c s="37">
        <v>16.64</v>
      </c>
      <c s="36">
        <v>0</v>
      </c>
      <c s="36">
        <f>ROUND(G142*H142,6)</f>
      </c>
      <c r="L142" s="38">
        <v>0</v>
      </c>
      <c s="32">
        <f>ROUND(ROUND(L142,2)*ROUND(G142,3),2)</f>
      </c>
      <c s="36" t="s">
        <v>333</v>
      </c>
      <c>
        <f>(M142*21)/100</f>
      </c>
      <c t="s">
        <v>27</v>
      </c>
    </row>
    <row r="143" spans="1:5" ht="25.5">
      <c r="A143" s="35" t="s">
        <v>55</v>
      </c>
      <c r="E143" s="39" t="s">
        <v>2916</v>
      </c>
    </row>
    <row r="144" spans="1:5" ht="38.25">
      <c r="A144" s="35" t="s">
        <v>57</v>
      </c>
      <c r="E144" s="40" t="s">
        <v>2917</v>
      </c>
    </row>
    <row r="145" spans="1:5" ht="51">
      <c r="A145" t="s">
        <v>59</v>
      </c>
      <c r="E145" s="39" t="s">
        <v>2777</v>
      </c>
    </row>
    <row r="146" spans="1:16" ht="12.75">
      <c r="A146" t="s">
        <v>49</v>
      </c>
      <c s="34" t="s">
        <v>192</v>
      </c>
      <c s="34" t="s">
        <v>2918</v>
      </c>
      <c s="35" t="s">
        <v>5</v>
      </c>
      <c s="6" t="s">
        <v>2919</v>
      </c>
      <c s="36" t="s">
        <v>318</v>
      </c>
      <c s="37">
        <v>32.2</v>
      </c>
      <c s="36">
        <v>0</v>
      </c>
      <c s="36">
        <f>ROUND(G146*H146,6)</f>
      </c>
      <c r="L146" s="38">
        <v>0</v>
      </c>
      <c s="32">
        <f>ROUND(ROUND(L146,2)*ROUND(G146,3),2)</f>
      </c>
      <c s="36" t="s">
        <v>333</v>
      </c>
      <c>
        <f>(M146*21)/100</f>
      </c>
      <c t="s">
        <v>27</v>
      </c>
    </row>
    <row r="147" spans="1:5" ht="38.25">
      <c r="A147" s="35" t="s">
        <v>55</v>
      </c>
      <c r="E147" s="39" t="s">
        <v>2920</v>
      </c>
    </row>
    <row r="148" spans="1:5" ht="38.25">
      <c r="A148" s="35" t="s">
        <v>57</v>
      </c>
      <c r="E148" s="40" t="s">
        <v>2921</v>
      </c>
    </row>
    <row r="149" spans="1:5" ht="395.25">
      <c r="A149" t="s">
        <v>59</v>
      </c>
      <c r="E149" s="39" t="s">
        <v>2729</v>
      </c>
    </row>
    <row r="150" spans="1:16" ht="12.75">
      <c r="A150" t="s">
        <v>49</v>
      </c>
      <c s="34" t="s">
        <v>196</v>
      </c>
      <c s="34" t="s">
        <v>2787</v>
      </c>
      <c s="35" t="s">
        <v>5</v>
      </c>
      <c s="6" t="s">
        <v>2788</v>
      </c>
      <c s="36" t="s">
        <v>297</v>
      </c>
      <c s="37">
        <v>132</v>
      </c>
      <c s="36">
        <v>0</v>
      </c>
      <c s="36">
        <f>ROUND(G150*H150,6)</f>
      </c>
      <c r="L150" s="38">
        <v>0</v>
      </c>
      <c s="32">
        <f>ROUND(ROUND(L150,2)*ROUND(G150,3),2)</f>
      </c>
      <c s="36" t="s">
        <v>333</v>
      </c>
      <c>
        <f>(M150*21)/100</f>
      </c>
      <c t="s">
        <v>27</v>
      </c>
    </row>
    <row r="151" spans="1:5" ht="38.25">
      <c r="A151" s="35" t="s">
        <v>55</v>
      </c>
      <c r="E151" s="39" t="s">
        <v>2789</v>
      </c>
    </row>
    <row r="152" spans="1:5" ht="38.25">
      <c r="A152" s="35" t="s">
        <v>57</v>
      </c>
      <c r="E152" s="40" t="s">
        <v>2922</v>
      </c>
    </row>
    <row r="153" spans="1:5" ht="51">
      <c r="A153" t="s">
        <v>59</v>
      </c>
      <c r="E153" s="39" t="s">
        <v>2791</v>
      </c>
    </row>
    <row r="154" spans="1:16" ht="12.75">
      <c r="A154" t="s">
        <v>49</v>
      </c>
      <c s="34" t="s">
        <v>200</v>
      </c>
      <c s="34" t="s">
        <v>2923</v>
      </c>
      <c s="35" t="s">
        <v>5</v>
      </c>
      <c s="6" t="s">
        <v>2305</v>
      </c>
      <c s="36" t="s">
        <v>318</v>
      </c>
      <c s="37">
        <v>48.38</v>
      </c>
      <c s="36">
        <v>0</v>
      </c>
      <c s="36">
        <f>ROUND(G154*H154,6)</f>
      </c>
      <c r="L154" s="38">
        <v>0</v>
      </c>
      <c s="32">
        <f>ROUND(ROUND(L154,2)*ROUND(G154,3),2)</f>
      </c>
      <c s="36" t="s">
        <v>333</v>
      </c>
      <c>
        <f>(M154*21)/100</f>
      </c>
      <c t="s">
        <v>27</v>
      </c>
    </row>
    <row r="155" spans="1:5" ht="12.75">
      <c r="A155" s="35" t="s">
        <v>55</v>
      </c>
      <c r="E155" s="39" t="s">
        <v>2924</v>
      </c>
    </row>
    <row r="156" spans="1:5" ht="38.25">
      <c r="A156" s="35" t="s">
        <v>57</v>
      </c>
      <c r="E156" s="40" t="s">
        <v>2925</v>
      </c>
    </row>
    <row r="157" spans="1:5" ht="102">
      <c r="A157" t="s">
        <v>59</v>
      </c>
      <c r="E157" s="39" t="s">
        <v>2926</v>
      </c>
    </row>
    <row r="158" spans="1:16" ht="12.75">
      <c r="A158" t="s">
        <v>49</v>
      </c>
      <c s="34" t="s">
        <v>204</v>
      </c>
      <c s="34" t="s">
        <v>2927</v>
      </c>
      <c s="35" t="s">
        <v>5</v>
      </c>
      <c s="6" t="s">
        <v>2928</v>
      </c>
      <c s="36" t="s">
        <v>318</v>
      </c>
      <c s="37">
        <v>66.96</v>
      </c>
      <c s="36">
        <v>0</v>
      </c>
      <c s="36">
        <f>ROUND(G158*H158,6)</f>
      </c>
      <c r="L158" s="38">
        <v>0</v>
      </c>
      <c s="32">
        <f>ROUND(ROUND(L158,2)*ROUND(G158,3),2)</f>
      </c>
      <c s="36" t="s">
        <v>333</v>
      </c>
      <c>
        <f>(M158*21)/100</f>
      </c>
      <c t="s">
        <v>27</v>
      </c>
    </row>
    <row r="159" spans="1:5" ht="25.5">
      <c r="A159" s="35" t="s">
        <v>55</v>
      </c>
      <c r="E159" s="39" t="s">
        <v>2929</v>
      </c>
    </row>
    <row r="160" spans="1:5" ht="38.25">
      <c r="A160" s="35" t="s">
        <v>57</v>
      </c>
      <c r="E160" s="40" t="s">
        <v>2930</v>
      </c>
    </row>
    <row r="161" spans="1:5" ht="127.5">
      <c r="A161" t="s">
        <v>59</v>
      </c>
      <c r="E161" s="39" t="s">
        <v>2931</v>
      </c>
    </row>
    <row r="162" spans="1:13" ht="12.75">
      <c r="A162" t="s">
        <v>46</v>
      </c>
      <c r="C162" s="31" t="s">
        <v>26</v>
      </c>
      <c r="E162" s="33" t="s">
        <v>2792</v>
      </c>
      <c r="J162" s="32">
        <f>0</f>
      </c>
      <c s="32">
        <f>0</f>
      </c>
      <c s="32">
        <f>0+L163+L167</f>
      </c>
      <c s="32">
        <f>0+M163+M167</f>
      </c>
    </row>
    <row r="163" spans="1:16" ht="25.5">
      <c r="A163" t="s">
        <v>49</v>
      </c>
      <c s="34" t="s">
        <v>208</v>
      </c>
      <c s="34" t="s">
        <v>2932</v>
      </c>
      <c s="35" t="s">
        <v>5</v>
      </c>
      <c s="6" t="s">
        <v>2933</v>
      </c>
      <c s="36" t="s">
        <v>318</v>
      </c>
      <c s="37">
        <v>71.34</v>
      </c>
      <c s="36">
        <v>0</v>
      </c>
      <c s="36">
        <f>ROUND(G163*H163,6)</f>
      </c>
      <c r="L163" s="38">
        <v>0</v>
      </c>
      <c s="32">
        <f>ROUND(ROUND(L163,2)*ROUND(G163,3),2)</f>
      </c>
      <c s="36" t="s">
        <v>54</v>
      </c>
      <c>
        <f>(M163*21)/100</f>
      </c>
      <c t="s">
        <v>27</v>
      </c>
    </row>
    <row r="164" spans="1:5" ht="12.75">
      <c r="A164" s="35" t="s">
        <v>55</v>
      </c>
      <c r="E164" s="39" t="s">
        <v>2934</v>
      </c>
    </row>
    <row r="165" spans="1:5" ht="38.25">
      <c r="A165" s="35" t="s">
        <v>57</v>
      </c>
      <c r="E165" s="40" t="s">
        <v>2935</v>
      </c>
    </row>
    <row r="166" spans="1:5" ht="51">
      <c r="A166" t="s">
        <v>59</v>
      </c>
      <c r="E166" s="39" t="s">
        <v>2936</v>
      </c>
    </row>
    <row r="167" spans="1:16" ht="12.75">
      <c r="A167" t="s">
        <v>49</v>
      </c>
      <c s="34" t="s">
        <v>212</v>
      </c>
      <c s="34" t="s">
        <v>2793</v>
      </c>
      <c s="35" t="s">
        <v>5</v>
      </c>
      <c s="6" t="s">
        <v>2794</v>
      </c>
      <c s="36" t="s">
        <v>297</v>
      </c>
      <c s="37">
        <v>8.289</v>
      </c>
      <c s="36">
        <v>0</v>
      </c>
      <c s="36">
        <f>ROUND(G167*H167,6)</f>
      </c>
      <c r="L167" s="38">
        <v>0</v>
      </c>
      <c s="32">
        <f>ROUND(ROUND(L167,2)*ROUND(G167,3),2)</f>
      </c>
      <c s="36" t="s">
        <v>54</v>
      </c>
      <c>
        <f>(M167*21)/100</f>
      </c>
      <c t="s">
        <v>27</v>
      </c>
    </row>
    <row r="168" spans="1:5" ht="12.75">
      <c r="A168" s="35" t="s">
        <v>55</v>
      </c>
      <c r="E168" s="39" t="s">
        <v>2795</v>
      </c>
    </row>
    <row r="169" spans="1:5" ht="38.25">
      <c r="A169" s="35" t="s">
        <v>57</v>
      </c>
      <c r="E169" s="40" t="s">
        <v>2937</v>
      </c>
    </row>
    <row r="170" spans="1:5" ht="357">
      <c r="A170" t="s">
        <v>59</v>
      </c>
      <c r="E170" s="39" t="s">
        <v>2797</v>
      </c>
    </row>
    <row r="171" spans="1:13" ht="12.75">
      <c r="A171" t="s">
        <v>46</v>
      </c>
      <c r="C171" s="31" t="s">
        <v>80</v>
      </c>
      <c r="E171" s="33" t="s">
        <v>2352</v>
      </c>
      <c r="J171" s="32">
        <f>0</f>
      </c>
      <c s="32">
        <f>0</f>
      </c>
      <c s="32">
        <f>0+L172+L176+L180</f>
      </c>
      <c s="32">
        <f>0+M172+M176+M180</f>
      </c>
    </row>
    <row r="172" spans="1:16" ht="25.5">
      <c r="A172" t="s">
        <v>49</v>
      </c>
      <c s="34" t="s">
        <v>216</v>
      </c>
      <c s="34" t="s">
        <v>2798</v>
      </c>
      <c s="35" t="s">
        <v>5</v>
      </c>
      <c s="6" t="s">
        <v>2799</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2938</v>
      </c>
    </row>
    <row r="175" spans="1:5" ht="204">
      <c r="A175" t="s">
        <v>59</v>
      </c>
      <c r="E175" s="39" t="s">
        <v>2801</v>
      </c>
    </row>
    <row r="176" spans="1:16" ht="25.5">
      <c r="A176" t="s">
        <v>49</v>
      </c>
      <c s="34" t="s">
        <v>220</v>
      </c>
      <c s="34" t="s">
        <v>2802</v>
      </c>
      <c s="35" t="s">
        <v>5</v>
      </c>
      <c s="6" t="s">
        <v>2803</v>
      </c>
      <c s="36" t="s">
        <v>318</v>
      </c>
      <c s="37">
        <v>324.32</v>
      </c>
      <c s="36">
        <v>0</v>
      </c>
      <c s="36">
        <f>ROUND(G176*H176,6)</f>
      </c>
      <c r="L176" s="38">
        <v>0</v>
      </c>
      <c s="32">
        <f>ROUND(ROUND(L176,2)*ROUND(G176,3),2)</f>
      </c>
      <c s="36" t="s">
        <v>54</v>
      </c>
      <c>
        <f>(M176*21)/100</f>
      </c>
      <c t="s">
        <v>27</v>
      </c>
    </row>
    <row r="177" spans="1:5" ht="38.25">
      <c r="A177" s="35" t="s">
        <v>55</v>
      </c>
      <c r="E177" s="39" t="s">
        <v>2804</v>
      </c>
    </row>
    <row r="178" spans="1:5" ht="38.25">
      <c r="A178" s="35" t="s">
        <v>57</v>
      </c>
      <c r="E178" s="40" t="s">
        <v>2939</v>
      </c>
    </row>
    <row r="179" spans="1:5" ht="204">
      <c r="A179" t="s">
        <v>59</v>
      </c>
      <c r="E179" s="39" t="s">
        <v>2801</v>
      </c>
    </row>
    <row r="180" spans="1:16" ht="12.75">
      <c r="A180" t="s">
        <v>49</v>
      </c>
      <c s="34" t="s">
        <v>223</v>
      </c>
      <c s="34" t="s">
        <v>2806</v>
      </c>
      <c s="35" t="s">
        <v>5</v>
      </c>
      <c s="6" t="s">
        <v>2807</v>
      </c>
      <c s="36" t="s">
        <v>318</v>
      </c>
      <c s="37">
        <v>131.44</v>
      </c>
      <c s="36">
        <v>0</v>
      </c>
      <c s="36">
        <f>ROUND(G180*H180,6)</f>
      </c>
      <c r="L180" s="38">
        <v>0</v>
      </c>
      <c s="32">
        <f>ROUND(ROUND(L180,2)*ROUND(G180,3),2)</f>
      </c>
      <c s="36" t="s">
        <v>54</v>
      </c>
      <c>
        <f>(M180*21)/100</f>
      </c>
      <c t="s">
        <v>27</v>
      </c>
    </row>
    <row r="181" spans="1:5" ht="25.5">
      <c r="A181" s="35" t="s">
        <v>55</v>
      </c>
      <c r="E181" s="39" t="s">
        <v>2808</v>
      </c>
    </row>
    <row r="182" spans="1:5" ht="38.25">
      <c r="A182" s="35" t="s">
        <v>57</v>
      </c>
      <c r="E182" s="40" t="s">
        <v>2940</v>
      </c>
    </row>
    <row r="183" spans="1:5" ht="216.75">
      <c r="A183" t="s">
        <v>59</v>
      </c>
      <c r="E183" s="39" t="s">
        <v>2810</v>
      </c>
    </row>
    <row r="184" spans="1:13" ht="12.75">
      <c r="A184" t="s">
        <v>46</v>
      </c>
      <c r="C184" s="31" t="s">
        <v>86</v>
      </c>
      <c r="E184" s="33" t="s">
        <v>2357</v>
      </c>
      <c r="J184" s="32">
        <f>0</f>
      </c>
      <c s="32">
        <f>0</f>
      </c>
      <c s="32">
        <f>0+L185</f>
      </c>
      <c s="32">
        <f>0+M185</f>
      </c>
    </row>
    <row r="185" spans="1:16" ht="12.75">
      <c r="A185" t="s">
        <v>49</v>
      </c>
      <c s="34" t="s">
        <v>227</v>
      </c>
      <c s="34" t="s">
        <v>2811</v>
      </c>
      <c s="35" t="s">
        <v>5</v>
      </c>
      <c s="6" t="s">
        <v>2812</v>
      </c>
      <c s="36" t="s">
        <v>53</v>
      </c>
      <c s="37">
        <v>43.6</v>
      </c>
      <c s="36">
        <v>0</v>
      </c>
      <c s="36">
        <f>ROUND(G185*H185,6)</f>
      </c>
      <c r="L185" s="38">
        <v>0</v>
      </c>
      <c s="32">
        <f>ROUND(ROUND(L185,2)*ROUND(G185,3),2)</f>
      </c>
      <c s="36" t="s">
        <v>333</v>
      </c>
      <c>
        <f>(M185*21)/100</f>
      </c>
      <c t="s">
        <v>27</v>
      </c>
    </row>
    <row r="186" spans="1:5" ht="12.75">
      <c r="A186" s="35" t="s">
        <v>55</v>
      </c>
      <c r="E186" s="39" t="s">
        <v>2813</v>
      </c>
    </row>
    <row r="187" spans="1:5" ht="38.25">
      <c r="A187" s="35" t="s">
        <v>57</v>
      </c>
      <c r="E187" s="40" t="s">
        <v>2941</v>
      </c>
    </row>
    <row r="188" spans="1:5" ht="242.25">
      <c r="A188" t="s">
        <v>59</v>
      </c>
      <c r="E188" s="39" t="s">
        <v>2815</v>
      </c>
    </row>
    <row r="189" spans="1:13" ht="12.75">
      <c r="A189" t="s">
        <v>46</v>
      </c>
      <c r="C189" s="31" t="s">
        <v>90</v>
      </c>
      <c r="E189" s="33" t="s">
        <v>2367</v>
      </c>
      <c r="J189" s="32">
        <f>0</f>
      </c>
      <c s="32">
        <f>0</f>
      </c>
      <c s="32">
        <f>0+L190+L194+L198+L202+L206+L210+L214+L218+L222+L226+L230</f>
      </c>
      <c s="32">
        <f>0+M190+M194+M198+M202+M206+M210+M214+M218+M222+M226+M230</f>
      </c>
    </row>
    <row r="190" spans="1:16" ht="12.75">
      <c r="A190" t="s">
        <v>49</v>
      </c>
      <c s="34" t="s">
        <v>234</v>
      </c>
      <c s="34" t="s">
        <v>2816</v>
      </c>
      <c s="35" t="s">
        <v>5</v>
      </c>
      <c s="6" t="s">
        <v>2817</v>
      </c>
      <c s="36" t="s">
        <v>74</v>
      </c>
      <c s="37">
        <v>1</v>
      </c>
      <c s="36">
        <v>0</v>
      </c>
      <c s="36">
        <f>ROUND(G190*H190,6)</f>
      </c>
      <c r="L190" s="38">
        <v>0</v>
      </c>
      <c s="32">
        <f>ROUND(ROUND(L190,2)*ROUND(G190,3),2)</f>
      </c>
      <c s="36" t="s">
        <v>54</v>
      </c>
      <c>
        <f>(M190*21)/100</f>
      </c>
      <c t="s">
        <v>27</v>
      </c>
    </row>
    <row r="191" spans="1:5" ht="12.75">
      <c r="A191" s="35" t="s">
        <v>55</v>
      </c>
      <c r="E191" s="39" t="s">
        <v>5</v>
      </c>
    </row>
    <row r="192" spans="1:5" ht="38.25">
      <c r="A192" s="35" t="s">
        <v>57</v>
      </c>
      <c r="E192" s="40" t="s">
        <v>2818</v>
      </c>
    </row>
    <row r="193" spans="1:5" ht="38.25">
      <c r="A193" t="s">
        <v>59</v>
      </c>
      <c r="E193" s="39" t="s">
        <v>2819</v>
      </c>
    </row>
    <row r="194" spans="1:16" ht="12.75">
      <c r="A194" t="s">
        <v>49</v>
      </c>
      <c s="34" t="s">
        <v>238</v>
      </c>
      <c s="34" t="s">
        <v>2820</v>
      </c>
      <c s="35" t="s">
        <v>5</v>
      </c>
      <c s="6" t="s">
        <v>2821</v>
      </c>
      <c s="36" t="s">
        <v>74</v>
      </c>
      <c s="37">
        <v>1</v>
      </c>
      <c s="36">
        <v>0</v>
      </c>
      <c s="36">
        <f>ROUND(G194*H194,6)</f>
      </c>
      <c r="L194" s="38">
        <v>0</v>
      </c>
      <c s="32">
        <f>ROUND(ROUND(L194,2)*ROUND(G194,3),2)</f>
      </c>
      <c s="36" t="s">
        <v>54</v>
      </c>
      <c>
        <f>(M194*21)/100</f>
      </c>
      <c t="s">
        <v>27</v>
      </c>
    </row>
    <row r="195" spans="1:5" ht="12.75">
      <c r="A195" s="35" t="s">
        <v>55</v>
      </c>
      <c r="E195" s="39" t="s">
        <v>5</v>
      </c>
    </row>
    <row r="196" spans="1:5" ht="38.25">
      <c r="A196" s="35" t="s">
        <v>57</v>
      </c>
      <c r="E196" s="40" t="s">
        <v>2818</v>
      </c>
    </row>
    <row r="197" spans="1:5" ht="38.25">
      <c r="A197" t="s">
        <v>59</v>
      </c>
      <c r="E197" s="39" t="s">
        <v>2822</v>
      </c>
    </row>
    <row r="198" spans="1:16" ht="12.75">
      <c r="A198" t="s">
        <v>49</v>
      </c>
      <c s="34" t="s">
        <v>242</v>
      </c>
      <c s="34" t="s">
        <v>2942</v>
      </c>
      <c s="35" t="s">
        <v>5</v>
      </c>
      <c s="6" t="s">
        <v>2943</v>
      </c>
      <c s="36" t="s">
        <v>318</v>
      </c>
      <c s="37">
        <v>83.6</v>
      </c>
      <c s="36">
        <v>0</v>
      </c>
      <c s="36">
        <f>ROUND(G198*H198,6)</f>
      </c>
      <c r="L198" s="38">
        <v>0</v>
      </c>
      <c s="32">
        <f>ROUND(ROUND(L198,2)*ROUND(G198,3),2)</f>
      </c>
      <c s="36" t="s">
        <v>54</v>
      </c>
      <c>
        <f>(M198*21)/100</f>
      </c>
      <c t="s">
        <v>27</v>
      </c>
    </row>
    <row r="199" spans="1:5" ht="12.75">
      <c r="A199" s="35" t="s">
        <v>55</v>
      </c>
      <c r="E199" s="39" t="s">
        <v>2944</v>
      </c>
    </row>
    <row r="200" spans="1:5" ht="38.25">
      <c r="A200" s="35" t="s">
        <v>57</v>
      </c>
      <c r="E200" s="40" t="s">
        <v>2945</v>
      </c>
    </row>
    <row r="201" spans="1:5" ht="25.5">
      <c r="A201" t="s">
        <v>59</v>
      </c>
      <c r="E201" s="39" t="s">
        <v>2946</v>
      </c>
    </row>
    <row r="202" spans="1:16" ht="12.75">
      <c r="A202" t="s">
        <v>49</v>
      </c>
      <c s="34" t="s">
        <v>246</v>
      </c>
      <c s="34" t="s">
        <v>2833</v>
      </c>
      <c s="35" t="s">
        <v>5</v>
      </c>
      <c s="6" t="s">
        <v>2834</v>
      </c>
      <c s="36" t="s">
        <v>2835</v>
      </c>
      <c s="37">
        <v>58.8</v>
      </c>
      <c s="36">
        <v>0</v>
      </c>
      <c s="36">
        <f>ROUND(G202*H202,6)</f>
      </c>
      <c r="L202" s="38">
        <v>0</v>
      </c>
      <c s="32">
        <f>ROUND(ROUND(L202,2)*ROUND(G202,3),2)</f>
      </c>
      <c s="36" t="s">
        <v>54</v>
      </c>
      <c>
        <f>(M202*21)/100</f>
      </c>
      <c t="s">
        <v>27</v>
      </c>
    </row>
    <row r="203" spans="1:5" ht="12.75">
      <c r="A203" s="35" t="s">
        <v>55</v>
      </c>
      <c r="E203" s="39" t="s">
        <v>2836</v>
      </c>
    </row>
    <row r="204" spans="1:5" ht="38.25">
      <c r="A204" s="35" t="s">
        <v>57</v>
      </c>
      <c r="E204" s="40" t="s">
        <v>2947</v>
      </c>
    </row>
    <row r="205" spans="1:5" ht="25.5">
      <c r="A205" t="s">
        <v>59</v>
      </c>
      <c r="E205" s="39" t="s">
        <v>2838</v>
      </c>
    </row>
    <row r="206" spans="1:16" ht="12.75">
      <c r="A206" t="s">
        <v>49</v>
      </c>
      <c s="34" t="s">
        <v>250</v>
      </c>
      <c s="34" t="s">
        <v>1809</v>
      </c>
      <c s="35" t="s">
        <v>5</v>
      </c>
      <c s="6" t="s">
        <v>1810</v>
      </c>
      <c s="36" t="s">
        <v>297</v>
      </c>
      <c s="37">
        <v>31.676</v>
      </c>
      <c s="36">
        <v>0</v>
      </c>
      <c s="36">
        <f>ROUND(G206*H206,6)</f>
      </c>
      <c r="L206" s="38">
        <v>0</v>
      </c>
      <c s="32">
        <f>ROUND(ROUND(L206,2)*ROUND(G206,3),2)</f>
      </c>
      <c s="36" t="s">
        <v>54</v>
      </c>
      <c>
        <f>(M206*21)/100</f>
      </c>
      <c t="s">
        <v>27</v>
      </c>
    </row>
    <row r="207" spans="1:5" ht="12.75">
      <c r="A207" s="35" t="s">
        <v>55</v>
      </c>
      <c r="E207" s="39" t="s">
        <v>2948</v>
      </c>
    </row>
    <row r="208" spans="1:5" ht="38.25">
      <c r="A208" s="35" t="s">
        <v>57</v>
      </c>
      <c r="E208" s="40" t="s">
        <v>2949</v>
      </c>
    </row>
    <row r="209" spans="1:5" ht="102">
      <c r="A209" t="s">
        <v>59</v>
      </c>
      <c r="E209" s="39" t="s">
        <v>1811</v>
      </c>
    </row>
    <row r="210" spans="1:16" ht="12.75">
      <c r="A210" t="s">
        <v>49</v>
      </c>
      <c s="34" t="s">
        <v>254</v>
      </c>
      <c s="34" t="s">
        <v>2373</v>
      </c>
      <c s="35" t="s">
        <v>5</v>
      </c>
      <c s="6" t="s">
        <v>2374</v>
      </c>
      <c s="36" t="s">
        <v>297</v>
      </c>
      <c s="37">
        <v>40.29</v>
      </c>
      <c s="36">
        <v>0</v>
      </c>
      <c s="36">
        <f>ROUND(G210*H210,6)</f>
      </c>
      <c r="L210" s="38">
        <v>0</v>
      </c>
      <c s="32">
        <f>ROUND(ROUND(L210,2)*ROUND(G210,3),2)</f>
      </c>
      <c s="36" t="s">
        <v>54</v>
      </c>
      <c>
        <f>(M210*21)/100</f>
      </c>
      <c t="s">
        <v>27</v>
      </c>
    </row>
    <row r="211" spans="1:5" ht="12.75">
      <c r="A211" s="35" t="s">
        <v>55</v>
      </c>
      <c r="E211" s="39" t="s">
        <v>2950</v>
      </c>
    </row>
    <row r="212" spans="1:5" ht="38.25">
      <c r="A212" s="35" t="s">
        <v>57</v>
      </c>
      <c r="E212" s="40" t="s">
        <v>2951</v>
      </c>
    </row>
    <row r="213" spans="1:5" ht="102">
      <c r="A213" t="s">
        <v>59</v>
      </c>
      <c r="E213" s="39" t="s">
        <v>1811</v>
      </c>
    </row>
    <row r="214" spans="1:16" ht="12.75">
      <c r="A214" t="s">
        <v>49</v>
      </c>
      <c s="34" t="s">
        <v>258</v>
      </c>
      <c s="34" t="s">
        <v>2841</v>
      </c>
      <c s="35" t="s">
        <v>5</v>
      </c>
      <c s="6" t="s">
        <v>2842</v>
      </c>
      <c s="36" t="s">
        <v>74</v>
      </c>
      <c s="37">
        <v>2</v>
      </c>
      <c s="36">
        <v>0</v>
      </c>
      <c s="36">
        <f>ROUND(G214*H214,6)</f>
      </c>
      <c r="L214" s="38">
        <v>0</v>
      </c>
      <c s="32">
        <f>ROUND(ROUND(L214,2)*ROUND(G214,3),2)</f>
      </c>
      <c s="36" t="s">
        <v>333</v>
      </c>
      <c>
        <f>(M214*21)/100</f>
      </c>
      <c t="s">
        <v>27</v>
      </c>
    </row>
    <row r="215" spans="1:5" ht="12.75">
      <c r="A215" s="35" t="s">
        <v>55</v>
      </c>
      <c r="E215" s="39" t="s">
        <v>2843</v>
      </c>
    </row>
    <row r="216" spans="1:5" ht="38.25">
      <c r="A216" s="35" t="s">
        <v>57</v>
      </c>
      <c r="E216" s="40" t="s">
        <v>2366</v>
      </c>
    </row>
    <row r="217" spans="1:5" ht="38.25">
      <c r="A217" t="s">
        <v>59</v>
      </c>
      <c r="E217" s="39" t="s">
        <v>2822</v>
      </c>
    </row>
    <row r="218" spans="1:16" ht="12.75">
      <c r="A218" t="s">
        <v>49</v>
      </c>
      <c s="34" t="s">
        <v>262</v>
      </c>
      <c s="34" t="s">
        <v>2952</v>
      </c>
      <c s="35" t="s">
        <v>5</v>
      </c>
      <c s="6" t="s">
        <v>2953</v>
      </c>
      <c s="36" t="s">
        <v>318</v>
      </c>
      <c s="37">
        <v>7.4</v>
      </c>
      <c s="36">
        <v>0</v>
      </c>
      <c s="36">
        <f>ROUND(G218*H218,6)</f>
      </c>
      <c r="L218" s="38">
        <v>0</v>
      </c>
      <c s="32">
        <f>ROUND(ROUND(L218,2)*ROUND(G218,3),2)</f>
      </c>
      <c s="36" t="s">
        <v>333</v>
      </c>
      <c>
        <f>(M218*21)/100</f>
      </c>
      <c t="s">
        <v>27</v>
      </c>
    </row>
    <row r="219" spans="1:5" ht="38.25">
      <c r="A219" s="35" t="s">
        <v>55</v>
      </c>
      <c r="E219" s="39" t="s">
        <v>2954</v>
      </c>
    </row>
    <row r="220" spans="1:5" ht="38.25">
      <c r="A220" s="35" t="s">
        <v>57</v>
      </c>
      <c r="E220" s="40" t="s">
        <v>2955</v>
      </c>
    </row>
    <row r="221" spans="1:5" ht="25.5">
      <c r="A221" t="s">
        <v>59</v>
      </c>
      <c r="E221" s="39" t="s">
        <v>2827</v>
      </c>
    </row>
    <row r="222" spans="1:16" ht="12.75">
      <c r="A222" t="s">
        <v>49</v>
      </c>
      <c s="34" t="s">
        <v>268</v>
      </c>
      <c s="34" t="s">
        <v>2956</v>
      </c>
      <c s="35" t="s">
        <v>5</v>
      </c>
      <c s="6" t="s">
        <v>2957</v>
      </c>
      <c s="36" t="s">
        <v>318</v>
      </c>
      <c s="37">
        <v>48.16</v>
      </c>
      <c s="36">
        <v>0</v>
      </c>
      <c s="36">
        <f>ROUND(G222*H222,6)</f>
      </c>
      <c r="L222" s="38">
        <v>0</v>
      </c>
      <c s="32">
        <f>ROUND(ROUND(L222,2)*ROUND(G222,3),2)</f>
      </c>
      <c s="36" t="s">
        <v>333</v>
      </c>
      <c>
        <f>(M222*21)/100</f>
      </c>
      <c t="s">
        <v>27</v>
      </c>
    </row>
    <row r="223" spans="1:5" ht="25.5">
      <c r="A223" s="35" t="s">
        <v>55</v>
      </c>
      <c r="E223" s="39" t="s">
        <v>2958</v>
      </c>
    </row>
    <row r="224" spans="1:5" ht="38.25">
      <c r="A224" s="35" t="s">
        <v>57</v>
      </c>
      <c r="E224" s="40" t="s">
        <v>2959</v>
      </c>
    </row>
    <row r="225" spans="1:5" ht="25.5">
      <c r="A225" t="s">
        <v>59</v>
      </c>
      <c r="E225" s="39" t="s">
        <v>2960</v>
      </c>
    </row>
    <row r="226" spans="1:16" ht="12.75">
      <c r="A226" t="s">
        <v>49</v>
      </c>
      <c s="34" t="s">
        <v>274</v>
      </c>
      <c s="34" t="s">
        <v>2849</v>
      </c>
      <c s="35" t="s">
        <v>5</v>
      </c>
      <c s="6" t="s">
        <v>2850</v>
      </c>
      <c s="36" t="s">
        <v>332</v>
      </c>
      <c s="37">
        <v>0.66</v>
      </c>
      <c s="36">
        <v>0</v>
      </c>
      <c s="36">
        <f>ROUND(G226*H226,6)</f>
      </c>
      <c r="L226" s="38">
        <v>0</v>
      </c>
      <c s="32">
        <f>ROUND(ROUND(L226,2)*ROUND(G226,3),2)</f>
      </c>
      <c s="36" t="s">
        <v>333</v>
      </c>
      <c>
        <f>(M226*21)/100</f>
      </c>
      <c t="s">
        <v>27</v>
      </c>
    </row>
    <row r="227" spans="1:5" ht="38.25">
      <c r="A227" s="35" t="s">
        <v>55</v>
      </c>
      <c r="E227" s="39" t="s">
        <v>2961</v>
      </c>
    </row>
    <row r="228" spans="1:5" ht="38.25">
      <c r="A228" s="35" t="s">
        <v>57</v>
      </c>
      <c r="E228" s="40" t="s">
        <v>2962</v>
      </c>
    </row>
    <row r="229" spans="1:5" ht="102">
      <c r="A229" t="s">
        <v>59</v>
      </c>
      <c r="E229" s="39" t="s">
        <v>2853</v>
      </c>
    </row>
    <row r="230" spans="1:16" ht="12.75">
      <c r="A230" t="s">
        <v>49</v>
      </c>
      <c s="34" t="s">
        <v>279</v>
      </c>
      <c s="34" t="s">
        <v>2854</v>
      </c>
      <c s="35" t="s">
        <v>5</v>
      </c>
      <c s="6" t="s">
        <v>2855</v>
      </c>
      <c s="36" t="s">
        <v>230</v>
      </c>
      <c s="37">
        <v>696.872</v>
      </c>
      <c s="36">
        <v>0</v>
      </c>
      <c s="36">
        <f>ROUND(G230*H230,6)</f>
      </c>
      <c r="L230" s="38">
        <v>0</v>
      </c>
      <c s="32">
        <f>ROUND(ROUND(L230,2)*ROUND(G230,3),2)</f>
      </c>
      <c s="36" t="s">
        <v>333</v>
      </c>
      <c>
        <f>(M230*21)/100</f>
      </c>
      <c t="s">
        <v>27</v>
      </c>
    </row>
    <row r="231" spans="1:5" ht="12.75">
      <c r="A231" s="35" t="s">
        <v>55</v>
      </c>
      <c r="E231" s="39" t="s">
        <v>2963</v>
      </c>
    </row>
    <row r="232" spans="1:5" ht="38.25">
      <c r="A232" s="35" t="s">
        <v>57</v>
      </c>
      <c r="E232" s="40" t="s">
        <v>2964</v>
      </c>
    </row>
    <row r="233" spans="1:5" ht="102">
      <c r="A233" t="s">
        <v>59</v>
      </c>
      <c r="E233" s="39" t="s">
        <v>2853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2967</v>
      </c>
      <c r="E8" s="30" t="s">
        <v>2966</v>
      </c>
      <c r="J8" s="29">
        <f>0+J9+J66+J103+J144+J173+J222+J227+J240+J245</f>
      </c>
      <c s="29">
        <f>0+K9+K66+K103+K144+K173+K222+K227+K240+K245</f>
      </c>
      <c s="29">
        <f>0+L9+L66+L103+L144+L173+L222+L227+L240+L245</f>
      </c>
      <c s="29">
        <f>0+M9+M66+M103+M144+M173+M222+M227+M240+M245</f>
      </c>
    </row>
    <row r="9" spans="1:13" ht="12.75">
      <c r="A9" t="s">
        <v>46</v>
      </c>
      <c r="C9" s="31" t="s">
        <v>979</v>
      </c>
      <c r="E9" s="33" t="s">
        <v>1222</v>
      </c>
      <c r="J9" s="32">
        <f>0</f>
      </c>
      <c s="32">
        <f>0</f>
      </c>
      <c s="32">
        <f>0+L10+L14+L18+L22+L26+L30+L34+L38+L42+L46+L50+L54+L58+L62</f>
      </c>
      <c s="32">
        <f>0+M10+M14+M18+M22+M26+M30+M34+M38+M42+M46+M50+M54+M58+M62</f>
      </c>
    </row>
    <row r="10" spans="1:16" ht="38.25">
      <c r="A10" t="s">
        <v>49</v>
      </c>
      <c s="34" t="s">
        <v>50</v>
      </c>
      <c s="34" t="s">
        <v>1638</v>
      </c>
      <c s="35" t="s">
        <v>5</v>
      </c>
      <c s="6" t="s">
        <v>1755</v>
      </c>
      <c s="36" t="s">
        <v>332</v>
      </c>
      <c s="37">
        <v>2196.397</v>
      </c>
      <c s="36">
        <v>0</v>
      </c>
      <c s="36">
        <f>ROUND(G10*H10,6)</f>
      </c>
      <c r="L10" s="38">
        <v>0</v>
      </c>
      <c s="32">
        <f>ROUND(ROUND(L10,2)*ROUND(G10,3),2)</f>
      </c>
      <c s="36" t="s">
        <v>333</v>
      </c>
      <c>
        <f>(M10*21)/100</f>
      </c>
      <c t="s">
        <v>27</v>
      </c>
    </row>
    <row r="11" spans="1:5" ht="12.75">
      <c r="A11" s="35" t="s">
        <v>55</v>
      </c>
      <c r="E11" s="39" t="s">
        <v>2627</v>
      </c>
    </row>
    <row r="12" spans="1:5" ht="89.25">
      <c r="A12" s="35" t="s">
        <v>57</v>
      </c>
      <c r="E12" s="40" t="s">
        <v>2968</v>
      </c>
    </row>
    <row r="13" spans="1:5" ht="153">
      <c r="A13" t="s">
        <v>59</v>
      </c>
      <c r="E13" s="39" t="s">
        <v>335</v>
      </c>
    </row>
    <row r="14" spans="1:16" ht="38.25">
      <c r="A14" t="s">
        <v>49</v>
      </c>
      <c s="34" t="s">
        <v>27</v>
      </c>
      <c s="34" t="s">
        <v>951</v>
      </c>
      <c s="35" t="s">
        <v>5</v>
      </c>
      <c s="6" t="s">
        <v>952</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2969</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2630</v>
      </c>
    </row>
    <row r="20" spans="1:5" ht="38.25">
      <c r="A20" s="35" t="s">
        <v>57</v>
      </c>
      <c r="E20" s="40" t="s">
        <v>2970</v>
      </c>
    </row>
    <row r="21" spans="1:5" ht="153">
      <c r="A21" t="s">
        <v>59</v>
      </c>
      <c r="E21" s="39" t="s">
        <v>335</v>
      </c>
    </row>
    <row r="22" spans="1:16" ht="38.25">
      <c r="A22" t="s">
        <v>49</v>
      </c>
      <c s="34" t="s">
        <v>67</v>
      </c>
      <c s="34" t="s">
        <v>953</v>
      </c>
      <c s="35" t="s">
        <v>5</v>
      </c>
      <c s="6" t="s">
        <v>954</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2971</v>
      </c>
    </row>
    <row r="25" spans="1:5" ht="153">
      <c r="A25" t="s">
        <v>59</v>
      </c>
      <c r="E25" s="39" t="s">
        <v>335</v>
      </c>
    </row>
    <row r="26" spans="1:16" ht="25.5">
      <c r="A26" t="s">
        <v>49</v>
      </c>
      <c s="34" t="s">
        <v>71</v>
      </c>
      <c s="34" t="s">
        <v>750</v>
      </c>
      <c s="35" t="s">
        <v>5</v>
      </c>
      <c s="6" t="s">
        <v>2972</v>
      </c>
      <c s="36" t="s">
        <v>332</v>
      </c>
      <c s="37">
        <v>876</v>
      </c>
      <c s="36">
        <v>0</v>
      </c>
      <c s="36">
        <f>ROUND(G26*H26,6)</f>
      </c>
      <c r="L26" s="38">
        <v>0</v>
      </c>
      <c s="32">
        <f>ROUND(ROUND(L26,2)*ROUND(G26,3),2)</f>
      </c>
      <c s="36" t="s">
        <v>333</v>
      </c>
      <c>
        <f>(M26*21)/100</f>
      </c>
      <c t="s">
        <v>27</v>
      </c>
    </row>
    <row r="27" spans="1:5" ht="12.75">
      <c r="A27" s="35" t="s">
        <v>55</v>
      </c>
      <c r="E27" s="39" t="s">
        <v>2633</v>
      </c>
    </row>
    <row r="28" spans="1:5" ht="38.25">
      <c r="A28" s="35" t="s">
        <v>57</v>
      </c>
      <c r="E28" s="40" t="s">
        <v>2973</v>
      </c>
    </row>
    <row r="29" spans="1:5" ht="153">
      <c r="A29" t="s">
        <v>59</v>
      </c>
      <c r="E29" s="39" t="s">
        <v>335</v>
      </c>
    </row>
    <row r="30" spans="1:16" ht="25.5">
      <c r="A30" t="s">
        <v>49</v>
      </c>
      <c s="34" t="s">
        <v>26</v>
      </c>
      <c s="34" t="s">
        <v>2635</v>
      </c>
      <c s="35" t="s">
        <v>5</v>
      </c>
      <c s="6" t="s">
        <v>2636</v>
      </c>
      <c s="36" t="s">
        <v>332</v>
      </c>
      <c s="37">
        <v>47.28</v>
      </c>
      <c s="36">
        <v>0</v>
      </c>
      <c s="36">
        <f>ROUND(G30*H30,6)</f>
      </c>
      <c r="L30" s="38">
        <v>0</v>
      </c>
      <c s="32">
        <f>ROUND(ROUND(L30,2)*ROUND(G30,3),2)</f>
      </c>
      <c s="36" t="s">
        <v>333</v>
      </c>
      <c>
        <f>(M30*21)/100</f>
      </c>
      <c t="s">
        <v>27</v>
      </c>
    </row>
    <row r="31" spans="1:5" ht="38.25">
      <c r="A31" s="35" t="s">
        <v>55</v>
      </c>
      <c r="E31" s="39" t="s">
        <v>2974</v>
      </c>
    </row>
    <row r="32" spans="1:5" ht="38.25">
      <c r="A32" s="35" t="s">
        <v>57</v>
      </c>
      <c r="E32" s="40" t="s">
        <v>2975</v>
      </c>
    </row>
    <row r="33" spans="1:5" ht="153">
      <c r="A33" t="s">
        <v>59</v>
      </c>
      <c r="E33" s="39" t="s">
        <v>335</v>
      </c>
    </row>
    <row r="34" spans="1:16" ht="38.25">
      <c r="A34" t="s">
        <v>49</v>
      </c>
      <c s="34" t="s">
        <v>80</v>
      </c>
      <c s="34" t="s">
        <v>2424</v>
      </c>
      <c s="35" t="s">
        <v>5</v>
      </c>
      <c s="6" t="s">
        <v>2976</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2977</v>
      </c>
    </row>
    <row r="37" spans="1:5" ht="153">
      <c r="A37" t="s">
        <v>59</v>
      </c>
      <c r="E37" s="39" t="s">
        <v>335</v>
      </c>
    </row>
    <row r="38" spans="1:16" ht="12.75">
      <c r="A38" t="s">
        <v>49</v>
      </c>
      <c s="34" t="s">
        <v>86</v>
      </c>
      <c s="34" t="s">
        <v>2978</v>
      </c>
      <c s="35" t="s">
        <v>5</v>
      </c>
      <c s="6" t="s">
        <v>2642</v>
      </c>
      <c s="36" t="s">
        <v>1889</v>
      </c>
      <c s="37">
        <v>1</v>
      </c>
      <c s="36">
        <v>0</v>
      </c>
      <c s="36">
        <f>ROUND(G38*H38,6)</f>
      </c>
      <c r="L38" s="38">
        <v>0</v>
      </c>
      <c s="32">
        <f>ROUND(ROUND(L38,2)*ROUND(G38,3),2)</f>
      </c>
      <c s="36" t="s">
        <v>333</v>
      </c>
      <c>
        <f>(M38*21)/100</f>
      </c>
      <c t="s">
        <v>27</v>
      </c>
    </row>
    <row r="39" spans="1:5" ht="76.5">
      <c r="A39" s="35" t="s">
        <v>55</v>
      </c>
      <c r="E39" s="39" t="s">
        <v>2643</v>
      </c>
    </row>
    <row r="40" spans="1:5" ht="38.25">
      <c r="A40" s="35" t="s">
        <v>57</v>
      </c>
      <c r="E40" s="40" t="s">
        <v>2644</v>
      </c>
    </row>
    <row r="41" spans="1:5" ht="12.75">
      <c r="A41" t="s">
        <v>59</v>
      </c>
      <c r="E41" s="39" t="s">
        <v>2144</v>
      </c>
    </row>
    <row r="42" spans="1:16" ht="12.75">
      <c r="A42" t="s">
        <v>49</v>
      </c>
      <c s="34" t="s">
        <v>90</v>
      </c>
      <c s="34" t="s">
        <v>2645</v>
      </c>
      <c s="35" t="s">
        <v>5</v>
      </c>
      <c s="6" t="s">
        <v>2646</v>
      </c>
      <c s="36" t="s">
        <v>1889</v>
      </c>
      <c s="37">
        <v>1</v>
      </c>
      <c s="36">
        <v>0</v>
      </c>
      <c s="36">
        <f>ROUND(G42*H42,6)</f>
      </c>
      <c r="L42" s="38">
        <v>0</v>
      </c>
      <c s="32">
        <f>ROUND(ROUND(L42,2)*ROUND(G42,3),2)</f>
      </c>
      <c s="36" t="s">
        <v>333</v>
      </c>
      <c>
        <f>(M42*21)/100</f>
      </c>
      <c t="s">
        <v>27</v>
      </c>
    </row>
    <row r="43" spans="1:5" ht="38.25">
      <c r="A43" s="35" t="s">
        <v>55</v>
      </c>
      <c r="E43" s="39" t="s">
        <v>2647</v>
      </c>
    </row>
    <row r="44" spans="1:5" ht="38.25">
      <c r="A44" s="35" t="s">
        <v>57</v>
      </c>
      <c r="E44" s="40" t="s">
        <v>2644</v>
      </c>
    </row>
    <row r="45" spans="1:5" ht="12.75">
      <c r="A45" t="s">
        <v>59</v>
      </c>
      <c r="E45" s="39" t="s">
        <v>2144</v>
      </c>
    </row>
    <row r="46" spans="1:16" ht="12.75">
      <c r="A46" t="s">
        <v>49</v>
      </c>
      <c s="34" t="s">
        <v>94</v>
      </c>
      <c s="34" t="s">
        <v>2648</v>
      </c>
      <c s="35" t="s">
        <v>5</v>
      </c>
      <c s="6" t="s">
        <v>2649</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2644</v>
      </c>
    </row>
    <row r="49" spans="1:5" ht="12.75">
      <c r="A49" t="s">
        <v>59</v>
      </c>
      <c r="E49" s="39" t="s">
        <v>326</v>
      </c>
    </row>
    <row r="50" spans="1:16" ht="12.75">
      <c r="A50" t="s">
        <v>49</v>
      </c>
      <c s="34" t="s">
        <v>98</v>
      </c>
      <c s="34" t="s">
        <v>2650</v>
      </c>
      <c s="35" t="s">
        <v>5</v>
      </c>
      <c s="6" t="s">
        <v>2651</v>
      </c>
      <c s="36" t="s">
        <v>1889</v>
      </c>
      <c s="37">
        <v>1</v>
      </c>
      <c s="36">
        <v>0</v>
      </c>
      <c s="36">
        <f>ROUND(G50*H50,6)</f>
      </c>
      <c r="L50" s="38">
        <v>0</v>
      </c>
      <c s="32">
        <f>ROUND(ROUND(L50,2)*ROUND(G50,3),2)</f>
      </c>
      <c s="36" t="s">
        <v>333</v>
      </c>
      <c>
        <f>(M50*21)/100</f>
      </c>
      <c t="s">
        <v>27</v>
      </c>
    </row>
    <row r="51" spans="1:5" ht="12.75">
      <c r="A51" s="35" t="s">
        <v>55</v>
      </c>
      <c r="E51" s="39" t="s">
        <v>2652</v>
      </c>
    </row>
    <row r="52" spans="1:5" ht="38.25">
      <c r="A52" s="35" t="s">
        <v>57</v>
      </c>
      <c r="E52" s="40" t="s">
        <v>2644</v>
      </c>
    </row>
    <row r="53" spans="1:5" ht="12.75">
      <c r="A53" t="s">
        <v>59</v>
      </c>
      <c r="E53" s="39" t="s">
        <v>326</v>
      </c>
    </row>
    <row r="54" spans="1:16" ht="12.75">
      <c r="A54" t="s">
        <v>49</v>
      </c>
      <c s="34" t="s">
        <v>102</v>
      </c>
      <c s="34" t="s">
        <v>2653</v>
      </c>
      <c s="35" t="s">
        <v>5</v>
      </c>
      <c s="6" t="s">
        <v>2654</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2644</v>
      </c>
    </row>
    <row r="57" spans="1:5" ht="12.75">
      <c r="A57" t="s">
        <v>59</v>
      </c>
      <c r="E57" s="39" t="s">
        <v>326</v>
      </c>
    </row>
    <row r="58" spans="1:16" ht="12.75">
      <c r="A58" t="s">
        <v>49</v>
      </c>
      <c s="34" t="s">
        <v>105</v>
      </c>
      <c s="34" t="s">
        <v>2655</v>
      </c>
      <c s="35" t="s">
        <v>5</v>
      </c>
      <c s="6" t="s">
        <v>2656</v>
      </c>
      <c s="36" t="s">
        <v>1889</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2644</v>
      </c>
    </row>
    <row r="61" spans="1:5" ht="25.5">
      <c r="A61" t="s">
        <v>59</v>
      </c>
      <c r="E61" s="39" t="s">
        <v>2657</v>
      </c>
    </row>
    <row r="62" spans="1:16" ht="12.75">
      <c r="A62" t="s">
        <v>49</v>
      </c>
      <c s="34" t="s">
        <v>109</v>
      </c>
      <c s="34" t="s">
        <v>2658</v>
      </c>
      <c s="35" t="s">
        <v>5</v>
      </c>
      <c s="6" t="s">
        <v>2659</v>
      </c>
      <c s="36" t="s">
        <v>1889</v>
      </c>
      <c s="37">
        <v>1</v>
      </c>
      <c s="36">
        <v>0</v>
      </c>
      <c s="36">
        <f>ROUND(G62*H62,6)</f>
      </c>
      <c r="L62" s="38">
        <v>0</v>
      </c>
      <c s="32">
        <f>ROUND(ROUND(L62,2)*ROUND(G62,3),2)</f>
      </c>
      <c s="36" t="s">
        <v>333</v>
      </c>
      <c>
        <f>(M62*21)/100</f>
      </c>
      <c t="s">
        <v>27</v>
      </c>
    </row>
    <row r="63" spans="1:5" ht="12.75">
      <c r="A63" s="35" t="s">
        <v>55</v>
      </c>
      <c r="E63" s="39" t="s">
        <v>2660</v>
      </c>
    </row>
    <row r="64" spans="1:5" ht="38.25">
      <c r="A64" s="35" t="s">
        <v>57</v>
      </c>
      <c r="E64" s="40" t="s">
        <v>2644</v>
      </c>
    </row>
    <row r="65" spans="1:5" ht="12.75">
      <c r="A65" t="s">
        <v>59</v>
      </c>
      <c r="E65" s="39" t="s">
        <v>2661</v>
      </c>
    </row>
    <row r="66" spans="1:13" ht="12.75">
      <c r="A66" t="s">
        <v>46</v>
      </c>
      <c r="C66" s="31" t="s">
        <v>50</v>
      </c>
      <c r="E66" s="33" t="s">
        <v>1226</v>
      </c>
      <c r="J66" s="32">
        <f>0</f>
      </c>
      <c s="32">
        <f>0</f>
      </c>
      <c s="32">
        <f>0+L67+L71+L75+L79+L83+L87+L91+L95+L99</f>
      </c>
      <c s="32">
        <f>0+M67+M71+M75+M79+M83+M87+M91+M95+M99</f>
      </c>
    </row>
    <row r="67" spans="1:16" ht="12.75">
      <c r="A67" t="s">
        <v>49</v>
      </c>
      <c s="34" t="s">
        <v>113</v>
      </c>
      <c s="34" t="s">
        <v>1985</v>
      </c>
      <c s="35" t="s">
        <v>5</v>
      </c>
      <c s="6" t="s">
        <v>1986</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2979</v>
      </c>
    </row>
    <row r="70" spans="1:5" ht="38.25">
      <c r="A70" t="s">
        <v>59</v>
      </c>
      <c r="E70" s="39" t="s">
        <v>2663</v>
      </c>
    </row>
    <row r="71" spans="1:16" ht="12.75">
      <c r="A71" t="s">
        <v>49</v>
      </c>
      <c s="34" t="s">
        <v>117</v>
      </c>
      <c s="34" t="s">
        <v>2181</v>
      </c>
      <c s="35" t="s">
        <v>5</v>
      </c>
      <c s="6" t="s">
        <v>2182</v>
      </c>
      <c s="36" t="s">
        <v>297</v>
      </c>
      <c s="37">
        <v>94.5</v>
      </c>
      <c s="36">
        <v>0</v>
      </c>
      <c s="36">
        <f>ROUND(G71*H71,6)</f>
      </c>
      <c r="L71" s="38">
        <v>0</v>
      </c>
      <c s="32">
        <f>ROUND(ROUND(L71,2)*ROUND(G71,3),2)</f>
      </c>
      <c s="36" t="s">
        <v>54</v>
      </c>
      <c>
        <f>(M71*21)/100</f>
      </c>
      <c t="s">
        <v>27</v>
      </c>
    </row>
    <row r="72" spans="1:5" ht="12.75">
      <c r="A72" s="35" t="s">
        <v>55</v>
      </c>
      <c r="E72" s="39" t="s">
        <v>2664</v>
      </c>
    </row>
    <row r="73" spans="1:5" ht="38.25">
      <c r="A73" s="35" t="s">
        <v>57</v>
      </c>
      <c r="E73" s="40" t="s">
        <v>2980</v>
      </c>
    </row>
    <row r="74" spans="1:5" ht="25.5">
      <c r="A74" t="s">
        <v>59</v>
      </c>
      <c r="E74" s="39" t="s">
        <v>2666</v>
      </c>
    </row>
    <row r="75" spans="1:16" ht="12.75">
      <c r="A75" t="s">
        <v>49</v>
      </c>
      <c s="34" t="s">
        <v>123</v>
      </c>
      <c s="34" t="s">
        <v>2667</v>
      </c>
      <c s="35" t="s">
        <v>5</v>
      </c>
      <c s="6" t="s">
        <v>2668</v>
      </c>
      <c s="36" t="s">
        <v>297</v>
      </c>
      <c s="37">
        <v>428</v>
      </c>
      <c s="36">
        <v>0</v>
      </c>
      <c s="36">
        <f>ROUND(G75*H75,6)</f>
      </c>
      <c r="L75" s="38">
        <v>0</v>
      </c>
      <c s="32">
        <f>ROUND(ROUND(L75,2)*ROUND(G75,3),2)</f>
      </c>
      <c s="36" t="s">
        <v>54</v>
      </c>
      <c>
        <f>(M75*21)/100</f>
      </c>
      <c t="s">
        <v>27</v>
      </c>
    </row>
    <row r="76" spans="1:5" ht="12.75">
      <c r="A76" s="35" t="s">
        <v>55</v>
      </c>
      <c r="E76" s="39" t="s">
        <v>2669</v>
      </c>
    </row>
    <row r="77" spans="1:5" ht="38.25">
      <c r="A77" s="35" t="s">
        <v>57</v>
      </c>
      <c r="E77" s="40" t="s">
        <v>2981</v>
      </c>
    </row>
    <row r="78" spans="1:5" ht="318.75">
      <c r="A78" t="s">
        <v>59</v>
      </c>
      <c r="E78" s="39" t="s">
        <v>2671</v>
      </c>
    </row>
    <row r="79" spans="1:16" ht="12.75">
      <c r="A79" t="s">
        <v>49</v>
      </c>
      <c s="34" t="s">
        <v>127</v>
      </c>
      <c s="34" t="s">
        <v>2672</v>
      </c>
      <c s="35" t="s">
        <v>5</v>
      </c>
      <c s="6" t="s">
        <v>2673</v>
      </c>
      <c s="36" t="s">
        <v>297</v>
      </c>
      <c s="37">
        <v>353</v>
      </c>
      <c s="36">
        <v>0</v>
      </c>
      <c s="36">
        <f>ROUND(G79*H79,6)</f>
      </c>
      <c r="L79" s="38">
        <v>0</v>
      </c>
      <c s="32">
        <f>ROUND(ROUND(L79,2)*ROUND(G79,3),2)</f>
      </c>
      <c s="36" t="s">
        <v>54</v>
      </c>
      <c>
        <f>(M79*21)/100</f>
      </c>
      <c t="s">
        <v>27</v>
      </c>
    </row>
    <row r="80" spans="1:5" ht="12.75">
      <c r="A80" s="35" t="s">
        <v>55</v>
      </c>
      <c r="E80" s="39" t="s">
        <v>2982</v>
      </c>
    </row>
    <row r="81" spans="1:5" ht="38.25">
      <c r="A81" s="35" t="s">
        <v>57</v>
      </c>
      <c r="E81" s="40" t="s">
        <v>2983</v>
      </c>
    </row>
    <row r="82" spans="1:5" ht="331.5">
      <c r="A82" t="s">
        <v>59</v>
      </c>
      <c r="E82" s="39" t="s">
        <v>2676</v>
      </c>
    </row>
    <row r="83" spans="1:16" ht="12.75">
      <c r="A83" t="s">
        <v>49</v>
      </c>
      <c s="34" t="s">
        <v>132</v>
      </c>
      <c s="34" t="s">
        <v>959</v>
      </c>
      <c s="35" t="s">
        <v>5</v>
      </c>
      <c s="6" t="s">
        <v>960</v>
      </c>
      <c s="36" t="s">
        <v>297</v>
      </c>
      <c s="37">
        <v>709</v>
      </c>
      <c s="36">
        <v>0</v>
      </c>
      <c s="36">
        <f>ROUND(G83*H83,6)</f>
      </c>
      <c r="L83" s="38">
        <v>0</v>
      </c>
      <c s="32">
        <f>ROUND(ROUND(L83,2)*ROUND(G83,3),2)</f>
      </c>
      <c s="36" t="s">
        <v>54</v>
      </c>
      <c>
        <f>(M83*21)/100</f>
      </c>
      <c t="s">
        <v>27</v>
      </c>
    </row>
    <row r="84" spans="1:5" ht="12.75">
      <c r="A84" s="35" t="s">
        <v>55</v>
      </c>
      <c r="E84" s="39" t="s">
        <v>2984</v>
      </c>
    </row>
    <row r="85" spans="1:5" ht="38.25">
      <c r="A85" s="35" t="s">
        <v>57</v>
      </c>
      <c r="E85" s="40" t="s">
        <v>2985</v>
      </c>
    </row>
    <row r="86" spans="1:5" ht="344.25">
      <c r="A86" t="s">
        <v>59</v>
      </c>
      <c r="E86" s="39" t="s">
        <v>2679</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2986</v>
      </c>
    </row>
    <row r="89" spans="1:5" ht="38.25">
      <c r="A89" s="35" t="s">
        <v>57</v>
      </c>
      <c r="E89" s="40" t="s">
        <v>2981</v>
      </c>
    </row>
    <row r="90" spans="1:5" ht="229.5">
      <c r="A90" t="s">
        <v>59</v>
      </c>
      <c r="E90" s="39" t="s">
        <v>2681</v>
      </c>
    </row>
    <row r="91" spans="1:16" ht="12.75">
      <c r="A91" t="s">
        <v>49</v>
      </c>
      <c s="34" t="s">
        <v>140</v>
      </c>
      <c s="34" t="s">
        <v>2682</v>
      </c>
      <c s="35" t="s">
        <v>5</v>
      </c>
      <c s="6" t="s">
        <v>2683</v>
      </c>
      <c s="36" t="s">
        <v>297</v>
      </c>
      <c s="37">
        <v>191.9</v>
      </c>
      <c s="36">
        <v>0</v>
      </c>
      <c s="36">
        <f>ROUND(G91*H91,6)</f>
      </c>
      <c r="L91" s="38">
        <v>0</v>
      </c>
      <c s="32">
        <f>ROUND(ROUND(L91,2)*ROUND(G91,3),2)</f>
      </c>
      <c s="36" t="s">
        <v>333</v>
      </c>
      <c>
        <f>(M91*21)/100</f>
      </c>
      <c t="s">
        <v>27</v>
      </c>
    </row>
    <row r="92" spans="1:5" ht="38.25">
      <c r="A92" s="35" t="s">
        <v>55</v>
      </c>
      <c r="E92" s="39" t="s">
        <v>2987</v>
      </c>
    </row>
    <row r="93" spans="1:5" ht="38.25">
      <c r="A93" s="35" t="s">
        <v>57</v>
      </c>
      <c r="E93" s="40" t="s">
        <v>2988</v>
      </c>
    </row>
    <row r="94" spans="1:5" ht="242.25">
      <c r="A94" t="s">
        <v>59</v>
      </c>
      <c r="E94" s="39" t="s">
        <v>2686</v>
      </c>
    </row>
    <row r="95" spans="1:16" ht="12.75">
      <c r="A95" t="s">
        <v>49</v>
      </c>
      <c s="34" t="s">
        <v>143</v>
      </c>
      <c s="34" t="s">
        <v>2687</v>
      </c>
      <c s="35" t="s">
        <v>5</v>
      </c>
      <c s="6" t="s">
        <v>2876</v>
      </c>
      <c s="36" t="s">
        <v>297</v>
      </c>
      <c s="37">
        <v>38.76</v>
      </c>
      <c s="36">
        <v>0</v>
      </c>
      <c s="36">
        <f>ROUND(G95*H95,6)</f>
      </c>
      <c r="L95" s="38">
        <v>0</v>
      </c>
      <c s="32">
        <f>ROUND(ROUND(L95,2)*ROUND(G95,3),2)</f>
      </c>
      <c s="36" t="s">
        <v>333</v>
      </c>
      <c>
        <f>(M95*21)/100</f>
      </c>
      <c t="s">
        <v>27</v>
      </c>
    </row>
    <row r="96" spans="1:5" ht="38.25">
      <c r="A96" s="35" t="s">
        <v>55</v>
      </c>
      <c r="E96" s="39" t="s">
        <v>2688</v>
      </c>
    </row>
    <row r="97" spans="1:5" ht="38.25">
      <c r="A97" s="35" t="s">
        <v>57</v>
      </c>
      <c r="E97" s="40" t="s">
        <v>2989</v>
      </c>
    </row>
    <row r="98" spans="1:5" ht="242.25">
      <c r="A98" t="s">
        <v>59</v>
      </c>
      <c r="E98" s="39" t="s">
        <v>2686</v>
      </c>
    </row>
    <row r="99" spans="1:16" ht="12.75">
      <c r="A99" t="s">
        <v>49</v>
      </c>
      <c s="34" t="s">
        <v>147</v>
      </c>
      <c s="34" t="s">
        <v>2690</v>
      </c>
      <c s="35" t="s">
        <v>5</v>
      </c>
      <c s="6" t="s">
        <v>2223</v>
      </c>
      <c s="36" t="s">
        <v>318</v>
      </c>
      <c s="37">
        <v>463.2</v>
      </c>
      <c s="36">
        <v>0</v>
      </c>
      <c s="36">
        <f>ROUND(G99*H99,6)</f>
      </c>
      <c r="L99" s="38">
        <v>0</v>
      </c>
      <c s="32">
        <f>ROUND(ROUND(L99,2)*ROUND(G99,3),2)</f>
      </c>
      <c s="36" t="s">
        <v>333</v>
      </c>
      <c>
        <f>(M99*21)/100</f>
      </c>
      <c t="s">
        <v>27</v>
      </c>
    </row>
    <row r="100" spans="1:5" ht="12.75">
      <c r="A100" s="35" t="s">
        <v>55</v>
      </c>
      <c r="E100" s="39" t="s">
        <v>2691</v>
      </c>
    </row>
    <row r="101" spans="1:5" ht="38.25">
      <c r="A101" s="35" t="s">
        <v>57</v>
      </c>
      <c r="E101" s="40" t="s">
        <v>2990</v>
      </c>
    </row>
    <row r="102" spans="1:5" ht="38.25">
      <c r="A102" t="s">
        <v>59</v>
      </c>
      <c r="E102" s="39" t="s">
        <v>2693</v>
      </c>
    </row>
    <row r="103" spans="1:13" ht="12.75">
      <c r="A103" t="s">
        <v>46</v>
      </c>
      <c r="C103" s="31" t="s">
        <v>27</v>
      </c>
      <c r="E103" s="33" t="s">
        <v>2248</v>
      </c>
      <c r="J103" s="32">
        <f>0</f>
      </c>
      <c s="32">
        <f>0</f>
      </c>
      <c s="32">
        <f>0+L104+L108+L112+L116+L120+L124+L128+L132+L136+L140</f>
      </c>
      <c s="32">
        <f>0+M104+M108+M112+M116+M120+M124+M128+M132+M136+M140</f>
      </c>
    </row>
    <row r="104" spans="1:16" ht="12.75">
      <c r="A104" t="s">
        <v>49</v>
      </c>
      <c s="34" t="s">
        <v>151</v>
      </c>
      <c s="34" t="s">
        <v>2991</v>
      </c>
      <c s="35" t="s">
        <v>5</v>
      </c>
      <c s="6" t="s">
        <v>2992</v>
      </c>
      <c s="36" t="s">
        <v>297</v>
      </c>
      <c s="37">
        <v>106.823</v>
      </c>
      <c s="36">
        <v>0</v>
      </c>
      <c s="36">
        <f>ROUND(G104*H104,6)</f>
      </c>
      <c r="L104" s="38">
        <v>0</v>
      </c>
      <c s="32">
        <f>ROUND(ROUND(L104,2)*ROUND(G104,3),2)</f>
      </c>
      <c s="36" t="s">
        <v>54</v>
      </c>
      <c>
        <f>(M104*21)/100</f>
      </c>
      <c t="s">
        <v>27</v>
      </c>
    </row>
    <row r="105" spans="1:5" ht="25.5">
      <c r="A105" s="35" t="s">
        <v>55</v>
      </c>
      <c r="E105" s="39" t="s">
        <v>2993</v>
      </c>
    </row>
    <row r="106" spans="1:5" ht="38.25">
      <c r="A106" s="35" t="s">
        <v>57</v>
      </c>
      <c r="E106" s="40" t="s">
        <v>2994</v>
      </c>
    </row>
    <row r="107" spans="1:5" ht="409.5">
      <c r="A107" t="s">
        <v>59</v>
      </c>
      <c r="E107" s="39" t="s">
        <v>2995</v>
      </c>
    </row>
    <row r="108" spans="1:16" ht="12.75">
      <c r="A108" t="s">
        <v>49</v>
      </c>
      <c s="34" t="s">
        <v>155</v>
      </c>
      <c s="34" t="s">
        <v>2996</v>
      </c>
      <c s="35" t="s">
        <v>5</v>
      </c>
      <c s="6" t="s">
        <v>2997</v>
      </c>
      <c s="36" t="s">
        <v>332</v>
      </c>
      <c s="37">
        <v>12.24</v>
      </c>
      <c s="36">
        <v>0</v>
      </c>
      <c s="36">
        <f>ROUND(G108*H108,6)</f>
      </c>
      <c r="L108" s="38">
        <v>0</v>
      </c>
      <c s="32">
        <f>ROUND(ROUND(L108,2)*ROUND(G108,3),2)</f>
      </c>
      <c s="36" t="s">
        <v>54</v>
      </c>
      <c>
        <f>(M108*21)/100</f>
      </c>
      <c t="s">
        <v>27</v>
      </c>
    </row>
    <row r="109" spans="1:5" ht="12.75">
      <c r="A109" s="35" t="s">
        <v>55</v>
      </c>
      <c r="E109" s="39" t="s">
        <v>2998</v>
      </c>
    </row>
    <row r="110" spans="1:5" ht="38.25">
      <c r="A110" s="35" t="s">
        <v>57</v>
      </c>
      <c r="E110" s="40" t="s">
        <v>2999</v>
      </c>
    </row>
    <row r="111" spans="1:5" ht="267.75">
      <c r="A111" t="s">
        <v>59</v>
      </c>
      <c r="E111" s="39" t="s">
        <v>3000</v>
      </c>
    </row>
    <row r="112" spans="1:16" ht="12.75">
      <c r="A112" t="s">
        <v>49</v>
      </c>
      <c s="34" t="s">
        <v>159</v>
      </c>
      <c s="34" t="s">
        <v>2694</v>
      </c>
      <c s="35" t="s">
        <v>5</v>
      </c>
      <c s="6" t="s">
        <v>2695</v>
      </c>
      <c s="36" t="s">
        <v>53</v>
      </c>
      <c s="37">
        <v>778.5</v>
      </c>
      <c s="36">
        <v>0</v>
      </c>
      <c s="36">
        <f>ROUND(G112*H112,6)</f>
      </c>
      <c r="L112" s="38">
        <v>0</v>
      </c>
      <c s="32">
        <f>ROUND(ROUND(L112,2)*ROUND(G112,3),2)</f>
      </c>
      <c s="36" t="s">
        <v>54</v>
      </c>
      <c>
        <f>(M112*21)/100</f>
      </c>
      <c t="s">
        <v>27</v>
      </c>
    </row>
    <row r="113" spans="1:5" ht="25.5">
      <c r="A113" s="35" t="s">
        <v>55</v>
      </c>
      <c r="E113" s="39" t="s">
        <v>2696</v>
      </c>
    </row>
    <row r="114" spans="1:5" ht="38.25">
      <c r="A114" s="35" t="s">
        <v>57</v>
      </c>
      <c r="E114" s="40" t="s">
        <v>3001</v>
      </c>
    </row>
    <row r="115" spans="1:5" ht="51">
      <c r="A115" t="s">
        <v>59</v>
      </c>
      <c r="E115" s="39" t="s">
        <v>2698</v>
      </c>
    </row>
    <row r="116" spans="1:16" ht="25.5">
      <c r="A116" t="s">
        <v>49</v>
      </c>
      <c s="34" t="s">
        <v>163</v>
      </c>
      <c s="34" t="s">
        <v>2699</v>
      </c>
      <c s="35" t="s">
        <v>5</v>
      </c>
      <c s="6" t="s">
        <v>2700</v>
      </c>
      <c s="36" t="s">
        <v>53</v>
      </c>
      <c s="37">
        <v>583.5</v>
      </c>
      <c s="36">
        <v>0</v>
      </c>
      <c s="36">
        <f>ROUND(G116*H116,6)</f>
      </c>
      <c r="L116" s="38">
        <v>0</v>
      </c>
      <c s="32">
        <f>ROUND(ROUND(L116,2)*ROUND(G116,3),2)</f>
      </c>
      <c s="36" t="s">
        <v>54</v>
      </c>
      <c>
        <f>(M116*21)/100</f>
      </c>
      <c t="s">
        <v>27</v>
      </c>
    </row>
    <row r="117" spans="1:5" ht="25.5">
      <c r="A117" s="35" t="s">
        <v>55</v>
      </c>
      <c r="E117" s="39" t="s">
        <v>3002</v>
      </c>
    </row>
    <row r="118" spans="1:5" ht="38.25">
      <c r="A118" s="35" t="s">
        <v>57</v>
      </c>
      <c r="E118" s="40" t="s">
        <v>3003</v>
      </c>
    </row>
    <row r="119" spans="1:5" ht="63.75">
      <c r="A119" t="s">
        <v>59</v>
      </c>
      <c r="E119" s="39" t="s">
        <v>2702</v>
      </c>
    </row>
    <row r="120" spans="1:16" ht="12.75">
      <c r="A120" t="s">
        <v>49</v>
      </c>
      <c s="34" t="s">
        <v>167</v>
      </c>
      <c s="34" t="s">
        <v>2703</v>
      </c>
      <c s="35" t="s">
        <v>5</v>
      </c>
      <c s="6" t="s">
        <v>2704</v>
      </c>
      <c s="36" t="s">
        <v>53</v>
      </c>
      <c s="37">
        <v>318.66</v>
      </c>
      <c s="36">
        <v>0</v>
      </c>
      <c s="36">
        <f>ROUND(G120*H120,6)</f>
      </c>
      <c r="L120" s="38">
        <v>0</v>
      </c>
      <c s="32">
        <f>ROUND(ROUND(L120,2)*ROUND(G120,3),2)</f>
      </c>
      <c s="36" t="s">
        <v>54</v>
      </c>
      <c>
        <f>(M120*21)/100</f>
      </c>
      <c t="s">
        <v>27</v>
      </c>
    </row>
    <row r="121" spans="1:5" ht="12.75">
      <c r="A121" s="35" t="s">
        <v>55</v>
      </c>
      <c r="E121" s="39" t="s">
        <v>2705</v>
      </c>
    </row>
    <row r="122" spans="1:5" ht="38.25">
      <c r="A122" s="35" t="s">
        <v>57</v>
      </c>
      <c r="E122" s="40" t="s">
        <v>3004</v>
      </c>
    </row>
    <row r="123" spans="1:5" ht="63.75">
      <c r="A123" t="s">
        <v>59</v>
      </c>
      <c r="E123" s="39" t="s">
        <v>2702</v>
      </c>
    </row>
    <row r="124" spans="1:16" ht="25.5">
      <c r="A124" t="s">
        <v>49</v>
      </c>
      <c s="34" t="s">
        <v>171</v>
      </c>
      <c s="34" t="s">
        <v>2707</v>
      </c>
      <c s="35" t="s">
        <v>5</v>
      </c>
      <c s="6" t="s">
        <v>2708</v>
      </c>
      <c s="36" t="s">
        <v>53</v>
      </c>
      <c s="37">
        <v>220.12</v>
      </c>
      <c s="36">
        <v>0</v>
      </c>
      <c s="36">
        <f>ROUND(G124*H124,6)</f>
      </c>
      <c r="L124" s="38">
        <v>0</v>
      </c>
      <c s="32">
        <f>ROUND(ROUND(L124,2)*ROUND(G124,3),2)</f>
      </c>
      <c s="36" t="s">
        <v>54</v>
      </c>
      <c>
        <f>(M124*21)/100</f>
      </c>
      <c t="s">
        <v>27</v>
      </c>
    </row>
    <row r="125" spans="1:5" ht="25.5">
      <c r="A125" s="35" t="s">
        <v>55</v>
      </c>
      <c r="E125" s="39" t="s">
        <v>2709</v>
      </c>
    </row>
    <row r="126" spans="1:5" ht="38.25">
      <c r="A126" s="35" t="s">
        <v>57</v>
      </c>
      <c r="E126" s="40" t="s">
        <v>3005</v>
      </c>
    </row>
    <row r="127" spans="1:5" ht="63.75">
      <c r="A127" t="s">
        <v>59</v>
      </c>
      <c r="E127" s="39" t="s">
        <v>2702</v>
      </c>
    </row>
    <row r="128" spans="1:16" ht="12.75">
      <c r="A128" t="s">
        <v>49</v>
      </c>
      <c s="34" t="s">
        <v>175</v>
      </c>
      <c s="34" t="s">
        <v>3006</v>
      </c>
      <c s="35" t="s">
        <v>5</v>
      </c>
      <c s="6" t="s">
        <v>3007</v>
      </c>
      <c s="36" t="s">
        <v>53</v>
      </c>
      <c s="37">
        <v>184</v>
      </c>
      <c s="36">
        <v>0</v>
      </c>
      <c s="36">
        <f>ROUND(G128*H128,6)</f>
      </c>
      <c r="L128" s="38">
        <v>0</v>
      </c>
      <c s="32">
        <f>ROUND(ROUND(L128,2)*ROUND(G128,3),2)</f>
      </c>
      <c s="36" t="s">
        <v>54</v>
      </c>
      <c>
        <f>(M128*21)/100</f>
      </c>
      <c t="s">
        <v>27</v>
      </c>
    </row>
    <row r="129" spans="1:5" ht="25.5">
      <c r="A129" s="35" t="s">
        <v>55</v>
      </c>
      <c r="E129" s="39" t="s">
        <v>3008</v>
      </c>
    </row>
    <row r="130" spans="1:5" ht="38.25">
      <c r="A130" s="35" t="s">
        <v>57</v>
      </c>
      <c r="E130" s="40" t="s">
        <v>3009</v>
      </c>
    </row>
    <row r="131" spans="1:5" ht="191.25">
      <c r="A131" t="s">
        <v>59</v>
      </c>
      <c r="E131" s="39" t="s">
        <v>3010</v>
      </c>
    </row>
    <row r="132" spans="1:16" ht="12.75">
      <c r="A132" t="s">
        <v>49</v>
      </c>
      <c s="34" t="s">
        <v>179</v>
      </c>
      <c s="34" t="s">
        <v>2284</v>
      </c>
      <c s="35" t="s">
        <v>5</v>
      </c>
      <c s="6" t="s">
        <v>2711</v>
      </c>
      <c s="36" t="s">
        <v>318</v>
      </c>
      <c s="37">
        <v>157.5</v>
      </c>
      <c s="36">
        <v>0</v>
      </c>
      <c s="36">
        <f>ROUND(G132*H132,6)</f>
      </c>
      <c r="L132" s="38">
        <v>0</v>
      </c>
      <c s="32">
        <f>ROUND(ROUND(L132,2)*ROUND(G132,3),2)</f>
      </c>
      <c s="36" t="s">
        <v>333</v>
      </c>
      <c>
        <f>(M132*21)/100</f>
      </c>
      <c t="s">
        <v>27</v>
      </c>
    </row>
    <row r="133" spans="1:5" ht="63.75">
      <c r="A133" s="35" t="s">
        <v>55</v>
      </c>
      <c r="E133" s="39" t="s">
        <v>2712</v>
      </c>
    </row>
    <row r="134" spans="1:5" ht="38.25">
      <c r="A134" s="35" t="s">
        <v>57</v>
      </c>
      <c r="E134" s="40" t="s">
        <v>3011</v>
      </c>
    </row>
    <row r="135" spans="1:5" ht="38.25">
      <c r="A135" t="s">
        <v>59</v>
      </c>
      <c r="E135" s="39" t="s">
        <v>2288</v>
      </c>
    </row>
    <row r="136" spans="1:16" ht="12.75">
      <c r="A136" t="s">
        <v>49</v>
      </c>
      <c s="34" t="s">
        <v>183</v>
      </c>
      <c s="34" t="s">
        <v>3012</v>
      </c>
      <c s="35" t="s">
        <v>5</v>
      </c>
      <c s="6" t="s">
        <v>3013</v>
      </c>
      <c s="36" t="s">
        <v>53</v>
      </c>
      <c s="37">
        <v>56</v>
      </c>
      <c s="36">
        <v>0</v>
      </c>
      <c s="36">
        <f>ROUND(G136*H136,6)</f>
      </c>
      <c r="L136" s="38">
        <v>0</v>
      </c>
      <c s="32">
        <f>ROUND(ROUND(L136,2)*ROUND(G136,3),2)</f>
      </c>
      <c s="36" t="s">
        <v>333</v>
      </c>
      <c>
        <f>(M136*21)/100</f>
      </c>
      <c t="s">
        <v>27</v>
      </c>
    </row>
    <row r="137" spans="1:5" ht="25.5">
      <c r="A137" s="35" t="s">
        <v>55</v>
      </c>
      <c r="E137" s="39" t="s">
        <v>3014</v>
      </c>
    </row>
    <row r="138" spans="1:5" ht="38.25">
      <c r="A138" s="35" t="s">
        <v>57</v>
      </c>
      <c r="E138" s="40" t="s">
        <v>3015</v>
      </c>
    </row>
    <row r="139" spans="1:5" ht="12.75">
      <c r="A139" t="s">
        <v>59</v>
      </c>
      <c r="E139" s="39" t="s">
        <v>3016</v>
      </c>
    </row>
    <row r="140" spans="1:16" ht="12.75">
      <c r="A140" t="s">
        <v>49</v>
      </c>
      <c s="34" t="s">
        <v>187</v>
      </c>
      <c s="34" t="s">
        <v>2714</v>
      </c>
      <c s="35" t="s">
        <v>5</v>
      </c>
      <c s="6" t="s">
        <v>2715</v>
      </c>
      <c s="36" t="s">
        <v>332</v>
      </c>
      <c s="37">
        <v>1.718</v>
      </c>
      <c s="36">
        <v>0</v>
      </c>
      <c s="36">
        <f>ROUND(G140*H140,6)</f>
      </c>
      <c r="L140" s="38">
        <v>0</v>
      </c>
      <c s="32">
        <f>ROUND(ROUND(L140,2)*ROUND(G140,3),2)</f>
      </c>
      <c s="36" t="s">
        <v>333</v>
      </c>
      <c>
        <f>(M140*21)/100</f>
      </c>
      <c t="s">
        <v>27</v>
      </c>
    </row>
    <row r="141" spans="1:5" ht="12.75">
      <c r="A141" s="35" t="s">
        <v>55</v>
      </c>
      <c r="E141" s="39" t="s">
        <v>2716</v>
      </c>
    </row>
    <row r="142" spans="1:5" ht="38.25">
      <c r="A142" s="35" t="s">
        <v>57</v>
      </c>
      <c r="E142" s="40" t="s">
        <v>3017</v>
      </c>
    </row>
    <row r="143" spans="1:5" ht="267.75">
      <c r="A143" t="s">
        <v>59</v>
      </c>
      <c r="E143" s="39" t="s">
        <v>2718</v>
      </c>
    </row>
    <row r="144" spans="1:13" ht="12.75">
      <c r="A144" t="s">
        <v>46</v>
      </c>
      <c r="C144" s="31" t="s">
        <v>25</v>
      </c>
      <c r="E144" s="33" t="s">
        <v>2719</v>
      </c>
      <c r="J144" s="32">
        <f>0</f>
      </c>
      <c s="32">
        <f>0</f>
      </c>
      <c s="32">
        <f>0+L145+L149+L153+L157+L161+L165+L169</f>
      </c>
      <c s="32">
        <f>0+M145+M149+M153+M157+M161+M165+M169</f>
      </c>
    </row>
    <row r="145" spans="1:16" ht="12.75">
      <c r="A145" t="s">
        <v>49</v>
      </c>
      <c s="34" t="s">
        <v>192</v>
      </c>
      <c s="34" t="s">
        <v>2720</v>
      </c>
      <c s="35" t="s">
        <v>5</v>
      </c>
      <c s="6" t="s">
        <v>2721</v>
      </c>
      <c s="36" t="s">
        <v>297</v>
      </c>
      <c s="37">
        <v>17.124</v>
      </c>
      <c s="36">
        <v>0</v>
      </c>
      <c s="36">
        <f>ROUND(G145*H145,6)</f>
      </c>
      <c r="L145" s="38">
        <v>0</v>
      </c>
      <c s="32">
        <f>ROUND(ROUND(L145,2)*ROUND(G145,3),2)</f>
      </c>
      <c s="36" t="s">
        <v>54</v>
      </c>
      <c>
        <f>(M145*21)/100</f>
      </c>
      <c t="s">
        <v>27</v>
      </c>
    </row>
    <row r="146" spans="1:5" ht="12.75">
      <c r="A146" s="35" t="s">
        <v>55</v>
      </c>
      <c r="E146" s="39" t="s">
        <v>3018</v>
      </c>
    </row>
    <row r="147" spans="1:5" ht="38.25">
      <c r="A147" s="35" t="s">
        <v>57</v>
      </c>
      <c r="E147" s="40" t="s">
        <v>3019</v>
      </c>
    </row>
    <row r="148" spans="1:5" ht="408">
      <c r="A148" t="s">
        <v>59</v>
      </c>
      <c r="E148" s="39" t="s">
        <v>2724</v>
      </c>
    </row>
    <row r="149" spans="1:16" ht="12.75">
      <c r="A149" t="s">
        <v>49</v>
      </c>
      <c s="34" t="s">
        <v>196</v>
      </c>
      <c s="34" t="s">
        <v>2725</v>
      </c>
      <c s="35" t="s">
        <v>5</v>
      </c>
      <c s="6" t="s">
        <v>2726</v>
      </c>
      <c s="36" t="s">
        <v>297</v>
      </c>
      <c s="37">
        <v>127.1</v>
      </c>
      <c s="36">
        <v>0</v>
      </c>
      <c s="36">
        <f>ROUND(G149*H149,6)</f>
      </c>
      <c r="L149" s="38">
        <v>0</v>
      </c>
      <c s="32">
        <f>ROUND(ROUND(L149,2)*ROUND(G149,3),2)</f>
      </c>
      <c s="36" t="s">
        <v>54</v>
      </c>
      <c>
        <f>(M149*21)/100</f>
      </c>
      <c t="s">
        <v>27</v>
      </c>
    </row>
    <row r="150" spans="1:5" ht="25.5">
      <c r="A150" s="35" t="s">
        <v>55</v>
      </c>
      <c r="E150" s="39" t="s">
        <v>3020</v>
      </c>
    </row>
    <row r="151" spans="1:5" ht="51">
      <c r="A151" s="35" t="s">
        <v>57</v>
      </c>
      <c r="E151" s="40" t="s">
        <v>3021</v>
      </c>
    </row>
    <row r="152" spans="1:5" ht="395.25">
      <c r="A152" t="s">
        <v>59</v>
      </c>
      <c r="E152" s="39" t="s">
        <v>2729</v>
      </c>
    </row>
    <row r="153" spans="1:16" ht="12.75">
      <c r="A153" t="s">
        <v>49</v>
      </c>
      <c s="34" t="s">
        <v>200</v>
      </c>
      <c s="34" t="s">
        <v>2730</v>
      </c>
      <c s="35" t="s">
        <v>5</v>
      </c>
      <c s="6" t="s">
        <v>2731</v>
      </c>
      <c s="36" t="s">
        <v>332</v>
      </c>
      <c s="37">
        <v>16.583</v>
      </c>
      <c s="36">
        <v>0</v>
      </c>
      <c s="36">
        <f>ROUND(G153*H153,6)</f>
      </c>
      <c r="L153" s="38">
        <v>0</v>
      </c>
      <c s="32">
        <f>ROUND(ROUND(L153,2)*ROUND(G153,3),2)</f>
      </c>
      <c s="36" t="s">
        <v>54</v>
      </c>
      <c>
        <f>(M153*21)/100</f>
      </c>
      <c t="s">
        <v>27</v>
      </c>
    </row>
    <row r="154" spans="1:5" ht="38.25">
      <c r="A154" s="35" t="s">
        <v>55</v>
      </c>
      <c r="E154" s="39" t="s">
        <v>3022</v>
      </c>
    </row>
    <row r="155" spans="1:5" ht="38.25">
      <c r="A155" s="35" t="s">
        <v>57</v>
      </c>
      <c r="E155" s="40" t="s">
        <v>3023</v>
      </c>
    </row>
    <row r="156" spans="1:5" ht="267.75">
      <c r="A156" t="s">
        <v>59</v>
      </c>
      <c r="E156" s="39" t="s">
        <v>2718</v>
      </c>
    </row>
    <row r="157" spans="1:16" ht="12.75">
      <c r="A157" t="s">
        <v>49</v>
      </c>
      <c s="34" t="s">
        <v>204</v>
      </c>
      <c s="34" t="s">
        <v>2734</v>
      </c>
      <c s="35" t="s">
        <v>5</v>
      </c>
      <c s="6" t="s">
        <v>2735</v>
      </c>
      <c s="36" t="s">
        <v>1608</v>
      </c>
      <c s="37">
        <v>2787.47</v>
      </c>
      <c s="36">
        <v>0</v>
      </c>
      <c s="36">
        <f>ROUND(G157*H157,6)</f>
      </c>
      <c r="L157" s="38">
        <v>0</v>
      </c>
      <c s="32">
        <f>ROUND(ROUND(L157,2)*ROUND(G157,3),2)</f>
      </c>
      <c s="36" t="s">
        <v>54</v>
      </c>
      <c>
        <f>(M157*21)/100</f>
      </c>
      <c t="s">
        <v>27</v>
      </c>
    </row>
    <row r="158" spans="1:5" ht="12.75">
      <c r="A158" s="35" t="s">
        <v>55</v>
      </c>
      <c r="E158" s="39" t="s">
        <v>3024</v>
      </c>
    </row>
    <row r="159" spans="1:5" ht="38.25">
      <c r="A159" s="35" t="s">
        <v>57</v>
      </c>
      <c r="E159" s="40" t="s">
        <v>3025</v>
      </c>
    </row>
    <row r="160" spans="1:5" ht="306">
      <c r="A160" t="s">
        <v>59</v>
      </c>
      <c r="E160" s="39" t="s">
        <v>2738</v>
      </c>
    </row>
    <row r="161" spans="1:16" ht="12.75">
      <c r="A161" t="s">
        <v>49</v>
      </c>
      <c s="34" t="s">
        <v>208</v>
      </c>
      <c s="34" t="s">
        <v>2900</v>
      </c>
      <c s="35" t="s">
        <v>5</v>
      </c>
      <c s="6" t="s">
        <v>2901</v>
      </c>
      <c s="36" t="s">
        <v>297</v>
      </c>
      <c s="37">
        <v>58.22</v>
      </c>
      <c s="36">
        <v>0</v>
      </c>
      <c s="36">
        <f>ROUND(G161*H161,6)</f>
      </c>
      <c r="L161" s="38">
        <v>0</v>
      </c>
      <c s="32">
        <f>ROUND(ROUND(L161,2)*ROUND(G161,3),2)</f>
      </c>
      <c s="36" t="s">
        <v>54</v>
      </c>
      <c>
        <f>(M161*21)/100</f>
      </c>
      <c t="s">
        <v>27</v>
      </c>
    </row>
    <row r="162" spans="1:5" ht="12.75">
      <c r="A162" s="35" t="s">
        <v>55</v>
      </c>
      <c r="E162" s="39" t="s">
        <v>3026</v>
      </c>
    </row>
    <row r="163" spans="1:5" ht="38.25">
      <c r="A163" s="35" t="s">
        <v>57</v>
      </c>
      <c r="E163" s="40" t="s">
        <v>3027</v>
      </c>
    </row>
    <row r="164" spans="1:5" ht="395.25">
      <c r="A164" t="s">
        <v>59</v>
      </c>
      <c r="E164" s="39" t="s">
        <v>2729</v>
      </c>
    </row>
    <row r="165" spans="1:16" ht="12.75">
      <c r="A165" t="s">
        <v>49</v>
      </c>
      <c s="34" t="s">
        <v>212</v>
      </c>
      <c s="34" t="s">
        <v>2904</v>
      </c>
      <c s="35" t="s">
        <v>5</v>
      </c>
      <c s="6" t="s">
        <v>2905</v>
      </c>
      <c s="36" t="s">
        <v>332</v>
      </c>
      <c s="37">
        <v>5.485</v>
      </c>
      <c s="36">
        <v>0</v>
      </c>
      <c s="36">
        <f>ROUND(G165*H165,6)</f>
      </c>
      <c r="L165" s="38">
        <v>0</v>
      </c>
      <c s="32">
        <f>ROUND(ROUND(L165,2)*ROUND(G165,3),2)</f>
      </c>
      <c s="36" t="s">
        <v>54</v>
      </c>
      <c>
        <f>(M165*21)/100</f>
      </c>
      <c t="s">
        <v>27</v>
      </c>
    </row>
    <row r="166" spans="1:5" ht="25.5">
      <c r="A166" s="35" t="s">
        <v>55</v>
      </c>
      <c r="E166" s="39" t="s">
        <v>3028</v>
      </c>
    </row>
    <row r="167" spans="1:5" ht="38.25">
      <c r="A167" s="35" t="s">
        <v>57</v>
      </c>
      <c r="E167" s="40" t="s">
        <v>3029</v>
      </c>
    </row>
    <row r="168" spans="1:5" ht="267.75">
      <c r="A168" t="s">
        <v>59</v>
      </c>
      <c r="E168" s="39" t="s">
        <v>2718</v>
      </c>
    </row>
    <row r="169" spans="1:16" ht="12.75">
      <c r="A169" t="s">
        <v>49</v>
      </c>
      <c s="34" t="s">
        <v>216</v>
      </c>
      <c s="34" t="s">
        <v>2739</v>
      </c>
      <c s="35" t="s">
        <v>5</v>
      </c>
      <c s="6" t="s">
        <v>2740</v>
      </c>
      <c s="36" t="s">
        <v>297</v>
      </c>
      <c s="37">
        <v>49.92</v>
      </c>
      <c s="36">
        <v>0</v>
      </c>
      <c s="36">
        <f>ROUND(G169*H169,6)</f>
      </c>
      <c r="L169" s="38">
        <v>0</v>
      </c>
      <c s="32">
        <f>ROUND(ROUND(L169,2)*ROUND(G169,3),2)</f>
      </c>
      <c s="36" t="s">
        <v>333</v>
      </c>
      <c>
        <f>(M169*21)/100</f>
      </c>
      <c t="s">
        <v>27</v>
      </c>
    </row>
    <row r="170" spans="1:5" ht="25.5">
      <c r="A170" s="35" t="s">
        <v>55</v>
      </c>
      <c r="E170" s="39" t="s">
        <v>2741</v>
      </c>
    </row>
    <row r="171" spans="1:5" ht="38.25">
      <c r="A171" s="35" t="s">
        <v>57</v>
      </c>
      <c r="E171" s="40" t="s">
        <v>3030</v>
      </c>
    </row>
    <row r="172" spans="1:5" ht="25.5">
      <c r="A172" t="s">
        <v>59</v>
      </c>
      <c r="E172" s="39" t="s">
        <v>2743</v>
      </c>
    </row>
    <row r="173" spans="1:13" ht="12.75">
      <c r="A173" t="s">
        <v>46</v>
      </c>
      <c r="C173" s="31" t="s">
        <v>67</v>
      </c>
      <c r="E173" s="33" t="s">
        <v>2294</v>
      </c>
      <c r="J173" s="32">
        <f>0</f>
      </c>
      <c s="32">
        <f>0</f>
      </c>
      <c s="32">
        <f>0+L174+L178+L182+L186+L190+L194+L198+L202+L206+L210+L214+L218</f>
      </c>
      <c s="32">
        <f>0+M174+M178+M182+M186+M190+M194+M198+M202+M206+M210+M214+M218</f>
      </c>
    </row>
    <row r="174" spans="1:16" ht="12.75">
      <c r="A174" t="s">
        <v>49</v>
      </c>
      <c s="34" t="s">
        <v>220</v>
      </c>
      <c s="34" t="s">
        <v>2744</v>
      </c>
      <c s="35" t="s">
        <v>5</v>
      </c>
      <c s="6" t="s">
        <v>2745</v>
      </c>
      <c s="36" t="s">
        <v>297</v>
      </c>
      <c s="37">
        <v>218.68</v>
      </c>
      <c s="36">
        <v>0</v>
      </c>
      <c s="36">
        <f>ROUND(G174*H174,6)</f>
      </c>
      <c r="L174" s="38">
        <v>0</v>
      </c>
      <c s="32">
        <f>ROUND(ROUND(L174,2)*ROUND(G174,3),2)</f>
      </c>
      <c s="36" t="s">
        <v>54</v>
      </c>
      <c>
        <f>(M174*21)/100</f>
      </c>
      <c t="s">
        <v>27</v>
      </c>
    </row>
    <row r="175" spans="1:5" ht="12.75">
      <c r="A175" s="35" t="s">
        <v>55</v>
      </c>
      <c r="E175" s="39" t="s">
        <v>3031</v>
      </c>
    </row>
    <row r="176" spans="1:5" ht="38.25">
      <c r="A176" s="35" t="s">
        <v>57</v>
      </c>
      <c r="E176" s="40" t="s">
        <v>3032</v>
      </c>
    </row>
    <row r="177" spans="1:5" ht="395.25">
      <c r="A177" t="s">
        <v>59</v>
      </c>
      <c r="E177" s="39" t="s">
        <v>2729</v>
      </c>
    </row>
    <row r="178" spans="1:16" ht="12.75">
      <c r="A178" t="s">
        <v>49</v>
      </c>
      <c s="34" t="s">
        <v>223</v>
      </c>
      <c s="34" t="s">
        <v>2748</v>
      </c>
      <c s="35" t="s">
        <v>5</v>
      </c>
      <c s="6" t="s">
        <v>2749</v>
      </c>
      <c s="36" t="s">
        <v>332</v>
      </c>
      <c s="37">
        <v>20.136</v>
      </c>
      <c s="36">
        <v>0</v>
      </c>
      <c s="36">
        <f>ROUND(G178*H178,6)</f>
      </c>
      <c r="L178" s="38">
        <v>0</v>
      </c>
      <c s="32">
        <f>ROUND(ROUND(L178,2)*ROUND(G178,3),2)</f>
      </c>
      <c s="36" t="s">
        <v>54</v>
      </c>
      <c>
        <f>(M178*21)/100</f>
      </c>
      <c t="s">
        <v>27</v>
      </c>
    </row>
    <row r="179" spans="1:5" ht="25.5">
      <c r="A179" s="35" t="s">
        <v>55</v>
      </c>
      <c r="E179" s="39" t="s">
        <v>2750</v>
      </c>
    </row>
    <row r="180" spans="1:5" ht="38.25">
      <c r="A180" s="35" t="s">
        <v>57</v>
      </c>
      <c r="E180" s="40" t="s">
        <v>3033</v>
      </c>
    </row>
    <row r="181" spans="1:5" ht="267.75">
      <c r="A181" t="s">
        <v>59</v>
      </c>
      <c r="E181" s="39" t="s">
        <v>2752</v>
      </c>
    </row>
    <row r="182" spans="1:16" ht="12.75">
      <c r="A182" t="s">
        <v>49</v>
      </c>
      <c s="34" t="s">
        <v>227</v>
      </c>
      <c s="34" t="s">
        <v>2753</v>
      </c>
      <c s="35" t="s">
        <v>5</v>
      </c>
      <c s="6" t="s">
        <v>2754</v>
      </c>
      <c s="36" t="s">
        <v>332</v>
      </c>
      <c s="37">
        <v>133.65</v>
      </c>
      <c s="36">
        <v>0</v>
      </c>
      <c s="36">
        <f>ROUND(G182*H182,6)</f>
      </c>
      <c r="L182" s="38">
        <v>0</v>
      </c>
      <c s="32">
        <f>ROUND(ROUND(L182,2)*ROUND(G182,3),2)</f>
      </c>
      <c s="36" t="s">
        <v>54</v>
      </c>
      <c>
        <f>(M182*21)/100</f>
      </c>
      <c t="s">
        <v>27</v>
      </c>
    </row>
    <row r="183" spans="1:5" ht="12.75">
      <c r="A183" s="35" t="s">
        <v>55</v>
      </c>
      <c r="E183" s="39" t="s">
        <v>3034</v>
      </c>
    </row>
    <row r="184" spans="1:5" ht="38.25">
      <c r="A184" s="35" t="s">
        <v>57</v>
      </c>
      <c r="E184" s="40" t="s">
        <v>3035</v>
      </c>
    </row>
    <row r="185" spans="1:5" ht="306">
      <c r="A185" t="s">
        <v>59</v>
      </c>
      <c r="E185" s="39" t="s">
        <v>2738</v>
      </c>
    </row>
    <row r="186" spans="1:16" ht="12.75">
      <c r="A186" t="s">
        <v>49</v>
      </c>
      <c s="34" t="s">
        <v>234</v>
      </c>
      <c s="34" t="s">
        <v>2757</v>
      </c>
      <c s="35" t="s">
        <v>5</v>
      </c>
      <c s="6" t="s">
        <v>2758</v>
      </c>
      <c s="36" t="s">
        <v>297</v>
      </c>
      <c s="37">
        <v>25.76</v>
      </c>
      <c s="36">
        <v>0</v>
      </c>
      <c s="36">
        <f>ROUND(G186*H186,6)</f>
      </c>
      <c r="L186" s="38">
        <v>0</v>
      </c>
      <c s="32">
        <f>ROUND(ROUND(L186,2)*ROUND(G186,3),2)</f>
      </c>
      <c s="36" t="s">
        <v>54</v>
      </c>
      <c>
        <f>(M186*21)/100</f>
      </c>
      <c t="s">
        <v>27</v>
      </c>
    </row>
    <row r="187" spans="1:5" ht="12.75">
      <c r="A187" s="35" t="s">
        <v>55</v>
      </c>
      <c r="E187" s="39" t="s">
        <v>3036</v>
      </c>
    </row>
    <row r="188" spans="1:5" ht="38.25">
      <c r="A188" s="35" t="s">
        <v>57</v>
      </c>
      <c r="E188" s="40" t="s">
        <v>3037</v>
      </c>
    </row>
    <row r="189" spans="1:5" ht="395.25">
      <c r="A189" t="s">
        <v>59</v>
      </c>
      <c r="E189" s="39" t="s">
        <v>2729</v>
      </c>
    </row>
    <row r="190" spans="1:16" ht="12.75">
      <c r="A190" t="s">
        <v>49</v>
      </c>
      <c s="34" t="s">
        <v>238</v>
      </c>
      <c s="34" t="s">
        <v>2910</v>
      </c>
      <c s="35" t="s">
        <v>5</v>
      </c>
      <c s="6" t="s">
        <v>2911</v>
      </c>
      <c s="36" t="s">
        <v>297</v>
      </c>
      <c s="37">
        <v>5.109</v>
      </c>
      <c s="36">
        <v>0</v>
      </c>
      <c s="36">
        <f>ROUND(G190*H190,6)</f>
      </c>
      <c r="L190" s="38">
        <v>0</v>
      </c>
      <c s="32">
        <f>ROUND(ROUND(L190,2)*ROUND(G190,3),2)</f>
      </c>
      <c s="36" t="s">
        <v>54</v>
      </c>
      <c>
        <f>(M190*21)/100</f>
      </c>
      <c t="s">
        <v>27</v>
      </c>
    </row>
    <row r="191" spans="1:5" ht="12.75">
      <c r="A191" s="35" t="s">
        <v>55</v>
      </c>
      <c r="E191" s="39" t="s">
        <v>3038</v>
      </c>
    </row>
    <row r="192" spans="1:5" ht="38.25">
      <c r="A192" s="35" t="s">
        <v>57</v>
      </c>
      <c r="E192" s="40" t="s">
        <v>3039</v>
      </c>
    </row>
    <row r="193" spans="1:5" ht="395.25">
      <c r="A193" t="s">
        <v>59</v>
      </c>
      <c r="E193" s="39" t="s">
        <v>2729</v>
      </c>
    </row>
    <row r="194" spans="1:16" ht="12.75">
      <c r="A194" t="s">
        <v>49</v>
      </c>
      <c s="34" t="s">
        <v>242</v>
      </c>
      <c s="34" t="s">
        <v>2761</v>
      </c>
      <c s="35" t="s">
        <v>5</v>
      </c>
      <c s="6" t="s">
        <v>2762</v>
      </c>
      <c s="36" t="s">
        <v>297</v>
      </c>
      <c s="37">
        <v>197.08</v>
      </c>
      <c s="36">
        <v>0</v>
      </c>
      <c s="36">
        <f>ROUND(G194*H194,6)</f>
      </c>
      <c r="L194" s="38">
        <v>0</v>
      </c>
      <c s="32">
        <f>ROUND(ROUND(L194,2)*ROUND(G194,3),2)</f>
      </c>
      <c s="36" t="s">
        <v>54</v>
      </c>
      <c>
        <f>(M194*21)/100</f>
      </c>
      <c t="s">
        <v>27</v>
      </c>
    </row>
    <row r="195" spans="1:5" ht="12.75">
      <c r="A195" s="35" t="s">
        <v>55</v>
      </c>
      <c r="E195" s="39" t="s">
        <v>2763</v>
      </c>
    </row>
    <row r="196" spans="1:5" ht="38.25">
      <c r="A196" s="35" t="s">
        <v>57</v>
      </c>
      <c r="E196" s="40" t="s">
        <v>3040</v>
      </c>
    </row>
    <row r="197" spans="1:5" ht="395.25">
      <c r="A197" t="s">
        <v>59</v>
      </c>
      <c r="E197" s="39" t="s">
        <v>2729</v>
      </c>
    </row>
    <row r="198" spans="1:16" ht="12.75">
      <c r="A198" t="s">
        <v>49</v>
      </c>
      <c s="34" t="s">
        <v>246</v>
      </c>
      <c s="34" t="s">
        <v>2765</v>
      </c>
      <c s="35" t="s">
        <v>5</v>
      </c>
      <c s="6" t="s">
        <v>2766</v>
      </c>
      <c s="36" t="s">
        <v>53</v>
      </c>
      <c s="37">
        <v>45.2</v>
      </c>
      <c s="36">
        <v>0</v>
      </c>
      <c s="36">
        <f>ROUND(G198*H198,6)</f>
      </c>
      <c r="L198" s="38">
        <v>0</v>
      </c>
      <c s="32">
        <f>ROUND(ROUND(L198,2)*ROUND(G198,3),2)</f>
      </c>
      <c s="36" t="s">
        <v>333</v>
      </c>
      <c>
        <f>(M198*21)/100</f>
      </c>
      <c t="s">
        <v>27</v>
      </c>
    </row>
    <row r="199" spans="1:5" ht="25.5">
      <c r="A199" s="35" t="s">
        <v>55</v>
      </c>
      <c r="E199" s="39" t="s">
        <v>2767</v>
      </c>
    </row>
    <row r="200" spans="1:5" ht="38.25">
      <c r="A200" s="35" t="s">
        <v>57</v>
      </c>
      <c r="E200" s="40" t="s">
        <v>3041</v>
      </c>
    </row>
    <row r="201" spans="1:5" ht="306">
      <c r="A201" t="s">
        <v>59</v>
      </c>
      <c r="E201" s="39" t="s">
        <v>2738</v>
      </c>
    </row>
    <row r="202" spans="1:16" ht="12.75">
      <c r="A202" t="s">
        <v>49</v>
      </c>
      <c s="34" t="s">
        <v>250</v>
      </c>
      <c s="34" t="s">
        <v>2769</v>
      </c>
      <c s="35" t="s">
        <v>5</v>
      </c>
      <c s="6" t="s">
        <v>2770</v>
      </c>
      <c s="36" t="s">
        <v>53</v>
      </c>
      <c s="37">
        <v>70.5</v>
      </c>
      <c s="36">
        <v>0</v>
      </c>
      <c s="36">
        <f>ROUND(G202*H202,6)</f>
      </c>
      <c r="L202" s="38">
        <v>0</v>
      </c>
      <c s="32">
        <f>ROUND(ROUND(L202,2)*ROUND(G202,3),2)</f>
      </c>
      <c s="36" t="s">
        <v>333</v>
      </c>
      <c>
        <f>(M202*21)/100</f>
      </c>
      <c t="s">
        <v>27</v>
      </c>
    </row>
    <row r="203" spans="1:5" ht="12.75">
      <c r="A203" s="35" t="s">
        <v>55</v>
      </c>
      <c r="E203" s="39" t="s">
        <v>2771</v>
      </c>
    </row>
    <row r="204" spans="1:5" ht="38.25">
      <c r="A204" s="35" t="s">
        <v>57</v>
      </c>
      <c r="E204" s="40" t="s">
        <v>3042</v>
      </c>
    </row>
    <row r="205" spans="1:5" ht="395.25">
      <c r="A205" t="s">
        <v>59</v>
      </c>
      <c r="E205" s="39" t="s">
        <v>2729</v>
      </c>
    </row>
    <row r="206" spans="1:16" ht="12.75">
      <c r="A206" t="s">
        <v>49</v>
      </c>
      <c s="34" t="s">
        <v>254</v>
      </c>
      <c s="34" t="s">
        <v>2773</v>
      </c>
      <c s="35" t="s">
        <v>5</v>
      </c>
      <c s="6" t="s">
        <v>2774</v>
      </c>
      <c s="36" t="s">
        <v>297</v>
      </c>
      <c s="37">
        <v>79.736</v>
      </c>
      <c s="36">
        <v>0</v>
      </c>
      <c s="36">
        <f>ROUND(G206*H206,6)</f>
      </c>
      <c r="L206" s="38">
        <v>0</v>
      </c>
      <c s="32">
        <f>ROUND(ROUND(L206,2)*ROUND(G206,3),2)</f>
      </c>
      <c s="36" t="s">
        <v>333</v>
      </c>
      <c>
        <f>(M206*21)/100</f>
      </c>
      <c t="s">
        <v>27</v>
      </c>
    </row>
    <row r="207" spans="1:5" ht="25.5">
      <c r="A207" s="35" t="s">
        <v>55</v>
      </c>
      <c r="E207" s="39" t="s">
        <v>2775</v>
      </c>
    </row>
    <row r="208" spans="1:5" ht="38.25">
      <c r="A208" s="35" t="s">
        <v>57</v>
      </c>
      <c r="E208" s="40" t="s">
        <v>3043</v>
      </c>
    </row>
    <row r="209" spans="1:5" ht="51">
      <c r="A209" t="s">
        <v>59</v>
      </c>
      <c r="E209" s="39" t="s">
        <v>2777</v>
      </c>
    </row>
    <row r="210" spans="1:16" ht="12.75">
      <c r="A210" t="s">
        <v>49</v>
      </c>
      <c s="34" t="s">
        <v>258</v>
      </c>
      <c s="34" t="s">
        <v>2778</v>
      </c>
      <c s="35" t="s">
        <v>5</v>
      </c>
      <c s="6" t="s">
        <v>2779</v>
      </c>
      <c s="36" t="s">
        <v>297</v>
      </c>
      <c s="37">
        <v>319.91</v>
      </c>
      <c s="36">
        <v>0</v>
      </c>
      <c s="36">
        <f>ROUND(G210*H210,6)</f>
      </c>
      <c r="L210" s="38">
        <v>0</v>
      </c>
      <c s="32">
        <f>ROUND(ROUND(L210,2)*ROUND(G210,3),2)</f>
      </c>
      <c s="36" t="s">
        <v>333</v>
      </c>
      <c>
        <f>(M210*21)/100</f>
      </c>
      <c t="s">
        <v>27</v>
      </c>
    </row>
    <row r="211" spans="1:5" ht="25.5">
      <c r="A211" s="35" t="s">
        <v>55</v>
      </c>
      <c r="E211" s="39" t="s">
        <v>3044</v>
      </c>
    </row>
    <row r="212" spans="1:5" ht="38.25">
      <c r="A212" s="35" t="s">
        <v>57</v>
      </c>
      <c r="E212" s="40" t="s">
        <v>3045</v>
      </c>
    </row>
    <row r="213" spans="1:5" ht="51">
      <c r="A213" t="s">
        <v>59</v>
      </c>
      <c r="E213" s="39" t="s">
        <v>2782</v>
      </c>
    </row>
    <row r="214" spans="1:16" ht="12.75">
      <c r="A214" t="s">
        <v>49</v>
      </c>
      <c s="34" t="s">
        <v>262</v>
      </c>
      <c s="34" t="s">
        <v>2783</v>
      </c>
      <c s="35" t="s">
        <v>5</v>
      </c>
      <c s="6" t="s">
        <v>2784</v>
      </c>
      <c s="36" t="s">
        <v>297</v>
      </c>
      <c s="37">
        <v>730</v>
      </c>
      <c s="36">
        <v>0</v>
      </c>
      <c s="36">
        <f>ROUND(G214*H214,6)</f>
      </c>
      <c r="L214" s="38">
        <v>0</v>
      </c>
      <c s="32">
        <f>ROUND(ROUND(L214,2)*ROUND(G214,3),2)</f>
      </c>
      <c s="36" t="s">
        <v>333</v>
      </c>
      <c>
        <f>(M214*21)/100</f>
      </c>
      <c t="s">
        <v>27</v>
      </c>
    </row>
    <row r="215" spans="1:5" ht="12.75">
      <c r="A215" s="35" t="s">
        <v>55</v>
      </c>
      <c r="E215" s="39" t="s">
        <v>2785</v>
      </c>
    </row>
    <row r="216" spans="1:5" ht="38.25">
      <c r="A216" s="35" t="s">
        <v>57</v>
      </c>
      <c r="E216" s="40" t="s">
        <v>3046</v>
      </c>
    </row>
    <row r="217" spans="1:5" ht="51">
      <c r="A217" t="s">
        <v>59</v>
      </c>
      <c r="E217" s="39" t="s">
        <v>2782</v>
      </c>
    </row>
    <row r="218" spans="1:16" ht="12.75">
      <c r="A218" t="s">
        <v>49</v>
      </c>
      <c s="34" t="s">
        <v>268</v>
      </c>
      <c s="34" t="s">
        <v>2787</v>
      </c>
      <c s="35" t="s">
        <v>5</v>
      </c>
      <c s="6" t="s">
        <v>2788</v>
      </c>
      <c s="36" t="s">
        <v>297</v>
      </c>
      <c s="37">
        <v>105.78</v>
      </c>
      <c s="36">
        <v>0</v>
      </c>
      <c s="36">
        <f>ROUND(G218*H218,6)</f>
      </c>
      <c r="L218" s="38">
        <v>0</v>
      </c>
      <c s="32">
        <f>ROUND(ROUND(L218,2)*ROUND(G218,3),2)</f>
      </c>
      <c s="36" t="s">
        <v>333</v>
      </c>
      <c>
        <f>(M218*21)/100</f>
      </c>
      <c t="s">
        <v>27</v>
      </c>
    </row>
    <row r="219" spans="1:5" ht="38.25">
      <c r="A219" s="35" t="s">
        <v>55</v>
      </c>
      <c r="E219" s="39" t="s">
        <v>2789</v>
      </c>
    </row>
    <row r="220" spans="1:5" ht="38.25">
      <c r="A220" s="35" t="s">
        <v>57</v>
      </c>
      <c r="E220" s="40" t="s">
        <v>3047</v>
      </c>
    </row>
    <row r="221" spans="1:5" ht="51">
      <c r="A221" t="s">
        <v>59</v>
      </c>
      <c r="E221" s="39" t="s">
        <v>2791</v>
      </c>
    </row>
    <row r="222" spans="1:13" ht="12.75">
      <c r="A222" t="s">
        <v>46</v>
      </c>
      <c r="C222" s="31" t="s">
        <v>26</v>
      </c>
      <c r="E222" s="33" t="s">
        <v>2792</v>
      </c>
      <c r="J222" s="32">
        <f>0</f>
      </c>
      <c s="32">
        <f>0</f>
      </c>
      <c s="32">
        <f>0+L223</f>
      </c>
      <c s="32">
        <f>0+M223</f>
      </c>
    </row>
    <row r="223" spans="1:16" ht="12.75">
      <c r="A223" t="s">
        <v>49</v>
      </c>
      <c s="34" t="s">
        <v>274</v>
      </c>
      <c s="34" t="s">
        <v>2793</v>
      </c>
      <c s="35" t="s">
        <v>5</v>
      </c>
      <c s="6" t="s">
        <v>2794</v>
      </c>
      <c s="36" t="s">
        <v>297</v>
      </c>
      <c s="37">
        <v>17.36</v>
      </c>
      <c s="36">
        <v>0</v>
      </c>
      <c s="36">
        <f>ROUND(G223*H223,6)</f>
      </c>
      <c r="L223" s="38">
        <v>0</v>
      </c>
      <c s="32">
        <f>ROUND(ROUND(L223,2)*ROUND(G223,3),2)</f>
      </c>
      <c s="36" t="s">
        <v>54</v>
      </c>
      <c>
        <f>(M223*21)/100</f>
      </c>
      <c t="s">
        <v>27</v>
      </c>
    </row>
    <row r="224" spans="1:5" ht="12.75">
      <c r="A224" s="35" t="s">
        <v>55</v>
      </c>
      <c r="E224" s="39" t="s">
        <v>2795</v>
      </c>
    </row>
    <row r="225" spans="1:5" ht="38.25">
      <c r="A225" s="35" t="s">
        <v>57</v>
      </c>
      <c r="E225" s="40" t="s">
        <v>3048</v>
      </c>
    </row>
    <row r="226" spans="1:5" ht="357">
      <c r="A226" t="s">
        <v>59</v>
      </c>
      <c r="E226" s="39" t="s">
        <v>2797</v>
      </c>
    </row>
    <row r="227" spans="1:13" ht="12.75">
      <c r="A227" t="s">
        <v>46</v>
      </c>
      <c r="C227" s="31" t="s">
        <v>80</v>
      </c>
      <c r="E227" s="33" t="s">
        <v>2352</v>
      </c>
      <c r="J227" s="32">
        <f>0</f>
      </c>
      <c s="32">
        <f>0</f>
      </c>
      <c s="32">
        <f>0+L228+L232+L236</f>
      </c>
      <c s="32">
        <f>0+M228+M232+M236</f>
      </c>
    </row>
    <row r="228" spans="1:16" ht="25.5">
      <c r="A228" t="s">
        <v>49</v>
      </c>
      <c s="34" t="s">
        <v>279</v>
      </c>
      <c s="34" t="s">
        <v>2798</v>
      </c>
      <c s="35" t="s">
        <v>5</v>
      </c>
      <c s="6" t="s">
        <v>2799</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3049</v>
      </c>
    </row>
    <row r="231" spans="1:5" ht="204">
      <c r="A231" t="s">
        <v>59</v>
      </c>
      <c r="E231" s="39" t="s">
        <v>2801</v>
      </c>
    </row>
    <row r="232" spans="1:16" ht="25.5">
      <c r="A232" t="s">
        <v>49</v>
      </c>
      <c s="34" t="s">
        <v>282</v>
      </c>
      <c s="34" t="s">
        <v>2802</v>
      </c>
      <c s="35" t="s">
        <v>5</v>
      </c>
      <c s="6" t="s">
        <v>2803</v>
      </c>
      <c s="36" t="s">
        <v>318</v>
      </c>
      <c s="37">
        <v>356.688</v>
      </c>
      <c s="36">
        <v>0</v>
      </c>
      <c s="36">
        <f>ROUND(G232*H232,6)</f>
      </c>
      <c r="L232" s="38">
        <v>0</v>
      </c>
      <c s="32">
        <f>ROUND(ROUND(L232,2)*ROUND(G232,3),2)</f>
      </c>
      <c s="36" t="s">
        <v>54</v>
      </c>
      <c>
        <f>(M232*21)/100</f>
      </c>
      <c t="s">
        <v>27</v>
      </c>
    </row>
    <row r="233" spans="1:5" ht="38.25">
      <c r="A233" s="35" t="s">
        <v>55</v>
      </c>
      <c r="E233" s="39" t="s">
        <v>2804</v>
      </c>
    </row>
    <row r="234" spans="1:5" ht="38.25">
      <c r="A234" s="35" t="s">
        <v>57</v>
      </c>
      <c r="E234" s="40" t="s">
        <v>3050</v>
      </c>
    </row>
    <row r="235" spans="1:5" ht="204">
      <c r="A235" t="s">
        <v>59</v>
      </c>
      <c r="E235" s="39" t="s">
        <v>2801</v>
      </c>
    </row>
    <row r="236" spans="1:16" ht="12.75">
      <c r="A236" t="s">
        <v>49</v>
      </c>
      <c s="34" t="s">
        <v>287</v>
      </c>
      <c s="34" t="s">
        <v>2806</v>
      </c>
      <c s="35" t="s">
        <v>5</v>
      </c>
      <c s="6" t="s">
        <v>2807</v>
      </c>
      <c s="36" t="s">
        <v>318</v>
      </c>
      <c s="37">
        <v>347.2</v>
      </c>
      <c s="36">
        <v>0</v>
      </c>
      <c s="36">
        <f>ROUND(G236*H236,6)</f>
      </c>
      <c r="L236" s="38">
        <v>0</v>
      </c>
      <c s="32">
        <f>ROUND(ROUND(L236,2)*ROUND(G236,3),2)</f>
      </c>
      <c s="36" t="s">
        <v>54</v>
      </c>
      <c>
        <f>(M236*21)/100</f>
      </c>
      <c t="s">
        <v>27</v>
      </c>
    </row>
    <row r="237" spans="1:5" ht="25.5">
      <c r="A237" s="35" t="s">
        <v>55</v>
      </c>
      <c r="E237" s="39" t="s">
        <v>2808</v>
      </c>
    </row>
    <row r="238" spans="1:5" ht="38.25">
      <c r="A238" s="35" t="s">
        <v>57</v>
      </c>
      <c r="E238" s="40" t="s">
        <v>3051</v>
      </c>
    </row>
    <row r="239" spans="1:5" ht="216.75">
      <c r="A239" t="s">
        <v>59</v>
      </c>
      <c r="E239" s="39" t="s">
        <v>2810</v>
      </c>
    </row>
    <row r="240" spans="1:13" ht="12.75">
      <c r="A240" t="s">
        <v>46</v>
      </c>
      <c r="C240" s="31" t="s">
        <v>86</v>
      </c>
      <c r="E240" s="33" t="s">
        <v>2357</v>
      </c>
      <c r="J240" s="32">
        <f>0</f>
      </c>
      <c s="32">
        <f>0</f>
      </c>
      <c s="32">
        <f>0+L241</f>
      </c>
      <c s="32">
        <f>0+M241</f>
      </c>
    </row>
    <row r="241" spans="1:16" ht="12.75">
      <c r="A241" t="s">
        <v>49</v>
      </c>
      <c s="34" t="s">
        <v>489</v>
      </c>
      <c s="34" t="s">
        <v>2811</v>
      </c>
      <c s="35" t="s">
        <v>5</v>
      </c>
      <c s="6" t="s">
        <v>2812</v>
      </c>
      <c s="36" t="s">
        <v>53</v>
      </c>
      <c s="37">
        <v>36.6</v>
      </c>
      <c s="36">
        <v>0</v>
      </c>
      <c s="36">
        <f>ROUND(G241*H241,6)</f>
      </c>
      <c r="L241" s="38">
        <v>0</v>
      </c>
      <c s="32">
        <f>ROUND(ROUND(L241,2)*ROUND(G241,3),2)</f>
      </c>
      <c s="36" t="s">
        <v>333</v>
      </c>
      <c>
        <f>(M241*21)/100</f>
      </c>
      <c t="s">
        <v>27</v>
      </c>
    </row>
    <row r="242" spans="1:5" ht="12.75">
      <c r="A242" s="35" t="s">
        <v>55</v>
      </c>
      <c r="E242" s="39" t="s">
        <v>2813</v>
      </c>
    </row>
    <row r="243" spans="1:5" ht="38.25">
      <c r="A243" s="35" t="s">
        <v>57</v>
      </c>
      <c r="E243" s="40" t="s">
        <v>3052</v>
      </c>
    </row>
    <row r="244" spans="1:5" ht="242.25">
      <c r="A244" t="s">
        <v>59</v>
      </c>
      <c r="E244" s="39" t="s">
        <v>2815</v>
      </c>
    </row>
    <row r="245" spans="1:13" ht="12.75">
      <c r="A245" t="s">
        <v>46</v>
      </c>
      <c r="C245" s="31" t="s">
        <v>90</v>
      </c>
      <c r="E245" s="33" t="s">
        <v>2367</v>
      </c>
      <c r="J245" s="32">
        <f>0</f>
      </c>
      <c s="32">
        <f>0</f>
      </c>
      <c s="32">
        <f>0+L246+L250+L254+L258+L262+L266+L270+L274+L278+L282+L286</f>
      </c>
      <c s="32">
        <f>0+M246+M250+M254+M258+M262+M266+M270+M274+M278+M282+M286</f>
      </c>
    </row>
    <row r="246" spans="1:16" ht="12.75">
      <c r="A246" t="s">
        <v>49</v>
      </c>
      <c s="34" t="s">
        <v>492</v>
      </c>
      <c s="34" t="s">
        <v>2816</v>
      </c>
      <c s="35" t="s">
        <v>5</v>
      </c>
      <c s="6" t="s">
        <v>2817</v>
      </c>
      <c s="36" t="s">
        <v>74</v>
      </c>
      <c s="37">
        <v>1</v>
      </c>
      <c s="36">
        <v>0</v>
      </c>
      <c s="36">
        <f>ROUND(G246*H246,6)</f>
      </c>
      <c r="L246" s="38">
        <v>0</v>
      </c>
      <c s="32">
        <f>ROUND(ROUND(L246,2)*ROUND(G246,3),2)</f>
      </c>
      <c s="36" t="s">
        <v>54</v>
      </c>
      <c>
        <f>(M246*21)/100</f>
      </c>
      <c t="s">
        <v>27</v>
      </c>
    </row>
    <row r="247" spans="1:5" ht="12.75">
      <c r="A247" s="35" t="s">
        <v>55</v>
      </c>
      <c r="E247" s="39" t="s">
        <v>5</v>
      </c>
    </row>
    <row r="248" spans="1:5" ht="38.25">
      <c r="A248" s="35" t="s">
        <v>57</v>
      </c>
      <c r="E248" s="40" t="s">
        <v>2818</v>
      </c>
    </row>
    <row r="249" spans="1:5" ht="38.25">
      <c r="A249" t="s">
        <v>59</v>
      </c>
      <c r="E249" s="39" t="s">
        <v>2819</v>
      </c>
    </row>
    <row r="250" spans="1:16" ht="12.75">
      <c r="A250" t="s">
        <v>49</v>
      </c>
      <c s="34" t="s">
        <v>495</v>
      </c>
      <c s="34" t="s">
        <v>2820</v>
      </c>
      <c s="35" t="s">
        <v>5</v>
      </c>
      <c s="6" t="s">
        <v>2821</v>
      </c>
      <c s="36" t="s">
        <v>74</v>
      </c>
      <c s="37">
        <v>1</v>
      </c>
      <c s="36">
        <v>0</v>
      </c>
      <c s="36">
        <f>ROUND(G250*H250,6)</f>
      </c>
      <c r="L250" s="38">
        <v>0</v>
      </c>
      <c s="32">
        <f>ROUND(ROUND(L250,2)*ROUND(G250,3),2)</f>
      </c>
      <c s="36" t="s">
        <v>54</v>
      </c>
      <c>
        <f>(M250*21)/100</f>
      </c>
      <c t="s">
        <v>27</v>
      </c>
    </row>
    <row r="251" spans="1:5" ht="12.75">
      <c r="A251" s="35" t="s">
        <v>55</v>
      </c>
      <c r="E251" s="39" t="s">
        <v>5</v>
      </c>
    </row>
    <row r="252" spans="1:5" ht="38.25">
      <c r="A252" s="35" t="s">
        <v>57</v>
      </c>
      <c r="E252" s="40" t="s">
        <v>2818</v>
      </c>
    </row>
    <row r="253" spans="1:5" ht="38.25">
      <c r="A253" t="s">
        <v>59</v>
      </c>
      <c r="E253" s="39" t="s">
        <v>2822</v>
      </c>
    </row>
    <row r="254" spans="1:16" ht="12.75">
      <c r="A254" t="s">
        <v>49</v>
      </c>
      <c s="34" t="s">
        <v>499</v>
      </c>
      <c s="34" t="s">
        <v>2823</v>
      </c>
      <c s="35" t="s">
        <v>5</v>
      </c>
      <c s="6" t="s">
        <v>2824</v>
      </c>
      <c s="36" t="s">
        <v>318</v>
      </c>
      <c s="37">
        <v>11.4</v>
      </c>
      <c s="36">
        <v>0</v>
      </c>
      <c s="36">
        <f>ROUND(G254*H254,6)</f>
      </c>
      <c r="L254" s="38">
        <v>0</v>
      </c>
      <c s="32">
        <f>ROUND(ROUND(L254,2)*ROUND(G254,3),2)</f>
      </c>
      <c s="36" t="s">
        <v>54</v>
      </c>
      <c>
        <f>(M254*21)/100</f>
      </c>
      <c t="s">
        <v>27</v>
      </c>
    </row>
    <row r="255" spans="1:5" ht="12.75">
      <c r="A255" s="35" t="s">
        <v>55</v>
      </c>
      <c r="E255" s="39" t="s">
        <v>2825</v>
      </c>
    </row>
    <row r="256" spans="1:5" ht="38.25">
      <c r="A256" s="35" t="s">
        <v>57</v>
      </c>
      <c r="E256" s="40" t="s">
        <v>3053</v>
      </c>
    </row>
    <row r="257" spans="1:5" ht="25.5">
      <c r="A257" t="s">
        <v>59</v>
      </c>
      <c r="E257" s="39" t="s">
        <v>2827</v>
      </c>
    </row>
    <row r="258" spans="1:16" ht="12.75">
      <c r="A258" t="s">
        <v>49</v>
      </c>
      <c s="34" t="s">
        <v>502</v>
      </c>
      <c s="34" t="s">
        <v>2828</v>
      </c>
      <c s="35" t="s">
        <v>5</v>
      </c>
      <c s="6" t="s">
        <v>2829</v>
      </c>
      <c s="36" t="s">
        <v>53</v>
      </c>
      <c s="37">
        <v>28</v>
      </c>
      <c s="36">
        <v>0</v>
      </c>
      <c s="36">
        <f>ROUND(G258*H258,6)</f>
      </c>
      <c r="L258" s="38">
        <v>0</v>
      </c>
      <c s="32">
        <f>ROUND(ROUND(L258,2)*ROUND(G258,3),2)</f>
      </c>
      <c s="36" t="s">
        <v>54</v>
      </c>
      <c>
        <f>(M258*21)/100</f>
      </c>
      <c t="s">
        <v>27</v>
      </c>
    </row>
    <row r="259" spans="1:5" ht="25.5">
      <c r="A259" s="35" t="s">
        <v>55</v>
      </c>
      <c r="E259" s="39" t="s">
        <v>3054</v>
      </c>
    </row>
    <row r="260" spans="1:5" ht="38.25">
      <c r="A260" s="35" t="s">
        <v>57</v>
      </c>
      <c r="E260" s="40" t="s">
        <v>3055</v>
      </c>
    </row>
    <row r="261" spans="1:5" ht="25.5">
      <c r="A261" t="s">
        <v>59</v>
      </c>
      <c r="E261" s="39" t="s">
        <v>2832</v>
      </c>
    </row>
    <row r="262" spans="1:16" ht="12.75">
      <c r="A262" t="s">
        <v>49</v>
      </c>
      <c s="34" t="s">
        <v>506</v>
      </c>
      <c s="34" t="s">
        <v>3056</v>
      </c>
      <c s="35" t="s">
        <v>5</v>
      </c>
      <c s="6" t="s">
        <v>3057</v>
      </c>
      <c s="36" t="s">
        <v>74</v>
      </c>
      <c s="37">
        <v>8</v>
      </c>
      <c s="36">
        <v>0</v>
      </c>
      <c s="36">
        <f>ROUND(G262*H262,6)</f>
      </c>
      <c r="L262" s="38">
        <v>0</v>
      </c>
      <c s="32">
        <f>ROUND(ROUND(L262,2)*ROUND(G262,3),2)</f>
      </c>
      <c s="36" t="s">
        <v>54</v>
      </c>
      <c>
        <f>(M262*21)/100</f>
      </c>
      <c t="s">
        <v>27</v>
      </c>
    </row>
    <row r="263" spans="1:5" ht="25.5">
      <c r="A263" s="35" t="s">
        <v>55</v>
      </c>
      <c r="E263" s="39" t="s">
        <v>3058</v>
      </c>
    </row>
    <row r="264" spans="1:5" ht="38.25">
      <c r="A264" s="35" t="s">
        <v>57</v>
      </c>
      <c r="E264" s="40" t="s">
        <v>3059</v>
      </c>
    </row>
    <row r="265" spans="1:5" ht="280.5">
      <c r="A265" t="s">
        <v>59</v>
      </c>
      <c r="E265" s="39" t="s">
        <v>3060</v>
      </c>
    </row>
    <row r="266" spans="1:16" ht="12.75">
      <c r="A266" t="s">
        <v>49</v>
      </c>
      <c s="34" t="s">
        <v>510</v>
      </c>
      <c s="34" t="s">
        <v>2833</v>
      </c>
      <c s="35" t="s">
        <v>5</v>
      </c>
      <c s="6" t="s">
        <v>2834</v>
      </c>
      <c s="36" t="s">
        <v>2835</v>
      </c>
      <c s="37">
        <v>188.16</v>
      </c>
      <c s="36">
        <v>0</v>
      </c>
      <c s="36">
        <f>ROUND(G266*H266,6)</f>
      </c>
      <c r="L266" s="38">
        <v>0</v>
      </c>
      <c s="32">
        <f>ROUND(ROUND(L266,2)*ROUND(G266,3),2)</f>
      </c>
      <c s="36" t="s">
        <v>54</v>
      </c>
      <c>
        <f>(M266*21)/100</f>
      </c>
      <c t="s">
        <v>27</v>
      </c>
    </row>
    <row r="267" spans="1:5" ht="12.75">
      <c r="A267" s="35" t="s">
        <v>55</v>
      </c>
      <c r="E267" s="39" t="s">
        <v>2836</v>
      </c>
    </row>
    <row r="268" spans="1:5" ht="38.25">
      <c r="A268" s="35" t="s">
        <v>57</v>
      </c>
      <c r="E268" s="40" t="s">
        <v>3061</v>
      </c>
    </row>
    <row r="269" spans="1:5" ht="25.5">
      <c r="A269" t="s">
        <v>59</v>
      </c>
      <c r="E269" s="39" t="s">
        <v>2838</v>
      </c>
    </row>
    <row r="270" spans="1:16" ht="12.75">
      <c r="A270" t="s">
        <v>49</v>
      </c>
      <c s="34" t="s">
        <v>514</v>
      </c>
      <c s="34" t="s">
        <v>1809</v>
      </c>
      <c s="35" t="s">
        <v>5</v>
      </c>
      <c s="6" t="s">
        <v>1810</v>
      </c>
      <c s="36" t="s">
        <v>297</v>
      </c>
      <c s="37">
        <v>193.6</v>
      </c>
      <c s="36">
        <v>0</v>
      </c>
      <c s="36">
        <f>ROUND(G270*H270,6)</f>
      </c>
      <c r="L270" s="38">
        <v>0</v>
      </c>
      <c s="32">
        <f>ROUND(ROUND(L270,2)*ROUND(G270,3),2)</f>
      </c>
      <c s="36" t="s">
        <v>54</v>
      </c>
      <c>
        <f>(M270*21)/100</f>
      </c>
      <c t="s">
        <v>27</v>
      </c>
    </row>
    <row r="271" spans="1:5" ht="12.75">
      <c r="A271" s="35" t="s">
        <v>55</v>
      </c>
      <c r="E271" s="39" t="s">
        <v>2839</v>
      </c>
    </row>
    <row r="272" spans="1:5" ht="38.25">
      <c r="A272" s="35" t="s">
        <v>57</v>
      </c>
      <c r="E272" s="40" t="s">
        <v>3062</v>
      </c>
    </row>
    <row r="273" spans="1:5" ht="102">
      <c r="A273" t="s">
        <v>59</v>
      </c>
      <c r="E273" s="39" t="s">
        <v>1811</v>
      </c>
    </row>
    <row r="274" spans="1:16" ht="12.75">
      <c r="A274" t="s">
        <v>49</v>
      </c>
      <c s="34" t="s">
        <v>518</v>
      </c>
      <c s="34" t="s">
        <v>2841</v>
      </c>
      <c s="35" t="s">
        <v>5</v>
      </c>
      <c s="6" t="s">
        <v>2842</v>
      </c>
      <c s="36" t="s">
        <v>74</v>
      </c>
      <c s="37">
        <v>2</v>
      </c>
      <c s="36">
        <v>0</v>
      </c>
      <c s="36">
        <f>ROUND(G274*H274,6)</f>
      </c>
      <c r="L274" s="38">
        <v>0</v>
      </c>
      <c s="32">
        <f>ROUND(ROUND(L274,2)*ROUND(G274,3),2)</f>
      </c>
      <c s="36" t="s">
        <v>333</v>
      </c>
      <c>
        <f>(M274*21)/100</f>
      </c>
      <c t="s">
        <v>27</v>
      </c>
    </row>
    <row r="275" spans="1:5" ht="12.75">
      <c r="A275" s="35" t="s">
        <v>55</v>
      </c>
      <c r="E275" s="39" t="s">
        <v>2843</v>
      </c>
    </row>
    <row r="276" spans="1:5" ht="38.25">
      <c r="A276" s="35" t="s">
        <v>57</v>
      </c>
      <c r="E276" s="40" t="s">
        <v>2366</v>
      </c>
    </row>
    <row r="277" spans="1:5" ht="38.25">
      <c r="A277" t="s">
        <v>59</v>
      </c>
      <c r="E277" s="39" t="s">
        <v>2822</v>
      </c>
    </row>
    <row r="278" spans="1:16" ht="12.75">
      <c r="A278" t="s">
        <v>49</v>
      </c>
      <c s="34" t="s">
        <v>522</v>
      </c>
      <c s="34" t="s">
        <v>2844</v>
      </c>
      <c s="35" t="s">
        <v>5</v>
      </c>
      <c s="6" t="s">
        <v>2845</v>
      </c>
      <c s="36" t="s">
        <v>53</v>
      </c>
      <c s="37">
        <v>31.6</v>
      </c>
      <c s="36">
        <v>0</v>
      </c>
      <c s="36">
        <f>ROUND(G278*H278,6)</f>
      </c>
      <c r="L278" s="38">
        <v>0</v>
      </c>
      <c s="32">
        <f>ROUND(ROUND(L278,2)*ROUND(G278,3),2)</f>
      </c>
      <c s="36" t="s">
        <v>333</v>
      </c>
      <c>
        <f>(M278*21)/100</f>
      </c>
      <c t="s">
        <v>27</v>
      </c>
    </row>
    <row r="279" spans="1:5" ht="38.25">
      <c r="A279" s="35" t="s">
        <v>55</v>
      </c>
      <c r="E279" s="39" t="s">
        <v>3063</v>
      </c>
    </row>
    <row r="280" spans="1:5" ht="38.25">
      <c r="A280" s="35" t="s">
        <v>57</v>
      </c>
      <c r="E280" s="40" t="s">
        <v>3064</v>
      </c>
    </row>
    <row r="281" spans="1:5" ht="280.5">
      <c r="A281" t="s">
        <v>59</v>
      </c>
      <c r="E281" s="39" t="s">
        <v>2848</v>
      </c>
    </row>
    <row r="282" spans="1:16" ht="12.75">
      <c r="A282" t="s">
        <v>49</v>
      </c>
      <c s="34" t="s">
        <v>526</v>
      </c>
      <c s="34" t="s">
        <v>2849</v>
      </c>
      <c s="35" t="s">
        <v>5</v>
      </c>
      <c s="6" t="s">
        <v>2850</v>
      </c>
      <c s="36" t="s">
        <v>332</v>
      </c>
      <c s="37">
        <v>122.28</v>
      </c>
      <c s="36">
        <v>0</v>
      </c>
      <c s="36">
        <f>ROUND(G282*H282,6)</f>
      </c>
      <c r="L282" s="38">
        <v>0</v>
      </c>
      <c s="32">
        <f>ROUND(ROUND(L282,2)*ROUND(G282,3),2)</f>
      </c>
      <c s="36" t="s">
        <v>333</v>
      </c>
      <c>
        <f>(M282*21)/100</f>
      </c>
      <c t="s">
        <v>27</v>
      </c>
    </row>
    <row r="283" spans="1:5" ht="51">
      <c r="A283" s="35" t="s">
        <v>55</v>
      </c>
      <c r="E283" s="39" t="s">
        <v>2851</v>
      </c>
    </row>
    <row r="284" spans="1:5" ht="38.25">
      <c r="A284" s="35" t="s">
        <v>57</v>
      </c>
      <c r="E284" s="40" t="s">
        <v>3065</v>
      </c>
    </row>
    <row r="285" spans="1:5" ht="102">
      <c r="A285" t="s">
        <v>59</v>
      </c>
      <c r="E285" s="39" t="s">
        <v>2853</v>
      </c>
    </row>
    <row r="286" spans="1:16" ht="12.75">
      <c r="A286" t="s">
        <v>49</v>
      </c>
      <c s="34" t="s">
        <v>529</v>
      </c>
      <c s="34" t="s">
        <v>2854</v>
      </c>
      <c s="35" t="s">
        <v>5</v>
      </c>
      <c s="6" t="s">
        <v>2855</v>
      </c>
      <c s="36" t="s">
        <v>230</v>
      </c>
      <c s="37">
        <v>1222.8</v>
      </c>
      <c s="36">
        <v>0</v>
      </c>
      <c s="36">
        <f>ROUND(G286*H286,6)</f>
      </c>
      <c r="L286" s="38">
        <v>0</v>
      </c>
      <c s="32">
        <f>ROUND(ROUND(L286,2)*ROUND(G286,3),2)</f>
      </c>
      <c s="36" t="s">
        <v>333</v>
      </c>
      <c>
        <f>(M286*21)/100</f>
      </c>
      <c t="s">
        <v>27</v>
      </c>
    </row>
    <row r="287" spans="1:5" ht="12.75">
      <c r="A287" s="35" t="s">
        <v>55</v>
      </c>
      <c r="E287" s="39" t="s">
        <v>2963</v>
      </c>
    </row>
    <row r="288" spans="1:5" ht="38.25">
      <c r="A288" s="35" t="s">
        <v>57</v>
      </c>
      <c r="E288" s="40" t="s">
        <v>3066</v>
      </c>
    </row>
    <row r="289" spans="1:5" ht="102">
      <c r="A289" t="s">
        <v>59</v>
      </c>
      <c r="E289" s="39" t="s">
        <v>2853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3069</v>
      </c>
      <c r="E8" s="30" t="s">
        <v>3068</v>
      </c>
      <c r="J8" s="29">
        <f>0+J9+J62+J107+J136+J157+J190+J199+J212+J217</f>
      </c>
      <c s="29">
        <f>0+K9+K62+K107+K136+K157+K190+K199+K212+K217</f>
      </c>
      <c s="29">
        <f>0+L9+L62+L107+L136+L157+L190+L199+L212+L217</f>
      </c>
      <c s="29">
        <f>0+M9+M62+M107+M136+M157+M190+M199+M212+M217</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759.6</v>
      </c>
      <c s="36">
        <v>0</v>
      </c>
      <c s="36">
        <f>ROUND(G10*H10,6)</f>
      </c>
      <c r="L10" s="38">
        <v>0</v>
      </c>
      <c s="32">
        <f>ROUND(ROUND(L10,2)*ROUND(G10,3),2)</f>
      </c>
      <c s="36" t="s">
        <v>333</v>
      </c>
      <c>
        <f>(M10*21)/100</f>
      </c>
      <c t="s">
        <v>27</v>
      </c>
    </row>
    <row r="11" spans="1:5" ht="12.75">
      <c r="A11" s="35" t="s">
        <v>55</v>
      </c>
      <c r="E11" s="39" t="s">
        <v>2627</v>
      </c>
    </row>
    <row r="12" spans="1:5" ht="38.25">
      <c r="A12" s="35" t="s">
        <v>57</v>
      </c>
      <c r="E12" s="40" t="s">
        <v>3070</v>
      </c>
    </row>
    <row r="13" spans="1:5" ht="153">
      <c r="A13" t="s">
        <v>59</v>
      </c>
      <c r="E13" s="39" t="s">
        <v>335</v>
      </c>
    </row>
    <row r="14" spans="1:16" ht="38.25">
      <c r="A14" t="s">
        <v>49</v>
      </c>
      <c s="34" t="s">
        <v>27</v>
      </c>
      <c s="34" t="s">
        <v>951</v>
      </c>
      <c s="35" t="s">
        <v>5</v>
      </c>
      <c s="6" t="s">
        <v>952</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3071</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2630</v>
      </c>
    </row>
    <row r="20" spans="1:5" ht="38.25">
      <c r="A20" s="35" t="s">
        <v>57</v>
      </c>
      <c r="E20" s="40" t="s">
        <v>2865</v>
      </c>
    </row>
    <row r="21" spans="1:5" ht="153">
      <c r="A21" t="s">
        <v>59</v>
      </c>
      <c r="E21" s="39" t="s">
        <v>335</v>
      </c>
    </row>
    <row r="22" spans="1:16" ht="25.5">
      <c r="A22" t="s">
        <v>49</v>
      </c>
      <c s="34" t="s">
        <v>67</v>
      </c>
      <c s="34" t="s">
        <v>750</v>
      </c>
      <c s="35" t="s">
        <v>5</v>
      </c>
      <c s="6" t="s">
        <v>2972</v>
      </c>
      <c s="36" t="s">
        <v>332</v>
      </c>
      <c s="37">
        <v>216</v>
      </c>
      <c s="36">
        <v>0</v>
      </c>
      <c s="36">
        <f>ROUND(G22*H22,6)</f>
      </c>
      <c r="L22" s="38">
        <v>0</v>
      </c>
      <c s="32">
        <f>ROUND(ROUND(L22,2)*ROUND(G22,3),2)</f>
      </c>
      <c s="36" t="s">
        <v>333</v>
      </c>
      <c>
        <f>(M22*21)/100</f>
      </c>
      <c t="s">
        <v>27</v>
      </c>
    </row>
    <row r="23" spans="1:5" ht="12.75">
      <c r="A23" s="35" t="s">
        <v>55</v>
      </c>
      <c r="E23" s="39" t="s">
        <v>2633</v>
      </c>
    </row>
    <row r="24" spans="1:5" ht="38.25">
      <c r="A24" s="35" t="s">
        <v>57</v>
      </c>
      <c r="E24" s="40" t="s">
        <v>3072</v>
      </c>
    </row>
    <row r="25" spans="1:5" ht="153">
      <c r="A25" t="s">
        <v>59</v>
      </c>
      <c r="E25" s="39" t="s">
        <v>335</v>
      </c>
    </row>
    <row r="26" spans="1:16" ht="25.5">
      <c r="A26" t="s">
        <v>49</v>
      </c>
      <c s="34" t="s">
        <v>71</v>
      </c>
      <c s="34" t="s">
        <v>2860</v>
      </c>
      <c s="35" t="s">
        <v>5</v>
      </c>
      <c s="6" t="s">
        <v>2861</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3073</v>
      </c>
    </row>
    <row r="29" spans="1:5" ht="153">
      <c r="A29" t="s">
        <v>59</v>
      </c>
      <c r="E29" s="39" t="s">
        <v>335</v>
      </c>
    </row>
    <row r="30" spans="1:16" ht="25.5">
      <c r="A30" t="s">
        <v>49</v>
      </c>
      <c s="34" t="s">
        <v>26</v>
      </c>
      <c s="34" t="s">
        <v>2635</v>
      </c>
      <c s="35" t="s">
        <v>5</v>
      </c>
      <c s="6" t="s">
        <v>3074</v>
      </c>
      <c s="36" t="s">
        <v>332</v>
      </c>
      <c s="37">
        <v>0.023</v>
      </c>
      <c s="36">
        <v>0</v>
      </c>
      <c s="36">
        <f>ROUND(G30*H30,6)</f>
      </c>
      <c r="L30" s="38">
        <v>0</v>
      </c>
      <c s="32">
        <f>ROUND(ROUND(L30,2)*ROUND(G30,3),2)</f>
      </c>
      <c s="36" t="s">
        <v>333</v>
      </c>
      <c>
        <f>(M30*21)/100</f>
      </c>
      <c t="s">
        <v>27</v>
      </c>
    </row>
    <row r="31" spans="1:5" ht="38.25">
      <c r="A31" s="35" t="s">
        <v>55</v>
      </c>
      <c r="E31" s="39" t="s">
        <v>2974</v>
      </c>
    </row>
    <row r="32" spans="1:5" ht="38.25">
      <c r="A32" s="35" t="s">
        <v>57</v>
      </c>
      <c r="E32" s="40" t="s">
        <v>3075</v>
      </c>
    </row>
    <row r="33" spans="1:5" ht="153">
      <c r="A33" t="s">
        <v>59</v>
      </c>
      <c r="E33" s="39" t="s">
        <v>335</v>
      </c>
    </row>
    <row r="34" spans="1:16" ht="12.75">
      <c r="A34" t="s">
        <v>49</v>
      </c>
      <c s="34" t="s">
        <v>80</v>
      </c>
      <c s="34" t="s">
        <v>2641</v>
      </c>
      <c s="35" t="s">
        <v>5</v>
      </c>
      <c s="6" t="s">
        <v>2642</v>
      </c>
      <c s="36" t="s">
        <v>1889</v>
      </c>
      <c s="37">
        <v>1</v>
      </c>
      <c s="36">
        <v>0</v>
      </c>
      <c s="36">
        <f>ROUND(G34*H34,6)</f>
      </c>
      <c r="L34" s="38">
        <v>0</v>
      </c>
      <c s="32">
        <f>ROUND(ROUND(L34,2)*ROUND(G34,3),2)</f>
      </c>
      <c s="36" t="s">
        <v>333</v>
      </c>
      <c>
        <f>(M34*21)/100</f>
      </c>
      <c t="s">
        <v>27</v>
      </c>
    </row>
    <row r="35" spans="1:5" ht="63.75">
      <c r="A35" s="35" t="s">
        <v>55</v>
      </c>
      <c r="E35" s="39" t="s">
        <v>3076</v>
      </c>
    </row>
    <row r="36" spans="1:5" ht="38.25">
      <c r="A36" s="35" t="s">
        <v>57</v>
      </c>
      <c r="E36" s="40" t="s">
        <v>2644</v>
      </c>
    </row>
    <row r="37" spans="1:5" ht="12.75">
      <c r="A37" t="s">
        <v>59</v>
      </c>
      <c r="E37" s="39" t="s">
        <v>2144</v>
      </c>
    </row>
    <row r="38" spans="1:16" ht="12.75">
      <c r="A38" t="s">
        <v>49</v>
      </c>
      <c s="34" t="s">
        <v>86</v>
      </c>
      <c s="34" t="s">
        <v>2645</v>
      </c>
      <c s="35" t="s">
        <v>5</v>
      </c>
      <c s="6" t="s">
        <v>2646</v>
      </c>
      <c s="36" t="s">
        <v>1889</v>
      </c>
      <c s="37">
        <v>1</v>
      </c>
      <c s="36">
        <v>0</v>
      </c>
      <c s="36">
        <f>ROUND(G38*H38,6)</f>
      </c>
      <c r="L38" s="38">
        <v>0</v>
      </c>
      <c s="32">
        <f>ROUND(ROUND(L38,2)*ROUND(G38,3),2)</f>
      </c>
      <c s="36" t="s">
        <v>333</v>
      </c>
      <c>
        <f>(M38*21)/100</f>
      </c>
      <c t="s">
        <v>27</v>
      </c>
    </row>
    <row r="39" spans="1:5" ht="25.5">
      <c r="A39" s="35" t="s">
        <v>55</v>
      </c>
      <c r="E39" s="39" t="s">
        <v>3077</v>
      </c>
    </row>
    <row r="40" spans="1:5" ht="38.25">
      <c r="A40" s="35" t="s">
        <v>57</v>
      </c>
      <c r="E40" s="40" t="s">
        <v>2644</v>
      </c>
    </row>
    <row r="41" spans="1:5" ht="12.75">
      <c r="A41" t="s">
        <v>59</v>
      </c>
      <c r="E41" s="39" t="s">
        <v>2144</v>
      </c>
    </row>
    <row r="42" spans="1:16" ht="12.75">
      <c r="A42" t="s">
        <v>49</v>
      </c>
      <c s="34" t="s">
        <v>90</v>
      </c>
      <c s="34" t="s">
        <v>3078</v>
      </c>
      <c s="35" t="s">
        <v>5</v>
      </c>
      <c s="6" t="s">
        <v>3079</v>
      </c>
      <c s="36" t="s">
        <v>1889</v>
      </c>
      <c s="37">
        <v>1</v>
      </c>
      <c s="36">
        <v>0</v>
      </c>
      <c s="36">
        <f>ROUND(G42*H42,6)</f>
      </c>
      <c r="L42" s="38">
        <v>0</v>
      </c>
      <c s="32">
        <f>ROUND(ROUND(L42,2)*ROUND(G42,3),2)</f>
      </c>
      <c s="36" t="s">
        <v>333</v>
      </c>
      <c>
        <f>(M42*21)/100</f>
      </c>
      <c t="s">
        <v>27</v>
      </c>
    </row>
    <row r="43" spans="1:5" ht="12.75">
      <c r="A43" s="35" t="s">
        <v>55</v>
      </c>
      <c r="E43" s="39" t="s">
        <v>3080</v>
      </c>
    </row>
    <row r="44" spans="1:5" ht="38.25">
      <c r="A44" s="35" t="s">
        <v>57</v>
      </c>
      <c r="E44" s="40" t="s">
        <v>2644</v>
      </c>
    </row>
    <row r="45" spans="1:5" ht="12.75">
      <c r="A45" t="s">
        <v>59</v>
      </c>
      <c r="E45" s="39" t="s">
        <v>326</v>
      </c>
    </row>
    <row r="46" spans="1:16" ht="12.75">
      <c r="A46" t="s">
        <v>49</v>
      </c>
      <c s="34" t="s">
        <v>94</v>
      </c>
      <c s="34" t="s">
        <v>2648</v>
      </c>
      <c s="35" t="s">
        <v>5</v>
      </c>
      <c s="6" t="s">
        <v>2649</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2644</v>
      </c>
    </row>
    <row r="49" spans="1:5" ht="12.75">
      <c r="A49" t="s">
        <v>59</v>
      </c>
      <c r="E49" s="39" t="s">
        <v>326</v>
      </c>
    </row>
    <row r="50" spans="1:16" ht="12.75">
      <c r="A50" t="s">
        <v>49</v>
      </c>
      <c s="34" t="s">
        <v>98</v>
      </c>
      <c s="34" t="s">
        <v>2650</v>
      </c>
      <c s="35" t="s">
        <v>5</v>
      </c>
      <c s="6" t="s">
        <v>2651</v>
      </c>
      <c s="36" t="s">
        <v>1889</v>
      </c>
      <c s="37">
        <v>1</v>
      </c>
      <c s="36">
        <v>0</v>
      </c>
      <c s="36">
        <f>ROUND(G50*H50,6)</f>
      </c>
      <c r="L50" s="38">
        <v>0</v>
      </c>
      <c s="32">
        <f>ROUND(ROUND(L50,2)*ROUND(G50,3),2)</f>
      </c>
      <c s="36" t="s">
        <v>333</v>
      </c>
      <c>
        <f>(M50*21)/100</f>
      </c>
      <c t="s">
        <v>27</v>
      </c>
    </row>
    <row r="51" spans="1:5" ht="12.75">
      <c r="A51" s="35" t="s">
        <v>55</v>
      </c>
      <c r="E51" s="39" t="s">
        <v>2652</v>
      </c>
    </row>
    <row r="52" spans="1:5" ht="38.25">
      <c r="A52" s="35" t="s">
        <v>57</v>
      </c>
      <c r="E52" s="40" t="s">
        <v>2644</v>
      </c>
    </row>
    <row r="53" spans="1:5" ht="12.75">
      <c r="A53" t="s">
        <v>59</v>
      </c>
      <c r="E53" s="39" t="s">
        <v>326</v>
      </c>
    </row>
    <row r="54" spans="1:16" ht="12.75">
      <c r="A54" t="s">
        <v>49</v>
      </c>
      <c s="34" t="s">
        <v>102</v>
      </c>
      <c s="34" t="s">
        <v>2655</v>
      </c>
      <c s="35" t="s">
        <v>5</v>
      </c>
      <c s="6" t="s">
        <v>2656</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2644</v>
      </c>
    </row>
    <row r="57" spans="1:5" ht="25.5">
      <c r="A57" t="s">
        <v>59</v>
      </c>
      <c r="E57" s="39" t="s">
        <v>2657</v>
      </c>
    </row>
    <row r="58" spans="1:16" ht="12.75">
      <c r="A58" t="s">
        <v>49</v>
      </c>
      <c s="34" t="s">
        <v>105</v>
      </c>
      <c s="34" t="s">
        <v>2658</v>
      </c>
      <c s="35" t="s">
        <v>5</v>
      </c>
      <c s="6" t="s">
        <v>2659</v>
      </c>
      <c s="36" t="s">
        <v>1889</v>
      </c>
      <c s="37">
        <v>1</v>
      </c>
      <c s="36">
        <v>0</v>
      </c>
      <c s="36">
        <f>ROUND(G58*H58,6)</f>
      </c>
      <c r="L58" s="38">
        <v>0</v>
      </c>
      <c s="32">
        <f>ROUND(ROUND(L58,2)*ROUND(G58,3),2)</f>
      </c>
      <c s="36" t="s">
        <v>333</v>
      </c>
      <c>
        <f>(M58*21)/100</f>
      </c>
      <c t="s">
        <v>27</v>
      </c>
    </row>
    <row r="59" spans="1:5" ht="12.75">
      <c r="A59" s="35" t="s">
        <v>55</v>
      </c>
      <c r="E59" s="39" t="s">
        <v>3081</v>
      </c>
    </row>
    <row r="60" spans="1:5" ht="38.25">
      <c r="A60" s="35" t="s">
        <v>57</v>
      </c>
      <c r="E60" s="40" t="s">
        <v>2644</v>
      </c>
    </row>
    <row r="61" spans="1:5" ht="12.75">
      <c r="A61" t="s">
        <v>59</v>
      </c>
      <c r="E61" s="39" t="s">
        <v>2661</v>
      </c>
    </row>
    <row r="62" spans="1:13" ht="12.75">
      <c r="A62" t="s">
        <v>46</v>
      </c>
      <c r="C62" s="31" t="s">
        <v>50</v>
      </c>
      <c r="E62" s="33" t="s">
        <v>1226</v>
      </c>
      <c r="J62" s="32">
        <f>0</f>
      </c>
      <c s="32">
        <f>0</f>
      </c>
      <c s="32">
        <f>0+L63+L67+L71+L75+L79+L83+L87+L91+L95+L99+L103</f>
      </c>
      <c s="32">
        <f>0+M63+M67+M71+M75+M79+M83+M87+M91+M95+M99+M103</f>
      </c>
    </row>
    <row r="63" spans="1:16" ht="12.75">
      <c r="A63" t="s">
        <v>49</v>
      </c>
      <c s="34" t="s">
        <v>109</v>
      </c>
      <c s="34" t="s">
        <v>1985</v>
      </c>
      <c s="35" t="s">
        <v>5</v>
      </c>
      <c s="6" t="s">
        <v>1986</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2868</v>
      </c>
    </row>
    <row r="66" spans="1:5" ht="38.25">
      <c r="A66" t="s">
        <v>59</v>
      </c>
      <c r="E66" s="39" t="s">
        <v>2663</v>
      </c>
    </row>
    <row r="67" spans="1:16" ht="12.75">
      <c r="A67" t="s">
        <v>49</v>
      </c>
      <c s="34" t="s">
        <v>113</v>
      </c>
      <c s="34" t="s">
        <v>2181</v>
      </c>
      <c s="35" t="s">
        <v>5</v>
      </c>
      <c s="6" t="s">
        <v>2182</v>
      </c>
      <c s="36" t="s">
        <v>297</v>
      </c>
      <c s="37">
        <v>30</v>
      </c>
      <c s="36">
        <v>0</v>
      </c>
      <c s="36">
        <f>ROUND(G67*H67,6)</f>
      </c>
      <c r="L67" s="38">
        <v>0</v>
      </c>
      <c s="32">
        <f>ROUND(ROUND(L67,2)*ROUND(G67,3),2)</f>
      </c>
      <c s="36" t="s">
        <v>54</v>
      </c>
      <c>
        <f>(M67*21)/100</f>
      </c>
      <c t="s">
        <v>27</v>
      </c>
    </row>
    <row r="68" spans="1:5" ht="12.75">
      <c r="A68" s="35" t="s">
        <v>55</v>
      </c>
      <c r="E68" s="39" t="s">
        <v>2664</v>
      </c>
    </row>
    <row r="69" spans="1:5" ht="38.25">
      <c r="A69" s="35" t="s">
        <v>57</v>
      </c>
      <c r="E69" s="40" t="s">
        <v>2869</v>
      </c>
    </row>
    <row r="70" spans="1:5" ht="25.5">
      <c r="A70" t="s">
        <v>59</v>
      </c>
      <c r="E70" s="39" t="s">
        <v>2666</v>
      </c>
    </row>
    <row r="71" spans="1:16" ht="12.75">
      <c r="A71" t="s">
        <v>49</v>
      </c>
      <c s="34" t="s">
        <v>117</v>
      </c>
      <c s="34" t="s">
        <v>2667</v>
      </c>
      <c s="35" t="s">
        <v>5</v>
      </c>
      <c s="6" t="s">
        <v>2668</v>
      </c>
      <c s="36" t="s">
        <v>297</v>
      </c>
      <c s="37">
        <v>80</v>
      </c>
      <c s="36">
        <v>0</v>
      </c>
      <c s="36">
        <f>ROUND(G71*H71,6)</f>
      </c>
      <c r="L71" s="38">
        <v>0</v>
      </c>
      <c s="32">
        <f>ROUND(ROUND(L71,2)*ROUND(G71,3),2)</f>
      </c>
      <c s="36" t="s">
        <v>54</v>
      </c>
      <c>
        <f>(M71*21)/100</f>
      </c>
      <c t="s">
        <v>27</v>
      </c>
    </row>
    <row r="72" spans="1:5" ht="12.75">
      <c r="A72" s="35" t="s">
        <v>55</v>
      </c>
      <c r="E72" s="39" t="s">
        <v>2669</v>
      </c>
    </row>
    <row r="73" spans="1:5" ht="38.25">
      <c r="A73" s="35" t="s">
        <v>57</v>
      </c>
      <c r="E73" s="40" t="s">
        <v>3082</v>
      </c>
    </row>
    <row r="74" spans="1:5" ht="318.75">
      <c r="A74" t="s">
        <v>59</v>
      </c>
      <c r="E74" s="39" t="s">
        <v>2671</v>
      </c>
    </row>
    <row r="75" spans="1:16" ht="12.75">
      <c r="A75" t="s">
        <v>49</v>
      </c>
      <c s="34" t="s">
        <v>123</v>
      </c>
      <c s="34" t="s">
        <v>2672</v>
      </c>
      <c s="35" t="s">
        <v>5</v>
      </c>
      <c s="6" t="s">
        <v>2673</v>
      </c>
      <c s="36" t="s">
        <v>297</v>
      </c>
      <c s="37">
        <v>20</v>
      </c>
      <c s="36">
        <v>0</v>
      </c>
      <c s="36">
        <f>ROUND(G75*H75,6)</f>
      </c>
      <c r="L75" s="38">
        <v>0</v>
      </c>
      <c s="32">
        <f>ROUND(ROUND(L75,2)*ROUND(G75,3),2)</f>
      </c>
      <c s="36" t="s">
        <v>54</v>
      </c>
      <c>
        <f>(M75*21)/100</f>
      </c>
      <c t="s">
        <v>27</v>
      </c>
    </row>
    <row r="76" spans="1:5" ht="12.75">
      <c r="A76" s="35" t="s">
        <v>55</v>
      </c>
      <c r="E76" s="39" t="s">
        <v>3083</v>
      </c>
    </row>
    <row r="77" spans="1:5" ht="38.25">
      <c r="A77" s="35" t="s">
        <v>57</v>
      </c>
      <c r="E77" s="40" t="s">
        <v>3084</v>
      </c>
    </row>
    <row r="78" spans="1:5" ht="331.5">
      <c r="A78" t="s">
        <v>59</v>
      </c>
      <c r="E78" s="39" t="s">
        <v>2676</v>
      </c>
    </row>
    <row r="79" spans="1:16" ht="12.75">
      <c r="A79" t="s">
        <v>49</v>
      </c>
      <c s="34" t="s">
        <v>127</v>
      </c>
      <c s="34" t="s">
        <v>959</v>
      </c>
      <c s="35" t="s">
        <v>5</v>
      </c>
      <c s="6" t="s">
        <v>960</v>
      </c>
      <c s="36" t="s">
        <v>297</v>
      </c>
      <c s="37">
        <v>402</v>
      </c>
      <c s="36">
        <v>0</v>
      </c>
      <c s="36">
        <f>ROUND(G79*H79,6)</f>
      </c>
      <c r="L79" s="38">
        <v>0</v>
      </c>
      <c s="32">
        <f>ROUND(ROUND(L79,2)*ROUND(G79,3),2)</f>
      </c>
      <c s="36" t="s">
        <v>54</v>
      </c>
      <c>
        <f>(M79*21)/100</f>
      </c>
      <c t="s">
        <v>27</v>
      </c>
    </row>
    <row r="80" spans="1:5" ht="12.75">
      <c r="A80" s="35" t="s">
        <v>55</v>
      </c>
      <c r="E80" s="39" t="s">
        <v>2984</v>
      </c>
    </row>
    <row r="81" spans="1:5" ht="38.25">
      <c r="A81" s="35" t="s">
        <v>57</v>
      </c>
      <c r="E81" s="40" t="s">
        <v>3085</v>
      </c>
    </row>
    <row r="82" spans="1:5" ht="344.25">
      <c r="A82" t="s">
        <v>59</v>
      </c>
      <c r="E82" s="39" t="s">
        <v>2679</v>
      </c>
    </row>
    <row r="83" spans="1:16" ht="12.75">
      <c r="A83" t="s">
        <v>49</v>
      </c>
      <c s="34" t="s">
        <v>132</v>
      </c>
      <c s="34" t="s">
        <v>3086</v>
      </c>
      <c s="35" t="s">
        <v>5</v>
      </c>
      <c s="6" t="s">
        <v>3087</v>
      </c>
      <c s="36" t="s">
        <v>53</v>
      </c>
      <c s="37">
        <v>50</v>
      </c>
      <c s="36">
        <v>0</v>
      </c>
      <c s="36">
        <f>ROUND(G83*H83,6)</f>
      </c>
      <c r="L83" s="38">
        <v>0</v>
      </c>
      <c s="32">
        <f>ROUND(ROUND(L83,2)*ROUND(G83,3),2)</f>
      </c>
      <c s="36" t="s">
        <v>54</v>
      </c>
      <c>
        <f>(M83*21)/100</f>
      </c>
      <c t="s">
        <v>27</v>
      </c>
    </row>
    <row r="84" spans="1:5" ht="38.25">
      <c r="A84" s="35" t="s">
        <v>55</v>
      </c>
      <c r="E84" s="39" t="s">
        <v>3088</v>
      </c>
    </row>
    <row r="85" spans="1:5" ht="38.25">
      <c r="A85" s="35" t="s">
        <v>57</v>
      </c>
      <c r="E85" s="40" t="s">
        <v>3089</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2680</v>
      </c>
    </row>
    <row r="89" spans="1:5" ht="38.25">
      <c r="A89" s="35" t="s">
        <v>57</v>
      </c>
      <c r="E89" s="40" t="s">
        <v>3082</v>
      </c>
    </row>
    <row r="90" spans="1:5" ht="229.5">
      <c r="A90" t="s">
        <v>59</v>
      </c>
      <c r="E90" s="39" t="s">
        <v>2681</v>
      </c>
    </row>
    <row r="91" spans="1:16" ht="12.75">
      <c r="A91" t="s">
        <v>49</v>
      </c>
      <c s="34" t="s">
        <v>140</v>
      </c>
      <c s="34" t="s">
        <v>2682</v>
      </c>
      <c s="35" t="s">
        <v>5</v>
      </c>
      <c s="6" t="s">
        <v>2683</v>
      </c>
      <c s="36" t="s">
        <v>297</v>
      </c>
      <c s="37">
        <v>42</v>
      </c>
      <c s="36">
        <v>0</v>
      </c>
      <c s="36">
        <f>ROUND(G91*H91,6)</f>
      </c>
      <c r="L91" s="38">
        <v>0</v>
      </c>
      <c s="32">
        <f>ROUND(ROUND(L91,2)*ROUND(G91,3),2)</f>
      </c>
      <c s="36" t="s">
        <v>333</v>
      </c>
      <c>
        <f>(M91*21)/100</f>
      </c>
      <c t="s">
        <v>27</v>
      </c>
    </row>
    <row r="92" spans="1:5" ht="25.5">
      <c r="A92" s="35" t="s">
        <v>55</v>
      </c>
      <c r="E92" s="39" t="s">
        <v>3090</v>
      </c>
    </row>
    <row r="93" spans="1:5" ht="38.25">
      <c r="A93" s="35" t="s">
        <v>57</v>
      </c>
      <c r="E93" s="40" t="s">
        <v>3091</v>
      </c>
    </row>
    <row r="94" spans="1:5" ht="242.25">
      <c r="A94" t="s">
        <v>59</v>
      </c>
      <c r="E94" s="39" t="s">
        <v>2686</v>
      </c>
    </row>
    <row r="95" spans="1:16" ht="12.75">
      <c r="A95" t="s">
        <v>49</v>
      </c>
      <c s="34" t="s">
        <v>143</v>
      </c>
      <c s="34" t="s">
        <v>2687</v>
      </c>
      <c s="35" t="s">
        <v>5</v>
      </c>
      <c s="6" t="s">
        <v>2876</v>
      </c>
      <c s="36" t="s">
        <v>297</v>
      </c>
      <c s="37">
        <v>13.56</v>
      </c>
      <c s="36">
        <v>0</v>
      </c>
      <c s="36">
        <f>ROUND(G95*H95,6)</f>
      </c>
      <c r="L95" s="38">
        <v>0</v>
      </c>
      <c s="32">
        <f>ROUND(ROUND(L95,2)*ROUND(G95,3),2)</f>
      </c>
      <c s="36" t="s">
        <v>333</v>
      </c>
      <c>
        <f>(M95*21)/100</f>
      </c>
      <c t="s">
        <v>27</v>
      </c>
    </row>
    <row r="96" spans="1:5" ht="25.5">
      <c r="A96" s="35" t="s">
        <v>55</v>
      </c>
      <c r="E96" s="39" t="s">
        <v>3092</v>
      </c>
    </row>
    <row r="97" spans="1:5" ht="38.25">
      <c r="A97" s="35" t="s">
        <v>57</v>
      </c>
      <c r="E97" s="40" t="s">
        <v>3093</v>
      </c>
    </row>
    <row r="98" spans="1:5" ht="242.25">
      <c r="A98" t="s">
        <v>59</v>
      </c>
      <c r="E98" s="39" t="s">
        <v>2686</v>
      </c>
    </row>
    <row r="99" spans="1:16" ht="12.75">
      <c r="A99" t="s">
        <v>49</v>
      </c>
      <c s="34" t="s">
        <v>147</v>
      </c>
      <c s="34" t="s">
        <v>3094</v>
      </c>
      <c s="35" t="s">
        <v>5</v>
      </c>
      <c s="6" t="s">
        <v>3095</v>
      </c>
      <c s="36" t="s">
        <v>53</v>
      </c>
      <c s="37">
        <v>92</v>
      </c>
      <c s="36">
        <v>0</v>
      </c>
      <c s="36">
        <f>ROUND(G99*H99,6)</f>
      </c>
      <c r="L99" s="38">
        <v>0</v>
      </c>
      <c s="32">
        <f>ROUND(ROUND(L99,2)*ROUND(G99,3),2)</f>
      </c>
      <c s="36" t="s">
        <v>333</v>
      </c>
      <c>
        <f>(M99*21)/100</f>
      </c>
      <c t="s">
        <v>27</v>
      </c>
    </row>
    <row r="100" spans="1:5" ht="25.5">
      <c r="A100" s="35" t="s">
        <v>55</v>
      </c>
      <c r="E100" s="39" t="s">
        <v>3096</v>
      </c>
    </row>
    <row r="101" spans="1:5" ht="38.25">
      <c r="A101" s="35" t="s">
        <v>57</v>
      </c>
      <c r="E101" s="40" t="s">
        <v>3097</v>
      </c>
    </row>
    <row r="102" spans="1:5" ht="267.75">
      <c r="A102" t="s">
        <v>59</v>
      </c>
      <c r="E102" s="39" t="s">
        <v>3098</v>
      </c>
    </row>
    <row r="103" spans="1:16" ht="12.75">
      <c r="A103" t="s">
        <v>49</v>
      </c>
      <c s="34" t="s">
        <v>151</v>
      </c>
      <c s="34" t="s">
        <v>2690</v>
      </c>
      <c s="35" t="s">
        <v>5</v>
      </c>
      <c s="6" t="s">
        <v>2223</v>
      </c>
      <c s="36" t="s">
        <v>318</v>
      </c>
      <c s="37">
        <v>160</v>
      </c>
      <c s="36">
        <v>0</v>
      </c>
      <c s="36">
        <f>ROUND(G103*H103,6)</f>
      </c>
      <c r="L103" s="38">
        <v>0</v>
      </c>
      <c s="32">
        <f>ROUND(ROUND(L103,2)*ROUND(G103,3),2)</f>
      </c>
      <c s="36" t="s">
        <v>333</v>
      </c>
      <c>
        <f>(M103*21)/100</f>
      </c>
      <c t="s">
        <v>27</v>
      </c>
    </row>
    <row r="104" spans="1:5" ht="12.75">
      <c r="A104" s="35" t="s">
        <v>55</v>
      </c>
      <c r="E104" s="39" t="s">
        <v>2691</v>
      </c>
    </row>
    <row r="105" spans="1:5" ht="38.25">
      <c r="A105" s="35" t="s">
        <v>57</v>
      </c>
      <c r="E105" s="40" t="s">
        <v>3099</v>
      </c>
    </row>
    <row r="106" spans="1:5" ht="38.25">
      <c r="A106" t="s">
        <v>59</v>
      </c>
      <c r="E106" s="39" t="s">
        <v>2693</v>
      </c>
    </row>
    <row r="107" spans="1:13" ht="12.75">
      <c r="A107" t="s">
        <v>46</v>
      </c>
      <c r="C107" s="31" t="s">
        <v>27</v>
      </c>
      <c r="E107" s="33" t="s">
        <v>2248</v>
      </c>
      <c r="J107" s="32">
        <f>0</f>
      </c>
      <c s="32">
        <f>0</f>
      </c>
      <c s="32">
        <f>0+L108+L112+L116+L120+L124+L128+L132</f>
      </c>
      <c s="32">
        <f>0+M108+M112+M116+M120+M124+M128+M132</f>
      </c>
    </row>
    <row r="108" spans="1:16" ht="12.75">
      <c r="A108" t="s">
        <v>49</v>
      </c>
      <c s="34" t="s">
        <v>155</v>
      </c>
      <c s="34" t="s">
        <v>3100</v>
      </c>
      <c s="35" t="s">
        <v>5</v>
      </c>
      <c s="6" t="s">
        <v>3101</v>
      </c>
      <c s="36" t="s">
        <v>318</v>
      </c>
      <c s="37">
        <v>355.3</v>
      </c>
      <c s="36">
        <v>0</v>
      </c>
      <c s="36">
        <f>ROUND(G108*H108,6)</f>
      </c>
      <c r="L108" s="38">
        <v>0</v>
      </c>
      <c s="32">
        <f>ROUND(ROUND(L108,2)*ROUND(G108,3),2)</f>
      </c>
      <c s="36" t="s">
        <v>54</v>
      </c>
      <c>
        <f>(M108*21)/100</f>
      </c>
      <c t="s">
        <v>27</v>
      </c>
    </row>
    <row r="109" spans="1:5" ht="51">
      <c r="A109" s="35" t="s">
        <v>55</v>
      </c>
      <c r="E109" s="39" t="s">
        <v>3102</v>
      </c>
    </row>
    <row r="110" spans="1:5" ht="38.25">
      <c r="A110" s="35" t="s">
        <v>57</v>
      </c>
      <c r="E110" s="40" t="s">
        <v>3103</v>
      </c>
    </row>
    <row r="111" spans="1:5" ht="344.25">
      <c r="A111" t="s">
        <v>59</v>
      </c>
      <c r="E111" s="39" t="s">
        <v>3104</v>
      </c>
    </row>
    <row r="112" spans="1:16" ht="12.75">
      <c r="A112" t="s">
        <v>49</v>
      </c>
      <c s="34" t="s">
        <v>159</v>
      </c>
      <c s="34" t="s">
        <v>3105</v>
      </c>
      <c s="35" t="s">
        <v>5</v>
      </c>
      <c s="6" t="s">
        <v>3106</v>
      </c>
      <c s="36" t="s">
        <v>53</v>
      </c>
      <c s="37">
        <v>36.8</v>
      </c>
      <c s="36">
        <v>0</v>
      </c>
      <c s="36">
        <f>ROUND(G112*H112,6)</f>
      </c>
      <c r="L112" s="38">
        <v>0</v>
      </c>
      <c s="32">
        <f>ROUND(ROUND(L112,2)*ROUND(G112,3),2)</f>
      </c>
      <c s="36" t="s">
        <v>54</v>
      </c>
      <c>
        <f>(M112*21)/100</f>
      </c>
      <c t="s">
        <v>27</v>
      </c>
    </row>
    <row r="113" spans="1:5" ht="12.75">
      <c r="A113" s="35" t="s">
        <v>55</v>
      </c>
      <c r="E113" s="39" t="s">
        <v>3107</v>
      </c>
    </row>
    <row r="114" spans="1:5" ht="38.25">
      <c r="A114" s="35" t="s">
        <v>57</v>
      </c>
      <c r="E114" s="40" t="s">
        <v>3108</v>
      </c>
    </row>
    <row r="115" spans="1:5" ht="12.75">
      <c r="A115" t="s">
        <v>59</v>
      </c>
      <c r="E115" s="39" t="s">
        <v>3016</v>
      </c>
    </row>
    <row r="116" spans="1:16" ht="12.75">
      <c r="A116" t="s">
        <v>49</v>
      </c>
      <c s="34" t="s">
        <v>163</v>
      </c>
      <c s="34" t="s">
        <v>2880</v>
      </c>
      <c s="35" t="s">
        <v>5</v>
      </c>
      <c s="6" t="s">
        <v>2881</v>
      </c>
      <c s="36" t="s">
        <v>297</v>
      </c>
      <c s="37">
        <v>72.3</v>
      </c>
      <c s="36">
        <v>0</v>
      </c>
      <c s="36">
        <f>ROUND(G116*H116,6)</f>
      </c>
      <c r="L116" s="38">
        <v>0</v>
      </c>
      <c s="32">
        <f>ROUND(ROUND(L116,2)*ROUND(G116,3),2)</f>
      </c>
      <c s="36" t="s">
        <v>54</v>
      </c>
      <c>
        <f>(M116*21)/100</f>
      </c>
      <c t="s">
        <v>27</v>
      </c>
    </row>
    <row r="117" spans="1:5" ht="12.75">
      <c r="A117" s="35" t="s">
        <v>55</v>
      </c>
      <c r="E117" s="39" t="s">
        <v>3109</v>
      </c>
    </row>
    <row r="118" spans="1:5" ht="38.25">
      <c r="A118" s="35" t="s">
        <v>57</v>
      </c>
      <c r="E118" s="40" t="s">
        <v>3110</v>
      </c>
    </row>
    <row r="119" spans="1:5" ht="38.25">
      <c r="A119" t="s">
        <v>59</v>
      </c>
      <c r="E119" s="39" t="s">
        <v>1791</v>
      </c>
    </row>
    <row r="120" spans="1:16" ht="12.75">
      <c r="A120" t="s">
        <v>49</v>
      </c>
      <c s="34" t="s">
        <v>167</v>
      </c>
      <c s="34" t="s">
        <v>2883</v>
      </c>
      <c s="35" t="s">
        <v>5</v>
      </c>
      <c s="6" t="s">
        <v>2884</v>
      </c>
      <c s="36" t="s">
        <v>297</v>
      </c>
      <c s="37">
        <v>17.002</v>
      </c>
      <c s="36">
        <v>0</v>
      </c>
      <c s="36">
        <f>ROUND(G120*H120,6)</f>
      </c>
      <c r="L120" s="38">
        <v>0</v>
      </c>
      <c s="32">
        <f>ROUND(ROUND(L120,2)*ROUND(G120,3),2)</f>
      </c>
      <c s="36" t="s">
        <v>54</v>
      </c>
      <c>
        <f>(M120*21)/100</f>
      </c>
      <c t="s">
        <v>27</v>
      </c>
    </row>
    <row r="121" spans="1:5" ht="12.75">
      <c r="A121" s="35" t="s">
        <v>55</v>
      </c>
      <c r="E121" s="39" t="s">
        <v>2885</v>
      </c>
    </row>
    <row r="122" spans="1:5" ht="38.25">
      <c r="A122" s="35" t="s">
        <v>57</v>
      </c>
      <c r="E122" s="40" t="s">
        <v>3111</v>
      </c>
    </row>
    <row r="123" spans="1:5" ht="395.25">
      <c r="A123" t="s">
        <v>59</v>
      </c>
      <c r="E123" s="39" t="s">
        <v>2887</v>
      </c>
    </row>
    <row r="124" spans="1:16" ht="12.75">
      <c r="A124" t="s">
        <v>49</v>
      </c>
      <c s="34" t="s">
        <v>171</v>
      </c>
      <c s="34" t="s">
        <v>2888</v>
      </c>
      <c s="35" t="s">
        <v>5</v>
      </c>
      <c s="6" t="s">
        <v>2889</v>
      </c>
      <c s="36" t="s">
        <v>332</v>
      </c>
      <c s="37">
        <v>2.645</v>
      </c>
      <c s="36">
        <v>0</v>
      </c>
      <c s="36">
        <f>ROUND(G124*H124,6)</f>
      </c>
      <c r="L124" s="38">
        <v>0</v>
      </c>
      <c s="32">
        <f>ROUND(ROUND(L124,2)*ROUND(G124,3),2)</f>
      </c>
      <c s="36" t="s">
        <v>54</v>
      </c>
      <c>
        <f>(M124*21)/100</f>
      </c>
      <c t="s">
        <v>27</v>
      </c>
    </row>
    <row r="125" spans="1:5" ht="12.75">
      <c r="A125" s="35" t="s">
        <v>55</v>
      </c>
      <c r="E125" s="39" t="s">
        <v>2890</v>
      </c>
    </row>
    <row r="126" spans="1:5" ht="38.25">
      <c r="A126" s="35" t="s">
        <v>57</v>
      </c>
      <c r="E126" s="40" t="s">
        <v>3112</v>
      </c>
    </row>
    <row r="127" spans="1:5" ht="267.75">
      <c r="A127" t="s">
        <v>59</v>
      </c>
      <c r="E127" s="39" t="s">
        <v>2718</v>
      </c>
    </row>
    <row r="128" spans="1:16" ht="12.75">
      <c r="A128" t="s">
        <v>49</v>
      </c>
      <c s="34" t="s">
        <v>175</v>
      </c>
      <c s="34" t="s">
        <v>2892</v>
      </c>
      <c s="35" t="s">
        <v>5</v>
      </c>
      <c s="6" t="s">
        <v>2893</v>
      </c>
      <c s="36" t="s">
        <v>297</v>
      </c>
      <c s="37">
        <v>302.774</v>
      </c>
      <c s="36">
        <v>0</v>
      </c>
      <c s="36">
        <f>ROUND(G128*H128,6)</f>
      </c>
      <c r="L128" s="38">
        <v>0</v>
      </c>
      <c s="32">
        <f>ROUND(ROUND(L128,2)*ROUND(G128,3),2)</f>
      </c>
      <c s="36" t="s">
        <v>54</v>
      </c>
      <c>
        <f>(M128*21)/100</f>
      </c>
      <c t="s">
        <v>27</v>
      </c>
    </row>
    <row r="129" spans="1:5" ht="25.5">
      <c r="A129" s="35" t="s">
        <v>55</v>
      </c>
      <c r="E129" s="39" t="s">
        <v>3113</v>
      </c>
    </row>
    <row r="130" spans="1:5" ht="38.25">
      <c r="A130" s="35" t="s">
        <v>57</v>
      </c>
      <c r="E130" s="40" t="s">
        <v>3114</v>
      </c>
    </row>
    <row r="131" spans="1:5" ht="38.25">
      <c r="A131" t="s">
        <v>59</v>
      </c>
      <c r="E131" s="39" t="s">
        <v>2896</v>
      </c>
    </row>
    <row r="132" spans="1:16" ht="12.75">
      <c r="A132" t="s">
        <v>49</v>
      </c>
      <c s="34" t="s">
        <v>179</v>
      </c>
      <c s="34" t="s">
        <v>2284</v>
      </c>
      <c s="35" t="s">
        <v>5</v>
      </c>
      <c s="6" t="s">
        <v>2711</v>
      </c>
      <c s="36" t="s">
        <v>318</v>
      </c>
      <c s="37">
        <v>92</v>
      </c>
      <c s="36">
        <v>0</v>
      </c>
      <c s="36">
        <f>ROUND(G132*H132,6)</f>
      </c>
      <c r="L132" s="38">
        <v>0</v>
      </c>
      <c s="32">
        <f>ROUND(ROUND(L132,2)*ROUND(G132,3),2)</f>
      </c>
      <c s="36" t="s">
        <v>333</v>
      </c>
      <c>
        <f>(M132*21)/100</f>
      </c>
      <c t="s">
        <v>27</v>
      </c>
    </row>
    <row r="133" spans="1:5" ht="63.75">
      <c r="A133" s="35" t="s">
        <v>55</v>
      </c>
      <c r="E133" s="39" t="s">
        <v>2712</v>
      </c>
    </row>
    <row r="134" spans="1:5" ht="38.25">
      <c r="A134" s="35" t="s">
        <v>57</v>
      </c>
      <c r="E134" s="40" t="s">
        <v>3115</v>
      </c>
    </row>
    <row r="135" spans="1:5" ht="38.25">
      <c r="A135" t="s">
        <v>59</v>
      </c>
      <c r="E135" s="39" t="s">
        <v>2288</v>
      </c>
    </row>
    <row r="136" spans="1:13" ht="12.75">
      <c r="A136" t="s">
        <v>46</v>
      </c>
      <c r="C136" s="31" t="s">
        <v>25</v>
      </c>
      <c r="E136" s="33" t="s">
        <v>2719</v>
      </c>
      <c r="J136" s="32">
        <f>0</f>
      </c>
      <c s="32">
        <f>0</f>
      </c>
      <c s="32">
        <f>0+L137+L141+L145+L149+L153</f>
      </c>
      <c s="32">
        <f>0+M137+M141+M145+M149+M153</f>
      </c>
    </row>
    <row r="137" spans="1:16" ht="12.75">
      <c r="A137" t="s">
        <v>49</v>
      </c>
      <c s="34" t="s">
        <v>183</v>
      </c>
      <c s="34" t="s">
        <v>2720</v>
      </c>
      <c s="35" t="s">
        <v>5</v>
      </c>
      <c s="6" t="s">
        <v>2721</v>
      </c>
      <c s="36" t="s">
        <v>297</v>
      </c>
      <c s="37">
        <v>5.97</v>
      </c>
      <c s="36">
        <v>0</v>
      </c>
      <c s="36">
        <f>ROUND(G137*H137,6)</f>
      </c>
      <c r="L137" s="38">
        <v>0</v>
      </c>
      <c s="32">
        <f>ROUND(ROUND(L137,2)*ROUND(G137,3),2)</f>
      </c>
      <c s="36" t="s">
        <v>54</v>
      </c>
      <c>
        <f>(M137*21)/100</f>
      </c>
      <c t="s">
        <v>27</v>
      </c>
    </row>
    <row r="138" spans="1:5" ht="12.75">
      <c r="A138" s="35" t="s">
        <v>55</v>
      </c>
      <c r="E138" s="39" t="s">
        <v>3116</v>
      </c>
    </row>
    <row r="139" spans="1:5" ht="38.25">
      <c r="A139" s="35" t="s">
        <v>57</v>
      </c>
      <c r="E139" s="40" t="s">
        <v>3117</v>
      </c>
    </row>
    <row r="140" spans="1:5" ht="408">
      <c r="A140" t="s">
        <v>59</v>
      </c>
      <c r="E140" s="39" t="s">
        <v>2724</v>
      </c>
    </row>
    <row r="141" spans="1:16" ht="12.75">
      <c r="A141" t="s">
        <v>49</v>
      </c>
      <c s="34" t="s">
        <v>187</v>
      </c>
      <c s="34" t="s">
        <v>2734</v>
      </c>
      <c s="35" t="s">
        <v>5</v>
      </c>
      <c s="6" t="s">
        <v>2735</v>
      </c>
      <c s="36" t="s">
        <v>1608</v>
      </c>
      <c s="37">
        <v>1064.65</v>
      </c>
      <c s="36">
        <v>0</v>
      </c>
      <c s="36">
        <f>ROUND(G141*H141,6)</f>
      </c>
      <c r="L141" s="38">
        <v>0</v>
      </c>
      <c s="32">
        <f>ROUND(ROUND(L141,2)*ROUND(G141,3),2)</f>
      </c>
      <c s="36" t="s">
        <v>54</v>
      </c>
      <c>
        <f>(M141*21)/100</f>
      </c>
      <c t="s">
        <v>27</v>
      </c>
    </row>
    <row r="142" spans="1:5" ht="12.75">
      <c r="A142" s="35" t="s">
        <v>55</v>
      </c>
      <c r="E142" s="39" t="s">
        <v>2736</v>
      </c>
    </row>
    <row r="143" spans="1:5" ht="38.25">
      <c r="A143" s="35" t="s">
        <v>57</v>
      </c>
      <c r="E143" s="40" t="s">
        <v>3118</v>
      </c>
    </row>
    <row r="144" spans="1:5" ht="306">
      <c r="A144" t="s">
        <v>59</v>
      </c>
      <c r="E144" s="39" t="s">
        <v>2738</v>
      </c>
    </row>
    <row r="145" spans="1:16" ht="12.75">
      <c r="A145" t="s">
        <v>49</v>
      </c>
      <c s="34" t="s">
        <v>192</v>
      </c>
      <c s="34" t="s">
        <v>2900</v>
      </c>
      <c s="35" t="s">
        <v>5</v>
      </c>
      <c s="6" t="s">
        <v>2901</v>
      </c>
      <c s="36" t="s">
        <v>297</v>
      </c>
      <c s="37">
        <v>108.02</v>
      </c>
      <c s="36">
        <v>0</v>
      </c>
      <c s="36">
        <f>ROUND(G145*H145,6)</f>
      </c>
      <c r="L145" s="38">
        <v>0</v>
      </c>
      <c s="32">
        <f>ROUND(ROUND(L145,2)*ROUND(G145,3),2)</f>
      </c>
      <c s="36" t="s">
        <v>54</v>
      </c>
      <c>
        <f>(M145*21)/100</f>
      </c>
      <c t="s">
        <v>27</v>
      </c>
    </row>
    <row r="146" spans="1:5" ht="12.75">
      <c r="A146" s="35" t="s">
        <v>55</v>
      </c>
      <c r="E146" s="39" t="s">
        <v>3119</v>
      </c>
    </row>
    <row r="147" spans="1:5" ht="38.25">
      <c r="A147" s="35" t="s">
        <v>57</v>
      </c>
      <c r="E147" s="40" t="s">
        <v>3120</v>
      </c>
    </row>
    <row r="148" spans="1:5" ht="395.25">
      <c r="A148" t="s">
        <v>59</v>
      </c>
      <c r="E148" s="39" t="s">
        <v>2729</v>
      </c>
    </row>
    <row r="149" spans="1:16" ht="12.75">
      <c r="A149" t="s">
        <v>49</v>
      </c>
      <c s="34" t="s">
        <v>196</v>
      </c>
      <c s="34" t="s">
        <v>2904</v>
      </c>
      <c s="35" t="s">
        <v>5</v>
      </c>
      <c s="6" t="s">
        <v>2905</v>
      </c>
      <c s="36" t="s">
        <v>332</v>
      </c>
      <c s="37">
        <v>25.032</v>
      </c>
      <c s="36">
        <v>0</v>
      </c>
      <c s="36">
        <f>ROUND(G149*H149,6)</f>
      </c>
      <c r="L149" s="38">
        <v>0</v>
      </c>
      <c s="32">
        <f>ROUND(ROUND(L149,2)*ROUND(G149,3),2)</f>
      </c>
      <c s="36" t="s">
        <v>54</v>
      </c>
      <c>
        <f>(M149*21)/100</f>
      </c>
      <c t="s">
        <v>27</v>
      </c>
    </row>
    <row r="150" spans="1:5" ht="38.25">
      <c r="A150" s="35" t="s">
        <v>55</v>
      </c>
      <c r="E150" s="39" t="s">
        <v>3121</v>
      </c>
    </row>
    <row r="151" spans="1:5" ht="38.25">
      <c r="A151" s="35" t="s">
        <v>57</v>
      </c>
      <c r="E151" s="40" t="s">
        <v>3122</v>
      </c>
    </row>
    <row r="152" spans="1:5" ht="267.75">
      <c r="A152" t="s">
        <v>59</v>
      </c>
      <c r="E152" s="39" t="s">
        <v>2718</v>
      </c>
    </row>
    <row r="153" spans="1:16" ht="12.75">
      <c r="A153" t="s">
        <v>49</v>
      </c>
      <c s="34" t="s">
        <v>200</v>
      </c>
      <c s="34" t="s">
        <v>2739</v>
      </c>
      <c s="35" t="s">
        <v>5</v>
      </c>
      <c s="6" t="s">
        <v>2740</v>
      </c>
      <c s="36" t="s">
        <v>297</v>
      </c>
      <c s="37">
        <v>67.84</v>
      </c>
      <c s="36">
        <v>0</v>
      </c>
      <c s="36">
        <f>ROUND(G153*H153,6)</f>
      </c>
      <c r="L153" s="38">
        <v>0</v>
      </c>
      <c s="32">
        <f>ROUND(ROUND(L153,2)*ROUND(G153,3),2)</f>
      </c>
      <c s="36" t="s">
        <v>333</v>
      </c>
      <c>
        <f>(M153*21)/100</f>
      </c>
      <c t="s">
        <v>27</v>
      </c>
    </row>
    <row r="154" spans="1:5" ht="38.25">
      <c r="A154" s="35" t="s">
        <v>55</v>
      </c>
      <c r="E154" s="39" t="s">
        <v>3123</v>
      </c>
    </row>
    <row r="155" spans="1:5" ht="38.25">
      <c r="A155" s="35" t="s">
        <v>57</v>
      </c>
      <c r="E155" s="40" t="s">
        <v>3124</v>
      </c>
    </row>
    <row r="156" spans="1:5" ht="25.5">
      <c r="A156" t="s">
        <v>59</v>
      </c>
      <c r="E156" s="39" t="s">
        <v>2743</v>
      </c>
    </row>
    <row r="157" spans="1:13" ht="12.75">
      <c r="A157" t="s">
        <v>46</v>
      </c>
      <c r="C157" s="31" t="s">
        <v>67</v>
      </c>
      <c r="E157" s="33" t="s">
        <v>2294</v>
      </c>
      <c r="J157" s="32">
        <f>0</f>
      </c>
      <c s="32">
        <f>0</f>
      </c>
      <c s="32">
        <f>0+L158+L162+L166+L170+L174+L178+L182+L186</f>
      </c>
      <c s="32">
        <f>0+M158+M162+M166+M170+M174+M178+M182+M186</f>
      </c>
    </row>
    <row r="158" spans="1:16" ht="12.75">
      <c r="A158" t="s">
        <v>49</v>
      </c>
      <c s="34" t="s">
        <v>204</v>
      </c>
      <c s="34" t="s">
        <v>2757</v>
      </c>
      <c s="35" t="s">
        <v>5</v>
      </c>
      <c s="6" t="s">
        <v>2758</v>
      </c>
      <c s="36" t="s">
        <v>297</v>
      </c>
      <c s="37">
        <v>16.752</v>
      </c>
      <c s="36">
        <v>0</v>
      </c>
      <c s="36">
        <f>ROUND(G158*H158,6)</f>
      </c>
      <c r="L158" s="38">
        <v>0</v>
      </c>
      <c s="32">
        <f>ROUND(ROUND(L158,2)*ROUND(G158,3),2)</f>
      </c>
      <c s="36" t="s">
        <v>54</v>
      </c>
      <c>
        <f>(M158*21)/100</f>
      </c>
      <c t="s">
        <v>27</v>
      </c>
    </row>
    <row r="159" spans="1:5" ht="12.75">
      <c r="A159" s="35" t="s">
        <v>55</v>
      </c>
      <c r="E159" s="39" t="s">
        <v>3125</v>
      </c>
    </row>
    <row r="160" spans="1:5" ht="38.25">
      <c r="A160" s="35" t="s">
        <v>57</v>
      </c>
      <c r="E160" s="40" t="s">
        <v>3126</v>
      </c>
    </row>
    <row r="161" spans="1:5" ht="395.25">
      <c r="A161" t="s">
        <v>59</v>
      </c>
      <c r="E161" s="39" t="s">
        <v>2729</v>
      </c>
    </row>
    <row r="162" spans="1:16" ht="12.75">
      <c r="A162" t="s">
        <v>49</v>
      </c>
      <c s="34" t="s">
        <v>208</v>
      </c>
      <c s="34" t="s">
        <v>2910</v>
      </c>
      <c s="35" t="s">
        <v>5</v>
      </c>
      <c s="6" t="s">
        <v>2911</v>
      </c>
      <c s="36" t="s">
        <v>297</v>
      </c>
      <c s="37">
        <v>21</v>
      </c>
      <c s="36">
        <v>0</v>
      </c>
      <c s="36">
        <f>ROUND(G162*H162,6)</f>
      </c>
      <c r="L162" s="38">
        <v>0</v>
      </c>
      <c s="32">
        <f>ROUND(ROUND(L162,2)*ROUND(G162,3),2)</f>
      </c>
      <c s="36" t="s">
        <v>54</v>
      </c>
      <c>
        <f>(M162*21)/100</f>
      </c>
      <c t="s">
        <v>27</v>
      </c>
    </row>
    <row r="163" spans="1:5" ht="12.75">
      <c r="A163" s="35" t="s">
        <v>55</v>
      </c>
      <c r="E163" s="39" t="s">
        <v>3127</v>
      </c>
    </row>
    <row r="164" spans="1:5" ht="38.25">
      <c r="A164" s="35" t="s">
        <v>57</v>
      </c>
      <c r="E164" s="40" t="s">
        <v>3128</v>
      </c>
    </row>
    <row r="165" spans="1:5" ht="395.25">
      <c r="A165" t="s">
        <v>59</v>
      </c>
      <c r="E165" s="39" t="s">
        <v>2729</v>
      </c>
    </row>
    <row r="166" spans="1:16" ht="12.75">
      <c r="A166" t="s">
        <v>49</v>
      </c>
      <c s="34" t="s">
        <v>212</v>
      </c>
      <c s="34" t="s">
        <v>1789</v>
      </c>
      <c s="35" t="s">
        <v>5</v>
      </c>
      <c s="6" t="s">
        <v>1790</v>
      </c>
      <c s="36" t="s">
        <v>297</v>
      </c>
      <c s="37">
        <v>22.848</v>
      </c>
      <c s="36">
        <v>0</v>
      </c>
      <c s="36">
        <f>ROUND(G166*H166,6)</f>
      </c>
      <c r="L166" s="38">
        <v>0</v>
      </c>
      <c s="32">
        <f>ROUND(ROUND(L166,2)*ROUND(G166,3),2)</f>
      </c>
      <c s="36" t="s">
        <v>54</v>
      </c>
      <c>
        <f>(M166*21)/100</f>
      </c>
      <c t="s">
        <v>27</v>
      </c>
    </row>
    <row r="167" spans="1:5" ht="12.75">
      <c r="A167" s="35" t="s">
        <v>55</v>
      </c>
      <c r="E167" s="39" t="s">
        <v>2914</v>
      </c>
    </row>
    <row r="168" spans="1:5" ht="38.25">
      <c r="A168" s="35" t="s">
        <v>57</v>
      </c>
      <c r="E168" s="40" t="s">
        <v>3129</v>
      </c>
    </row>
    <row r="169" spans="1:5" ht="38.25">
      <c r="A169" t="s">
        <v>59</v>
      </c>
      <c r="E169" s="39" t="s">
        <v>1791</v>
      </c>
    </row>
    <row r="170" spans="1:16" ht="12.75">
      <c r="A170" t="s">
        <v>49</v>
      </c>
      <c s="34" t="s">
        <v>216</v>
      </c>
      <c s="34" t="s">
        <v>2773</v>
      </c>
      <c s="35" t="s">
        <v>5</v>
      </c>
      <c s="6" t="s">
        <v>2774</v>
      </c>
      <c s="36" t="s">
        <v>297</v>
      </c>
      <c s="37">
        <v>14.94</v>
      </c>
      <c s="36">
        <v>0</v>
      </c>
      <c s="36">
        <f>ROUND(G170*H170,6)</f>
      </c>
      <c r="L170" s="38">
        <v>0</v>
      </c>
      <c s="32">
        <f>ROUND(ROUND(L170,2)*ROUND(G170,3),2)</f>
      </c>
      <c s="36" t="s">
        <v>333</v>
      </c>
      <c>
        <f>(M170*21)/100</f>
      </c>
      <c t="s">
        <v>27</v>
      </c>
    </row>
    <row r="171" spans="1:5" ht="25.5">
      <c r="A171" s="35" t="s">
        <v>55</v>
      </c>
      <c r="E171" s="39" t="s">
        <v>3130</v>
      </c>
    </row>
    <row r="172" spans="1:5" ht="38.25">
      <c r="A172" s="35" t="s">
        <v>57</v>
      </c>
      <c r="E172" s="40" t="s">
        <v>3131</v>
      </c>
    </row>
    <row r="173" spans="1:5" ht="51">
      <c r="A173" t="s">
        <v>59</v>
      </c>
      <c r="E173" s="39" t="s">
        <v>2777</v>
      </c>
    </row>
    <row r="174" spans="1:16" ht="12.75">
      <c r="A174" t="s">
        <v>49</v>
      </c>
      <c s="34" t="s">
        <v>220</v>
      </c>
      <c s="34" t="s">
        <v>2778</v>
      </c>
      <c s="35" t="s">
        <v>5</v>
      </c>
      <c s="6" t="s">
        <v>2779</v>
      </c>
      <c s="36" t="s">
        <v>297</v>
      </c>
      <c s="37">
        <v>9.24</v>
      </c>
      <c s="36">
        <v>0</v>
      </c>
      <c s="36">
        <f>ROUND(G174*H174,6)</f>
      </c>
      <c r="L174" s="38">
        <v>0</v>
      </c>
      <c s="32">
        <f>ROUND(ROUND(L174,2)*ROUND(G174,3),2)</f>
      </c>
      <c s="36" t="s">
        <v>333</v>
      </c>
      <c>
        <f>(M174*21)/100</f>
      </c>
      <c t="s">
        <v>27</v>
      </c>
    </row>
    <row r="175" spans="1:5" ht="12.75">
      <c r="A175" s="35" t="s">
        <v>55</v>
      </c>
      <c r="E175" s="39" t="s">
        <v>3132</v>
      </c>
    </row>
    <row r="176" spans="1:5" ht="38.25">
      <c r="A176" s="35" t="s">
        <v>57</v>
      </c>
      <c r="E176" s="40" t="s">
        <v>3133</v>
      </c>
    </row>
    <row r="177" spans="1:5" ht="51">
      <c r="A177" t="s">
        <v>59</v>
      </c>
      <c r="E177" s="39" t="s">
        <v>2782</v>
      </c>
    </row>
    <row r="178" spans="1:16" ht="12.75">
      <c r="A178" t="s">
        <v>49</v>
      </c>
      <c s="34" t="s">
        <v>223</v>
      </c>
      <c s="34" t="s">
        <v>2783</v>
      </c>
      <c s="35" t="s">
        <v>5</v>
      </c>
      <c s="6" t="s">
        <v>2784</v>
      </c>
      <c s="36" t="s">
        <v>297</v>
      </c>
      <c s="37">
        <v>180</v>
      </c>
      <c s="36">
        <v>0</v>
      </c>
      <c s="36">
        <f>ROUND(G178*H178,6)</f>
      </c>
      <c r="L178" s="38">
        <v>0</v>
      </c>
      <c s="32">
        <f>ROUND(ROUND(L178,2)*ROUND(G178,3),2)</f>
      </c>
      <c s="36" t="s">
        <v>333</v>
      </c>
      <c>
        <f>(M178*21)/100</f>
      </c>
      <c t="s">
        <v>27</v>
      </c>
    </row>
    <row r="179" spans="1:5" ht="25.5">
      <c r="A179" s="35" t="s">
        <v>55</v>
      </c>
      <c r="E179" s="39" t="s">
        <v>3134</v>
      </c>
    </row>
    <row r="180" spans="1:5" ht="38.25">
      <c r="A180" s="35" t="s">
        <v>57</v>
      </c>
      <c r="E180" s="40" t="s">
        <v>3135</v>
      </c>
    </row>
    <row r="181" spans="1:5" ht="51">
      <c r="A181" t="s">
        <v>59</v>
      </c>
      <c r="E181" s="39" t="s">
        <v>2782</v>
      </c>
    </row>
    <row r="182" spans="1:16" ht="12.75">
      <c r="A182" t="s">
        <v>49</v>
      </c>
      <c s="34" t="s">
        <v>227</v>
      </c>
      <c s="34" t="s">
        <v>2787</v>
      </c>
      <c s="35" t="s">
        <v>5</v>
      </c>
      <c s="6" t="s">
        <v>2788</v>
      </c>
      <c s="36" t="s">
        <v>297</v>
      </c>
      <c s="37">
        <v>22.08</v>
      </c>
      <c s="36">
        <v>0</v>
      </c>
      <c s="36">
        <f>ROUND(G182*H182,6)</f>
      </c>
      <c r="L182" s="38">
        <v>0</v>
      </c>
      <c s="32">
        <f>ROUND(ROUND(L182,2)*ROUND(G182,3),2)</f>
      </c>
      <c s="36" t="s">
        <v>333</v>
      </c>
      <c>
        <f>(M182*21)/100</f>
      </c>
      <c t="s">
        <v>27</v>
      </c>
    </row>
    <row r="183" spans="1:5" ht="38.25">
      <c r="A183" s="35" t="s">
        <v>55</v>
      </c>
      <c r="E183" s="39" t="s">
        <v>2789</v>
      </c>
    </row>
    <row r="184" spans="1:5" ht="38.25">
      <c r="A184" s="35" t="s">
        <v>57</v>
      </c>
      <c r="E184" s="40" t="s">
        <v>3136</v>
      </c>
    </row>
    <row r="185" spans="1:5" ht="51">
      <c r="A185" t="s">
        <v>59</v>
      </c>
      <c r="E185" s="39" t="s">
        <v>2791</v>
      </c>
    </row>
    <row r="186" spans="1:16" ht="12.75">
      <c r="A186" t="s">
        <v>49</v>
      </c>
      <c s="34" t="s">
        <v>234</v>
      </c>
      <c s="34" t="s">
        <v>2923</v>
      </c>
      <c s="35" t="s">
        <v>5</v>
      </c>
      <c s="6" t="s">
        <v>2305</v>
      </c>
      <c s="36" t="s">
        <v>318</v>
      </c>
      <c s="37">
        <v>6.4</v>
      </c>
      <c s="36">
        <v>0</v>
      </c>
      <c s="36">
        <f>ROUND(G186*H186,6)</f>
      </c>
      <c r="L186" s="38">
        <v>0</v>
      </c>
      <c s="32">
        <f>ROUND(ROUND(L186,2)*ROUND(G186,3),2)</f>
      </c>
      <c s="36" t="s">
        <v>333</v>
      </c>
      <c>
        <f>(M186*21)/100</f>
      </c>
      <c t="s">
        <v>27</v>
      </c>
    </row>
    <row r="187" spans="1:5" ht="12.75">
      <c r="A187" s="35" t="s">
        <v>55</v>
      </c>
      <c r="E187" s="39" t="s">
        <v>3137</v>
      </c>
    </row>
    <row r="188" spans="1:5" ht="38.25">
      <c r="A188" s="35" t="s">
        <v>57</v>
      </c>
      <c r="E188" s="40" t="s">
        <v>3138</v>
      </c>
    </row>
    <row r="189" spans="1:5" ht="102">
      <c r="A189" t="s">
        <v>59</v>
      </c>
      <c r="E189" s="39" t="s">
        <v>2926</v>
      </c>
    </row>
    <row r="190" spans="1:13" ht="12.75">
      <c r="A190" t="s">
        <v>46</v>
      </c>
      <c r="C190" s="31" t="s">
        <v>26</v>
      </c>
      <c r="E190" s="33" t="s">
        <v>2792</v>
      </c>
      <c r="J190" s="32">
        <f>0</f>
      </c>
      <c s="32">
        <f>0</f>
      </c>
      <c s="32">
        <f>0+L191+L195</f>
      </c>
      <c s="32">
        <f>0+M191+M195</f>
      </c>
    </row>
    <row r="191" spans="1:16" ht="25.5">
      <c r="A191" t="s">
        <v>49</v>
      </c>
      <c s="34" t="s">
        <v>238</v>
      </c>
      <c s="34" t="s">
        <v>2932</v>
      </c>
      <c s="35" t="s">
        <v>5</v>
      </c>
      <c s="6" t="s">
        <v>2933</v>
      </c>
      <c s="36" t="s">
        <v>318</v>
      </c>
      <c s="37">
        <v>120.9</v>
      </c>
      <c s="36">
        <v>0</v>
      </c>
      <c s="36">
        <f>ROUND(G191*H191,6)</f>
      </c>
      <c r="L191" s="38">
        <v>0</v>
      </c>
      <c s="32">
        <f>ROUND(ROUND(L191,2)*ROUND(G191,3),2)</f>
      </c>
      <c s="36" t="s">
        <v>54</v>
      </c>
      <c>
        <f>(M191*21)/100</f>
      </c>
      <c t="s">
        <v>27</v>
      </c>
    </row>
    <row r="192" spans="1:5" ht="12.75">
      <c r="A192" s="35" t="s">
        <v>55</v>
      </c>
      <c r="E192" s="39" t="s">
        <v>3139</v>
      </c>
    </row>
    <row r="193" spans="1:5" ht="38.25">
      <c r="A193" s="35" t="s">
        <v>57</v>
      </c>
      <c r="E193" s="40" t="s">
        <v>3140</v>
      </c>
    </row>
    <row r="194" spans="1:5" ht="51">
      <c r="A194" t="s">
        <v>59</v>
      </c>
      <c r="E194" s="39" t="s">
        <v>2936</v>
      </c>
    </row>
    <row r="195" spans="1:16" ht="12.75">
      <c r="A195" t="s">
        <v>49</v>
      </c>
      <c s="34" t="s">
        <v>242</v>
      </c>
      <c s="34" t="s">
        <v>2793</v>
      </c>
      <c s="35" t="s">
        <v>5</v>
      </c>
      <c s="6" t="s">
        <v>2794</v>
      </c>
      <c s="36" t="s">
        <v>297</v>
      </c>
      <c s="37">
        <v>11.6</v>
      </c>
      <c s="36">
        <v>0</v>
      </c>
      <c s="36">
        <f>ROUND(G195*H195,6)</f>
      </c>
      <c r="L195" s="38">
        <v>0</v>
      </c>
      <c s="32">
        <f>ROUND(ROUND(L195,2)*ROUND(G195,3),2)</f>
      </c>
      <c s="36" t="s">
        <v>54</v>
      </c>
      <c>
        <f>(M195*21)/100</f>
      </c>
      <c t="s">
        <v>27</v>
      </c>
    </row>
    <row r="196" spans="1:5" ht="12.75">
      <c r="A196" s="35" t="s">
        <v>55</v>
      </c>
      <c r="E196" s="39" t="s">
        <v>2795</v>
      </c>
    </row>
    <row r="197" spans="1:5" ht="38.25">
      <c r="A197" s="35" t="s">
        <v>57</v>
      </c>
      <c r="E197" s="40" t="s">
        <v>3141</v>
      </c>
    </row>
    <row r="198" spans="1:5" ht="357">
      <c r="A198" t="s">
        <v>59</v>
      </c>
      <c r="E198" s="39" t="s">
        <v>2797</v>
      </c>
    </row>
    <row r="199" spans="1:13" ht="12.75">
      <c r="A199" t="s">
        <v>46</v>
      </c>
      <c r="C199" s="31" t="s">
        <v>80</v>
      </c>
      <c r="E199" s="33" t="s">
        <v>2352</v>
      </c>
      <c r="J199" s="32">
        <f>0</f>
      </c>
      <c s="32">
        <f>0</f>
      </c>
      <c s="32">
        <f>0+L200+L204+L208</f>
      </c>
      <c s="32">
        <f>0+M200+M204+M208</f>
      </c>
    </row>
    <row r="200" spans="1:16" ht="25.5">
      <c r="A200" t="s">
        <v>49</v>
      </c>
      <c s="34" t="s">
        <v>246</v>
      </c>
      <c s="34" t="s">
        <v>2798</v>
      </c>
      <c s="35" t="s">
        <v>5</v>
      </c>
      <c s="6" t="s">
        <v>2799</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3142</v>
      </c>
    </row>
    <row r="203" spans="1:5" ht="204">
      <c r="A203" t="s">
        <v>59</v>
      </c>
      <c r="E203" s="39" t="s">
        <v>2801</v>
      </c>
    </row>
    <row r="204" spans="1:16" ht="25.5">
      <c r="A204" t="s">
        <v>49</v>
      </c>
      <c s="34" t="s">
        <v>250</v>
      </c>
      <c s="34" t="s">
        <v>2802</v>
      </c>
      <c s="35" t="s">
        <v>5</v>
      </c>
      <c s="6" t="s">
        <v>2803</v>
      </c>
      <c s="36" t="s">
        <v>318</v>
      </c>
      <c s="37">
        <v>442.74</v>
      </c>
      <c s="36">
        <v>0</v>
      </c>
      <c s="36">
        <f>ROUND(G204*H204,6)</f>
      </c>
      <c r="L204" s="38">
        <v>0</v>
      </c>
      <c s="32">
        <f>ROUND(ROUND(L204,2)*ROUND(G204,3),2)</f>
      </c>
      <c s="36" t="s">
        <v>54</v>
      </c>
      <c>
        <f>(M204*21)/100</f>
      </c>
      <c t="s">
        <v>27</v>
      </c>
    </row>
    <row r="205" spans="1:5" ht="38.25">
      <c r="A205" s="35" t="s">
        <v>55</v>
      </c>
      <c r="E205" s="39" t="s">
        <v>2804</v>
      </c>
    </row>
    <row r="206" spans="1:5" ht="38.25">
      <c r="A206" s="35" t="s">
        <v>57</v>
      </c>
      <c r="E206" s="40" t="s">
        <v>3143</v>
      </c>
    </row>
    <row r="207" spans="1:5" ht="204">
      <c r="A207" t="s">
        <v>59</v>
      </c>
      <c r="E207" s="39" t="s">
        <v>2801</v>
      </c>
    </row>
    <row r="208" spans="1:16" ht="12.75">
      <c r="A208" t="s">
        <v>49</v>
      </c>
      <c s="34" t="s">
        <v>254</v>
      </c>
      <c s="34" t="s">
        <v>2806</v>
      </c>
      <c s="35" t="s">
        <v>5</v>
      </c>
      <c s="6" t="s">
        <v>2807</v>
      </c>
      <c s="36" t="s">
        <v>318</v>
      </c>
      <c s="37">
        <v>122.4</v>
      </c>
      <c s="36">
        <v>0</v>
      </c>
      <c s="36">
        <f>ROUND(G208*H208,6)</f>
      </c>
      <c r="L208" s="38">
        <v>0</v>
      </c>
      <c s="32">
        <f>ROUND(ROUND(L208,2)*ROUND(G208,3),2)</f>
      </c>
      <c s="36" t="s">
        <v>54</v>
      </c>
      <c>
        <f>(M208*21)/100</f>
      </c>
      <c t="s">
        <v>27</v>
      </c>
    </row>
    <row r="209" spans="1:5" ht="25.5">
      <c r="A209" s="35" t="s">
        <v>55</v>
      </c>
      <c r="E209" s="39" t="s">
        <v>2808</v>
      </c>
    </row>
    <row r="210" spans="1:5" ht="38.25">
      <c r="A210" s="35" t="s">
        <v>57</v>
      </c>
      <c r="E210" s="40" t="s">
        <v>3144</v>
      </c>
    </row>
    <row r="211" spans="1:5" ht="216.75">
      <c r="A211" t="s">
        <v>59</v>
      </c>
      <c r="E211" s="39" t="s">
        <v>2810</v>
      </c>
    </row>
    <row r="212" spans="1:13" ht="12.75">
      <c r="A212" t="s">
        <v>46</v>
      </c>
      <c r="C212" s="31" t="s">
        <v>86</v>
      </c>
      <c r="E212" s="33" t="s">
        <v>2357</v>
      </c>
      <c r="J212" s="32">
        <f>0</f>
      </c>
      <c s="32">
        <f>0</f>
      </c>
      <c s="32">
        <f>0+L213</f>
      </c>
      <c s="32">
        <f>0+M213</f>
      </c>
    </row>
    <row r="213" spans="1:16" ht="12.75">
      <c r="A213" t="s">
        <v>49</v>
      </c>
      <c s="34" t="s">
        <v>258</v>
      </c>
      <c s="34" t="s">
        <v>2811</v>
      </c>
      <c s="35" t="s">
        <v>5</v>
      </c>
      <c s="6" t="s">
        <v>2812</v>
      </c>
      <c s="36" t="s">
        <v>53</v>
      </c>
      <c s="37">
        <v>47</v>
      </c>
      <c s="36">
        <v>0</v>
      </c>
      <c s="36">
        <f>ROUND(G213*H213,6)</f>
      </c>
      <c r="L213" s="38">
        <v>0</v>
      </c>
      <c s="32">
        <f>ROUND(ROUND(L213,2)*ROUND(G213,3),2)</f>
      </c>
      <c s="36" t="s">
        <v>333</v>
      </c>
      <c>
        <f>(M213*21)/100</f>
      </c>
      <c t="s">
        <v>27</v>
      </c>
    </row>
    <row r="214" spans="1:5" ht="12.75">
      <c r="A214" s="35" t="s">
        <v>55</v>
      </c>
      <c r="E214" s="39" t="s">
        <v>2813</v>
      </c>
    </row>
    <row r="215" spans="1:5" ht="38.25">
      <c r="A215" s="35" t="s">
        <v>57</v>
      </c>
      <c r="E215" s="40" t="s">
        <v>3145</v>
      </c>
    </row>
    <row r="216" spans="1:5" ht="242.25">
      <c r="A216" t="s">
        <v>59</v>
      </c>
      <c r="E216" s="39" t="s">
        <v>2815</v>
      </c>
    </row>
    <row r="217" spans="1:13" ht="12.75">
      <c r="A217" t="s">
        <v>46</v>
      </c>
      <c r="C217" s="31" t="s">
        <v>90</v>
      </c>
      <c r="E217" s="33" t="s">
        <v>2367</v>
      </c>
      <c r="J217" s="32">
        <f>0</f>
      </c>
      <c s="32">
        <f>0</f>
      </c>
      <c s="32">
        <f>0+L218+L222+L226+L230+L234+L238+L242+L246+L250+L254+L258+L262+L266</f>
      </c>
      <c s="32">
        <f>0+M218+M222+M226+M230+M234+M238+M242+M246+M250+M254+M258+M262+M266</f>
      </c>
    </row>
    <row r="218" spans="1:16" ht="12.75">
      <c r="A218" t="s">
        <v>49</v>
      </c>
      <c s="34" t="s">
        <v>262</v>
      </c>
      <c s="34" t="s">
        <v>2816</v>
      </c>
      <c s="35" t="s">
        <v>5</v>
      </c>
      <c s="6" t="s">
        <v>2817</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2818</v>
      </c>
    </row>
    <row r="221" spans="1:5" ht="38.25">
      <c r="A221" t="s">
        <v>59</v>
      </c>
      <c r="E221" s="39" t="s">
        <v>2819</v>
      </c>
    </row>
    <row r="222" spans="1:16" ht="12.75">
      <c r="A222" t="s">
        <v>49</v>
      </c>
      <c s="34" t="s">
        <v>268</v>
      </c>
      <c s="34" t="s">
        <v>2820</v>
      </c>
      <c s="35" t="s">
        <v>5</v>
      </c>
      <c s="6" t="s">
        <v>2821</v>
      </c>
      <c s="36" t="s">
        <v>74</v>
      </c>
      <c s="37">
        <v>1</v>
      </c>
      <c s="36">
        <v>0</v>
      </c>
      <c s="36">
        <f>ROUND(G222*H222,6)</f>
      </c>
      <c r="L222" s="38">
        <v>0</v>
      </c>
      <c s="32">
        <f>ROUND(ROUND(L222,2)*ROUND(G222,3),2)</f>
      </c>
      <c s="36" t="s">
        <v>54</v>
      </c>
      <c>
        <f>(M222*21)/100</f>
      </c>
      <c t="s">
        <v>27</v>
      </c>
    </row>
    <row r="223" spans="1:5" ht="12.75">
      <c r="A223" s="35" t="s">
        <v>55</v>
      </c>
      <c r="E223" s="39" t="s">
        <v>5</v>
      </c>
    </row>
    <row r="224" spans="1:5" ht="38.25">
      <c r="A224" s="35" t="s">
        <v>57</v>
      </c>
      <c r="E224" s="40" t="s">
        <v>2818</v>
      </c>
    </row>
    <row r="225" spans="1:5" ht="38.25">
      <c r="A225" t="s">
        <v>59</v>
      </c>
      <c r="E225" s="39" t="s">
        <v>2822</v>
      </c>
    </row>
    <row r="226" spans="1:16" ht="12.75">
      <c r="A226" t="s">
        <v>49</v>
      </c>
      <c s="34" t="s">
        <v>274</v>
      </c>
      <c s="34" t="s">
        <v>3146</v>
      </c>
      <c s="35" t="s">
        <v>5</v>
      </c>
      <c s="6" t="s">
        <v>3147</v>
      </c>
      <c s="36" t="s">
        <v>53</v>
      </c>
      <c s="37">
        <v>223.2</v>
      </c>
      <c s="36">
        <v>0</v>
      </c>
      <c s="36">
        <f>ROUND(G226*H226,6)</f>
      </c>
      <c r="L226" s="38">
        <v>0</v>
      </c>
      <c s="32">
        <f>ROUND(ROUND(L226,2)*ROUND(G226,3),2)</f>
      </c>
      <c s="36" t="s">
        <v>54</v>
      </c>
      <c>
        <f>(M226*21)/100</f>
      </c>
      <c t="s">
        <v>27</v>
      </c>
    </row>
    <row r="227" spans="1:5" ht="12.75">
      <c r="A227" s="35" t="s">
        <v>55</v>
      </c>
      <c r="E227" s="39" t="s">
        <v>3148</v>
      </c>
    </row>
    <row r="228" spans="1:5" ht="38.25">
      <c r="A228" s="35" t="s">
        <v>57</v>
      </c>
      <c r="E228" s="40" t="s">
        <v>3149</v>
      </c>
    </row>
    <row r="229" spans="1:5" ht="25.5">
      <c r="A229" t="s">
        <v>59</v>
      </c>
      <c r="E229" s="39" t="s">
        <v>2832</v>
      </c>
    </row>
    <row r="230" spans="1:16" ht="12.75">
      <c r="A230" t="s">
        <v>49</v>
      </c>
      <c s="34" t="s">
        <v>279</v>
      </c>
      <c s="34" t="s">
        <v>2942</v>
      </c>
      <c s="35" t="s">
        <v>5</v>
      </c>
      <c s="6" t="s">
        <v>2943</v>
      </c>
      <c s="36" t="s">
        <v>318</v>
      </c>
      <c s="37">
        <v>83.7</v>
      </c>
      <c s="36">
        <v>0</v>
      </c>
      <c s="36">
        <f>ROUND(G230*H230,6)</f>
      </c>
      <c r="L230" s="38">
        <v>0</v>
      </c>
      <c s="32">
        <f>ROUND(ROUND(L230,2)*ROUND(G230,3),2)</f>
      </c>
      <c s="36" t="s">
        <v>54</v>
      </c>
      <c>
        <f>(M230*21)/100</f>
      </c>
      <c t="s">
        <v>27</v>
      </c>
    </row>
    <row r="231" spans="1:5" ht="12.75">
      <c r="A231" s="35" t="s">
        <v>55</v>
      </c>
      <c r="E231" s="39" t="s">
        <v>3150</v>
      </c>
    </row>
    <row r="232" spans="1:5" ht="38.25">
      <c r="A232" s="35" t="s">
        <v>57</v>
      </c>
      <c r="E232" s="40" t="s">
        <v>3151</v>
      </c>
    </row>
    <row r="233" spans="1:5" ht="25.5">
      <c r="A233" t="s">
        <v>59</v>
      </c>
      <c r="E233" s="39" t="s">
        <v>2946</v>
      </c>
    </row>
    <row r="234" spans="1:16" ht="12.75">
      <c r="A234" t="s">
        <v>49</v>
      </c>
      <c s="34" t="s">
        <v>282</v>
      </c>
      <c s="34" t="s">
        <v>2833</v>
      </c>
      <c s="35" t="s">
        <v>5</v>
      </c>
      <c s="6" t="s">
        <v>2834</v>
      </c>
      <c s="36" t="s">
        <v>2835</v>
      </c>
      <c s="37">
        <v>338.25</v>
      </c>
      <c s="36">
        <v>0</v>
      </c>
      <c s="36">
        <f>ROUND(G234*H234,6)</f>
      </c>
      <c r="L234" s="38">
        <v>0</v>
      </c>
      <c s="32">
        <f>ROUND(ROUND(L234,2)*ROUND(G234,3),2)</f>
      </c>
      <c s="36" t="s">
        <v>54</v>
      </c>
      <c>
        <f>(M234*21)/100</f>
      </c>
      <c t="s">
        <v>27</v>
      </c>
    </row>
    <row r="235" spans="1:5" ht="12.75">
      <c r="A235" s="35" t="s">
        <v>55</v>
      </c>
      <c r="E235" s="39" t="s">
        <v>2836</v>
      </c>
    </row>
    <row r="236" spans="1:5" ht="38.25">
      <c r="A236" s="35" t="s">
        <v>57</v>
      </c>
      <c r="E236" s="40" t="s">
        <v>3152</v>
      </c>
    </row>
    <row r="237" spans="1:5" ht="25.5">
      <c r="A237" t="s">
        <v>59</v>
      </c>
      <c r="E237" s="39" t="s">
        <v>2838</v>
      </c>
    </row>
    <row r="238" spans="1:16" ht="12.75">
      <c r="A238" t="s">
        <v>49</v>
      </c>
      <c s="34" t="s">
        <v>287</v>
      </c>
      <c s="34" t="s">
        <v>1809</v>
      </c>
      <c s="35" t="s">
        <v>5</v>
      </c>
      <c s="6" t="s">
        <v>1810</v>
      </c>
      <c s="36" t="s">
        <v>297</v>
      </c>
      <c s="37">
        <v>35.6</v>
      </c>
      <c s="36">
        <v>0</v>
      </c>
      <c s="36">
        <f>ROUND(G238*H238,6)</f>
      </c>
      <c r="L238" s="38">
        <v>0</v>
      </c>
      <c s="32">
        <f>ROUND(ROUND(L238,2)*ROUND(G238,3),2)</f>
      </c>
      <c s="36" t="s">
        <v>54</v>
      </c>
      <c>
        <f>(M238*21)/100</f>
      </c>
      <c t="s">
        <v>27</v>
      </c>
    </row>
    <row r="239" spans="1:5" ht="12.75">
      <c r="A239" s="35" t="s">
        <v>55</v>
      </c>
      <c r="E239" s="39" t="s">
        <v>3153</v>
      </c>
    </row>
    <row r="240" spans="1:5" ht="38.25">
      <c r="A240" s="35" t="s">
        <v>57</v>
      </c>
      <c r="E240" s="40" t="s">
        <v>3154</v>
      </c>
    </row>
    <row r="241" spans="1:5" ht="102">
      <c r="A241" t="s">
        <v>59</v>
      </c>
      <c r="E241" s="39" t="s">
        <v>1811</v>
      </c>
    </row>
    <row r="242" spans="1:16" ht="12.75">
      <c r="A242" t="s">
        <v>49</v>
      </c>
      <c s="34" t="s">
        <v>489</v>
      </c>
      <c s="34" t="s">
        <v>2373</v>
      </c>
      <c s="35" t="s">
        <v>5</v>
      </c>
      <c s="6" t="s">
        <v>2374</v>
      </c>
      <c s="36" t="s">
        <v>297</v>
      </c>
      <c s="37">
        <v>25.41</v>
      </c>
      <c s="36">
        <v>0</v>
      </c>
      <c s="36">
        <f>ROUND(G242*H242,6)</f>
      </c>
      <c r="L242" s="38">
        <v>0</v>
      </c>
      <c s="32">
        <f>ROUND(ROUND(L242,2)*ROUND(G242,3),2)</f>
      </c>
      <c s="36" t="s">
        <v>54</v>
      </c>
      <c>
        <f>(M242*21)/100</f>
      </c>
      <c t="s">
        <v>27</v>
      </c>
    </row>
    <row r="243" spans="1:5" ht="12.75">
      <c r="A243" s="35" t="s">
        <v>55</v>
      </c>
      <c r="E243" s="39" t="s">
        <v>3155</v>
      </c>
    </row>
    <row r="244" spans="1:5" ht="38.25">
      <c r="A244" s="35" t="s">
        <v>57</v>
      </c>
      <c r="E244" s="40" t="s">
        <v>3156</v>
      </c>
    </row>
    <row r="245" spans="1:5" ht="102">
      <c r="A245" t="s">
        <v>59</v>
      </c>
      <c r="E245" s="39" t="s">
        <v>1811</v>
      </c>
    </row>
    <row r="246" spans="1:16" ht="12.75">
      <c r="A246" t="s">
        <v>49</v>
      </c>
      <c s="34" t="s">
        <v>492</v>
      </c>
      <c s="34" t="s">
        <v>2841</v>
      </c>
      <c s="35" t="s">
        <v>5</v>
      </c>
      <c s="6" t="s">
        <v>2842</v>
      </c>
      <c s="36" t="s">
        <v>74</v>
      </c>
      <c s="37">
        <v>2</v>
      </c>
      <c s="36">
        <v>0</v>
      </c>
      <c s="36">
        <f>ROUND(G246*H246,6)</f>
      </c>
      <c r="L246" s="38">
        <v>0</v>
      </c>
      <c s="32">
        <f>ROUND(ROUND(L246,2)*ROUND(G246,3),2)</f>
      </c>
      <c s="36" t="s">
        <v>333</v>
      </c>
      <c>
        <f>(M246*21)/100</f>
      </c>
      <c t="s">
        <v>27</v>
      </c>
    </row>
    <row r="247" spans="1:5" ht="12.75">
      <c r="A247" s="35" t="s">
        <v>55</v>
      </c>
      <c r="E247" s="39" t="s">
        <v>2843</v>
      </c>
    </row>
    <row r="248" spans="1:5" ht="38.25">
      <c r="A248" s="35" t="s">
        <v>57</v>
      </c>
      <c r="E248" s="40" t="s">
        <v>2366</v>
      </c>
    </row>
    <row r="249" spans="1:5" ht="38.25">
      <c r="A249" t="s">
        <v>59</v>
      </c>
      <c r="E249" s="39" t="s">
        <v>2822</v>
      </c>
    </row>
    <row r="250" spans="1:16" ht="12.75">
      <c r="A250" t="s">
        <v>49</v>
      </c>
      <c s="34" t="s">
        <v>495</v>
      </c>
      <c s="34" t="s">
        <v>2952</v>
      </c>
      <c s="35" t="s">
        <v>5</v>
      </c>
      <c s="6" t="s">
        <v>3157</v>
      </c>
      <c s="36" t="s">
        <v>318</v>
      </c>
      <c s="37">
        <v>4.2</v>
      </c>
      <c s="36">
        <v>0</v>
      </c>
      <c s="36">
        <f>ROUND(G250*H250,6)</f>
      </c>
      <c r="L250" s="38">
        <v>0</v>
      </c>
      <c s="32">
        <f>ROUND(ROUND(L250,2)*ROUND(G250,3),2)</f>
      </c>
      <c s="36" t="s">
        <v>333</v>
      </c>
      <c>
        <f>(M250*21)/100</f>
      </c>
      <c t="s">
        <v>27</v>
      </c>
    </row>
    <row r="251" spans="1:5" ht="12.75">
      <c r="A251" s="35" t="s">
        <v>55</v>
      </c>
      <c r="E251" s="39" t="s">
        <v>3158</v>
      </c>
    </row>
    <row r="252" spans="1:5" ht="38.25">
      <c r="A252" s="35" t="s">
        <v>57</v>
      </c>
      <c r="E252" s="40" t="s">
        <v>3159</v>
      </c>
    </row>
    <row r="253" spans="1:5" ht="25.5">
      <c r="A253" t="s">
        <v>59</v>
      </c>
      <c r="E253" s="39" t="s">
        <v>2827</v>
      </c>
    </row>
    <row r="254" spans="1:16" ht="12.75">
      <c r="A254" t="s">
        <v>49</v>
      </c>
      <c s="34" t="s">
        <v>499</v>
      </c>
      <c s="34" t="s">
        <v>3160</v>
      </c>
      <c s="35" t="s">
        <v>5</v>
      </c>
      <c s="6" t="s">
        <v>3161</v>
      </c>
      <c s="36" t="s">
        <v>318</v>
      </c>
      <c s="37">
        <v>26.04</v>
      </c>
      <c s="36">
        <v>0</v>
      </c>
      <c s="36">
        <f>ROUND(G254*H254,6)</f>
      </c>
      <c r="L254" s="38">
        <v>0</v>
      </c>
      <c s="32">
        <f>ROUND(ROUND(L254,2)*ROUND(G254,3),2)</f>
      </c>
      <c s="36" t="s">
        <v>333</v>
      </c>
      <c>
        <f>(M254*21)/100</f>
      </c>
      <c t="s">
        <v>27</v>
      </c>
    </row>
    <row r="255" spans="1:5" ht="25.5">
      <c r="A255" s="35" t="s">
        <v>55</v>
      </c>
      <c r="E255" s="39" t="s">
        <v>3162</v>
      </c>
    </row>
    <row r="256" spans="1:5" ht="38.25">
      <c r="A256" s="35" t="s">
        <v>57</v>
      </c>
      <c r="E256" s="40" t="s">
        <v>3163</v>
      </c>
    </row>
    <row r="257" spans="1:5" ht="38.25">
      <c r="A257" t="s">
        <v>59</v>
      </c>
      <c r="E257" s="39" t="s">
        <v>3164</v>
      </c>
    </row>
    <row r="258" spans="1:16" ht="12.75">
      <c r="A258" t="s">
        <v>49</v>
      </c>
      <c s="34" t="s">
        <v>502</v>
      </c>
      <c s="34" t="s">
        <v>2956</v>
      </c>
      <c s="35" t="s">
        <v>5</v>
      </c>
      <c s="6" t="s">
        <v>2957</v>
      </c>
      <c s="36" t="s">
        <v>318</v>
      </c>
      <c s="37">
        <v>83.7</v>
      </c>
      <c s="36">
        <v>0</v>
      </c>
      <c s="36">
        <f>ROUND(G258*H258,6)</f>
      </c>
      <c r="L258" s="38">
        <v>0</v>
      </c>
      <c s="32">
        <f>ROUND(ROUND(L258,2)*ROUND(G258,3),2)</f>
      </c>
      <c s="36" t="s">
        <v>333</v>
      </c>
      <c>
        <f>(M258*21)/100</f>
      </c>
      <c t="s">
        <v>27</v>
      </c>
    </row>
    <row r="259" spans="1:5" ht="25.5">
      <c r="A259" s="35" t="s">
        <v>55</v>
      </c>
      <c r="E259" s="39" t="s">
        <v>2958</v>
      </c>
    </row>
    <row r="260" spans="1:5" ht="38.25">
      <c r="A260" s="35" t="s">
        <v>57</v>
      </c>
      <c r="E260" s="40" t="s">
        <v>3151</v>
      </c>
    </row>
    <row r="261" spans="1:5" ht="25.5">
      <c r="A261" t="s">
        <v>59</v>
      </c>
      <c r="E261" s="39" t="s">
        <v>2960</v>
      </c>
    </row>
    <row r="262" spans="1:16" ht="12.75">
      <c r="A262" t="s">
        <v>49</v>
      </c>
      <c s="34" t="s">
        <v>506</v>
      </c>
      <c s="34" t="s">
        <v>2849</v>
      </c>
      <c s="35" t="s">
        <v>5</v>
      </c>
      <c s="6" t="s">
        <v>2850</v>
      </c>
      <c s="36" t="s">
        <v>332</v>
      </c>
      <c s="37">
        <v>0.78</v>
      </c>
      <c s="36">
        <v>0</v>
      </c>
      <c s="36">
        <f>ROUND(G262*H262,6)</f>
      </c>
      <c r="L262" s="38">
        <v>0</v>
      </c>
      <c s="32">
        <f>ROUND(ROUND(L262,2)*ROUND(G262,3),2)</f>
      </c>
      <c s="36" t="s">
        <v>333</v>
      </c>
      <c>
        <f>(M262*21)/100</f>
      </c>
      <c t="s">
        <v>27</v>
      </c>
    </row>
    <row r="263" spans="1:5" ht="38.25">
      <c r="A263" s="35" t="s">
        <v>55</v>
      </c>
      <c r="E263" s="39" t="s">
        <v>3165</v>
      </c>
    </row>
    <row r="264" spans="1:5" ht="38.25">
      <c r="A264" s="35" t="s">
        <v>57</v>
      </c>
      <c r="E264" s="40" t="s">
        <v>3166</v>
      </c>
    </row>
    <row r="265" spans="1:5" ht="102">
      <c r="A265" t="s">
        <v>59</v>
      </c>
      <c r="E265" s="39" t="s">
        <v>2853</v>
      </c>
    </row>
    <row r="266" spans="1:16" ht="12.75">
      <c r="A266" t="s">
        <v>49</v>
      </c>
      <c s="34" t="s">
        <v>510</v>
      </c>
      <c s="34" t="s">
        <v>2854</v>
      </c>
      <c s="35" t="s">
        <v>5</v>
      </c>
      <c s="6" t="s">
        <v>2855</v>
      </c>
      <c s="36" t="s">
        <v>230</v>
      </c>
      <c s="37">
        <v>99.72</v>
      </c>
      <c s="36">
        <v>0</v>
      </c>
      <c s="36">
        <f>ROUND(G266*H266,6)</f>
      </c>
      <c r="L266" s="38">
        <v>0</v>
      </c>
      <c s="32">
        <f>ROUND(ROUND(L266,2)*ROUND(G266,3),2)</f>
      </c>
      <c s="36" t="s">
        <v>333</v>
      </c>
      <c>
        <f>(M266*21)/100</f>
      </c>
      <c t="s">
        <v>27</v>
      </c>
    </row>
    <row r="267" spans="1:5" ht="12.75">
      <c r="A267" s="35" t="s">
        <v>55</v>
      </c>
      <c r="E267" s="39" t="s">
        <v>3167</v>
      </c>
    </row>
    <row r="268" spans="1:5" ht="51">
      <c r="A268" s="35" t="s">
        <v>57</v>
      </c>
      <c r="E268" s="40" t="s">
        <v>3168</v>
      </c>
    </row>
    <row r="269" spans="1:5" ht="102">
      <c r="A269" t="s">
        <v>59</v>
      </c>
      <c r="E269" s="39" t="s">
        <v>2853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3171</v>
      </c>
      <c r="E8" s="30" t="s">
        <v>3170</v>
      </c>
      <c r="J8" s="29">
        <f>0+J9+J26</f>
      </c>
      <c s="29">
        <f>0+K9+K26</f>
      </c>
      <c s="29">
        <f>0+L9+L26</f>
      </c>
      <c s="29">
        <f>0+M9+M26</f>
      </c>
    </row>
    <row r="9" spans="1:13" ht="12.75">
      <c r="A9" t="s">
        <v>46</v>
      </c>
      <c r="C9" s="31" t="s">
        <v>50</v>
      </c>
      <c r="E9" s="33" t="s">
        <v>3172</v>
      </c>
      <c r="J9" s="32">
        <f>0</f>
      </c>
      <c s="32">
        <f>0</f>
      </c>
      <c s="32">
        <f>0+L10+L14+L18+L22</f>
      </c>
      <c s="32">
        <f>0+M10+M14+M18+M22</f>
      </c>
    </row>
    <row r="10" spans="1:16" ht="12.75">
      <c r="A10" t="s">
        <v>49</v>
      </c>
      <c s="34" t="s">
        <v>50</v>
      </c>
      <c s="34" t="s">
        <v>3173</v>
      </c>
      <c s="35" t="s">
        <v>5</v>
      </c>
      <c s="6" t="s">
        <v>3174</v>
      </c>
      <c s="36" t="s">
        <v>1889</v>
      </c>
      <c s="37">
        <v>1</v>
      </c>
      <c s="36">
        <v>0</v>
      </c>
      <c s="36">
        <f>ROUND(G10*H10,6)</f>
      </c>
      <c r="L10" s="38">
        <v>0</v>
      </c>
      <c s="32">
        <f>ROUND(ROUND(L10,2)*ROUND(G10,3),2)</f>
      </c>
      <c s="36" t="s">
        <v>333</v>
      </c>
      <c>
        <f>(M10*21)/100</f>
      </c>
      <c t="s">
        <v>27</v>
      </c>
    </row>
    <row r="11" spans="1:5" ht="12.75">
      <c r="A11" s="35" t="s">
        <v>55</v>
      </c>
      <c r="E11" s="39" t="s">
        <v>3175</v>
      </c>
    </row>
    <row r="12" spans="1:5" ht="12.75">
      <c r="A12" s="35" t="s">
        <v>57</v>
      </c>
      <c r="E12" s="40" t="s">
        <v>3176</v>
      </c>
    </row>
    <row r="13" spans="1:5" ht="89.25">
      <c r="A13" t="s">
        <v>59</v>
      </c>
      <c r="E13" s="39" t="s">
        <v>3177</v>
      </c>
    </row>
    <row r="14" spans="1:16" ht="12.75">
      <c r="A14" t="s">
        <v>49</v>
      </c>
      <c s="34" t="s">
        <v>27</v>
      </c>
      <c s="34" t="s">
        <v>3178</v>
      </c>
      <c s="35" t="s">
        <v>5</v>
      </c>
      <c s="6" t="s">
        <v>3179</v>
      </c>
      <c s="36" t="s">
        <v>1889</v>
      </c>
      <c s="37">
        <v>1</v>
      </c>
      <c s="36">
        <v>0</v>
      </c>
      <c s="36">
        <f>ROUND(G14*H14,6)</f>
      </c>
      <c r="L14" s="38">
        <v>0</v>
      </c>
      <c s="32">
        <f>ROUND(ROUND(L14,2)*ROUND(G14,3),2)</f>
      </c>
      <c s="36" t="s">
        <v>333</v>
      </c>
      <c>
        <f>(M14*21)/100</f>
      </c>
      <c t="s">
        <v>27</v>
      </c>
    </row>
    <row r="15" spans="1:5" ht="12.75">
      <c r="A15" s="35" t="s">
        <v>55</v>
      </c>
      <c r="E15" s="39" t="s">
        <v>3180</v>
      </c>
    </row>
    <row r="16" spans="1:5" ht="12.75">
      <c r="A16" s="35" t="s">
        <v>57</v>
      </c>
      <c r="E16" s="40" t="s">
        <v>3176</v>
      </c>
    </row>
    <row r="17" spans="1:5" ht="38.25">
      <c r="A17" t="s">
        <v>59</v>
      </c>
      <c r="E17" s="39" t="s">
        <v>3181</v>
      </c>
    </row>
    <row r="18" spans="1:16" ht="12.75">
      <c r="A18" t="s">
        <v>49</v>
      </c>
      <c s="34" t="s">
        <v>25</v>
      </c>
      <c s="34" t="s">
        <v>3182</v>
      </c>
      <c s="35" t="s">
        <v>5</v>
      </c>
      <c s="6" t="s">
        <v>3183</v>
      </c>
      <c s="36" t="s">
        <v>1889</v>
      </c>
      <c s="37">
        <v>1</v>
      </c>
      <c s="36">
        <v>0</v>
      </c>
      <c s="36">
        <f>ROUND(G18*H18,6)</f>
      </c>
      <c r="L18" s="38">
        <v>0</v>
      </c>
      <c s="32">
        <f>ROUND(ROUND(L18,2)*ROUND(G18,3),2)</f>
      </c>
      <c s="36" t="s">
        <v>333</v>
      </c>
      <c>
        <f>(M18*21)/100</f>
      </c>
      <c t="s">
        <v>27</v>
      </c>
    </row>
    <row r="19" spans="1:5" ht="12.75">
      <c r="A19" s="35" t="s">
        <v>55</v>
      </c>
      <c r="E19" s="39" t="s">
        <v>3184</v>
      </c>
    </row>
    <row r="20" spans="1:5" ht="12.75">
      <c r="A20" s="35" t="s">
        <v>57</v>
      </c>
      <c r="E20" s="40" t="s">
        <v>3176</v>
      </c>
    </row>
    <row r="21" spans="1:5" ht="114.75">
      <c r="A21" t="s">
        <v>59</v>
      </c>
      <c r="E21" s="39" t="s">
        <v>3185</v>
      </c>
    </row>
    <row r="22" spans="1:16" ht="12.75">
      <c r="A22" t="s">
        <v>49</v>
      </c>
      <c s="34" t="s">
        <v>67</v>
      </c>
      <c s="34" t="s">
        <v>3186</v>
      </c>
      <c s="35" t="s">
        <v>5</v>
      </c>
      <c s="6" t="s">
        <v>3187</v>
      </c>
      <c s="36" t="s">
        <v>1889</v>
      </c>
      <c s="37">
        <v>1</v>
      </c>
      <c s="36">
        <v>0</v>
      </c>
      <c s="36">
        <f>ROUND(G22*H22,6)</f>
      </c>
      <c r="L22" s="38">
        <v>0</v>
      </c>
      <c s="32">
        <f>ROUND(ROUND(L22,2)*ROUND(G22,3),2)</f>
      </c>
      <c s="36" t="s">
        <v>333</v>
      </c>
      <c>
        <f>(M22*21)/100</f>
      </c>
      <c t="s">
        <v>27</v>
      </c>
    </row>
    <row r="23" spans="1:5" ht="12.75">
      <c r="A23" s="35" t="s">
        <v>55</v>
      </c>
      <c r="E23" s="39" t="s">
        <v>3188</v>
      </c>
    </row>
    <row r="24" spans="1:5" ht="12.75">
      <c r="A24" s="35" t="s">
        <v>57</v>
      </c>
      <c r="E24" s="40" t="s">
        <v>3189</v>
      </c>
    </row>
    <row r="25" spans="1:5" ht="38.25">
      <c r="A25" t="s">
        <v>59</v>
      </c>
      <c r="E25" s="39" t="s">
        <v>3190</v>
      </c>
    </row>
    <row r="26" spans="1:13" ht="12.75">
      <c r="A26" t="s">
        <v>46</v>
      </c>
      <c r="C26" s="31" t="s">
        <v>27</v>
      </c>
      <c r="E26" s="33" t="s">
        <v>737</v>
      </c>
      <c r="J26" s="32">
        <f>0</f>
      </c>
      <c s="32">
        <f>0</f>
      </c>
      <c s="32">
        <f>0+L27+L31+L35+L39+L43+L47+L51+L55</f>
      </c>
      <c s="32">
        <f>0+M27+M31+M35+M39+M43+M47+M51+M55</f>
      </c>
    </row>
    <row r="27" spans="1:16" ht="12.75">
      <c r="A27" t="s">
        <v>49</v>
      </c>
      <c s="34" t="s">
        <v>71</v>
      </c>
      <c s="34" t="s">
        <v>3191</v>
      </c>
      <c s="35" t="s">
        <v>5</v>
      </c>
      <c s="6" t="s">
        <v>3192</v>
      </c>
      <c s="36" t="s">
        <v>1889</v>
      </c>
      <c s="37">
        <v>1</v>
      </c>
      <c s="36">
        <v>0</v>
      </c>
      <c s="36">
        <f>ROUND(G27*H27,6)</f>
      </c>
      <c r="L27" s="38">
        <v>0</v>
      </c>
      <c s="32">
        <f>ROUND(ROUND(L27,2)*ROUND(G27,3),2)</f>
      </c>
      <c s="36" t="s">
        <v>333</v>
      </c>
      <c>
        <f>(M27*21)/100</f>
      </c>
      <c t="s">
        <v>27</v>
      </c>
    </row>
    <row r="28" spans="1:5" ht="12.75">
      <c r="A28" s="35" t="s">
        <v>55</v>
      </c>
      <c r="E28" s="39" t="s">
        <v>3193</v>
      </c>
    </row>
    <row r="29" spans="1:5" ht="12.75">
      <c r="A29" s="35" t="s">
        <v>57</v>
      </c>
      <c r="E29" s="40" t="s">
        <v>3189</v>
      </c>
    </row>
    <row r="30" spans="1:5" ht="89.25">
      <c r="A30" t="s">
        <v>59</v>
      </c>
      <c r="E30" s="39" t="s">
        <v>3194</v>
      </c>
    </row>
    <row r="31" spans="1:16" ht="12.75">
      <c r="A31" t="s">
        <v>49</v>
      </c>
      <c s="34" t="s">
        <v>26</v>
      </c>
      <c s="34" t="s">
        <v>3195</v>
      </c>
      <c s="35" t="s">
        <v>5</v>
      </c>
      <c s="6" t="s">
        <v>3196</v>
      </c>
      <c s="36" t="s">
        <v>1889</v>
      </c>
      <c s="37">
        <v>1</v>
      </c>
      <c s="36">
        <v>0</v>
      </c>
      <c s="36">
        <f>ROUND(G31*H31,6)</f>
      </c>
      <c r="L31" s="38">
        <v>0</v>
      </c>
      <c s="32">
        <f>ROUND(ROUND(L31,2)*ROUND(G31,3),2)</f>
      </c>
      <c s="36" t="s">
        <v>333</v>
      </c>
      <c>
        <f>(M31*21)/100</f>
      </c>
      <c t="s">
        <v>27</v>
      </c>
    </row>
    <row r="32" spans="1:5" ht="12.75">
      <c r="A32" s="35" t="s">
        <v>55</v>
      </c>
      <c r="E32" s="39" t="s">
        <v>3197</v>
      </c>
    </row>
    <row r="33" spans="1:5" ht="12.75">
      <c r="A33" s="35" t="s">
        <v>57</v>
      </c>
      <c r="E33" s="40" t="s">
        <v>3189</v>
      </c>
    </row>
    <row r="34" spans="1:5" ht="76.5">
      <c r="A34" t="s">
        <v>59</v>
      </c>
      <c r="E34" s="39" t="s">
        <v>3198</v>
      </c>
    </row>
    <row r="35" spans="1:16" ht="12.75">
      <c r="A35" t="s">
        <v>49</v>
      </c>
      <c s="34" t="s">
        <v>80</v>
      </c>
      <c s="34" t="s">
        <v>3199</v>
      </c>
      <c s="35" t="s">
        <v>5</v>
      </c>
      <c s="6" t="s">
        <v>3200</v>
      </c>
      <c s="36" t="s">
        <v>1889</v>
      </c>
      <c s="37">
        <v>1</v>
      </c>
      <c s="36">
        <v>0</v>
      </c>
      <c s="36">
        <f>ROUND(G35*H35,6)</f>
      </c>
      <c r="L35" s="38">
        <v>0</v>
      </c>
      <c s="32">
        <f>ROUND(ROUND(L35,2)*ROUND(G35,3),2)</f>
      </c>
      <c s="36" t="s">
        <v>333</v>
      </c>
      <c>
        <f>(M35*21)/100</f>
      </c>
      <c t="s">
        <v>27</v>
      </c>
    </row>
    <row r="36" spans="1:5" ht="12.75">
      <c r="A36" s="35" t="s">
        <v>55</v>
      </c>
      <c r="E36" s="39" t="s">
        <v>3201</v>
      </c>
    </row>
    <row r="37" spans="1:5" ht="12.75">
      <c r="A37" s="35" t="s">
        <v>57</v>
      </c>
      <c r="E37" s="40" t="s">
        <v>3202</v>
      </c>
    </row>
    <row r="38" spans="1:5" ht="12.75">
      <c r="A38" t="s">
        <v>59</v>
      </c>
      <c r="E38" s="39" t="s">
        <v>5</v>
      </c>
    </row>
    <row r="39" spans="1:16" ht="12.75">
      <c r="A39" t="s">
        <v>49</v>
      </c>
      <c s="34" t="s">
        <v>86</v>
      </c>
      <c s="34" t="s">
        <v>3203</v>
      </c>
      <c s="35" t="s">
        <v>5</v>
      </c>
      <c s="6" t="s">
        <v>3204</v>
      </c>
      <c s="36" t="s">
        <v>1889</v>
      </c>
      <c s="37">
        <v>1</v>
      </c>
      <c s="36">
        <v>0</v>
      </c>
      <c s="36">
        <f>ROUND(G39*H39,6)</f>
      </c>
      <c r="L39" s="38">
        <v>0</v>
      </c>
      <c s="32">
        <f>ROUND(ROUND(L39,2)*ROUND(G39,3),2)</f>
      </c>
      <c s="36" t="s">
        <v>333</v>
      </c>
      <c>
        <f>(M39*21)/100</f>
      </c>
      <c t="s">
        <v>27</v>
      </c>
    </row>
    <row r="40" spans="1:5" ht="12.75">
      <c r="A40" s="35" t="s">
        <v>55</v>
      </c>
      <c r="E40" s="39" t="s">
        <v>3201</v>
      </c>
    </row>
    <row r="41" spans="1:5" ht="12.75">
      <c r="A41" s="35" t="s">
        <v>57</v>
      </c>
      <c r="E41" s="40" t="s">
        <v>3205</v>
      </c>
    </row>
    <row r="42" spans="1:5" ht="12.75">
      <c r="A42" t="s">
        <v>59</v>
      </c>
      <c r="E42" s="39" t="s">
        <v>5</v>
      </c>
    </row>
    <row r="43" spans="1:16" ht="12.75">
      <c r="A43" t="s">
        <v>49</v>
      </c>
      <c s="34" t="s">
        <v>90</v>
      </c>
      <c s="34" t="s">
        <v>3206</v>
      </c>
      <c s="35" t="s">
        <v>5</v>
      </c>
      <c s="6" t="s">
        <v>3207</v>
      </c>
      <c s="36" t="s">
        <v>1889</v>
      </c>
      <c s="37">
        <v>1</v>
      </c>
      <c s="36">
        <v>0</v>
      </c>
      <c s="36">
        <f>ROUND(G43*H43,6)</f>
      </c>
      <c r="L43" s="38">
        <v>0</v>
      </c>
      <c s="32">
        <f>ROUND(ROUND(L43,2)*ROUND(G43,3),2)</f>
      </c>
      <c s="36" t="s">
        <v>333</v>
      </c>
      <c>
        <f>(M43*21)/100</f>
      </c>
      <c t="s">
        <v>27</v>
      </c>
    </row>
    <row r="44" spans="1:5" ht="12.75">
      <c r="A44" s="35" t="s">
        <v>55</v>
      </c>
      <c r="E44" s="39" t="s">
        <v>5</v>
      </c>
    </row>
    <row r="45" spans="1:5" ht="12.75">
      <c r="A45" s="35" t="s">
        <v>57</v>
      </c>
      <c r="E45" s="40" t="s">
        <v>5</v>
      </c>
    </row>
    <row r="46" spans="1:5" ht="25.5">
      <c r="A46" t="s">
        <v>59</v>
      </c>
      <c r="E46" s="39" t="s">
        <v>3208</v>
      </c>
    </row>
    <row r="47" spans="1:16" ht="12.75">
      <c r="A47" t="s">
        <v>49</v>
      </c>
      <c s="34" t="s">
        <v>94</v>
      </c>
      <c s="34" t="s">
        <v>3209</v>
      </c>
      <c s="35" t="s">
        <v>5</v>
      </c>
      <c s="6" t="s">
        <v>3210</v>
      </c>
      <c s="36" t="s">
        <v>1889</v>
      </c>
      <c s="37">
        <v>4</v>
      </c>
      <c s="36">
        <v>0</v>
      </c>
      <c s="36">
        <f>ROUND(G47*H47,6)</f>
      </c>
      <c r="L47" s="38">
        <v>0</v>
      </c>
      <c s="32">
        <f>ROUND(ROUND(L47,2)*ROUND(G47,3),2)</f>
      </c>
      <c s="36" t="s">
        <v>333</v>
      </c>
      <c>
        <f>(M47*0)/100</f>
      </c>
      <c t="s">
        <v>979</v>
      </c>
    </row>
    <row r="48" spans="1:5" ht="12.75">
      <c r="A48" s="35" t="s">
        <v>55</v>
      </c>
      <c r="E48" s="39" t="s">
        <v>3210</v>
      </c>
    </row>
    <row r="49" spans="1:5" ht="12.75">
      <c r="A49" s="35" t="s">
        <v>57</v>
      </c>
      <c r="E49" s="40" t="s">
        <v>3189</v>
      </c>
    </row>
    <row r="50" spans="1:5" ht="127.5">
      <c r="A50" t="s">
        <v>59</v>
      </c>
      <c r="E50" s="39" t="s">
        <v>3211</v>
      </c>
    </row>
    <row r="51" spans="1:16" ht="12.75">
      <c r="A51" t="s">
        <v>49</v>
      </c>
      <c s="34" t="s">
        <v>98</v>
      </c>
      <c s="34" t="s">
        <v>3212</v>
      </c>
      <c s="35" t="s">
        <v>5</v>
      </c>
      <c s="6" t="s">
        <v>3213</v>
      </c>
      <c s="36" t="s">
        <v>3214</v>
      </c>
      <c s="37">
        <v>112</v>
      </c>
      <c s="36">
        <v>0</v>
      </c>
      <c s="36">
        <f>ROUND(G51*H51,6)</f>
      </c>
      <c r="L51" s="38">
        <v>0</v>
      </c>
      <c s="32">
        <f>ROUND(ROUND(L51,2)*ROUND(G51,3),2)</f>
      </c>
      <c s="36" t="s">
        <v>333</v>
      </c>
      <c>
        <f>(M51*21)/100</f>
      </c>
      <c t="s">
        <v>27</v>
      </c>
    </row>
    <row r="52" spans="1:5" ht="12.75">
      <c r="A52" s="35" t="s">
        <v>55</v>
      </c>
      <c r="E52" s="39" t="s">
        <v>3213</v>
      </c>
    </row>
    <row r="53" spans="1:5" ht="25.5">
      <c r="A53" s="35" t="s">
        <v>57</v>
      </c>
      <c r="E53" s="40" t="s">
        <v>3215</v>
      </c>
    </row>
    <row r="54" spans="1:5" ht="102">
      <c r="A54" t="s">
        <v>59</v>
      </c>
      <c r="E54" s="39" t="s">
        <v>3216</v>
      </c>
    </row>
    <row r="55" spans="1:16" ht="12.75">
      <c r="A55" t="s">
        <v>49</v>
      </c>
      <c s="34" t="s">
        <v>102</v>
      </c>
      <c s="34" t="s">
        <v>3217</v>
      </c>
      <c s="35" t="s">
        <v>5</v>
      </c>
      <c s="6" t="s">
        <v>3218</v>
      </c>
      <c s="36" t="s">
        <v>3214</v>
      </c>
      <c s="37">
        <v>20</v>
      </c>
      <c s="36">
        <v>0</v>
      </c>
      <c s="36">
        <f>ROUND(G55*H55,6)</f>
      </c>
      <c r="L55" s="38">
        <v>0</v>
      </c>
      <c s="32">
        <f>ROUND(ROUND(L55,2)*ROUND(G55,3),2)</f>
      </c>
      <c s="36" t="s">
        <v>333</v>
      </c>
      <c>
        <f>(M55*21)/100</f>
      </c>
      <c t="s">
        <v>27</v>
      </c>
    </row>
    <row r="56" spans="1:5" ht="12.75">
      <c r="A56" s="35" t="s">
        <v>55</v>
      </c>
      <c r="E56" s="39" t="s">
        <v>3218</v>
      </c>
    </row>
    <row r="57" spans="1:5" ht="12.75">
      <c r="A57" s="35" t="s">
        <v>57</v>
      </c>
      <c r="E57" s="40" t="s">
        <v>3219</v>
      </c>
    </row>
    <row r="58" spans="1:5" ht="38.25">
      <c r="A58" t="s">
        <v>59</v>
      </c>
      <c r="E58" s="39" t="s">
        <v>3220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COUNTIFS(L8:L362,"=0",A8:A362,"P")+COUNTIFS(L8:L362,"",A8:A362,"P")+SUM(Q8:Q362)</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0+L146+L150+L154+L158+L162+L166+L170+L174+L178+L182+L186+L190+L194+L198+L202+L206+L210+L214+L218+L222+L226+L230+L234+L238+L242+L246+L250+L254+L258+L262+L266+L270+L274+L278+L282+L286+L290+L294+L298+L302+L306+L310+L314+L318+L322+L326+L330+L334+L338+L342+L346+L350+L354+L358+L362</f>
      </c>
      <c s="32">
        <f>0+M146+M150+M154+M158+M162+M166+M170+M174+M178+M182+M186+M190+M194+M198+M202+M206+M210+M214+M218+M222+M226+M230+M234+M238+M242+M246+M250+M254+M258+M262+M266+M270+M274+M278+M282+M286+M290+M294+M298+M302+M306+M310+M314+M318+M322+M326+M330+M334+M338+M342+M346+M350+M354+M358+M362</f>
      </c>
    </row>
    <row r="146" spans="1:16" ht="12.75">
      <c r="A146" t="s">
        <v>49</v>
      </c>
      <c s="34" t="s">
        <v>192</v>
      </c>
      <c s="34" t="s">
        <v>806</v>
      </c>
      <c s="35" t="s">
        <v>5</v>
      </c>
      <c s="6" t="s">
        <v>807</v>
      </c>
      <c s="36" t="s">
        <v>562</v>
      </c>
      <c s="37">
        <v>16.38</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16.38</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row r="362" spans="1:16" ht="25.5">
      <c r="A362" t="s">
        <v>49</v>
      </c>
      <c s="34" t="s">
        <v>944</v>
      </c>
      <c s="34" t="s">
        <v>945</v>
      </c>
      <c s="35" t="s">
        <v>5</v>
      </c>
      <c s="6" t="s">
        <v>946</v>
      </c>
      <c s="36" t="s">
        <v>74</v>
      </c>
      <c s="37">
        <v>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89.25">
      <c r="A365" t="s">
        <v>59</v>
      </c>
      <c r="E365" s="39" t="s">
        <v>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COUNTIFS(L8:L550,"=0",A8:A550,"P")+COUNTIFS(L8:L550,"",A8:A550,"P")+SUM(Q8:Q550)</f>
      </c>
    </row>
    <row r="8" spans="1:13" ht="12.75">
      <c r="A8" t="s">
        <v>44</v>
      </c>
      <c r="C8" s="28" t="s">
        <v>950</v>
      </c>
      <c r="E8" s="30" t="s">
        <v>949</v>
      </c>
      <c r="J8" s="29">
        <f>0+J9+J58+J83+J148+J205</f>
      </c>
      <c s="29">
        <f>0+K9+K58+K83+K148+K205</f>
      </c>
      <c s="29">
        <f>0+L9+L58+L83+L148+L205</f>
      </c>
      <c s="29">
        <f>0+M9+M58+M83+M148+M205</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951</v>
      </c>
      <c s="35" t="s">
        <v>5</v>
      </c>
      <c s="6" t="s">
        <v>952</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953</v>
      </c>
      <c s="35" t="s">
        <v>5</v>
      </c>
      <c s="6" t="s">
        <v>954</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955</v>
      </c>
      <c s="35" t="s">
        <v>5</v>
      </c>
      <c s="6" t="s">
        <v>956</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957</v>
      </c>
      <c s="35" t="s">
        <v>5</v>
      </c>
      <c s="6" t="s">
        <v>958</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959</v>
      </c>
      <c s="35" t="s">
        <v>5</v>
      </c>
      <c s="6" t="s">
        <v>960</v>
      </c>
      <c s="36" t="s">
        <v>297</v>
      </c>
      <c s="37">
        <v>36</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961</v>
      </c>
    </row>
    <row r="63" spans="1:16" ht="12.75">
      <c r="A63" t="s">
        <v>49</v>
      </c>
      <c s="34" t="s">
        <v>109</v>
      </c>
      <c s="34" t="s">
        <v>762</v>
      </c>
      <c s="35" t="s">
        <v>5</v>
      </c>
      <c s="6" t="s">
        <v>763</v>
      </c>
      <c s="36" t="s">
        <v>297</v>
      </c>
      <c s="37">
        <v>609.262</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962</v>
      </c>
      <c s="35" t="s">
        <v>5</v>
      </c>
      <c s="6" t="s">
        <v>963</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0+L149+L153+L157+L161+L165+L169+L173+L177+L181+L185+L189+L193+L197+L201</f>
      </c>
      <c s="32">
        <f>0+M149+M153+M157+M161+M165+M169+M173+M177+M181+M185+M189+M193+M197+M201</f>
      </c>
    </row>
    <row r="149" spans="1:16" ht="12.75">
      <c r="A149" t="s">
        <v>49</v>
      </c>
      <c s="34" t="s">
        <v>196</v>
      </c>
      <c s="34" t="s">
        <v>964</v>
      </c>
      <c s="35" t="s">
        <v>5</v>
      </c>
      <c s="6" t="s">
        <v>965</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966</v>
      </c>
    </row>
    <row r="153" spans="1:16" ht="12.75">
      <c r="A153" t="s">
        <v>49</v>
      </c>
      <c s="34" t="s">
        <v>200</v>
      </c>
      <c s="34" t="s">
        <v>967</v>
      </c>
      <c s="35" t="s">
        <v>5</v>
      </c>
      <c s="6" t="s">
        <v>968</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969</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970</v>
      </c>
      <c s="35" t="s">
        <v>5</v>
      </c>
      <c s="6" t="s">
        <v>971</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25.5">
      <c r="A165" t="s">
        <v>49</v>
      </c>
      <c s="34" t="s">
        <v>216</v>
      </c>
      <c s="34" t="s">
        <v>795</v>
      </c>
      <c s="35" t="s">
        <v>5</v>
      </c>
      <c s="6" t="s">
        <v>796</v>
      </c>
      <c s="36" t="s">
        <v>53</v>
      </c>
      <c s="37">
        <v>1260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220</v>
      </c>
      <c s="34" t="s">
        <v>110</v>
      </c>
      <c s="35" t="s">
        <v>5</v>
      </c>
      <c s="6" t="s">
        <v>111</v>
      </c>
      <c s="36" t="s">
        <v>74</v>
      </c>
      <c s="37">
        <v>4</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102">
      <c r="A172" t="s">
        <v>59</v>
      </c>
      <c r="E172" s="39" t="s">
        <v>112</v>
      </c>
    </row>
    <row r="173" spans="1:16" ht="25.5">
      <c r="A173" t="s">
        <v>49</v>
      </c>
      <c s="34" t="s">
        <v>223</v>
      </c>
      <c s="34" t="s">
        <v>972</v>
      </c>
      <c s="35" t="s">
        <v>5</v>
      </c>
      <c s="6" t="s">
        <v>973</v>
      </c>
      <c s="36" t="s">
        <v>74</v>
      </c>
      <c s="37">
        <v>6</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227</v>
      </c>
      <c s="34" t="s">
        <v>797</v>
      </c>
      <c s="35" t="s">
        <v>5</v>
      </c>
      <c s="6" t="s">
        <v>798</v>
      </c>
      <c s="36" t="s">
        <v>74</v>
      </c>
      <c s="37">
        <v>2</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12.75">
      <c r="A181" t="s">
        <v>49</v>
      </c>
      <c s="34" t="s">
        <v>234</v>
      </c>
      <c s="34" t="s">
        <v>974</v>
      </c>
      <c s="35" t="s">
        <v>5</v>
      </c>
      <c s="6" t="s">
        <v>975</v>
      </c>
      <c s="36" t="s">
        <v>53</v>
      </c>
      <c s="37">
        <v>42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76.5">
      <c r="A184" t="s">
        <v>59</v>
      </c>
      <c r="E184" s="39" t="s">
        <v>383</v>
      </c>
    </row>
    <row r="185" spans="1:16" ht="12.75">
      <c r="A185" t="s">
        <v>49</v>
      </c>
      <c s="34" t="s">
        <v>238</v>
      </c>
      <c s="34" t="s">
        <v>799</v>
      </c>
      <c s="35" t="s">
        <v>5</v>
      </c>
      <c s="6" t="s">
        <v>800</v>
      </c>
      <c s="36" t="s">
        <v>53</v>
      </c>
      <c s="37">
        <v>65</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801</v>
      </c>
    </row>
    <row r="189" spans="1:16" ht="12.75">
      <c r="A189" t="s">
        <v>49</v>
      </c>
      <c s="34" t="s">
        <v>242</v>
      </c>
      <c s="34" t="s">
        <v>114</v>
      </c>
      <c s="35" t="s">
        <v>5</v>
      </c>
      <c s="6" t="s">
        <v>115</v>
      </c>
      <c s="36" t="s">
        <v>74</v>
      </c>
      <c s="37">
        <v>28</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89.25">
      <c r="A192" t="s">
        <v>59</v>
      </c>
      <c r="E192" s="39" t="s">
        <v>802</v>
      </c>
    </row>
    <row r="193" spans="1:16" ht="12.75">
      <c r="A193" t="s">
        <v>49</v>
      </c>
      <c s="34" t="s">
        <v>246</v>
      </c>
      <c s="34" t="s">
        <v>803</v>
      </c>
      <c s="35" t="s">
        <v>5</v>
      </c>
      <c s="6" t="s">
        <v>804</v>
      </c>
      <c s="36" t="s">
        <v>74</v>
      </c>
      <c s="37">
        <v>44</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102">
      <c r="A196" t="s">
        <v>59</v>
      </c>
      <c r="E196" s="39" t="s">
        <v>805</v>
      </c>
    </row>
    <row r="197" spans="1:16" ht="12.75">
      <c r="A197" t="s">
        <v>49</v>
      </c>
      <c s="34" t="s">
        <v>976</v>
      </c>
      <c s="34" t="s">
        <v>977</v>
      </c>
      <c s="35" t="s">
        <v>5</v>
      </c>
      <c s="6" t="s">
        <v>978</v>
      </c>
      <c s="36" t="s">
        <v>74</v>
      </c>
      <c s="37">
        <v>1</v>
      </c>
      <c s="36">
        <v>0</v>
      </c>
      <c s="36">
        <f>ROUND(G197*H197,6)</f>
      </c>
      <c r="L197" s="38">
        <v>0</v>
      </c>
      <c s="32">
        <f>ROUND(ROUND(L197,2)*ROUND(G197,3),2)</f>
      </c>
      <c s="36" t="s">
        <v>333</v>
      </c>
      <c>
        <f>(M197*0)/100</f>
      </c>
      <c t="s">
        <v>979</v>
      </c>
    </row>
    <row r="198" spans="1:5" ht="12.75">
      <c r="A198" s="35" t="s">
        <v>55</v>
      </c>
      <c r="E198" s="39" t="s">
        <v>5</v>
      </c>
    </row>
    <row r="199" spans="1:5" ht="12.75">
      <c r="A199" s="35" t="s">
        <v>57</v>
      </c>
      <c r="E199" s="40" t="s">
        <v>5</v>
      </c>
    </row>
    <row r="200" spans="1:5" ht="140.25">
      <c r="A200" t="s">
        <v>59</v>
      </c>
      <c r="E200" s="39" t="s">
        <v>980</v>
      </c>
    </row>
    <row r="201" spans="1:16" ht="12.75">
      <c r="A201" t="s">
        <v>49</v>
      </c>
      <c s="34" t="s">
        <v>981</v>
      </c>
      <c s="34" t="s">
        <v>982</v>
      </c>
      <c s="35" t="s">
        <v>5</v>
      </c>
      <c s="6" t="s">
        <v>983</v>
      </c>
      <c s="36" t="s">
        <v>74</v>
      </c>
      <c s="37">
        <v>1</v>
      </c>
      <c s="36">
        <v>0</v>
      </c>
      <c s="36">
        <f>ROUND(G201*H201,6)</f>
      </c>
      <c r="L201" s="38">
        <v>0</v>
      </c>
      <c s="32">
        <f>ROUND(ROUND(L201,2)*ROUND(G201,3),2)</f>
      </c>
      <c s="36" t="s">
        <v>54</v>
      </c>
      <c>
        <f>(M201*0)/100</f>
      </c>
      <c t="s">
        <v>979</v>
      </c>
    </row>
    <row r="202" spans="1:5" ht="12.75">
      <c r="A202" s="35" t="s">
        <v>55</v>
      </c>
      <c r="E202" s="39" t="s">
        <v>5</v>
      </c>
    </row>
    <row r="203" spans="1:5" ht="12.75">
      <c r="A203" s="35" t="s">
        <v>57</v>
      </c>
      <c r="E203" s="40" t="s">
        <v>5</v>
      </c>
    </row>
    <row r="204" spans="1:5" ht="114.75">
      <c r="A204" t="s">
        <v>59</v>
      </c>
      <c r="E204" s="39" t="s">
        <v>984</v>
      </c>
    </row>
    <row r="205" spans="1:13" ht="12.75">
      <c r="A205" t="s">
        <v>46</v>
      </c>
      <c r="C205" s="31" t="s">
        <v>266</v>
      </c>
      <c r="E205" s="33" t="s">
        <v>267</v>
      </c>
      <c r="J205" s="32">
        <f>0</f>
      </c>
      <c s="32">
        <f>0</f>
      </c>
      <c s="32">
        <f>0+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f>
      </c>
      <c s="32">
        <f>0+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f>
      </c>
    </row>
    <row r="206" spans="1:16" ht="12.75">
      <c r="A206" t="s">
        <v>49</v>
      </c>
      <c s="34" t="s">
        <v>250</v>
      </c>
      <c s="34" t="s">
        <v>985</v>
      </c>
      <c s="35" t="s">
        <v>5</v>
      </c>
      <c s="6" t="s">
        <v>986</v>
      </c>
      <c s="36" t="s">
        <v>562</v>
      </c>
      <c s="37">
        <v>1.177</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76.5">
      <c r="A209" t="s">
        <v>59</v>
      </c>
      <c r="E209" s="39" t="s">
        <v>808</v>
      </c>
    </row>
    <row r="210" spans="1:16" ht="12.75">
      <c r="A210" t="s">
        <v>49</v>
      </c>
      <c s="34" t="s">
        <v>254</v>
      </c>
      <c s="34" t="s">
        <v>987</v>
      </c>
      <c s="35" t="s">
        <v>5</v>
      </c>
      <c s="6" t="s">
        <v>988</v>
      </c>
      <c s="36" t="s">
        <v>562</v>
      </c>
      <c s="37">
        <v>1.76</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258</v>
      </c>
      <c s="34" t="s">
        <v>806</v>
      </c>
      <c s="35" t="s">
        <v>5</v>
      </c>
      <c s="6" t="s">
        <v>807</v>
      </c>
      <c s="36" t="s">
        <v>562</v>
      </c>
      <c s="37">
        <v>59.87</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262</v>
      </c>
      <c s="34" t="s">
        <v>809</v>
      </c>
      <c s="35" t="s">
        <v>5</v>
      </c>
      <c s="6" t="s">
        <v>810</v>
      </c>
      <c s="36" t="s">
        <v>562</v>
      </c>
      <c s="37">
        <v>198.5</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76.5">
      <c r="A221" t="s">
        <v>59</v>
      </c>
      <c r="E221" s="39" t="s">
        <v>808</v>
      </c>
    </row>
    <row r="222" spans="1:16" ht="12.75">
      <c r="A222" t="s">
        <v>49</v>
      </c>
      <c s="34" t="s">
        <v>268</v>
      </c>
      <c s="34" t="s">
        <v>989</v>
      </c>
      <c s="35" t="s">
        <v>5</v>
      </c>
      <c s="6" t="s">
        <v>990</v>
      </c>
      <c s="36" t="s">
        <v>562</v>
      </c>
      <c s="37">
        <v>1.177</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216.75">
      <c r="A225" t="s">
        <v>59</v>
      </c>
      <c r="E225" s="39" t="s">
        <v>991</v>
      </c>
    </row>
    <row r="226" spans="1:16" ht="12.75">
      <c r="A226" t="s">
        <v>49</v>
      </c>
      <c s="34" t="s">
        <v>274</v>
      </c>
      <c s="34" t="s">
        <v>992</v>
      </c>
      <c s="35" t="s">
        <v>5</v>
      </c>
      <c s="6" t="s">
        <v>993</v>
      </c>
      <c s="36" t="s">
        <v>562</v>
      </c>
      <c s="37">
        <v>1.76</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813</v>
      </c>
    </row>
    <row r="230" spans="1:16" ht="12.75">
      <c r="A230" t="s">
        <v>49</v>
      </c>
      <c s="34" t="s">
        <v>279</v>
      </c>
      <c s="34" t="s">
        <v>811</v>
      </c>
      <c s="35" t="s">
        <v>5</v>
      </c>
      <c s="6" t="s">
        <v>812</v>
      </c>
      <c s="36" t="s">
        <v>562</v>
      </c>
      <c s="37">
        <v>59.87</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12.75">
      <c r="A234" t="s">
        <v>49</v>
      </c>
      <c s="34" t="s">
        <v>282</v>
      </c>
      <c s="34" t="s">
        <v>817</v>
      </c>
      <c s="35" t="s">
        <v>5</v>
      </c>
      <c s="6" t="s">
        <v>818</v>
      </c>
      <c s="36" t="s">
        <v>562</v>
      </c>
      <c s="37">
        <v>198.5</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216.75">
      <c r="A237" t="s">
        <v>59</v>
      </c>
      <c r="E237" s="39" t="s">
        <v>813</v>
      </c>
    </row>
    <row r="238" spans="1:16" ht="25.5">
      <c r="A238" t="s">
        <v>49</v>
      </c>
      <c s="34" t="s">
        <v>287</v>
      </c>
      <c s="34" t="s">
        <v>821</v>
      </c>
      <c s="35" t="s">
        <v>5</v>
      </c>
      <c s="6" t="s">
        <v>822</v>
      </c>
      <c s="36" t="s">
        <v>74</v>
      </c>
      <c s="37">
        <v>60</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823</v>
      </c>
    </row>
    <row r="242" spans="1:16" ht="25.5">
      <c r="A242" t="s">
        <v>49</v>
      </c>
      <c s="34" t="s">
        <v>489</v>
      </c>
      <c s="34" t="s">
        <v>824</v>
      </c>
      <c s="35" t="s">
        <v>5</v>
      </c>
      <c s="6" t="s">
        <v>825</v>
      </c>
      <c s="36" t="s">
        <v>74</v>
      </c>
      <c s="37">
        <v>22</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823</v>
      </c>
    </row>
    <row r="246" spans="1:16" ht="25.5">
      <c r="A246" t="s">
        <v>49</v>
      </c>
      <c s="34" t="s">
        <v>492</v>
      </c>
      <c s="34" t="s">
        <v>994</v>
      </c>
      <c s="35" t="s">
        <v>5</v>
      </c>
      <c s="6" t="s">
        <v>995</v>
      </c>
      <c s="36" t="s">
        <v>74</v>
      </c>
      <c s="37">
        <v>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27.5">
      <c r="A249" t="s">
        <v>59</v>
      </c>
      <c r="E249" s="39" t="s">
        <v>828</v>
      </c>
    </row>
    <row r="250" spans="1:16" ht="25.5">
      <c r="A250" t="s">
        <v>49</v>
      </c>
      <c s="34" t="s">
        <v>495</v>
      </c>
      <c s="34" t="s">
        <v>996</v>
      </c>
      <c s="35" t="s">
        <v>5</v>
      </c>
      <c s="6" t="s">
        <v>997</v>
      </c>
      <c s="36" t="s">
        <v>74</v>
      </c>
      <c s="37">
        <v>8</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499</v>
      </c>
      <c s="34" t="s">
        <v>826</v>
      </c>
      <c s="35" t="s">
        <v>5</v>
      </c>
      <c s="6" t="s">
        <v>827</v>
      </c>
      <c s="36" t="s">
        <v>74</v>
      </c>
      <c s="37">
        <v>24</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25.5">
      <c r="A258" t="s">
        <v>49</v>
      </c>
      <c s="34" t="s">
        <v>502</v>
      </c>
      <c s="34" t="s">
        <v>829</v>
      </c>
      <c s="35" t="s">
        <v>5</v>
      </c>
      <c s="6" t="s">
        <v>830</v>
      </c>
      <c s="36" t="s">
        <v>74</v>
      </c>
      <c s="37">
        <v>12</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27.5">
      <c r="A261" t="s">
        <v>59</v>
      </c>
      <c r="E261" s="39" t="s">
        <v>828</v>
      </c>
    </row>
    <row r="262" spans="1:16" ht="12.75">
      <c r="A262" t="s">
        <v>49</v>
      </c>
      <c s="34" t="s">
        <v>506</v>
      </c>
      <c s="34" t="s">
        <v>831</v>
      </c>
      <c s="35" t="s">
        <v>5</v>
      </c>
      <c s="6" t="s">
        <v>832</v>
      </c>
      <c s="36" t="s">
        <v>74</v>
      </c>
      <c s="37">
        <v>66</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02">
      <c r="A265" t="s">
        <v>59</v>
      </c>
      <c r="E265" s="39" t="s">
        <v>833</v>
      </c>
    </row>
    <row r="266" spans="1:16" ht="12.75">
      <c r="A266" t="s">
        <v>49</v>
      </c>
      <c s="34" t="s">
        <v>510</v>
      </c>
      <c s="34" t="s">
        <v>834</v>
      </c>
      <c s="35" t="s">
        <v>5</v>
      </c>
      <c s="6" t="s">
        <v>832</v>
      </c>
      <c s="36" t="s">
        <v>74</v>
      </c>
      <c s="37">
        <v>268</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02">
      <c r="A269" t="s">
        <v>59</v>
      </c>
      <c r="E269" s="39" t="s">
        <v>835</v>
      </c>
    </row>
    <row r="270" spans="1:16" ht="12.75">
      <c r="A270" t="s">
        <v>49</v>
      </c>
      <c s="34" t="s">
        <v>514</v>
      </c>
      <c s="34" t="s">
        <v>998</v>
      </c>
      <c s="35" t="s">
        <v>5</v>
      </c>
      <c s="6" t="s">
        <v>999</v>
      </c>
      <c s="36" t="s">
        <v>53</v>
      </c>
      <c s="37">
        <v>6</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14.75">
      <c r="A273" t="s">
        <v>59</v>
      </c>
      <c r="E273" s="39" t="s">
        <v>838</v>
      </c>
    </row>
    <row r="274" spans="1:16" ht="12.75">
      <c r="A274" t="s">
        <v>49</v>
      </c>
      <c s="34" t="s">
        <v>518</v>
      </c>
      <c s="34" t="s">
        <v>1000</v>
      </c>
      <c s="35" t="s">
        <v>5</v>
      </c>
      <c s="6" t="s">
        <v>1001</v>
      </c>
      <c s="36" t="s">
        <v>53</v>
      </c>
      <c s="37">
        <v>6</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841</v>
      </c>
    </row>
    <row r="278" spans="1:16" ht="12.75">
      <c r="A278" t="s">
        <v>49</v>
      </c>
      <c s="34" t="s">
        <v>522</v>
      </c>
      <c s="34" t="s">
        <v>1002</v>
      </c>
      <c s="35" t="s">
        <v>5</v>
      </c>
      <c s="6" t="s">
        <v>1003</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1004</v>
      </c>
    </row>
    <row r="282" spans="1:16" ht="12.75">
      <c r="A282" t="s">
        <v>49</v>
      </c>
      <c s="34" t="s">
        <v>526</v>
      </c>
      <c s="34" t="s">
        <v>1005</v>
      </c>
      <c s="35" t="s">
        <v>5</v>
      </c>
      <c s="6" t="s">
        <v>1006</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14.75">
      <c r="A285" t="s">
        <v>59</v>
      </c>
      <c r="E285" s="39" t="s">
        <v>1007</v>
      </c>
    </row>
    <row r="286" spans="1:16" ht="12.75">
      <c r="A286" t="s">
        <v>49</v>
      </c>
      <c s="34" t="s">
        <v>529</v>
      </c>
      <c s="34" t="s">
        <v>1008</v>
      </c>
      <c s="35" t="s">
        <v>5</v>
      </c>
      <c s="6" t="s">
        <v>1009</v>
      </c>
      <c s="36" t="s">
        <v>74</v>
      </c>
      <c s="37">
        <v>1</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27.5">
      <c r="A289" t="s">
        <v>59</v>
      </c>
      <c r="E289" s="39" t="s">
        <v>1010</v>
      </c>
    </row>
    <row r="290" spans="1:16" ht="12.75">
      <c r="A290" t="s">
        <v>49</v>
      </c>
      <c s="34" t="s">
        <v>532</v>
      </c>
      <c s="34" t="s">
        <v>1011</v>
      </c>
      <c s="35" t="s">
        <v>5</v>
      </c>
      <c s="6" t="s">
        <v>1012</v>
      </c>
      <c s="36" t="s">
        <v>74</v>
      </c>
      <c s="37">
        <v>4</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02">
      <c r="A293" t="s">
        <v>59</v>
      </c>
      <c r="E293" s="39" t="s">
        <v>1013</v>
      </c>
    </row>
    <row r="294" spans="1:16" ht="12.75">
      <c r="A294" t="s">
        <v>49</v>
      </c>
      <c s="34" t="s">
        <v>535</v>
      </c>
      <c s="34" t="s">
        <v>1014</v>
      </c>
      <c s="35" t="s">
        <v>5</v>
      </c>
      <c s="6" t="s">
        <v>1015</v>
      </c>
      <c s="36" t="s">
        <v>74</v>
      </c>
      <c s="37">
        <v>8</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02">
      <c r="A297" t="s">
        <v>59</v>
      </c>
      <c r="E297" s="39" t="s">
        <v>1016</v>
      </c>
    </row>
    <row r="298" spans="1:16" ht="12.75">
      <c r="A298" t="s">
        <v>49</v>
      </c>
      <c s="34" t="s">
        <v>539</v>
      </c>
      <c s="34" t="s">
        <v>1017</v>
      </c>
      <c s="35" t="s">
        <v>5</v>
      </c>
      <c s="6" t="s">
        <v>1018</v>
      </c>
      <c s="36" t="s">
        <v>74</v>
      </c>
      <c s="37">
        <v>4</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27.5">
      <c r="A301" t="s">
        <v>59</v>
      </c>
      <c r="E301" s="39" t="s">
        <v>1019</v>
      </c>
    </row>
    <row r="302" spans="1:16" ht="25.5">
      <c r="A302" t="s">
        <v>49</v>
      </c>
      <c s="34" t="s">
        <v>542</v>
      </c>
      <c s="34" t="s">
        <v>1020</v>
      </c>
      <c s="35" t="s">
        <v>5</v>
      </c>
      <c s="6" t="s">
        <v>1021</v>
      </c>
      <c s="36" t="s">
        <v>324</v>
      </c>
      <c s="37">
        <v>2.5</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53">
      <c r="A305" t="s">
        <v>59</v>
      </c>
      <c r="E305" s="39" t="s">
        <v>1022</v>
      </c>
    </row>
    <row r="306" spans="1:16" ht="25.5">
      <c r="A306" t="s">
        <v>49</v>
      </c>
      <c s="34" t="s">
        <v>545</v>
      </c>
      <c s="34" t="s">
        <v>1023</v>
      </c>
      <c s="35" t="s">
        <v>5</v>
      </c>
      <c s="6" t="s">
        <v>1024</v>
      </c>
      <c s="36" t="s">
        <v>74</v>
      </c>
      <c s="37">
        <v>2</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02">
      <c r="A309" t="s">
        <v>59</v>
      </c>
      <c r="E309" s="39" t="s">
        <v>1025</v>
      </c>
    </row>
    <row r="310" spans="1:16" ht="25.5">
      <c r="A310" t="s">
        <v>49</v>
      </c>
      <c s="34" t="s">
        <v>548</v>
      </c>
      <c s="34" t="s">
        <v>1026</v>
      </c>
      <c s="35" t="s">
        <v>5</v>
      </c>
      <c s="6" t="s">
        <v>1027</v>
      </c>
      <c s="36" t="s">
        <v>74</v>
      </c>
      <c s="37">
        <v>2</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02">
      <c r="A313" t="s">
        <v>59</v>
      </c>
      <c r="E313" s="39" t="s">
        <v>1028</v>
      </c>
    </row>
    <row r="314" spans="1:16" ht="12.75">
      <c r="A314" t="s">
        <v>49</v>
      </c>
      <c s="34" t="s">
        <v>266</v>
      </c>
      <c s="34" t="s">
        <v>1029</v>
      </c>
      <c s="35" t="s">
        <v>5</v>
      </c>
      <c s="6" t="s">
        <v>1030</v>
      </c>
      <c s="36" t="s">
        <v>74</v>
      </c>
      <c s="37">
        <v>4</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1031</v>
      </c>
    </row>
    <row r="318" spans="1:16" ht="12.75">
      <c r="A318" t="s">
        <v>49</v>
      </c>
      <c s="34" t="s">
        <v>556</v>
      </c>
      <c s="34" t="s">
        <v>1032</v>
      </c>
      <c s="35" t="s">
        <v>5</v>
      </c>
      <c s="6" t="s">
        <v>1033</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65.75">
      <c r="A321" t="s">
        <v>59</v>
      </c>
      <c r="E321" s="39" t="s">
        <v>1034</v>
      </c>
    </row>
    <row r="322" spans="1:16" ht="12.75">
      <c r="A322" t="s">
        <v>49</v>
      </c>
      <c s="34" t="s">
        <v>559</v>
      </c>
      <c s="34" t="s">
        <v>1035</v>
      </c>
      <c s="35" t="s">
        <v>5</v>
      </c>
      <c s="6" t="s">
        <v>1036</v>
      </c>
      <c s="36" t="s">
        <v>74</v>
      </c>
      <c s="37">
        <v>4</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53">
      <c r="A325" t="s">
        <v>59</v>
      </c>
      <c r="E325" s="39" t="s">
        <v>1037</v>
      </c>
    </row>
    <row r="326" spans="1:16" ht="12.75">
      <c r="A326" t="s">
        <v>49</v>
      </c>
      <c s="34" t="s">
        <v>565</v>
      </c>
      <c s="34" t="s">
        <v>1038</v>
      </c>
      <c s="35" t="s">
        <v>5</v>
      </c>
      <c s="6" t="s">
        <v>1039</v>
      </c>
      <c s="36" t="s">
        <v>74</v>
      </c>
      <c s="37">
        <v>8</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14.75">
      <c r="A329" t="s">
        <v>59</v>
      </c>
      <c r="E329" s="39" t="s">
        <v>1040</v>
      </c>
    </row>
    <row r="330" spans="1:16" ht="12.75">
      <c r="A330" t="s">
        <v>49</v>
      </c>
      <c s="34" t="s">
        <v>570</v>
      </c>
      <c s="34" t="s">
        <v>1041</v>
      </c>
      <c s="35" t="s">
        <v>5</v>
      </c>
      <c s="6" t="s">
        <v>1042</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14.75">
      <c r="A333" t="s">
        <v>59</v>
      </c>
      <c r="E333" s="39" t="s">
        <v>1043</v>
      </c>
    </row>
    <row r="334" spans="1:16" ht="12.75">
      <c r="A334" t="s">
        <v>49</v>
      </c>
      <c s="34" t="s">
        <v>573</v>
      </c>
      <c s="34" t="s">
        <v>1044</v>
      </c>
      <c s="35" t="s">
        <v>5</v>
      </c>
      <c s="6" t="s">
        <v>1045</v>
      </c>
      <c s="36" t="s">
        <v>74</v>
      </c>
      <c s="37">
        <v>8</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40.25">
      <c r="A337" t="s">
        <v>59</v>
      </c>
      <c r="E337" s="39" t="s">
        <v>1046</v>
      </c>
    </row>
    <row r="338" spans="1:16" ht="25.5">
      <c r="A338" t="s">
        <v>49</v>
      </c>
      <c s="34" t="s">
        <v>577</v>
      </c>
      <c s="34" t="s">
        <v>1047</v>
      </c>
      <c s="35" t="s">
        <v>5</v>
      </c>
      <c s="6" t="s">
        <v>1048</v>
      </c>
      <c s="36" t="s">
        <v>74</v>
      </c>
      <c s="37">
        <v>2</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40.25">
      <c r="A341" t="s">
        <v>59</v>
      </c>
      <c r="E341" s="39" t="s">
        <v>1049</v>
      </c>
    </row>
    <row r="342" spans="1:16" ht="25.5">
      <c r="A342" t="s">
        <v>49</v>
      </c>
      <c s="34" t="s">
        <v>580</v>
      </c>
      <c s="34" t="s">
        <v>1050</v>
      </c>
      <c s="35" t="s">
        <v>5</v>
      </c>
      <c s="6" t="s">
        <v>1051</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53">
      <c r="A345" t="s">
        <v>59</v>
      </c>
      <c r="E345" s="39" t="s">
        <v>1052</v>
      </c>
    </row>
    <row r="346" spans="1:16" ht="25.5">
      <c r="A346" t="s">
        <v>49</v>
      </c>
      <c s="34" t="s">
        <v>584</v>
      </c>
      <c s="34" t="s">
        <v>1053</v>
      </c>
      <c s="35" t="s">
        <v>5</v>
      </c>
      <c s="6" t="s">
        <v>1054</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65.75">
      <c r="A349" t="s">
        <v>59</v>
      </c>
      <c r="E349" s="39" t="s">
        <v>1055</v>
      </c>
    </row>
    <row r="350" spans="1:16" ht="12.75">
      <c r="A350" t="s">
        <v>49</v>
      </c>
      <c s="34" t="s">
        <v>588</v>
      </c>
      <c s="34" t="s">
        <v>1056</v>
      </c>
      <c s="35" t="s">
        <v>5</v>
      </c>
      <c s="6" t="s">
        <v>1057</v>
      </c>
      <c s="36" t="s">
        <v>74</v>
      </c>
      <c s="37">
        <v>10</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14.75">
      <c r="A353" t="s">
        <v>59</v>
      </c>
      <c r="E353" s="39" t="s">
        <v>1058</v>
      </c>
    </row>
    <row r="354" spans="1:16" ht="25.5">
      <c r="A354" t="s">
        <v>49</v>
      </c>
      <c s="34" t="s">
        <v>939</v>
      </c>
      <c s="34" t="s">
        <v>1059</v>
      </c>
      <c s="35" t="s">
        <v>5</v>
      </c>
      <c s="6" t="s">
        <v>1060</v>
      </c>
      <c s="36" t="s">
        <v>74</v>
      </c>
      <c s="37">
        <v>11</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40.25">
      <c r="A357" t="s">
        <v>59</v>
      </c>
      <c r="E357" s="39" t="s">
        <v>1061</v>
      </c>
    </row>
    <row r="358" spans="1:16" ht="25.5">
      <c r="A358" t="s">
        <v>49</v>
      </c>
      <c s="34" t="s">
        <v>940</v>
      </c>
      <c s="34" t="s">
        <v>1062</v>
      </c>
      <c s="35" t="s">
        <v>5</v>
      </c>
      <c s="6" t="s">
        <v>1063</v>
      </c>
      <c s="36" t="s">
        <v>74</v>
      </c>
      <c s="37">
        <v>10</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40.25">
      <c r="A361" t="s">
        <v>59</v>
      </c>
      <c r="E361" s="39" t="s">
        <v>1064</v>
      </c>
    </row>
    <row r="362" spans="1:16" ht="25.5">
      <c r="A362" t="s">
        <v>49</v>
      </c>
      <c s="34" t="s">
        <v>943</v>
      </c>
      <c s="34" t="s">
        <v>1065</v>
      </c>
      <c s="35" t="s">
        <v>5</v>
      </c>
      <c s="6" t="s">
        <v>1066</v>
      </c>
      <c s="36" t="s">
        <v>74</v>
      </c>
      <c s="37">
        <v>11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14.75">
      <c r="A365" t="s">
        <v>59</v>
      </c>
      <c r="E365" s="39" t="s">
        <v>1067</v>
      </c>
    </row>
    <row r="366" spans="1:16" ht="25.5">
      <c r="A366" t="s">
        <v>49</v>
      </c>
      <c s="34" t="s">
        <v>944</v>
      </c>
      <c s="34" t="s">
        <v>1068</v>
      </c>
      <c s="35" t="s">
        <v>5</v>
      </c>
      <c s="6" t="s">
        <v>1069</v>
      </c>
      <c s="36" t="s">
        <v>74</v>
      </c>
      <c s="37">
        <v>11</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40.25">
      <c r="A369" t="s">
        <v>59</v>
      </c>
      <c r="E369" s="39" t="s">
        <v>1070</v>
      </c>
    </row>
    <row r="370" spans="1:16" ht="25.5">
      <c r="A370" t="s">
        <v>49</v>
      </c>
      <c s="34" t="s">
        <v>1071</v>
      </c>
      <c s="34" t="s">
        <v>1072</v>
      </c>
      <c s="35" t="s">
        <v>5</v>
      </c>
      <c s="6" t="s">
        <v>1073</v>
      </c>
      <c s="36" t="s">
        <v>74</v>
      </c>
      <c s="37">
        <v>10</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65.75">
      <c r="A373" t="s">
        <v>59</v>
      </c>
      <c r="E373" s="39" t="s">
        <v>1074</v>
      </c>
    </row>
    <row r="374" spans="1:16" ht="25.5">
      <c r="A374" t="s">
        <v>49</v>
      </c>
      <c s="34" t="s">
        <v>1075</v>
      </c>
      <c s="34" t="s">
        <v>1076</v>
      </c>
      <c s="35" t="s">
        <v>5</v>
      </c>
      <c s="6" t="s">
        <v>1077</v>
      </c>
      <c s="36" t="s">
        <v>74</v>
      </c>
      <c s="37">
        <v>6</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40.25">
      <c r="A377" t="s">
        <v>59</v>
      </c>
      <c r="E377" s="39" t="s">
        <v>1078</v>
      </c>
    </row>
    <row r="378" spans="1:16" ht="25.5">
      <c r="A378" t="s">
        <v>49</v>
      </c>
      <c s="34" t="s">
        <v>1079</v>
      </c>
      <c s="34" t="s">
        <v>1080</v>
      </c>
      <c s="35" t="s">
        <v>5</v>
      </c>
      <c s="6" t="s">
        <v>1081</v>
      </c>
      <c s="36" t="s">
        <v>74</v>
      </c>
      <c s="37">
        <v>6</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40.25">
      <c r="A381" t="s">
        <v>59</v>
      </c>
      <c r="E381" s="39" t="s">
        <v>1082</v>
      </c>
    </row>
    <row r="382" spans="1:16" ht="25.5">
      <c r="A382" t="s">
        <v>49</v>
      </c>
      <c s="34" t="s">
        <v>1083</v>
      </c>
      <c s="34" t="s">
        <v>1084</v>
      </c>
      <c s="35" t="s">
        <v>5</v>
      </c>
      <c s="6" t="s">
        <v>1085</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65.75">
      <c r="A385" t="s">
        <v>59</v>
      </c>
      <c r="E385" s="39" t="s">
        <v>1086</v>
      </c>
    </row>
    <row r="386" spans="1:16" ht="25.5">
      <c r="A386" t="s">
        <v>49</v>
      </c>
      <c s="34" t="s">
        <v>1087</v>
      </c>
      <c s="34" t="s">
        <v>1088</v>
      </c>
      <c s="35" t="s">
        <v>5</v>
      </c>
      <c s="6" t="s">
        <v>1089</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14.75">
      <c r="A389" t="s">
        <v>59</v>
      </c>
      <c r="E389" s="39" t="s">
        <v>1090</v>
      </c>
    </row>
    <row r="390" spans="1:16" ht="25.5">
      <c r="A390" t="s">
        <v>49</v>
      </c>
      <c s="34" t="s">
        <v>1091</v>
      </c>
      <c s="34" t="s">
        <v>1092</v>
      </c>
      <c s="35" t="s">
        <v>5</v>
      </c>
      <c s="6" t="s">
        <v>1093</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27.5">
      <c r="A393" t="s">
        <v>59</v>
      </c>
      <c r="E393" s="39" t="s">
        <v>1094</v>
      </c>
    </row>
    <row r="394" spans="1:16" ht="25.5">
      <c r="A394" t="s">
        <v>49</v>
      </c>
      <c s="34" t="s">
        <v>1095</v>
      </c>
      <c s="34" t="s">
        <v>1096</v>
      </c>
      <c s="35" t="s">
        <v>5</v>
      </c>
      <c s="6" t="s">
        <v>1097</v>
      </c>
      <c s="36" t="s">
        <v>74</v>
      </c>
      <c s="37">
        <v>6</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53">
      <c r="A397" t="s">
        <v>59</v>
      </c>
      <c r="E397" s="39" t="s">
        <v>1098</v>
      </c>
    </row>
    <row r="398" spans="1:16" ht="25.5">
      <c r="A398" t="s">
        <v>49</v>
      </c>
      <c s="34" t="s">
        <v>1099</v>
      </c>
      <c s="34" t="s">
        <v>1100</v>
      </c>
      <c s="35" t="s">
        <v>5</v>
      </c>
      <c s="6" t="s">
        <v>1101</v>
      </c>
      <c s="36" t="s">
        <v>74</v>
      </c>
      <c s="37">
        <v>1</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14.75">
      <c r="A401" t="s">
        <v>59</v>
      </c>
      <c r="E401" s="39" t="s">
        <v>1102</v>
      </c>
    </row>
    <row r="402" spans="1:16" ht="25.5">
      <c r="A402" t="s">
        <v>49</v>
      </c>
      <c s="34" t="s">
        <v>1103</v>
      </c>
      <c s="34" t="s">
        <v>1104</v>
      </c>
      <c s="35" t="s">
        <v>5</v>
      </c>
      <c s="6" t="s">
        <v>1105</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40.25">
      <c r="A405" t="s">
        <v>59</v>
      </c>
      <c r="E405" s="39" t="s">
        <v>1106</v>
      </c>
    </row>
    <row r="406" spans="1:16" ht="12.75">
      <c r="A406" t="s">
        <v>49</v>
      </c>
      <c s="34" t="s">
        <v>1107</v>
      </c>
      <c s="34" t="s">
        <v>1108</v>
      </c>
      <c s="35" t="s">
        <v>5</v>
      </c>
      <c s="6" t="s">
        <v>1109</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14.75">
      <c r="A409" t="s">
        <v>59</v>
      </c>
      <c r="E409" s="39" t="s">
        <v>1110</v>
      </c>
    </row>
    <row r="410" spans="1:16" ht="12.75">
      <c r="A410" t="s">
        <v>49</v>
      </c>
      <c s="34" t="s">
        <v>1111</v>
      </c>
      <c s="34" t="s">
        <v>1112</v>
      </c>
      <c s="35" t="s">
        <v>5</v>
      </c>
      <c s="6" t="s">
        <v>1113</v>
      </c>
      <c s="36" t="s">
        <v>74</v>
      </c>
      <c s="37">
        <v>1</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02">
      <c r="A413" t="s">
        <v>59</v>
      </c>
      <c r="E413" s="39" t="s">
        <v>1114</v>
      </c>
    </row>
    <row r="414" spans="1:16" ht="12.75">
      <c r="A414" t="s">
        <v>49</v>
      </c>
      <c s="34" t="s">
        <v>1115</v>
      </c>
      <c s="34" t="s">
        <v>1116</v>
      </c>
      <c s="35" t="s">
        <v>5</v>
      </c>
      <c s="6" t="s">
        <v>1117</v>
      </c>
      <c s="36" t="s">
        <v>74</v>
      </c>
      <c s="37">
        <v>2</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14.75">
      <c r="A417" t="s">
        <v>59</v>
      </c>
      <c r="E417" s="39" t="s">
        <v>1118</v>
      </c>
    </row>
    <row r="418" spans="1:16" ht="12.75">
      <c r="A418" t="s">
        <v>49</v>
      </c>
      <c s="34" t="s">
        <v>1119</v>
      </c>
      <c s="34" t="s">
        <v>1120</v>
      </c>
      <c s="35" t="s">
        <v>5</v>
      </c>
      <c s="6" t="s">
        <v>1121</v>
      </c>
      <c s="36" t="s">
        <v>74</v>
      </c>
      <c s="37">
        <v>2</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02">
      <c r="A421" t="s">
        <v>59</v>
      </c>
      <c r="E421" s="39" t="s">
        <v>1122</v>
      </c>
    </row>
    <row r="422" spans="1:16" ht="12.75">
      <c r="A422" t="s">
        <v>49</v>
      </c>
      <c s="34" t="s">
        <v>1123</v>
      </c>
      <c s="34" t="s">
        <v>1124</v>
      </c>
      <c s="35" t="s">
        <v>5</v>
      </c>
      <c s="6" t="s">
        <v>1125</v>
      </c>
      <c s="36" t="s">
        <v>74</v>
      </c>
      <c s="37">
        <v>3</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40.25">
      <c r="A425" t="s">
        <v>59</v>
      </c>
      <c r="E425" s="39" t="s">
        <v>1126</v>
      </c>
    </row>
    <row r="426" spans="1:16" ht="25.5">
      <c r="A426" t="s">
        <v>49</v>
      </c>
      <c s="34" t="s">
        <v>1127</v>
      </c>
      <c s="34" t="s">
        <v>1128</v>
      </c>
      <c s="35" t="s">
        <v>5</v>
      </c>
      <c s="6" t="s">
        <v>1129</v>
      </c>
      <c s="36" t="s">
        <v>74</v>
      </c>
      <c s="37">
        <v>1</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14.75">
      <c r="A429" t="s">
        <v>59</v>
      </c>
      <c r="E429" s="39" t="s">
        <v>1130</v>
      </c>
    </row>
    <row r="430" spans="1:16" ht="12.75">
      <c r="A430" t="s">
        <v>49</v>
      </c>
      <c s="34" t="s">
        <v>1131</v>
      </c>
      <c s="34" t="s">
        <v>1132</v>
      </c>
      <c s="35" t="s">
        <v>5</v>
      </c>
      <c s="6" t="s">
        <v>1133</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65.75">
      <c r="A433" t="s">
        <v>59</v>
      </c>
      <c r="E433" s="39" t="s">
        <v>1134</v>
      </c>
    </row>
    <row r="434" spans="1:16" ht="12.75">
      <c r="A434" t="s">
        <v>49</v>
      </c>
      <c s="34" t="s">
        <v>1135</v>
      </c>
      <c s="34" t="s">
        <v>1136</v>
      </c>
      <c s="35" t="s">
        <v>5</v>
      </c>
      <c s="6" t="s">
        <v>1137</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53">
      <c r="A437" t="s">
        <v>59</v>
      </c>
      <c r="E437" s="39" t="s">
        <v>1138</v>
      </c>
    </row>
    <row r="438" spans="1:16" ht="12.75">
      <c r="A438" t="s">
        <v>49</v>
      </c>
      <c s="34" t="s">
        <v>1139</v>
      </c>
      <c s="34" t="s">
        <v>1140</v>
      </c>
      <c s="35" t="s">
        <v>5</v>
      </c>
      <c s="6" t="s">
        <v>1141</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14.75">
      <c r="A441" t="s">
        <v>59</v>
      </c>
      <c r="E441" s="39" t="s">
        <v>1142</v>
      </c>
    </row>
    <row r="442" spans="1:16" ht="12.75">
      <c r="A442" t="s">
        <v>49</v>
      </c>
      <c s="34" t="s">
        <v>1143</v>
      </c>
      <c s="34" t="s">
        <v>1144</v>
      </c>
      <c s="35" t="s">
        <v>5</v>
      </c>
      <c s="6" t="s">
        <v>1145</v>
      </c>
      <c s="36" t="s">
        <v>74</v>
      </c>
      <c s="37">
        <v>1</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27.5">
      <c r="A445" t="s">
        <v>59</v>
      </c>
      <c r="E445" s="39" t="s">
        <v>1146</v>
      </c>
    </row>
    <row r="446" spans="1:16" ht="12.75">
      <c r="A446" t="s">
        <v>49</v>
      </c>
      <c s="34" t="s">
        <v>1147</v>
      </c>
      <c s="34" t="s">
        <v>1148</v>
      </c>
      <c s="35" t="s">
        <v>5</v>
      </c>
      <c s="6" t="s">
        <v>1149</v>
      </c>
      <c s="36" t="s">
        <v>74</v>
      </c>
      <c s="37">
        <v>4</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40.25">
      <c r="A449" t="s">
        <v>59</v>
      </c>
      <c r="E449" s="39" t="s">
        <v>1150</v>
      </c>
    </row>
    <row r="450" spans="1:16" ht="12.75">
      <c r="A450" t="s">
        <v>49</v>
      </c>
      <c s="34" t="s">
        <v>1151</v>
      </c>
      <c s="34" t="s">
        <v>1152</v>
      </c>
      <c s="35" t="s">
        <v>5</v>
      </c>
      <c s="6" t="s">
        <v>1153</v>
      </c>
      <c s="36" t="s">
        <v>74</v>
      </c>
      <c s="37">
        <v>2</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14.75">
      <c r="A453" t="s">
        <v>59</v>
      </c>
      <c r="E453" s="39" t="s">
        <v>1154</v>
      </c>
    </row>
    <row r="454" spans="1:16" ht="12.75">
      <c r="A454" t="s">
        <v>49</v>
      </c>
      <c s="34" t="s">
        <v>1155</v>
      </c>
      <c s="34" t="s">
        <v>1156</v>
      </c>
      <c s="35" t="s">
        <v>5</v>
      </c>
      <c s="6" t="s">
        <v>1157</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40.25">
      <c r="A457" t="s">
        <v>59</v>
      </c>
      <c r="E457" s="39" t="s">
        <v>1158</v>
      </c>
    </row>
    <row r="458" spans="1:16" ht="12.75">
      <c r="A458" t="s">
        <v>49</v>
      </c>
      <c s="34" t="s">
        <v>1159</v>
      </c>
      <c s="34" t="s">
        <v>1160</v>
      </c>
      <c s="35" t="s">
        <v>5</v>
      </c>
      <c s="6" t="s">
        <v>1161</v>
      </c>
      <c s="36" t="s">
        <v>74</v>
      </c>
      <c s="37">
        <v>2</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53">
      <c r="A461" t="s">
        <v>59</v>
      </c>
      <c r="E461" s="39" t="s">
        <v>1162</v>
      </c>
    </row>
    <row r="462" spans="1:16" ht="12.75">
      <c r="A462" t="s">
        <v>49</v>
      </c>
      <c s="34" t="s">
        <v>1163</v>
      </c>
      <c s="34" t="s">
        <v>911</v>
      </c>
      <c s="35" t="s">
        <v>5</v>
      </c>
      <c s="6" t="s">
        <v>912</v>
      </c>
      <c s="36" t="s">
        <v>190</v>
      </c>
      <c s="37">
        <v>60</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14.75">
      <c r="A465" t="s">
        <v>59</v>
      </c>
      <c r="E465" s="39" t="s">
        <v>913</v>
      </c>
    </row>
    <row r="466" spans="1:16" ht="12.75">
      <c r="A466" t="s">
        <v>49</v>
      </c>
      <c s="34" t="s">
        <v>1164</v>
      </c>
      <c s="34" t="s">
        <v>914</v>
      </c>
      <c s="35" t="s">
        <v>5</v>
      </c>
      <c s="6" t="s">
        <v>915</v>
      </c>
      <c s="36" t="s">
        <v>190</v>
      </c>
      <c s="37">
        <v>16</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02">
      <c r="A469" t="s">
        <v>59</v>
      </c>
      <c r="E469" s="39" t="s">
        <v>916</v>
      </c>
    </row>
    <row r="470" spans="1:16" ht="12.75">
      <c r="A470" t="s">
        <v>49</v>
      </c>
      <c s="34" t="s">
        <v>1165</v>
      </c>
      <c s="34" t="s">
        <v>1166</v>
      </c>
      <c s="35" t="s">
        <v>5</v>
      </c>
      <c s="6" t="s">
        <v>1167</v>
      </c>
      <c s="36" t="s">
        <v>74</v>
      </c>
      <c s="37">
        <v>16</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14.75">
      <c r="A473" t="s">
        <v>59</v>
      </c>
      <c r="E473" s="39" t="s">
        <v>1168</v>
      </c>
    </row>
    <row r="474" spans="1:16" ht="25.5">
      <c r="A474" t="s">
        <v>49</v>
      </c>
      <c s="34" t="s">
        <v>1169</v>
      </c>
      <c s="34" t="s">
        <v>1170</v>
      </c>
      <c s="35" t="s">
        <v>5</v>
      </c>
      <c s="6" t="s">
        <v>1171</v>
      </c>
      <c s="36" t="s">
        <v>74</v>
      </c>
      <c s="37">
        <v>4</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02">
      <c r="A477" t="s">
        <v>59</v>
      </c>
      <c r="E477" s="39" t="s">
        <v>1172</v>
      </c>
    </row>
    <row r="478" spans="1:16" ht="12.75">
      <c r="A478" t="s">
        <v>49</v>
      </c>
      <c s="34" t="s">
        <v>1173</v>
      </c>
      <c s="34" t="s">
        <v>926</v>
      </c>
      <c s="35" t="s">
        <v>5</v>
      </c>
      <c s="6" t="s">
        <v>927</v>
      </c>
      <c s="36" t="s">
        <v>190</v>
      </c>
      <c s="37">
        <v>60</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114.75">
      <c r="A481" t="s">
        <v>59</v>
      </c>
      <c r="E481" s="39" t="s">
        <v>928</v>
      </c>
    </row>
    <row r="482" spans="1:16" ht="12.75">
      <c r="A482" t="s">
        <v>49</v>
      </c>
      <c s="34" t="s">
        <v>1174</v>
      </c>
      <c s="34" t="s">
        <v>929</v>
      </c>
      <c s="35" t="s">
        <v>5</v>
      </c>
      <c s="6" t="s">
        <v>930</v>
      </c>
      <c s="36" t="s">
        <v>74</v>
      </c>
      <c s="37">
        <v>2</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76.5">
      <c r="A485" t="s">
        <v>59</v>
      </c>
      <c r="E485" s="39" t="s">
        <v>931</v>
      </c>
    </row>
    <row r="486" spans="1:16" ht="12.75">
      <c r="A486" t="s">
        <v>49</v>
      </c>
      <c s="34" t="s">
        <v>1175</v>
      </c>
      <c s="34" t="s">
        <v>1176</v>
      </c>
      <c s="35" t="s">
        <v>5</v>
      </c>
      <c s="6" t="s">
        <v>1177</v>
      </c>
      <c s="36" t="s">
        <v>74</v>
      </c>
      <c s="37">
        <v>28</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89.25">
      <c r="A489" t="s">
        <v>59</v>
      </c>
      <c r="E489" s="39" t="s">
        <v>1178</v>
      </c>
    </row>
    <row r="490" spans="1:16" ht="12.75">
      <c r="A490" t="s">
        <v>49</v>
      </c>
      <c s="34" t="s">
        <v>1179</v>
      </c>
      <c s="34" t="s">
        <v>1180</v>
      </c>
      <c s="35" t="s">
        <v>5</v>
      </c>
      <c s="6" t="s">
        <v>1181</v>
      </c>
      <c s="36" t="s">
        <v>74</v>
      </c>
      <c s="37">
        <v>24</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76.5">
      <c r="A493" t="s">
        <v>59</v>
      </c>
      <c r="E493" s="39" t="s">
        <v>1182</v>
      </c>
    </row>
    <row r="494" spans="1:16" ht="12.75">
      <c r="A494" t="s">
        <v>49</v>
      </c>
      <c s="34" t="s">
        <v>1183</v>
      </c>
      <c s="34" t="s">
        <v>1184</v>
      </c>
      <c s="35" t="s">
        <v>5</v>
      </c>
      <c s="6" t="s">
        <v>1185</v>
      </c>
      <c s="36" t="s">
        <v>74</v>
      </c>
      <c s="37">
        <v>24</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89.25">
      <c r="A497" t="s">
        <v>59</v>
      </c>
      <c r="E497" s="39" t="s">
        <v>1186</v>
      </c>
    </row>
    <row r="498" spans="1:16" ht="12.75">
      <c r="A498" t="s">
        <v>49</v>
      </c>
      <c s="34" t="s">
        <v>1187</v>
      </c>
      <c s="34" t="s">
        <v>1188</v>
      </c>
      <c s="35" t="s">
        <v>5</v>
      </c>
      <c s="6" t="s">
        <v>1189</v>
      </c>
      <c s="36" t="s">
        <v>324</v>
      </c>
      <c s="37">
        <v>5.058</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1190</v>
      </c>
    </row>
    <row r="502" spans="1:16" ht="12.75">
      <c r="A502" t="s">
        <v>49</v>
      </c>
      <c s="34" t="s">
        <v>1191</v>
      </c>
      <c s="34" t="s">
        <v>1192</v>
      </c>
      <c s="35" t="s">
        <v>5</v>
      </c>
      <c s="6" t="s">
        <v>1193</v>
      </c>
      <c s="36" t="s">
        <v>74</v>
      </c>
      <c s="37">
        <v>6</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89.25">
      <c r="A505" t="s">
        <v>59</v>
      </c>
      <c r="E505" s="39" t="s">
        <v>1194</v>
      </c>
    </row>
    <row r="506" spans="1:16" ht="12.75">
      <c r="A506" t="s">
        <v>49</v>
      </c>
      <c s="34" t="s">
        <v>1195</v>
      </c>
      <c s="34" t="s">
        <v>427</v>
      </c>
      <c s="35" t="s">
        <v>5</v>
      </c>
      <c s="6" t="s">
        <v>428</v>
      </c>
      <c s="36" t="s">
        <v>53</v>
      </c>
      <c s="37">
        <v>1260</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153">
      <c r="A509" t="s">
        <v>59</v>
      </c>
      <c r="E509" s="39" t="s">
        <v>938</v>
      </c>
    </row>
    <row r="510" spans="1:16" ht="12.75">
      <c r="A510" t="s">
        <v>49</v>
      </c>
      <c s="34" t="s">
        <v>1196</v>
      </c>
      <c s="34" t="s">
        <v>431</v>
      </c>
      <c s="35" t="s">
        <v>5</v>
      </c>
      <c s="6" t="s">
        <v>432</v>
      </c>
      <c s="36" t="s">
        <v>53</v>
      </c>
      <c s="37">
        <v>1260</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14.75">
      <c r="A513" t="s">
        <v>59</v>
      </c>
      <c r="E513" s="39" t="s">
        <v>420</v>
      </c>
    </row>
    <row r="514" spans="1:16" ht="12.75">
      <c r="A514" t="s">
        <v>49</v>
      </c>
      <c s="34" t="s">
        <v>1197</v>
      </c>
      <c s="34" t="s">
        <v>433</v>
      </c>
      <c s="35" t="s">
        <v>5</v>
      </c>
      <c s="6" t="s">
        <v>434</v>
      </c>
      <c s="36" t="s">
        <v>435</v>
      </c>
      <c s="37">
        <v>1</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27.5">
      <c r="A517" t="s">
        <v>59</v>
      </c>
      <c r="E517" s="39" t="s">
        <v>437</v>
      </c>
    </row>
    <row r="518" spans="1:16" ht="12.75">
      <c r="A518" t="s">
        <v>49</v>
      </c>
      <c s="34" t="s">
        <v>1198</v>
      </c>
      <c s="34" t="s">
        <v>438</v>
      </c>
      <c s="35" t="s">
        <v>5</v>
      </c>
      <c s="6" t="s">
        <v>439</v>
      </c>
      <c s="36" t="s">
        <v>53</v>
      </c>
      <c s="37">
        <v>1260</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27.5">
      <c r="A521" t="s">
        <v>59</v>
      </c>
      <c r="E521" s="39" t="s">
        <v>440</v>
      </c>
    </row>
    <row r="522" spans="1:16" ht="12.75">
      <c r="A522" t="s">
        <v>49</v>
      </c>
      <c s="34" t="s">
        <v>1199</v>
      </c>
      <c s="34" t="s">
        <v>441</v>
      </c>
      <c s="35" t="s">
        <v>5</v>
      </c>
      <c s="6" t="s">
        <v>442</v>
      </c>
      <c s="36" t="s">
        <v>74</v>
      </c>
      <c s="37">
        <v>2</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78.5">
      <c r="A525" t="s">
        <v>59</v>
      </c>
      <c r="E525" s="39" t="s">
        <v>443</v>
      </c>
    </row>
    <row r="526" spans="1:16" ht="12.75">
      <c r="A526" t="s">
        <v>49</v>
      </c>
      <c s="34" t="s">
        <v>1200</v>
      </c>
      <c s="34" t="s">
        <v>444</v>
      </c>
      <c s="35" t="s">
        <v>5</v>
      </c>
      <c s="6" t="s">
        <v>445</v>
      </c>
      <c s="36" t="s">
        <v>74</v>
      </c>
      <c s="37">
        <v>2</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27.5">
      <c r="A529" t="s">
        <v>59</v>
      </c>
      <c r="E529" s="39" t="s">
        <v>446</v>
      </c>
    </row>
    <row r="530" spans="1:16" ht="12.75">
      <c r="A530" t="s">
        <v>49</v>
      </c>
      <c s="34" t="s">
        <v>1201</v>
      </c>
      <c s="34" t="s">
        <v>941</v>
      </c>
      <c s="35" t="s">
        <v>5</v>
      </c>
      <c s="6" t="s">
        <v>942</v>
      </c>
      <c s="36" t="s">
        <v>74</v>
      </c>
      <c s="37">
        <v>4</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78.5">
      <c r="A533" t="s">
        <v>59</v>
      </c>
      <c r="E533" s="39" t="s">
        <v>443</v>
      </c>
    </row>
    <row r="534" spans="1:16" ht="12.75">
      <c r="A534" t="s">
        <v>49</v>
      </c>
      <c s="34" t="s">
        <v>1202</v>
      </c>
      <c s="34" t="s">
        <v>450</v>
      </c>
      <c s="35" t="s">
        <v>5</v>
      </c>
      <c s="6" t="s">
        <v>451</v>
      </c>
      <c s="36" t="s">
        <v>74</v>
      </c>
      <c s="37">
        <v>4</v>
      </c>
      <c s="36">
        <v>0</v>
      </c>
      <c s="36">
        <f>ROUND(G534*H534,6)</f>
      </c>
      <c r="L534" s="38">
        <v>0</v>
      </c>
      <c s="32">
        <f>ROUND(ROUND(L534,2)*ROUND(G534,3),2)</f>
      </c>
      <c s="36" t="s">
        <v>54</v>
      </c>
      <c>
        <f>(M534*21)/100</f>
      </c>
      <c t="s">
        <v>27</v>
      </c>
    </row>
    <row r="535" spans="1:5" ht="12.75">
      <c r="A535" s="35" t="s">
        <v>55</v>
      </c>
      <c r="E535" s="39" t="s">
        <v>5</v>
      </c>
    </row>
    <row r="536" spans="1:5" ht="12.75">
      <c r="A536" s="35" t="s">
        <v>57</v>
      </c>
      <c r="E536" s="40" t="s">
        <v>5</v>
      </c>
    </row>
    <row r="537" spans="1:5" ht="127.5">
      <c r="A537" t="s">
        <v>59</v>
      </c>
      <c r="E537" s="39" t="s">
        <v>446</v>
      </c>
    </row>
    <row r="538" spans="1:16" ht="25.5">
      <c r="A538" t="s">
        <v>49</v>
      </c>
      <c s="34" t="s">
        <v>1203</v>
      </c>
      <c s="34" t="s">
        <v>1204</v>
      </c>
      <c s="35" t="s">
        <v>5</v>
      </c>
      <c s="6" t="s">
        <v>1205</v>
      </c>
      <c s="36" t="s">
        <v>74</v>
      </c>
      <c s="37">
        <v>2</v>
      </c>
      <c s="36">
        <v>0</v>
      </c>
      <c s="36">
        <f>ROUND(G538*H538,6)</f>
      </c>
      <c r="L538" s="38">
        <v>0</v>
      </c>
      <c s="32">
        <f>ROUND(ROUND(L538,2)*ROUND(G538,3),2)</f>
      </c>
      <c s="36" t="s">
        <v>333</v>
      </c>
      <c>
        <f>(M538*21)/100</f>
      </c>
      <c t="s">
        <v>27</v>
      </c>
    </row>
    <row r="539" spans="1:5" ht="12.75">
      <c r="A539" s="35" t="s">
        <v>55</v>
      </c>
      <c r="E539" s="39" t="s">
        <v>5</v>
      </c>
    </row>
    <row r="540" spans="1:5" ht="12.75">
      <c r="A540" s="35" t="s">
        <v>57</v>
      </c>
      <c r="E540" s="40" t="s">
        <v>5</v>
      </c>
    </row>
    <row r="541" spans="1:5" ht="76.5">
      <c r="A541" t="s">
        <v>59</v>
      </c>
      <c r="E541" s="39" t="s">
        <v>1206</v>
      </c>
    </row>
    <row r="542" spans="1:16" ht="25.5">
      <c r="A542" t="s">
        <v>49</v>
      </c>
      <c s="34" t="s">
        <v>1207</v>
      </c>
      <c s="34" t="s">
        <v>1208</v>
      </c>
      <c s="35" t="s">
        <v>5</v>
      </c>
      <c s="6" t="s">
        <v>1209</v>
      </c>
      <c s="36" t="s">
        <v>74</v>
      </c>
      <c s="37">
        <v>2</v>
      </c>
      <c s="36">
        <v>0</v>
      </c>
      <c s="36">
        <f>ROUND(G542*H542,6)</f>
      </c>
      <c r="L542" s="38">
        <v>0</v>
      </c>
      <c s="32">
        <f>ROUND(ROUND(L542,2)*ROUND(G542,3),2)</f>
      </c>
      <c s="36" t="s">
        <v>333</v>
      </c>
      <c>
        <f>(M542*21)/100</f>
      </c>
      <c t="s">
        <v>27</v>
      </c>
    </row>
    <row r="543" spans="1:5" ht="12.75">
      <c r="A543" s="35" t="s">
        <v>55</v>
      </c>
      <c r="E543" s="39" t="s">
        <v>5</v>
      </c>
    </row>
    <row r="544" spans="1:5" ht="12.75">
      <c r="A544" s="35" t="s">
        <v>57</v>
      </c>
      <c r="E544" s="40" t="s">
        <v>5</v>
      </c>
    </row>
    <row r="545" spans="1:5" ht="76.5">
      <c r="A545" t="s">
        <v>59</v>
      </c>
      <c r="E545" s="39" t="s">
        <v>1210</v>
      </c>
    </row>
    <row r="546" spans="1:16" ht="12.75">
      <c r="A546" t="s">
        <v>49</v>
      </c>
      <c s="34" t="s">
        <v>1211</v>
      </c>
      <c s="34" t="s">
        <v>1212</v>
      </c>
      <c s="35" t="s">
        <v>5</v>
      </c>
      <c s="6" t="s">
        <v>1213</v>
      </c>
      <c s="36" t="s">
        <v>74</v>
      </c>
      <c s="37">
        <v>1</v>
      </c>
      <c s="36">
        <v>0</v>
      </c>
      <c s="36">
        <f>ROUND(G546*H546,6)</f>
      </c>
      <c r="L546" s="38">
        <v>0</v>
      </c>
      <c s="32">
        <f>ROUND(ROUND(L546,2)*ROUND(G546,3),2)</f>
      </c>
      <c s="36" t="s">
        <v>54</v>
      </c>
      <c>
        <f>(M546*21)/100</f>
      </c>
      <c t="s">
        <v>27</v>
      </c>
    </row>
    <row r="547" spans="1:5" ht="12.75">
      <c r="A547" s="35" t="s">
        <v>55</v>
      </c>
      <c r="E547" s="39" t="s">
        <v>5</v>
      </c>
    </row>
    <row r="548" spans="1:5" ht="12.75">
      <c r="A548" s="35" t="s">
        <v>57</v>
      </c>
      <c r="E548" s="40" t="s">
        <v>5</v>
      </c>
    </row>
    <row r="549" spans="1:5" ht="127.5">
      <c r="A549" t="s">
        <v>59</v>
      </c>
      <c r="E549" s="39" t="s">
        <v>1214</v>
      </c>
    </row>
    <row r="550" spans="1:16" ht="25.5">
      <c r="A550" t="s">
        <v>49</v>
      </c>
      <c s="34" t="s">
        <v>1215</v>
      </c>
      <c s="34" t="s">
        <v>1216</v>
      </c>
      <c s="35" t="s">
        <v>5</v>
      </c>
      <c s="6" t="s">
        <v>1217</v>
      </c>
      <c s="36" t="s">
        <v>74</v>
      </c>
      <c s="37">
        <v>4</v>
      </c>
      <c s="36">
        <v>0</v>
      </c>
      <c s="36">
        <f>ROUND(G550*H550,6)</f>
      </c>
      <c r="L550" s="38">
        <v>0</v>
      </c>
      <c s="32">
        <f>ROUND(ROUND(L550,2)*ROUND(G550,3),2)</f>
      </c>
      <c s="36" t="s">
        <v>54</v>
      </c>
      <c>
        <f>(M550*21)/100</f>
      </c>
      <c t="s">
        <v>27</v>
      </c>
    </row>
    <row r="551" spans="1:5" ht="12.75">
      <c r="A551" s="35" t="s">
        <v>55</v>
      </c>
      <c r="E551" s="39" t="s">
        <v>5</v>
      </c>
    </row>
    <row r="552" spans="1:5" ht="12.75">
      <c r="A552" s="35" t="s">
        <v>57</v>
      </c>
      <c r="E552" s="40" t="s">
        <v>5</v>
      </c>
    </row>
    <row r="553" spans="1:5" ht="102">
      <c r="A553" t="s">
        <v>59</v>
      </c>
      <c r="E55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1221</v>
      </c>
      <c r="E8" s="30" t="s">
        <v>1220</v>
      </c>
      <c r="J8" s="29">
        <f>0+J9+J14</f>
      </c>
      <c s="29">
        <f>0+K9+K14</f>
      </c>
      <c s="29">
        <f>0+L9+L14</f>
      </c>
      <c s="29">
        <f>0+M9+M14</f>
      </c>
    </row>
    <row r="9" spans="1:13" ht="12.75">
      <c r="A9" t="s">
        <v>46</v>
      </c>
      <c r="C9" s="31" t="s">
        <v>979</v>
      </c>
      <c r="E9" s="33" t="s">
        <v>1222</v>
      </c>
      <c r="J9" s="32">
        <f>0</f>
      </c>
      <c s="32">
        <f>0</f>
      </c>
      <c s="32">
        <f>0+L10</f>
      </c>
      <c s="32">
        <f>0+M10</f>
      </c>
    </row>
    <row r="10" spans="1:16" ht="38.25">
      <c r="A10" t="s">
        <v>49</v>
      </c>
      <c s="34" t="s">
        <v>50</v>
      </c>
      <c s="34" t="s">
        <v>330</v>
      </c>
      <c s="35" t="s">
        <v>5</v>
      </c>
      <c s="6" t="s">
        <v>1223</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1224</v>
      </c>
    </row>
    <row r="13" spans="1:5" ht="242.25">
      <c r="A13" t="s">
        <v>59</v>
      </c>
      <c r="E13" s="39" t="s">
        <v>1225</v>
      </c>
    </row>
    <row r="14" spans="1:13" ht="12.75">
      <c r="A14" t="s">
        <v>46</v>
      </c>
      <c r="C14" s="31" t="s">
        <v>50</v>
      </c>
      <c r="E14" s="33" t="s">
        <v>1226</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1227</v>
      </c>
      <c s="35" t="s">
        <v>5</v>
      </c>
      <c s="6" t="s">
        <v>1228</v>
      </c>
      <c s="36" t="s">
        <v>318</v>
      </c>
      <c s="37">
        <v>12182</v>
      </c>
      <c s="36">
        <v>0</v>
      </c>
      <c s="36">
        <f>ROUND(G15*H15,6)</f>
      </c>
      <c r="L15" s="38">
        <v>0</v>
      </c>
      <c s="32">
        <f>ROUND(ROUND(L15,2)*ROUND(G15,3),2)</f>
      </c>
      <c s="36" t="s">
        <v>333</v>
      </c>
      <c>
        <f>(M15*21)/100</f>
      </c>
      <c t="s">
        <v>27</v>
      </c>
    </row>
    <row r="16" spans="1:5" ht="12.75">
      <c r="A16" s="35" t="s">
        <v>55</v>
      </c>
      <c r="E16" s="39" t="s">
        <v>1229</v>
      </c>
    </row>
    <row r="17" spans="1:5" ht="25.5">
      <c r="A17" s="35" t="s">
        <v>57</v>
      </c>
      <c r="E17" s="40" t="s">
        <v>1230</v>
      </c>
    </row>
    <row r="18" spans="1:5" ht="63.75">
      <c r="A18" t="s">
        <v>59</v>
      </c>
      <c r="E18" s="39" t="s">
        <v>1231</v>
      </c>
    </row>
    <row r="19" spans="1:16" ht="12.75">
      <c r="A19" t="s">
        <v>49</v>
      </c>
      <c s="34" t="s">
        <v>25</v>
      </c>
      <c s="34" t="s">
        <v>1232</v>
      </c>
      <c s="35" t="s">
        <v>5</v>
      </c>
      <c s="6" t="s">
        <v>1233</v>
      </c>
      <c s="36" t="s">
        <v>74</v>
      </c>
      <c s="37">
        <v>24</v>
      </c>
      <c s="36">
        <v>0</v>
      </c>
      <c s="36">
        <f>ROUND(G19*H19,6)</f>
      </c>
      <c r="L19" s="38">
        <v>0</v>
      </c>
      <c s="32">
        <f>ROUND(ROUND(L19,2)*ROUND(G19,3),2)</f>
      </c>
      <c s="36" t="s">
        <v>333</v>
      </c>
      <c>
        <f>(M19*21)/100</f>
      </c>
      <c t="s">
        <v>27</v>
      </c>
    </row>
    <row r="20" spans="1:5" ht="12.75">
      <c r="A20" s="35" t="s">
        <v>55</v>
      </c>
      <c r="E20" s="39" t="s">
        <v>1234</v>
      </c>
    </row>
    <row r="21" spans="1:5" ht="25.5">
      <c r="A21" s="35" t="s">
        <v>57</v>
      </c>
      <c r="E21" s="40" t="s">
        <v>1235</v>
      </c>
    </row>
    <row r="22" spans="1:5" ht="204">
      <c r="A22" t="s">
        <v>59</v>
      </c>
      <c r="E22" s="39" t="s">
        <v>1236</v>
      </c>
    </row>
    <row r="23" spans="1:16" ht="25.5">
      <c r="A23" t="s">
        <v>49</v>
      </c>
      <c s="34" t="s">
        <v>67</v>
      </c>
      <c s="34" t="s">
        <v>1232</v>
      </c>
      <c s="35" t="s">
        <v>50</v>
      </c>
      <c s="6" t="s">
        <v>1237</v>
      </c>
      <c s="36" t="s">
        <v>74</v>
      </c>
      <c s="37">
        <v>25</v>
      </c>
      <c s="36">
        <v>0</v>
      </c>
      <c s="36">
        <f>ROUND(G23*H23,6)</f>
      </c>
      <c r="L23" s="38">
        <v>0</v>
      </c>
      <c s="32">
        <f>ROUND(ROUND(L23,2)*ROUND(G23,3),2)</f>
      </c>
      <c s="36" t="s">
        <v>333</v>
      </c>
      <c>
        <f>(M23*21)/100</f>
      </c>
      <c t="s">
        <v>27</v>
      </c>
    </row>
    <row r="24" spans="1:5" ht="12.75">
      <c r="A24" s="35" t="s">
        <v>55</v>
      </c>
      <c r="E24" s="39" t="s">
        <v>1234</v>
      </c>
    </row>
    <row r="25" spans="1:5" ht="25.5">
      <c r="A25" s="35" t="s">
        <v>57</v>
      </c>
      <c r="E25" s="40" t="s">
        <v>1238</v>
      </c>
    </row>
    <row r="26" spans="1:5" ht="204">
      <c r="A26" t="s">
        <v>59</v>
      </c>
      <c r="E26" s="39" t="s">
        <v>1239</v>
      </c>
    </row>
    <row r="27" spans="1:16" ht="25.5">
      <c r="A27" t="s">
        <v>49</v>
      </c>
      <c s="34" t="s">
        <v>71</v>
      </c>
      <c s="34" t="s">
        <v>1232</v>
      </c>
      <c s="35" t="s">
        <v>27</v>
      </c>
      <c s="6" t="s">
        <v>1240</v>
      </c>
      <c s="36" t="s">
        <v>74</v>
      </c>
      <c s="37">
        <v>8</v>
      </c>
      <c s="36">
        <v>0</v>
      </c>
      <c s="36">
        <f>ROUND(G27*H27,6)</f>
      </c>
      <c r="L27" s="38">
        <v>0</v>
      </c>
      <c s="32">
        <f>ROUND(ROUND(L27,2)*ROUND(G27,3),2)</f>
      </c>
      <c s="36" t="s">
        <v>333</v>
      </c>
      <c>
        <f>(M27*21)/100</f>
      </c>
      <c t="s">
        <v>27</v>
      </c>
    </row>
    <row r="28" spans="1:5" ht="12.75">
      <c r="A28" s="35" t="s">
        <v>55</v>
      </c>
      <c r="E28" s="39" t="s">
        <v>1241</v>
      </c>
    </row>
    <row r="29" spans="1:5" ht="25.5">
      <c r="A29" s="35" t="s">
        <v>57</v>
      </c>
      <c r="E29" s="40" t="s">
        <v>1242</v>
      </c>
    </row>
    <row r="30" spans="1:5" ht="204">
      <c r="A30" t="s">
        <v>59</v>
      </c>
      <c r="E30" s="39" t="s">
        <v>1243</v>
      </c>
    </row>
    <row r="31" spans="1:16" ht="25.5">
      <c r="A31" t="s">
        <v>49</v>
      </c>
      <c s="34" t="s">
        <v>26</v>
      </c>
      <c s="34" t="s">
        <v>1232</v>
      </c>
      <c s="35" t="s">
        <v>25</v>
      </c>
      <c s="6" t="s">
        <v>1244</v>
      </c>
      <c s="36" t="s">
        <v>74</v>
      </c>
      <c s="37">
        <v>22</v>
      </c>
      <c s="36">
        <v>0</v>
      </c>
      <c s="36">
        <f>ROUND(G31*H31,6)</f>
      </c>
      <c r="L31" s="38">
        <v>0</v>
      </c>
      <c s="32">
        <f>ROUND(ROUND(L31,2)*ROUND(G31,3),2)</f>
      </c>
      <c s="36" t="s">
        <v>333</v>
      </c>
      <c>
        <f>(M31*21)/100</f>
      </c>
      <c t="s">
        <v>27</v>
      </c>
    </row>
    <row r="32" spans="1:5" ht="12.75">
      <c r="A32" s="35" t="s">
        <v>55</v>
      </c>
      <c r="E32" s="39" t="s">
        <v>1241</v>
      </c>
    </row>
    <row r="33" spans="1:5" ht="25.5">
      <c r="A33" s="35" t="s">
        <v>57</v>
      </c>
      <c r="E33" s="40" t="s">
        <v>1245</v>
      </c>
    </row>
    <row r="34" spans="1:5" ht="204">
      <c r="A34" t="s">
        <v>59</v>
      </c>
      <c r="E34" s="39" t="s">
        <v>1246</v>
      </c>
    </row>
    <row r="35" spans="1:16" ht="12.75">
      <c r="A35" t="s">
        <v>49</v>
      </c>
      <c s="34" t="s">
        <v>80</v>
      </c>
      <c s="34" t="s">
        <v>1232</v>
      </c>
      <c s="35" t="s">
        <v>67</v>
      </c>
      <c s="6" t="s">
        <v>1247</v>
      </c>
      <c s="36" t="s">
        <v>1248</v>
      </c>
      <c s="37">
        <v>1</v>
      </c>
      <c s="36">
        <v>0</v>
      </c>
      <c s="36">
        <f>ROUND(G35*H35,6)</f>
      </c>
      <c r="L35" s="38">
        <v>0</v>
      </c>
      <c s="32">
        <f>ROUND(ROUND(L35,2)*ROUND(G35,3),2)</f>
      </c>
      <c s="36" t="s">
        <v>333</v>
      </c>
      <c>
        <f>(M35*21)/100</f>
      </c>
      <c t="s">
        <v>27</v>
      </c>
    </row>
    <row r="36" spans="1:5" ht="12.75">
      <c r="A36" s="35" t="s">
        <v>55</v>
      </c>
      <c r="E36" s="39" t="s">
        <v>1249</v>
      </c>
    </row>
    <row r="37" spans="1:5" ht="25.5">
      <c r="A37" s="35" t="s">
        <v>57</v>
      </c>
      <c r="E37" s="40" t="s">
        <v>1250</v>
      </c>
    </row>
    <row r="38" spans="1:5" ht="127.5">
      <c r="A38" t="s">
        <v>59</v>
      </c>
      <c r="E38" s="39" t="s">
        <v>1251</v>
      </c>
    </row>
    <row r="39" spans="1:16" ht="25.5">
      <c r="A39" t="s">
        <v>49</v>
      </c>
      <c s="34" t="s">
        <v>86</v>
      </c>
      <c s="34" t="s">
        <v>1252</v>
      </c>
      <c s="35" t="s">
        <v>5</v>
      </c>
      <c s="6" t="s">
        <v>1253</v>
      </c>
      <c s="36" t="s">
        <v>74</v>
      </c>
      <c s="37">
        <v>1</v>
      </c>
      <c s="36">
        <v>0</v>
      </c>
      <c s="36">
        <f>ROUND(G39*H39,6)</f>
      </c>
      <c r="L39" s="38">
        <v>0</v>
      </c>
      <c s="32">
        <f>ROUND(ROUND(L39,2)*ROUND(G39,3),2)</f>
      </c>
      <c s="36" t="s">
        <v>333</v>
      </c>
      <c>
        <f>(M39*21)/100</f>
      </c>
      <c t="s">
        <v>27</v>
      </c>
    </row>
    <row r="40" spans="1:5" ht="12.75">
      <c r="A40" s="35" t="s">
        <v>55</v>
      </c>
      <c r="E40" s="39" t="s">
        <v>1241</v>
      </c>
    </row>
    <row r="41" spans="1:5" ht="25.5">
      <c r="A41" s="35" t="s">
        <v>57</v>
      </c>
      <c r="E41" s="40" t="s">
        <v>1250</v>
      </c>
    </row>
    <row r="42" spans="1:5" ht="204">
      <c r="A42" t="s">
        <v>59</v>
      </c>
      <c r="E42" s="39" t="s">
        <v>1254</v>
      </c>
    </row>
    <row r="43" spans="1:16" ht="25.5">
      <c r="A43" t="s">
        <v>49</v>
      </c>
      <c s="34" t="s">
        <v>90</v>
      </c>
      <c s="34" t="s">
        <v>1252</v>
      </c>
      <c s="35" t="s">
        <v>50</v>
      </c>
      <c s="6" t="s">
        <v>1255</v>
      </c>
      <c s="36" t="s">
        <v>74</v>
      </c>
      <c s="37">
        <v>4</v>
      </c>
      <c s="36">
        <v>0</v>
      </c>
      <c s="36">
        <f>ROUND(G43*H43,6)</f>
      </c>
      <c r="L43" s="38">
        <v>0</v>
      </c>
      <c s="32">
        <f>ROUND(ROUND(L43,2)*ROUND(G43,3),2)</f>
      </c>
      <c s="36" t="s">
        <v>333</v>
      </c>
      <c>
        <f>(M43*21)/100</f>
      </c>
      <c t="s">
        <v>27</v>
      </c>
    </row>
    <row r="44" spans="1:5" ht="12.75">
      <c r="A44" s="35" t="s">
        <v>55</v>
      </c>
      <c r="E44" s="39" t="s">
        <v>1241</v>
      </c>
    </row>
    <row r="45" spans="1:5" ht="25.5">
      <c r="A45" s="35" t="s">
        <v>57</v>
      </c>
      <c r="E45" s="40" t="s">
        <v>1256</v>
      </c>
    </row>
    <row r="46" spans="1:5" ht="204">
      <c r="A46" t="s">
        <v>59</v>
      </c>
      <c r="E46" s="39" t="s">
        <v>1257</v>
      </c>
    </row>
    <row r="47" spans="1:16" ht="25.5">
      <c r="A47" t="s">
        <v>49</v>
      </c>
      <c s="34" t="s">
        <v>94</v>
      </c>
      <c s="34" t="s">
        <v>1252</v>
      </c>
      <c s="35" t="s">
        <v>27</v>
      </c>
      <c s="6" t="s">
        <v>1258</v>
      </c>
      <c s="36" t="s">
        <v>74</v>
      </c>
      <c s="37">
        <v>2</v>
      </c>
      <c s="36">
        <v>0</v>
      </c>
      <c s="36">
        <f>ROUND(G47*H47,6)</f>
      </c>
      <c r="L47" s="38">
        <v>0</v>
      </c>
      <c s="32">
        <f>ROUND(ROUND(L47,2)*ROUND(G47,3),2)</f>
      </c>
      <c s="36" t="s">
        <v>333</v>
      </c>
      <c>
        <f>(M47*21)/100</f>
      </c>
      <c t="s">
        <v>27</v>
      </c>
    </row>
    <row r="48" spans="1:5" ht="12.75">
      <c r="A48" s="35" t="s">
        <v>55</v>
      </c>
      <c r="E48" s="39" t="s">
        <v>1241</v>
      </c>
    </row>
    <row r="49" spans="1:5" ht="25.5">
      <c r="A49" s="35" t="s">
        <v>57</v>
      </c>
      <c r="E49" s="40" t="s">
        <v>1259</v>
      </c>
    </row>
    <row r="50" spans="1:5" ht="204">
      <c r="A50" t="s">
        <v>59</v>
      </c>
      <c r="E50" s="39" t="s">
        <v>1260</v>
      </c>
    </row>
    <row r="51" spans="1:16" ht="25.5">
      <c r="A51" t="s">
        <v>49</v>
      </c>
      <c s="34" t="s">
        <v>98</v>
      </c>
      <c s="34" t="s">
        <v>1252</v>
      </c>
      <c s="35" t="s">
        <v>25</v>
      </c>
      <c s="6" t="s">
        <v>1261</v>
      </c>
      <c s="36" t="s">
        <v>74</v>
      </c>
      <c s="37">
        <v>5</v>
      </c>
      <c s="36">
        <v>0</v>
      </c>
      <c s="36">
        <f>ROUND(G51*H51,6)</f>
      </c>
      <c r="L51" s="38">
        <v>0</v>
      </c>
      <c s="32">
        <f>ROUND(ROUND(L51,2)*ROUND(G51,3),2)</f>
      </c>
      <c s="36" t="s">
        <v>333</v>
      </c>
      <c>
        <f>(M51*21)/100</f>
      </c>
      <c t="s">
        <v>27</v>
      </c>
    </row>
    <row r="52" spans="1:5" ht="12.75">
      <c r="A52" s="35" t="s">
        <v>55</v>
      </c>
      <c r="E52" s="39" t="s">
        <v>1241</v>
      </c>
    </row>
    <row r="53" spans="1:5" ht="25.5">
      <c r="A53" s="35" t="s">
        <v>57</v>
      </c>
      <c r="E53" s="40" t="s">
        <v>1262</v>
      </c>
    </row>
    <row r="54" spans="1:5" ht="204">
      <c r="A54" t="s">
        <v>59</v>
      </c>
      <c r="E54" s="39" t="s">
        <v>1263</v>
      </c>
    </row>
    <row r="55" spans="1:16" ht="25.5">
      <c r="A55" t="s">
        <v>49</v>
      </c>
      <c s="34" t="s">
        <v>102</v>
      </c>
      <c s="34" t="s">
        <v>1252</v>
      </c>
      <c s="35" t="s">
        <v>67</v>
      </c>
      <c s="6" t="s">
        <v>1264</v>
      </c>
      <c s="36" t="s">
        <v>74</v>
      </c>
      <c s="37">
        <v>35</v>
      </c>
      <c s="36">
        <v>0</v>
      </c>
      <c s="36">
        <f>ROUND(G55*H55,6)</f>
      </c>
      <c r="L55" s="38">
        <v>0</v>
      </c>
      <c s="32">
        <f>ROUND(ROUND(L55,2)*ROUND(G55,3),2)</f>
      </c>
      <c s="36" t="s">
        <v>333</v>
      </c>
      <c>
        <f>(M55*21)/100</f>
      </c>
      <c t="s">
        <v>27</v>
      </c>
    </row>
    <row r="56" spans="1:5" ht="12.75">
      <c r="A56" s="35" t="s">
        <v>55</v>
      </c>
      <c r="E56" s="39" t="s">
        <v>1234</v>
      </c>
    </row>
    <row r="57" spans="1:5" ht="25.5">
      <c r="A57" s="35" t="s">
        <v>57</v>
      </c>
      <c r="E57" s="40" t="s">
        <v>1265</v>
      </c>
    </row>
    <row r="58" spans="1:5" ht="204">
      <c r="A58" t="s">
        <v>59</v>
      </c>
      <c r="E58" s="39" t="s">
        <v>1266</v>
      </c>
    </row>
    <row r="59" spans="1:16" ht="25.5">
      <c r="A59" t="s">
        <v>49</v>
      </c>
      <c s="34" t="s">
        <v>105</v>
      </c>
      <c s="34" t="s">
        <v>1252</v>
      </c>
      <c s="35" t="s">
        <v>71</v>
      </c>
      <c s="6" t="s">
        <v>1267</v>
      </c>
      <c s="36" t="s">
        <v>74</v>
      </c>
      <c s="37">
        <v>6</v>
      </c>
      <c s="36">
        <v>0</v>
      </c>
      <c s="36">
        <f>ROUND(G59*H59,6)</f>
      </c>
      <c r="L59" s="38">
        <v>0</v>
      </c>
      <c s="32">
        <f>ROUND(ROUND(L59,2)*ROUND(G59,3),2)</f>
      </c>
      <c s="36" t="s">
        <v>333</v>
      </c>
      <c>
        <f>(M59*21)/100</f>
      </c>
      <c t="s">
        <v>27</v>
      </c>
    </row>
    <row r="60" spans="1:5" ht="12.75">
      <c r="A60" s="35" t="s">
        <v>55</v>
      </c>
      <c r="E60" s="39" t="s">
        <v>1234</v>
      </c>
    </row>
    <row r="61" spans="1:5" ht="25.5">
      <c r="A61" s="35" t="s">
        <v>57</v>
      </c>
      <c r="E61" s="40" t="s">
        <v>1268</v>
      </c>
    </row>
    <row r="62" spans="1:5" ht="204">
      <c r="A62" t="s">
        <v>59</v>
      </c>
      <c r="E62" s="39" t="s">
        <v>1269</v>
      </c>
    </row>
    <row r="63" spans="1:16" ht="25.5">
      <c r="A63" t="s">
        <v>49</v>
      </c>
      <c s="34" t="s">
        <v>109</v>
      </c>
      <c s="34" t="s">
        <v>1252</v>
      </c>
      <c s="35" t="s">
        <v>26</v>
      </c>
      <c s="6" t="s">
        <v>1270</v>
      </c>
      <c s="36" t="s">
        <v>74</v>
      </c>
      <c s="37">
        <v>35</v>
      </c>
      <c s="36">
        <v>0</v>
      </c>
      <c s="36">
        <f>ROUND(G63*H63,6)</f>
      </c>
      <c r="L63" s="38">
        <v>0</v>
      </c>
      <c s="32">
        <f>ROUND(ROUND(L63,2)*ROUND(G63,3),2)</f>
      </c>
      <c s="36" t="s">
        <v>333</v>
      </c>
      <c>
        <f>(M63*21)/100</f>
      </c>
      <c t="s">
        <v>27</v>
      </c>
    </row>
    <row r="64" spans="1:5" ht="12.75">
      <c r="A64" s="35" t="s">
        <v>55</v>
      </c>
      <c r="E64" s="39" t="s">
        <v>1234</v>
      </c>
    </row>
    <row r="65" spans="1:5" ht="25.5">
      <c r="A65" s="35" t="s">
        <v>57</v>
      </c>
      <c r="E65" s="40" t="s">
        <v>1271</v>
      </c>
    </row>
    <row r="66" spans="1:5" ht="204">
      <c r="A66" t="s">
        <v>59</v>
      </c>
      <c r="E66" s="39" t="s">
        <v>1272</v>
      </c>
    </row>
    <row r="67" spans="1:16" ht="25.5">
      <c r="A67" t="s">
        <v>49</v>
      </c>
      <c s="34" t="s">
        <v>113</v>
      </c>
      <c s="34" t="s">
        <v>1252</v>
      </c>
      <c s="35" t="s">
        <v>80</v>
      </c>
      <c s="6" t="s">
        <v>1273</v>
      </c>
      <c s="36" t="s">
        <v>74</v>
      </c>
      <c s="37">
        <v>31</v>
      </c>
      <c s="36">
        <v>0</v>
      </c>
      <c s="36">
        <f>ROUND(G67*H67,6)</f>
      </c>
      <c r="L67" s="38">
        <v>0</v>
      </c>
      <c s="32">
        <f>ROUND(ROUND(L67,2)*ROUND(G67,3),2)</f>
      </c>
      <c s="36" t="s">
        <v>333</v>
      </c>
      <c>
        <f>(M67*21)/100</f>
      </c>
      <c t="s">
        <v>27</v>
      </c>
    </row>
    <row r="68" spans="1:5" ht="12.75">
      <c r="A68" s="35" t="s">
        <v>55</v>
      </c>
      <c r="E68" s="39" t="s">
        <v>1234</v>
      </c>
    </row>
    <row r="69" spans="1:5" ht="25.5">
      <c r="A69" s="35" t="s">
        <v>57</v>
      </c>
      <c r="E69" s="40" t="s">
        <v>1274</v>
      </c>
    </row>
    <row r="70" spans="1:5" ht="204">
      <c r="A70" t="s">
        <v>59</v>
      </c>
      <c r="E70" s="39" t="s">
        <v>1275</v>
      </c>
    </row>
    <row r="71" spans="1:16" ht="25.5">
      <c r="A71" t="s">
        <v>49</v>
      </c>
      <c s="34" t="s">
        <v>117</v>
      </c>
      <c s="34" t="s">
        <v>1276</v>
      </c>
      <c s="35" t="s">
        <v>5</v>
      </c>
      <c s="6" t="s">
        <v>1277</v>
      </c>
      <c s="36" t="s">
        <v>74</v>
      </c>
      <c s="37">
        <v>1</v>
      </c>
      <c s="36">
        <v>0</v>
      </c>
      <c s="36">
        <f>ROUND(G71*H71,6)</f>
      </c>
      <c r="L71" s="38">
        <v>0</v>
      </c>
      <c s="32">
        <f>ROUND(ROUND(L71,2)*ROUND(G71,3),2)</f>
      </c>
      <c s="36" t="s">
        <v>333</v>
      </c>
      <c>
        <f>(M71*21)/100</f>
      </c>
      <c t="s">
        <v>27</v>
      </c>
    </row>
    <row r="72" spans="1:5" ht="12.75">
      <c r="A72" s="35" t="s">
        <v>55</v>
      </c>
      <c r="E72" s="39" t="s">
        <v>1241</v>
      </c>
    </row>
    <row r="73" spans="1:5" ht="25.5">
      <c r="A73" s="35" t="s">
        <v>57</v>
      </c>
      <c r="E73" s="40" t="s">
        <v>1250</v>
      </c>
    </row>
    <row r="74" spans="1:5" ht="204">
      <c r="A74" t="s">
        <v>59</v>
      </c>
      <c r="E74" s="39" t="s">
        <v>1278</v>
      </c>
    </row>
    <row r="75" spans="1:16" ht="25.5">
      <c r="A75" t="s">
        <v>49</v>
      </c>
      <c s="34" t="s">
        <v>123</v>
      </c>
      <c s="34" t="s">
        <v>1276</v>
      </c>
      <c s="35" t="s">
        <v>50</v>
      </c>
      <c s="6" t="s">
        <v>1279</v>
      </c>
      <c s="36" t="s">
        <v>74</v>
      </c>
      <c s="37">
        <v>3</v>
      </c>
      <c s="36">
        <v>0</v>
      </c>
      <c s="36">
        <f>ROUND(G75*H75,6)</f>
      </c>
      <c r="L75" s="38">
        <v>0</v>
      </c>
      <c s="32">
        <f>ROUND(ROUND(L75,2)*ROUND(G75,3),2)</f>
      </c>
      <c s="36" t="s">
        <v>333</v>
      </c>
      <c>
        <f>(M75*21)/100</f>
      </c>
      <c t="s">
        <v>27</v>
      </c>
    </row>
    <row r="76" spans="1:5" ht="12.75">
      <c r="A76" s="35" t="s">
        <v>55</v>
      </c>
      <c r="E76" s="39" t="s">
        <v>1241</v>
      </c>
    </row>
    <row r="77" spans="1:5" ht="25.5">
      <c r="A77" s="35" t="s">
        <v>57</v>
      </c>
      <c r="E77" s="40" t="s">
        <v>1280</v>
      </c>
    </row>
    <row r="78" spans="1:5" ht="204">
      <c r="A78" t="s">
        <v>59</v>
      </c>
      <c r="E78" s="39" t="s">
        <v>1281</v>
      </c>
    </row>
    <row r="79" spans="1:16" ht="25.5">
      <c r="A79" t="s">
        <v>49</v>
      </c>
      <c s="34" t="s">
        <v>127</v>
      </c>
      <c s="34" t="s">
        <v>1276</v>
      </c>
      <c s="35" t="s">
        <v>27</v>
      </c>
      <c s="6" t="s">
        <v>1282</v>
      </c>
      <c s="36" t="s">
        <v>74</v>
      </c>
      <c s="37">
        <v>1</v>
      </c>
      <c s="36">
        <v>0</v>
      </c>
      <c s="36">
        <f>ROUND(G79*H79,6)</f>
      </c>
      <c r="L79" s="38">
        <v>0</v>
      </c>
      <c s="32">
        <f>ROUND(ROUND(L79,2)*ROUND(G79,3),2)</f>
      </c>
      <c s="36" t="s">
        <v>333</v>
      </c>
      <c>
        <f>(M79*21)/100</f>
      </c>
      <c t="s">
        <v>27</v>
      </c>
    </row>
    <row r="80" spans="1:5" ht="12.75">
      <c r="A80" s="35" t="s">
        <v>55</v>
      </c>
      <c r="E80" s="39" t="s">
        <v>1234</v>
      </c>
    </row>
    <row r="81" spans="1:5" ht="25.5">
      <c r="A81" s="35" t="s">
        <v>57</v>
      </c>
      <c r="E81" s="40" t="s">
        <v>1283</v>
      </c>
    </row>
    <row r="82" spans="1:5" ht="204">
      <c r="A82" t="s">
        <v>59</v>
      </c>
      <c r="E82" s="39" t="s">
        <v>1284</v>
      </c>
    </row>
    <row r="83" spans="1:16" ht="25.5">
      <c r="A83" t="s">
        <v>49</v>
      </c>
      <c s="34" t="s">
        <v>132</v>
      </c>
      <c s="34" t="s">
        <v>1276</v>
      </c>
      <c s="35" t="s">
        <v>25</v>
      </c>
      <c s="6" t="s">
        <v>1285</v>
      </c>
      <c s="36" t="s">
        <v>74</v>
      </c>
      <c s="37">
        <v>1</v>
      </c>
      <c s="36">
        <v>0</v>
      </c>
      <c s="36">
        <f>ROUND(G83*H83,6)</f>
      </c>
      <c r="L83" s="38">
        <v>0</v>
      </c>
      <c s="32">
        <f>ROUND(ROUND(L83,2)*ROUND(G83,3),2)</f>
      </c>
      <c s="36" t="s">
        <v>333</v>
      </c>
      <c>
        <f>(M83*21)/100</f>
      </c>
      <c t="s">
        <v>27</v>
      </c>
    </row>
    <row r="84" spans="1:5" ht="12.75">
      <c r="A84" s="35" t="s">
        <v>55</v>
      </c>
      <c r="E84" s="39" t="s">
        <v>1234</v>
      </c>
    </row>
    <row r="85" spans="1:5" ht="25.5">
      <c r="A85" s="35" t="s">
        <v>57</v>
      </c>
      <c r="E85" s="40" t="s">
        <v>1250</v>
      </c>
    </row>
    <row r="86" spans="1:5" ht="204">
      <c r="A86" t="s">
        <v>59</v>
      </c>
      <c r="E86" s="39" t="s">
        <v>1286</v>
      </c>
    </row>
    <row r="87" spans="1:16" ht="25.5">
      <c r="A87" t="s">
        <v>49</v>
      </c>
      <c s="34" t="s">
        <v>136</v>
      </c>
      <c s="34" t="s">
        <v>1276</v>
      </c>
      <c s="35" t="s">
        <v>67</v>
      </c>
      <c s="6" t="s">
        <v>1287</v>
      </c>
      <c s="36" t="s">
        <v>74</v>
      </c>
      <c s="37">
        <v>1</v>
      </c>
      <c s="36">
        <v>0</v>
      </c>
      <c s="36">
        <f>ROUND(G87*H87,6)</f>
      </c>
      <c r="L87" s="38">
        <v>0</v>
      </c>
      <c s="32">
        <f>ROUND(ROUND(L87,2)*ROUND(G87,3),2)</f>
      </c>
      <c s="36" t="s">
        <v>333</v>
      </c>
      <c>
        <f>(M87*21)/100</f>
      </c>
      <c t="s">
        <v>27</v>
      </c>
    </row>
    <row r="88" spans="1:5" ht="12.75">
      <c r="A88" s="35" t="s">
        <v>55</v>
      </c>
      <c r="E88" s="39" t="s">
        <v>1234</v>
      </c>
    </row>
    <row r="89" spans="1:5" ht="25.5">
      <c r="A89" s="35" t="s">
        <v>57</v>
      </c>
      <c r="E89" s="40" t="s">
        <v>1250</v>
      </c>
    </row>
    <row r="90" spans="1:5" ht="204">
      <c r="A90" t="s">
        <v>59</v>
      </c>
      <c r="E90" s="39" t="s">
        <v>1288</v>
      </c>
    </row>
    <row r="91" spans="1:16" ht="25.5">
      <c r="A91" t="s">
        <v>49</v>
      </c>
      <c s="34" t="s">
        <v>140</v>
      </c>
      <c s="34" t="s">
        <v>1276</v>
      </c>
      <c s="35" t="s">
        <v>71</v>
      </c>
      <c s="6" t="s">
        <v>1289</v>
      </c>
      <c s="36" t="s">
        <v>74</v>
      </c>
      <c s="37">
        <v>3</v>
      </c>
      <c s="36">
        <v>0</v>
      </c>
      <c s="36">
        <f>ROUND(G91*H91,6)</f>
      </c>
      <c r="L91" s="38">
        <v>0</v>
      </c>
      <c s="32">
        <f>ROUND(ROUND(L91,2)*ROUND(G91,3),2)</f>
      </c>
      <c s="36" t="s">
        <v>333</v>
      </c>
      <c>
        <f>(M91*21)/100</f>
      </c>
      <c t="s">
        <v>27</v>
      </c>
    </row>
    <row r="92" spans="1:5" ht="12.75">
      <c r="A92" s="35" t="s">
        <v>55</v>
      </c>
      <c r="E92" s="39" t="s">
        <v>1234</v>
      </c>
    </row>
    <row r="93" spans="1:5" ht="25.5">
      <c r="A93" s="35" t="s">
        <v>57</v>
      </c>
      <c r="E93" s="40" t="s">
        <v>1290</v>
      </c>
    </row>
    <row r="94" spans="1:5" ht="204">
      <c r="A94" t="s">
        <v>59</v>
      </c>
      <c r="E94" s="39" t="s">
        <v>1291</v>
      </c>
    </row>
    <row r="95" spans="1:16" ht="25.5">
      <c r="A95" t="s">
        <v>49</v>
      </c>
      <c s="34" t="s">
        <v>143</v>
      </c>
      <c s="34" t="s">
        <v>1276</v>
      </c>
      <c s="35" t="s">
        <v>26</v>
      </c>
      <c s="6" t="s">
        <v>1292</v>
      </c>
      <c s="36" t="s">
        <v>74</v>
      </c>
      <c s="37">
        <v>4</v>
      </c>
      <c s="36">
        <v>0</v>
      </c>
      <c s="36">
        <f>ROUND(G95*H95,6)</f>
      </c>
      <c r="L95" s="38">
        <v>0</v>
      </c>
      <c s="32">
        <f>ROUND(ROUND(L95,2)*ROUND(G95,3),2)</f>
      </c>
      <c s="36" t="s">
        <v>333</v>
      </c>
      <c>
        <f>(M95*21)/100</f>
      </c>
      <c t="s">
        <v>27</v>
      </c>
    </row>
    <row r="96" spans="1:5" ht="12.75">
      <c r="A96" s="35" t="s">
        <v>55</v>
      </c>
      <c r="E96" s="39" t="s">
        <v>1234</v>
      </c>
    </row>
    <row r="97" spans="1:5" ht="25.5">
      <c r="A97" s="35" t="s">
        <v>57</v>
      </c>
      <c r="E97" s="40" t="s">
        <v>1293</v>
      </c>
    </row>
    <row r="98" spans="1:5" ht="204">
      <c r="A98" t="s">
        <v>59</v>
      </c>
      <c r="E98" s="39" t="s">
        <v>1294</v>
      </c>
    </row>
    <row r="99" spans="1:16" ht="25.5">
      <c r="A99" t="s">
        <v>49</v>
      </c>
      <c s="34" t="s">
        <v>147</v>
      </c>
      <c s="34" t="s">
        <v>1295</v>
      </c>
      <c s="35" t="s">
        <v>5</v>
      </c>
      <c s="6" t="s">
        <v>1296</v>
      </c>
      <c s="36" t="s">
        <v>74</v>
      </c>
      <c s="37">
        <v>66</v>
      </c>
      <c s="36">
        <v>0</v>
      </c>
      <c s="36">
        <f>ROUND(G99*H99,6)</f>
      </c>
      <c r="L99" s="38">
        <v>0</v>
      </c>
      <c s="32">
        <f>ROUND(ROUND(L99,2)*ROUND(G99,3),2)</f>
      </c>
      <c s="36" t="s">
        <v>333</v>
      </c>
      <c>
        <f>(M99*21)/100</f>
      </c>
      <c t="s">
        <v>27</v>
      </c>
    </row>
    <row r="100" spans="1:5" ht="12.75">
      <c r="A100" s="35" t="s">
        <v>55</v>
      </c>
      <c r="E100" s="39" t="s">
        <v>1234</v>
      </c>
    </row>
    <row r="101" spans="1:5" ht="25.5">
      <c r="A101" s="35" t="s">
        <v>57</v>
      </c>
      <c r="E101" s="40" t="s">
        <v>1297</v>
      </c>
    </row>
    <row r="102" spans="1:5" ht="204">
      <c r="A102" t="s">
        <v>59</v>
      </c>
      <c r="E102" s="39" t="s">
        <v>1298</v>
      </c>
    </row>
    <row r="103" spans="1:16" ht="25.5">
      <c r="A103" t="s">
        <v>49</v>
      </c>
      <c s="34" t="s">
        <v>151</v>
      </c>
      <c s="34" t="s">
        <v>1295</v>
      </c>
      <c s="35" t="s">
        <v>50</v>
      </c>
      <c s="6" t="s">
        <v>1299</v>
      </c>
      <c s="36" t="s">
        <v>74</v>
      </c>
      <c s="37">
        <v>59</v>
      </c>
      <c s="36">
        <v>0</v>
      </c>
      <c s="36">
        <f>ROUND(G103*H103,6)</f>
      </c>
      <c r="L103" s="38">
        <v>0</v>
      </c>
      <c s="32">
        <f>ROUND(ROUND(L103,2)*ROUND(G103,3),2)</f>
      </c>
      <c s="36" t="s">
        <v>333</v>
      </c>
      <c>
        <f>(M103*21)/100</f>
      </c>
      <c t="s">
        <v>27</v>
      </c>
    </row>
    <row r="104" spans="1:5" ht="12.75">
      <c r="A104" s="35" t="s">
        <v>55</v>
      </c>
      <c r="E104" s="39" t="s">
        <v>1241</v>
      </c>
    </row>
    <row r="105" spans="1:5" ht="25.5">
      <c r="A105" s="35" t="s">
        <v>57</v>
      </c>
      <c r="E105" s="40" t="s">
        <v>1300</v>
      </c>
    </row>
    <row r="106" spans="1:5" ht="204">
      <c r="A106" t="s">
        <v>59</v>
      </c>
      <c r="E106" s="39" t="s">
        <v>1301</v>
      </c>
    </row>
    <row r="107" spans="1:16" ht="25.5">
      <c r="A107" t="s">
        <v>49</v>
      </c>
      <c s="34" t="s">
        <v>155</v>
      </c>
      <c s="34" t="s">
        <v>1295</v>
      </c>
      <c s="35" t="s">
        <v>27</v>
      </c>
      <c s="6" t="s">
        <v>1302</v>
      </c>
      <c s="36" t="s">
        <v>74</v>
      </c>
      <c s="37">
        <v>2747</v>
      </c>
      <c s="36">
        <v>0</v>
      </c>
      <c s="36">
        <f>ROUND(G107*H107,6)</f>
      </c>
      <c r="L107" s="38">
        <v>0</v>
      </c>
      <c s="32">
        <f>ROUND(ROUND(L107,2)*ROUND(G107,3),2)</f>
      </c>
      <c s="36" t="s">
        <v>333</v>
      </c>
      <c>
        <f>(M107*21)/100</f>
      </c>
      <c t="s">
        <v>27</v>
      </c>
    </row>
    <row r="108" spans="1:5" ht="12.75">
      <c r="A108" s="35" t="s">
        <v>55</v>
      </c>
      <c r="E108" s="39" t="s">
        <v>1241</v>
      </c>
    </row>
    <row r="109" spans="1:5" ht="25.5">
      <c r="A109" s="35" t="s">
        <v>57</v>
      </c>
      <c r="E109" s="40" t="s">
        <v>1303</v>
      </c>
    </row>
    <row r="110" spans="1:5" ht="204">
      <c r="A110" t="s">
        <v>59</v>
      </c>
      <c r="E110" s="39" t="s">
        <v>1304</v>
      </c>
    </row>
    <row r="111" spans="1:16" ht="12.75">
      <c r="A111" t="s">
        <v>49</v>
      </c>
      <c s="34" t="s">
        <v>159</v>
      </c>
      <c s="34" t="s">
        <v>1305</v>
      </c>
      <c s="35" t="s">
        <v>5</v>
      </c>
      <c s="6" t="s">
        <v>1306</v>
      </c>
      <c s="36" t="s">
        <v>74</v>
      </c>
      <c s="37">
        <v>69</v>
      </c>
      <c s="36">
        <v>0</v>
      </c>
      <c s="36">
        <f>ROUND(G111*H111,6)</f>
      </c>
      <c r="L111" s="38">
        <v>0</v>
      </c>
      <c s="32">
        <f>ROUND(ROUND(L111,2)*ROUND(G111,3),2)</f>
      </c>
      <c s="36" t="s">
        <v>333</v>
      </c>
      <c>
        <f>(M111*21)/100</f>
      </c>
      <c t="s">
        <v>27</v>
      </c>
    </row>
    <row r="112" spans="1:5" ht="12.75">
      <c r="A112" s="35" t="s">
        <v>55</v>
      </c>
      <c r="E112" s="39" t="s">
        <v>1307</v>
      </c>
    </row>
    <row r="113" spans="1:5" ht="25.5">
      <c r="A113" s="35" t="s">
        <v>57</v>
      </c>
      <c r="E113" s="40" t="s">
        <v>1308</v>
      </c>
    </row>
    <row r="114" spans="1:5" ht="114.75">
      <c r="A114" t="s">
        <v>59</v>
      </c>
      <c r="E114" s="39" t="s">
        <v>1309</v>
      </c>
    </row>
    <row r="115" spans="1:16" ht="12.75">
      <c r="A115" t="s">
        <v>49</v>
      </c>
      <c s="34" t="s">
        <v>163</v>
      </c>
      <c s="34" t="s">
        <v>1305</v>
      </c>
      <c s="35" t="s">
        <v>50</v>
      </c>
      <c s="6" t="s">
        <v>1310</v>
      </c>
      <c s="36" t="s">
        <v>74</v>
      </c>
      <c s="37">
        <v>2715</v>
      </c>
      <c s="36">
        <v>0</v>
      </c>
      <c s="36">
        <f>ROUND(G115*H115,6)</f>
      </c>
      <c r="L115" s="38">
        <v>0</v>
      </c>
      <c s="32">
        <f>ROUND(ROUND(L115,2)*ROUND(G115,3),2)</f>
      </c>
      <c s="36" t="s">
        <v>333</v>
      </c>
      <c>
        <f>(M115*21)/100</f>
      </c>
      <c t="s">
        <v>27</v>
      </c>
    </row>
    <row r="116" spans="1:5" ht="12.75">
      <c r="A116" s="35" t="s">
        <v>55</v>
      </c>
      <c r="E116" s="39" t="s">
        <v>1307</v>
      </c>
    </row>
    <row r="117" spans="1:5" ht="25.5">
      <c r="A117" s="35" t="s">
        <v>57</v>
      </c>
      <c r="E117" s="40" t="s">
        <v>1311</v>
      </c>
    </row>
    <row r="118" spans="1:5" ht="114.75">
      <c r="A118" t="s">
        <v>59</v>
      </c>
      <c r="E118" s="39" t="s">
        <v>1309</v>
      </c>
    </row>
    <row r="119" spans="1:16" ht="12.75">
      <c r="A119" t="s">
        <v>49</v>
      </c>
      <c s="34" t="s">
        <v>167</v>
      </c>
      <c s="34" t="s">
        <v>1312</v>
      </c>
      <c s="35" t="s">
        <v>5</v>
      </c>
      <c s="6" t="s">
        <v>1313</v>
      </c>
      <c s="36" t="s">
        <v>74</v>
      </c>
      <c s="37">
        <v>6</v>
      </c>
      <c s="36">
        <v>0</v>
      </c>
      <c s="36">
        <f>ROUND(G119*H119,6)</f>
      </c>
      <c r="L119" s="38">
        <v>0</v>
      </c>
      <c s="32">
        <f>ROUND(ROUND(L119,2)*ROUND(G119,3),2)</f>
      </c>
      <c s="36" t="s">
        <v>333</v>
      </c>
      <c>
        <f>(M119*21)/100</f>
      </c>
      <c t="s">
        <v>27</v>
      </c>
    </row>
    <row r="120" spans="1:5" ht="12.75">
      <c r="A120" s="35" t="s">
        <v>55</v>
      </c>
      <c r="E120" s="39" t="s">
        <v>1307</v>
      </c>
    </row>
    <row r="121" spans="1:5" ht="25.5">
      <c r="A121" s="35" t="s">
        <v>57</v>
      </c>
      <c r="E121" s="40" t="s">
        <v>1314</v>
      </c>
    </row>
    <row r="122" spans="1:5" ht="114.75">
      <c r="A122" t="s">
        <v>59</v>
      </c>
      <c r="E122" s="39" t="s">
        <v>1309</v>
      </c>
    </row>
    <row r="123" spans="1:16" ht="12.75">
      <c r="A123" t="s">
        <v>49</v>
      </c>
      <c s="34" t="s">
        <v>171</v>
      </c>
      <c s="34" t="s">
        <v>1312</v>
      </c>
      <c s="35" t="s">
        <v>50</v>
      </c>
      <c s="6" t="s">
        <v>1315</v>
      </c>
      <c s="36" t="s">
        <v>74</v>
      </c>
      <c s="37">
        <v>13</v>
      </c>
      <c s="36">
        <v>0</v>
      </c>
      <c s="36">
        <f>ROUND(G123*H123,6)</f>
      </c>
      <c r="L123" s="38">
        <v>0</v>
      </c>
      <c s="32">
        <f>ROUND(ROUND(L123,2)*ROUND(G123,3),2)</f>
      </c>
      <c s="36" t="s">
        <v>333</v>
      </c>
      <c>
        <f>(M123*21)/100</f>
      </c>
      <c t="s">
        <v>27</v>
      </c>
    </row>
    <row r="124" spans="1:5" ht="12.75">
      <c r="A124" s="35" t="s">
        <v>55</v>
      </c>
      <c r="E124" s="39" t="s">
        <v>1307</v>
      </c>
    </row>
    <row r="125" spans="1:5" ht="25.5">
      <c r="A125" s="35" t="s">
        <v>57</v>
      </c>
      <c r="E125" s="40" t="s">
        <v>1316</v>
      </c>
    </row>
    <row r="126" spans="1:5" ht="114.75">
      <c r="A126" t="s">
        <v>59</v>
      </c>
      <c r="E126" s="39" t="s">
        <v>1309</v>
      </c>
    </row>
    <row r="127" spans="1:16" ht="12.75">
      <c r="A127" t="s">
        <v>49</v>
      </c>
      <c s="34" t="s">
        <v>175</v>
      </c>
      <c s="34" t="s">
        <v>1317</v>
      </c>
      <c s="35" t="s">
        <v>5</v>
      </c>
      <c s="6" t="s">
        <v>1318</v>
      </c>
      <c s="36" t="s">
        <v>74</v>
      </c>
      <c s="37">
        <v>5</v>
      </c>
      <c s="36">
        <v>0</v>
      </c>
      <c s="36">
        <f>ROUND(G127*H127,6)</f>
      </c>
      <c r="L127" s="38">
        <v>0</v>
      </c>
      <c s="32">
        <f>ROUND(ROUND(L127,2)*ROUND(G127,3),2)</f>
      </c>
      <c s="36" t="s">
        <v>333</v>
      </c>
      <c>
        <f>(M127*21)/100</f>
      </c>
      <c t="s">
        <v>27</v>
      </c>
    </row>
    <row r="128" spans="1:5" ht="12.75">
      <c r="A128" s="35" t="s">
        <v>55</v>
      </c>
      <c r="E128" s="39" t="s">
        <v>1307</v>
      </c>
    </row>
    <row r="129" spans="1:5" ht="25.5">
      <c r="A129" s="35" t="s">
        <v>57</v>
      </c>
      <c r="E129" s="40" t="s">
        <v>1319</v>
      </c>
    </row>
    <row r="130" spans="1:5" ht="114.75">
      <c r="A130" t="s">
        <v>59</v>
      </c>
      <c r="E130" s="39" t="s">
        <v>1320</v>
      </c>
    </row>
    <row r="131" spans="1:16" ht="12.75">
      <c r="A131" t="s">
        <v>49</v>
      </c>
      <c s="34" t="s">
        <v>179</v>
      </c>
      <c s="34" t="s">
        <v>1321</v>
      </c>
      <c s="35" t="s">
        <v>5</v>
      </c>
      <c s="6" t="s">
        <v>1322</v>
      </c>
      <c s="36" t="s">
        <v>74</v>
      </c>
      <c s="37">
        <v>90</v>
      </c>
      <c s="36">
        <v>0</v>
      </c>
      <c s="36">
        <f>ROUND(G131*H131,6)</f>
      </c>
      <c r="L131" s="38">
        <v>0</v>
      </c>
      <c s="32">
        <f>ROUND(ROUND(L131,2)*ROUND(G131,3),2)</f>
      </c>
      <c s="36" t="s">
        <v>333</v>
      </c>
      <c>
        <f>(M131*21)/100</f>
      </c>
      <c t="s">
        <v>27</v>
      </c>
    </row>
    <row r="132" spans="1:5" ht="12.75">
      <c r="A132" s="35" t="s">
        <v>55</v>
      </c>
      <c r="E132" s="39" t="s">
        <v>1323</v>
      </c>
    </row>
    <row r="133" spans="1:5" ht="25.5">
      <c r="A133" s="35" t="s">
        <v>57</v>
      </c>
      <c r="E133" s="40" t="s">
        <v>1324</v>
      </c>
    </row>
    <row r="134" spans="1:5" ht="89.25">
      <c r="A134" t="s">
        <v>59</v>
      </c>
      <c r="E134" s="39" t="s">
        <v>1325</v>
      </c>
    </row>
    <row r="135" spans="1:16" ht="12.75">
      <c r="A135" t="s">
        <v>49</v>
      </c>
      <c s="34" t="s">
        <v>183</v>
      </c>
      <c s="34" t="s">
        <v>1321</v>
      </c>
      <c s="35" t="s">
        <v>50</v>
      </c>
      <c s="6" t="s">
        <v>1326</v>
      </c>
      <c s="36" t="s">
        <v>74</v>
      </c>
      <c s="37">
        <v>195</v>
      </c>
      <c s="36">
        <v>0</v>
      </c>
      <c s="36">
        <f>ROUND(G135*H135,6)</f>
      </c>
      <c r="L135" s="38">
        <v>0</v>
      </c>
      <c s="32">
        <f>ROUND(ROUND(L135,2)*ROUND(G135,3),2)</f>
      </c>
      <c s="36" t="s">
        <v>333</v>
      </c>
      <c>
        <f>(M135*21)/100</f>
      </c>
      <c t="s">
        <v>27</v>
      </c>
    </row>
    <row r="136" spans="1:5" ht="12.75">
      <c r="A136" s="35" t="s">
        <v>55</v>
      </c>
      <c r="E136" s="39" t="s">
        <v>1323</v>
      </c>
    </row>
    <row r="137" spans="1:5" ht="25.5">
      <c r="A137" s="35" t="s">
        <v>57</v>
      </c>
      <c r="E137" s="40" t="s">
        <v>1327</v>
      </c>
    </row>
    <row r="138" spans="1:5" ht="89.25">
      <c r="A138" t="s">
        <v>59</v>
      </c>
      <c r="E138" s="39" t="s">
        <v>1328</v>
      </c>
    </row>
    <row r="139" spans="1:16" ht="12.75">
      <c r="A139" t="s">
        <v>49</v>
      </c>
      <c s="34" t="s">
        <v>187</v>
      </c>
      <c s="34" t="s">
        <v>1321</v>
      </c>
      <c s="35" t="s">
        <v>94</v>
      </c>
      <c s="6" t="s">
        <v>1329</v>
      </c>
      <c s="36" t="s">
        <v>74</v>
      </c>
      <c s="37">
        <v>2715</v>
      </c>
      <c s="36">
        <v>0</v>
      </c>
      <c s="36">
        <f>ROUND(G139*H139,6)</f>
      </c>
      <c r="L139" s="38">
        <v>0</v>
      </c>
      <c s="32">
        <f>ROUND(ROUND(L139,2)*ROUND(G139,3),2)</f>
      </c>
      <c s="36" t="s">
        <v>333</v>
      </c>
      <c>
        <f>(M139*21)/100</f>
      </c>
      <c t="s">
        <v>27</v>
      </c>
    </row>
    <row r="140" spans="1:5" ht="12.75">
      <c r="A140" s="35" t="s">
        <v>55</v>
      </c>
      <c r="E140" s="39" t="s">
        <v>1307</v>
      </c>
    </row>
    <row r="141" spans="1:5" ht="25.5">
      <c r="A141" s="35" t="s">
        <v>57</v>
      </c>
      <c r="E141" s="40" t="s">
        <v>1330</v>
      </c>
    </row>
    <row r="142" spans="1:5" ht="76.5">
      <c r="A142" t="s">
        <v>59</v>
      </c>
      <c r="E142" s="39" t="s">
        <v>1331</v>
      </c>
    </row>
    <row r="143" spans="1:16" ht="25.5">
      <c r="A143" t="s">
        <v>49</v>
      </c>
      <c s="34" t="s">
        <v>192</v>
      </c>
      <c s="34" t="s">
        <v>1321</v>
      </c>
      <c s="35" t="s">
        <v>98</v>
      </c>
      <c s="6" t="s">
        <v>1332</v>
      </c>
      <c s="36" t="s">
        <v>74</v>
      </c>
      <c s="37">
        <v>46</v>
      </c>
      <c s="36">
        <v>0</v>
      </c>
      <c s="36">
        <f>ROUND(G143*H143,6)</f>
      </c>
      <c r="L143" s="38">
        <v>0</v>
      </c>
      <c s="32">
        <f>ROUND(ROUND(L143,2)*ROUND(G143,3),2)</f>
      </c>
      <c s="36" t="s">
        <v>333</v>
      </c>
      <c>
        <f>(M143*21)/100</f>
      </c>
      <c t="s">
        <v>27</v>
      </c>
    </row>
    <row r="144" spans="1:5" ht="12.75">
      <c r="A144" s="35" t="s">
        <v>55</v>
      </c>
      <c r="E144" s="39" t="s">
        <v>1333</v>
      </c>
    </row>
    <row r="145" spans="1:5" ht="25.5">
      <c r="A145" s="35" t="s">
        <v>57</v>
      </c>
      <c r="E145" s="40" t="s">
        <v>1334</v>
      </c>
    </row>
    <row r="146" spans="1:5" ht="76.5">
      <c r="A146" t="s">
        <v>59</v>
      </c>
      <c r="E146" s="39" t="s">
        <v>1335</v>
      </c>
    </row>
    <row r="147" spans="1:16" ht="25.5">
      <c r="A147" t="s">
        <v>49</v>
      </c>
      <c s="34" t="s">
        <v>196</v>
      </c>
      <c s="34" t="s">
        <v>1321</v>
      </c>
      <c s="35" t="s">
        <v>102</v>
      </c>
      <c s="6" t="s">
        <v>1336</v>
      </c>
      <c s="36" t="s">
        <v>74</v>
      </c>
      <c s="37">
        <v>73</v>
      </c>
      <c s="36">
        <v>0</v>
      </c>
      <c s="36">
        <f>ROUND(G147*H147,6)</f>
      </c>
      <c r="L147" s="38">
        <v>0</v>
      </c>
      <c s="32">
        <f>ROUND(ROUND(L147,2)*ROUND(G147,3),2)</f>
      </c>
      <c s="36" t="s">
        <v>333</v>
      </c>
      <c>
        <f>(M147*21)/100</f>
      </c>
      <c t="s">
        <v>27</v>
      </c>
    </row>
    <row r="148" spans="1:5" ht="12.75">
      <c r="A148" s="35" t="s">
        <v>55</v>
      </c>
      <c r="E148" s="39" t="s">
        <v>1333</v>
      </c>
    </row>
    <row r="149" spans="1:5" ht="25.5">
      <c r="A149" s="35" t="s">
        <v>57</v>
      </c>
      <c r="E149" s="40" t="s">
        <v>1337</v>
      </c>
    </row>
    <row r="150" spans="1:5" ht="76.5">
      <c r="A150" t="s">
        <v>59</v>
      </c>
      <c r="E150" s="39" t="s">
        <v>1338</v>
      </c>
    </row>
    <row r="151" spans="1:16" ht="25.5">
      <c r="A151" t="s">
        <v>49</v>
      </c>
      <c s="34" t="s">
        <v>200</v>
      </c>
      <c s="34" t="s">
        <v>1321</v>
      </c>
      <c s="35" t="s">
        <v>105</v>
      </c>
      <c s="6" t="s">
        <v>1339</v>
      </c>
      <c s="36" t="s">
        <v>74</v>
      </c>
      <c s="37">
        <v>79</v>
      </c>
      <c s="36">
        <v>0</v>
      </c>
      <c s="36">
        <f>ROUND(G151*H151,6)</f>
      </c>
      <c r="L151" s="38">
        <v>0</v>
      </c>
      <c s="32">
        <f>ROUND(ROUND(L151,2)*ROUND(G151,3),2)</f>
      </c>
      <c s="36" t="s">
        <v>333</v>
      </c>
      <c>
        <f>(M151*21)/100</f>
      </c>
      <c t="s">
        <v>27</v>
      </c>
    </row>
    <row r="152" spans="1:5" ht="12.75">
      <c r="A152" s="35" t="s">
        <v>55</v>
      </c>
      <c r="E152" s="39" t="s">
        <v>1333</v>
      </c>
    </row>
    <row r="153" spans="1:5" ht="25.5">
      <c r="A153" s="35" t="s">
        <v>57</v>
      </c>
      <c r="E153" s="40" t="s">
        <v>1340</v>
      </c>
    </row>
    <row r="154" spans="1:5" ht="76.5">
      <c r="A154" t="s">
        <v>59</v>
      </c>
      <c r="E154" s="39" t="s">
        <v>1341</v>
      </c>
    </row>
    <row r="155" spans="1:16" ht="25.5">
      <c r="A155" t="s">
        <v>49</v>
      </c>
      <c s="34" t="s">
        <v>204</v>
      </c>
      <c s="34" t="s">
        <v>1321</v>
      </c>
      <c s="35" t="s">
        <v>109</v>
      </c>
      <c s="6" t="s">
        <v>1342</v>
      </c>
      <c s="36" t="s">
        <v>74</v>
      </c>
      <c s="37">
        <v>2872</v>
      </c>
      <c s="36">
        <v>0</v>
      </c>
      <c s="36">
        <f>ROUND(G155*H155,6)</f>
      </c>
      <c r="L155" s="38">
        <v>0</v>
      </c>
      <c s="32">
        <f>ROUND(ROUND(L155,2)*ROUND(G155,3),2)</f>
      </c>
      <c s="36" t="s">
        <v>333</v>
      </c>
      <c>
        <f>(M155*21)/100</f>
      </c>
      <c t="s">
        <v>27</v>
      </c>
    </row>
    <row r="156" spans="1:5" ht="12.75">
      <c r="A156" s="35" t="s">
        <v>55</v>
      </c>
      <c r="E156" s="39" t="s">
        <v>1333</v>
      </c>
    </row>
    <row r="157" spans="1:5" ht="25.5">
      <c r="A157" s="35" t="s">
        <v>57</v>
      </c>
      <c r="E157" s="40" t="s">
        <v>1343</v>
      </c>
    </row>
    <row r="158" spans="1:5" ht="76.5">
      <c r="A158" t="s">
        <v>59</v>
      </c>
      <c r="E158" s="39" t="s">
        <v>1344</v>
      </c>
    </row>
    <row r="159" spans="1:16" ht="25.5">
      <c r="A159" t="s">
        <v>49</v>
      </c>
      <c s="34" t="s">
        <v>208</v>
      </c>
      <c s="34" t="s">
        <v>1321</v>
      </c>
      <c s="35" t="s">
        <v>113</v>
      </c>
      <c s="6" t="s">
        <v>1345</v>
      </c>
      <c s="36" t="s">
        <v>74</v>
      </c>
      <c s="37">
        <v>46</v>
      </c>
      <c s="36">
        <v>0</v>
      </c>
      <c s="36">
        <f>ROUND(G159*H159,6)</f>
      </c>
      <c r="L159" s="38">
        <v>0</v>
      </c>
      <c s="32">
        <f>ROUND(ROUND(L159,2)*ROUND(G159,3),2)</f>
      </c>
      <c s="36" t="s">
        <v>333</v>
      </c>
      <c>
        <f>(M159*21)/100</f>
      </c>
      <c t="s">
        <v>27</v>
      </c>
    </row>
    <row r="160" spans="1:5" ht="12.75">
      <c r="A160" s="35" t="s">
        <v>55</v>
      </c>
      <c r="E160" s="39" t="s">
        <v>1333</v>
      </c>
    </row>
    <row r="161" spans="1:5" ht="25.5">
      <c r="A161" s="35" t="s">
        <v>57</v>
      </c>
      <c r="E161" s="40" t="s">
        <v>1334</v>
      </c>
    </row>
    <row r="162" spans="1:5" ht="76.5">
      <c r="A162" t="s">
        <v>59</v>
      </c>
      <c r="E162" s="39" t="s">
        <v>1346</v>
      </c>
    </row>
    <row r="163" spans="1:16" ht="25.5">
      <c r="A163" t="s">
        <v>49</v>
      </c>
      <c s="34" t="s">
        <v>212</v>
      </c>
      <c s="34" t="s">
        <v>1321</v>
      </c>
      <c s="35" t="s">
        <v>117</v>
      </c>
      <c s="6" t="s">
        <v>1347</v>
      </c>
      <c s="36" t="s">
        <v>74</v>
      </c>
      <c s="37">
        <v>73</v>
      </c>
      <c s="36">
        <v>0</v>
      </c>
      <c s="36">
        <f>ROUND(G163*H163,6)</f>
      </c>
      <c r="L163" s="38">
        <v>0</v>
      </c>
      <c s="32">
        <f>ROUND(ROUND(L163,2)*ROUND(G163,3),2)</f>
      </c>
      <c s="36" t="s">
        <v>333</v>
      </c>
      <c>
        <f>(M163*21)/100</f>
      </c>
      <c t="s">
        <v>27</v>
      </c>
    </row>
    <row r="164" spans="1:5" ht="12.75">
      <c r="A164" s="35" t="s">
        <v>55</v>
      </c>
      <c r="E164" s="39" t="s">
        <v>1333</v>
      </c>
    </row>
    <row r="165" spans="1:5" ht="25.5">
      <c r="A165" s="35" t="s">
        <v>57</v>
      </c>
      <c r="E165" s="40" t="s">
        <v>1348</v>
      </c>
    </row>
    <row r="166" spans="1:5" ht="76.5">
      <c r="A166" t="s">
        <v>59</v>
      </c>
      <c r="E166" s="39" t="s">
        <v>1349</v>
      </c>
    </row>
    <row r="167" spans="1:16" ht="25.5">
      <c r="A167" t="s">
        <v>49</v>
      </c>
      <c s="34" t="s">
        <v>216</v>
      </c>
      <c s="34" t="s">
        <v>1321</v>
      </c>
      <c s="35" t="s">
        <v>123</v>
      </c>
      <c s="6" t="s">
        <v>1350</v>
      </c>
      <c s="36" t="s">
        <v>74</v>
      </c>
      <c s="37">
        <v>79</v>
      </c>
      <c s="36">
        <v>0</v>
      </c>
      <c s="36">
        <f>ROUND(G167*H167,6)</f>
      </c>
      <c r="L167" s="38">
        <v>0</v>
      </c>
      <c s="32">
        <f>ROUND(ROUND(L167,2)*ROUND(G167,3),2)</f>
      </c>
      <c s="36" t="s">
        <v>333</v>
      </c>
      <c>
        <f>(M167*21)/100</f>
      </c>
      <c t="s">
        <v>27</v>
      </c>
    </row>
    <row r="168" spans="1:5" ht="12.75">
      <c r="A168" s="35" t="s">
        <v>55</v>
      </c>
      <c r="E168" s="39" t="s">
        <v>1333</v>
      </c>
    </row>
    <row r="169" spans="1:5" ht="25.5">
      <c r="A169" s="35" t="s">
        <v>57</v>
      </c>
      <c r="E169" s="40" t="s">
        <v>1351</v>
      </c>
    </row>
    <row r="170" spans="1:5" ht="76.5">
      <c r="A170" t="s">
        <v>59</v>
      </c>
      <c r="E170" s="39" t="s">
        <v>1352</v>
      </c>
    </row>
    <row r="171" spans="1:16" ht="25.5">
      <c r="A171" t="s">
        <v>49</v>
      </c>
      <c s="34" t="s">
        <v>220</v>
      </c>
      <c s="34" t="s">
        <v>1321</v>
      </c>
      <c s="35" t="s">
        <v>127</v>
      </c>
      <c s="6" t="s">
        <v>1353</v>
      </c>
      <c s="36" t="s">
        <v>74</v>
      </c>
      <c s="37">
        <v>2872</v>
      </c>
      <c s="36">
        <v>0</v>
      </c>
      <c s="36">
        <f>ROUND(G171*H171,6)</f>
      </c>
      <c r="L171" s="38">
        <v>0</v>
      </c>
      <c s="32">
        <f>ROUND(ROUND(L171,2)*ROUND(G171,3),2)</f>
      </c>
      <c s="36" t="s">
        <v>333</v>
      </c>
      <c>
        <f>(M171*21)/100</f>
      </c>
      <c t="s">
        <v>27</v>
      </c>
    </row>
    <row r="172" spans="1:5" ht="12.75">
      <c r="A172" s="35" t="s">
        <v>55</v>
      </c>
      <c r="E172" s="39" t="s">
        <v>1333</v>
      </c>
    </row>
    <row r="173" spans="1:5" ht="25.5">
      <c r="A173" s="35" t="s">
        <v>57</v>
      </c>
      <c r="E173" s="40" t="s">
        <v>1354</v>
      </c>
    </row>
    <row r="174" spans="1:5" ht="76.5">
      <c r="A174" t="s">
        <v>59</v>
      </c>
      <c r="E174" s="39" t="s">
        <v>1355</v>
      </c>
    </row>
    <row r="175" spans="1:16" ht="25.5">
      <c r="A175" t="s">
        <v>49</v>
      </c>
      <c s="34" t="s">
        <v>223</v>
      </c>
      <c s="34" t="s">
        <v>1321</v>
      </c>
      <c s="35" t="s">
        <v>132</v>
      </c>
      <c s="6" t="s">
        <v>1356</v>
      </c>
      <c s="36" t="s">
        <v>74</v>
      </c>
      <c s="37">
        <v>1</v>
      </c>
      <c s="36">
        <v>0</v>
      </c>
      <c s="36">
        <f>ROUND(G175*H175,6)</f>
      </c>
      <c r="L175" s="38">
        <v>0</v>
      </c>
      <c s="32">
        <f>ROUND(ROUND(L175,2)*ROUND(G175,3),2)</f>
      </c>
      <c s="36" t="s">
        <v>333</v>
      </c>
      <c>
        <f>(M175*21)/100</f>
      </c>
      <c t="s">
        <v>27</v>
      </c>
    </row>
    <row r="176" spans="1:5" ht="12.75">
      <c r="A176" s="35" t="s">
        <v>55</v>
      </c>
      <c r="E176" s="39" t="s">
        <v>1357</v>
      </c>
    </row>
    <row r="177" spans="1:5" ht="25.5">
      <c r="A177" s="35" t="s">
        <v>57</v>
      </c>
      <c r="E177" s="40" t="s">
        <v>1250</v>
      </c>
    </row>
    <row r="178" spans="1:5" ht="76.5">
      <c r="A178" t="s">
        <v>59</v>
      </c>
      <c r="E178" s="39" t="s">
        <v>1358</v>
      </c>
    </row>
    <row r="179" spans="1:16" ht="12.75">
      <c r="A179" t="s">
        <v>49</v>
      </c>
      <c s="34" t="s">
        <v>227</v>
      </c>
      <c s="34" t="s">
        <v>1321</v>
      </c>
      <c s="35" t="s">
        <v>27</v>
      </c>
      <c s="6" t="s">
        <v>1359</v>
      </c>
      <c s="36" t="s">
        <v>74</v>
      </c>
      <c s="37">
        <v>1035</v>
      </c>
      <c s="36">
        <v>0</v>
      </c>
      <c s="36">
        <f>ROUND(G179*H179,6)</f>
      </c>
      <c r="L179" s="38">
        <v>0</v>
      </c>
      <c s="32">
        <f>ROUND(ROUND(L179,2)*ROUND(G179,3),2)</f>
      </c>
      <c s="36" t="s">
        <v>333</v>
      </c>
      <c>
        <f>(M179*21)/100</f>
      </c>
      <c t="s">
        <v>27</v>
      </c>
    </row>
    <row r="180" spans="1:5" ht="12.75">
      <c r="A180" s="35" t="s">
        <v>55</v>
      </c>
      <c r="E180" s="39" t="s">
        <v>1323</v>
      </c>
    </row>
    <row r="181" spans="1:5" ht="25.5">
      <c r="A181" s="35" t="s">
        <v>57</v>
      </c>
      <c r="E181" s="40" t="s">
        <v>1360</v>
      </c>
    </row>
    <row r="182" spans="1:5" ht="89.25">
      <c r="A182" t="s">
        <v>59</v>
      </c>
      <c r="E182" s="39" t="s">
        <v>1361</v>
      </c>
    </row>
    <row r="183" spans="1:16" ht="25.5">
      <c r="A183" t="s">
        <v>49</v>
      </c>
      <c s="34" t="s">
        <v>234</v>
      </c>
      <c s="34" t="s">
        <v>1321</v>
      </c>
      <c s="35" t="s">
        <v>136</v>
      </c>
      <c s="6" t="s">
        <v>1362</v>
      </c>
      <c s="36" t="s">
        <v>74</v>
      </c>
      <c s="37">
        <v>1</v>
      </c>
      <c s="36">
        <v>0</v>
      </c>
      <c s="36">
        <f>ROUND(G183*H183,6)</f>
      </c>
      <c r="L183" s="38">
        <v>0</v>
      </c>
      <c s="32">
        <f>ROUND(ROUND(L183,2)*ROUND(G183,3),2)</f>
      </c>
      <c s="36" t="s">
        <v>333</v>
      </c>
      <c>
        <f>(M183*21)/100</f>
      </c>
      <c t="s">
        <v>27</v>
      </c>
    </row>
    <row r="184" spans="1:5" ht="12.75">
      <c r="A184" s="35" t="s">
        <v>55</v>
      </c>
      <c r="E184" s="39" t="s">
        <v>1357</v>
      </c>
    </row>
    <row r="185" spans="1:5" ht="25.5">
      <c r="A185" s="35" t="s">
        <v>57</v>
      </c>
      <c r="E185" s="40" t="s">
        <v>1250</v>
      </c>
    </row>
    <row r="186" spans="1:5" ht="76.5">
      <c r="A186" t="s">
        <v>59</v>
      </c>
      <c r="E186" s="39" t="s">
        <v>1363</v>
      </c>
    </row>
    <row r="187" spans="1:16" ht="25.5">
      <c r="A187" t="s">
        <v>49</v>
      </c>
      <c s="34" t="s">
        <v>238</v>
      </c>
      <c s="34" t="s">
        <v>1321</v>
      </c>
      <c s="35" t="s">
        <v>140</v>
      </c>
      <c s="6" t="s">
        <v>1364</v>
      </c>
      <c s="36" t="s">
        <v>74</v>
      </c>
      <c s="37">
        <v>1</v>
      </c>
      <c s="36">
        <v>0</v>
      </c>
      <c s="36">
        <f>ROUND(G187*H187,6)</f>
      </c>
      <c r="L187" s="38">
        <v>0</v>
      </c>
      <c s="32">
        <f>ROUND(ROUND(L187,2)*ROUND(G187,3),2)</f>
      </c>
      <c s="36" t="s">
        <v>333</v>
      </c>
      <c>
        <f>(M187*21)/100</f>
      </c>
      <c t="s">
        <v>27</v>
      </c>
    </row>
    <row r="188" spans="1:5" ht="12.75">
      <c r="A188" s="35" t="s">
        <v>55</v>
      </c>
      <c r="E188" s="39" t="s">
        <v>1357</v>
      </c>
    </row>
    <row r="189" spans="1:5" ht="25.5">
      <c r="A189" s="35" t="s">
        <v>57</v>
      </c>
      <c r="E189" s="40" t="s">
        <v>1250</v>
      </c>
    </row>
    <row r="190" spans="1:5" ht="76.5">
      <c r="A190" t="s">
        <v>59</v>
      </c>
      <c r="E190" s="39" t="s">
        <v>1365</v>
      </c>
    </row>
    <row r="191" spans="1:16" ht="25.5">
      <c r="A191" t="s">
        <v>49</v>
      </c>
      <c s="34" t="s">
        <v>242</v>
      </c>
      <c s="34" t="s">
        <v>1321</v>
      </c>
      <c s="35" t="s">
        <v>143</v>
      </c>
      <c s="6" t="s">
        <v>1366</v>
      </c>
      <c s="36" t="s">
        <v>74</v>
      </c>
      <c s="37">
        <v>1</v>
      </c>
      <c s="36">
        <v>0</v>
      </c>
      <c s="36">
        <f>ROUND(G191*H191,6)</f>
      </c>
      <c r="L191" s="38">
        <v>0</v>
      </c>
      <c s="32">
        <f>ROUND(ROUND(L191,2)*ROUND(G191,3),2)</f>
      </c>
      <c s="36" t="s">
        <v>333</v>
      </c>
      <c>
        <f>(M191*21)/100</f>
      </c>
      <c t="s">
        <v>27</v>
      </c>
    </row>
    <row r="192" spans="1:5" ht="12.75">
      <c r="A192" s="35" t="s">
        <v>55</v>
      </c>
      <c r="E192" s="39" t="s">
        <v>1357</v>
      </c>
    </row>
    <row r="193" spans="1:5" ht="25.5">
      <c r="A193" s="35" t="s">
        <v>57</v>
      </c>
      <c r="E193" s="40" t="s">
        <v>1250</v>
      </c>
    </row>
    <row r="194" spans="1:5" ht="76.5">
      <c r="A194" t="s">
        <v>59</v>
      </c>
      <c r="E194" s="39" t="s">
        <v>1367</v>
      </c>
    </row>
    <row r="195" spans="1:16" ht="25.5">
      <c r="A195" t="s">
        <v>49</v>
      </c>
      <c s="34" t="s">
        <v>246</v>
      </c>
      <c s="34" t="s">
        <v>1321</v>
      </c>
      <c s="35" t="s">
        <v>147</v>
      </c>
      <c s="6" t="s">
        <v>1368</v>
      </c>
      <c s="36" t="s">
        <v>74</v>
      </c>
      <c s="37">
        <v>1</v>
      </c>
      <c s="36">
        <v>0</v>
      </c>
      <c s="36">
        <f>ROUND(G195*H195,6)</f>
      </c>
      <c r="L195" s="38">
        <v>0</v>
      </c>
      <c s="32">
        <f>ROUND(ROUND(L195,2)*ROUND(G195,3),2)</f>
      </c>
      <c s="36" t="s">
        <v>333</v>
      </c>
      <c>
        <f>(M195*21)/100</f>
      </c>
      <c t="s">
        <v>27</v>
      </c>
    </row>
    <row r="196" spans="1:5" ht="12.75">
      <c r="A196" s="35" t="s">
        <v>55</v>
      </c>
      <c r="E196" s="39" t="s">
        <v>1357</v>
      </c>
    </row>
    <row r="197" spans="1:5" ht="25.5">
      <c r="A197" s="35" t="s">
        <v>57</v>
      </c>
      <c r="E197" s="40" t="s">
        <v>1250</v>
      </c>
    </row>
    <row r="198" spans="1:5" ht="76.5">
      <c r="A198" t="s">
        <v>59</v>
      </c>
      <c r="E198" s="39" t="s">
        <v>1369</v>
      </c>
    </row>
    <row r="199" spans="1:16" ht="25.5">
      <c r="A199" t="s">
        <v>49</v>
      </c>
      <c s="34" t="s">
        <v>250</v>
      </c>
      <c s="34" t="s">
        <v>1321</v>
      </c>
      <c s="35" t="s">
        <v>151</v>
      </c>
      <c s="6" t="s">
        <v>1370</v>
      </c>
      <c s="36" t="s">
        <v>74</v>
      </c>
      <c s="37">
        <v>1</v>
      </c>
      <c s="36">
        <v>0</v>
      </c>
      <c s="36">
        <f>ROUND(G199*H199,6)</f>
      </c>
      <c r="L199" s="38">
        <v>0</v>
      </c>
      <c s="32">
        <f>ROUND(ROUND(L199,2)*ROUND(G199,3),2)</f>
      </c>
      <c s="36" t="s">
        <v>333</v>
      </c>
      <c>
        <f>(M199*21)/100</f>
      </c>
      <c t="s">
        <v>27</v>
      </c>
    </row>
    <row r="200" spans="1:5" ht="12.75">
      <c r="A200" s="35" t="s">
        <v>55</v>
      </c>
      <c r="E200" s="39" t="s">
        <v>1357</v>
      </c>
    </row>
    <row r="201" spans="1:5" ht="25.5">
      <c r="A201" s="35" t="s">
        <v>57</v>
      </c>
      <c r="E201" s="40" t="s">
        <v>1250</v>
      </c>
    </row>
    <row r="202" spans="1:5" ht="76.5">
      <c r="A202" t="s">
        <v>59</v>
      </c>
      <c r="E202" s="39" t="s">
        <v>1371</v>
      </c>
    </row>
    <row r="203" spans="1:16" ht="25.5">
      <c r="A203" t="s">
        <v>49</v>
      </c>
      <c s="34" t="s">
        <v>254</v>
      </c>
      <c s="34" t="s">
        <v>1321</v>
      </c>
      <c s="35" t="s">
        <v>155</v>
      </c>
      <c s="6" t="s">
        <v>1372</v>
      </c>
      <c s="36" t="s">
        <v>74</v>
      </c>
      <c s="37">
        <v>11</v>
      </c>
      <c s="36">
        <v>0</v>
      </c>
      <c s="36">
        <f>ROUND(G203*H203,6)</f>
      </c>
      <c r="L203" s="38">
        <v>0</v>
      </c>
      <c s="32">
        <f>ROUND(ROUND(L203,2)*ROUND(G203,3),2)</f>
      </c>
      <c s="36" t="s">
        <v>333</v>
      </c>
      <c>
        <f>(M203*21)/100</f>
      </c>
      <c t="s">
        <v>27</v>
      </c>
    </row>
    <row r="204" spans="1:5" ht="12.75">
      <c r="A204" s="35" t="s">
        <v>55</v>
      </c>
      <c r="E204" s="39" t="s">
        <v>1333</v>
      </c>
    </row>
    <row r="205" spans="1:5" ht="25.5">
      <c r="A205" s="35" t="s">
        <v>57</v>
      </c>
      <c r="E205" s="40" t="s">
        <v>1373</v>
      </c>
    </row>
    <row r="206" spans="1:5" ht="76.5">
      <c r="A206" t="s">
        <v>59</v>
      </c>
      <c r="E206" s="39" t="s">
        <v>1374</v>
      </c>
    </row>
    <row r="207" spans="1:16" ht="25.5">
      <c r="A207" t="s">
        <v>49</v>
      </c>
      <c s="34" t="s">
        <v>258</v>
      </c>
      <c s="34" t="s">
        <v>1321</v>
      </c>
      <c s="35" t="s">
        <v>159</v>
      </c>
      <c s="6" t="s">
        <v>1375</v>
      </c>
      <c s="36" t="s">
        <v>74</v>
      </c>
      <c s="37">
        <v>11</v>
      </c>
      <c s="36">
        <v>0</v>
      </c>
      <c s="36">
        <f>ROUND(G207*H207,6)</f>
      </c>
      <c r="L207" s="38">
        <v>0</v>
      </c>
      <c s="32">
        <f>ROUND(ROUND(L207,2)*ROUND(G207,3),2)</f>
      </c>
      <c s="36" t="s">
        <v>333</v>
      </c>
      <c>
        <f>(M207*21)/100</f>
      </c>
      <c t="s">
        <v>27</v>
      </c>
    </row>
    <row r="208" spans="1:5" ht="12.75">
      <c r="A208" s="35" t="s">
        <v>55</v>
      </c>
      <c r="E208" s="39" t="s">
        <v>1333</v>
      </c>
    </row>
    <row r="209" spans="1:5" ht="25.5">
      <c r="A209" s="35" t="s">
        <v>57</v>
      </c>
      <c r="E209" s="40" t="s">
        <v>1373</v>
      </c>
    </row>
    <row r="210" spans="1:5" ht="76.5">
      <c r="A210" t="s">
        <v>59</v>
      </c>
      <c r="E210" s="39" t="s">
        <v>1376</v>
      </c>
    </row>
    <row r="211" spans="1:16" ht="12.75">
      <c r="A211" t="s">
        <v>49</v>
      </c>
      <c s="34" t="s">
        <v>262</v>
      </c>
      <c s="34" t="s">
        <v>1321</v>
      </c>
      <c s="35" t="s">
        <v>163</v>
      </c>
      <c s="6" t="s">
        <v>1377</v>
      </c>
      <c s="36" t="s">
        <v>74</v>
      </c>
      <c s="37">
        <v>5</v>
      </c>
      <c s="36">
        <v>0</v>
      </c>
      <c s="36">
        <f>ROUND(G211*H211,6)</f>
      </c>
      <c r="L211" s="38">
        <v>0</v>
      </c>
      <c s="32">
        <f>ROUND(ROUND(L211,2)*ROUND(G211,3),2)</f>
      </c>
      <c s="36" t="s">
        <v>333</v>
      </c>
      <c>
        <f>(M211*21)/100</f>
      </c>
      <c t="s">
        <v>27</v>
      </c>
    </row>
    <row r="212" spans="1:5" ht="12.75">
      <c r="A212" s="35" t="s">
        <v>55</v>
      </c>
      <c r="E212" s="39" t="s">
        <v>1307</v>
      </c>
    </row>
    <row r="213" spans="1:5" ht="25.5">
      <c r="A213" s="35" t="s">
        <v>57</v>
      </c>
      <c r="E213" s="40" t="s">
        <v>1378</v>
      </c>
    </row>
    <row r="214" spans="1:5" ht="76.5">
      <c r="A214" t="s">
        <v>59</v>
      </c>
      <c r="E214" s="39" t="s">
        <v>1379</v>
      </c>
    </row>
    <row r="215" spans="1:16" ht="25.5">
      <c r="A215" t="s">
        <v>49</v>
      </c>
      <c s="34" t="s">
        <v>268</v>
      </c>
      <c s="34" t="s">
        <v>1321</v>
      </c>
      <c s="35" t="s">
        <v>167</v>
      </c>
      <c s="6" t="s">
        <v>1380</v>
      </c>
      <c s="36" t="s">
        <v>74</v>
      </c>
      <c s="37">
        <v>75</v>
      </c>
      <c s="36">
        <v>0</v>
      </c>
      <c s="36">
        <f>ROUND(G215*H215,6)</f>
      </c>
      <c r="L215" s="38">
        <v>0</v>
      </c>
      <c s="32">
        <f>ROUND(ROUND(L215,2)*ROUND(G215,3),2)</f>
      </c>
      <c s="36" t="s">
        <v>333</v>
      </c>
      <c>
        <f>(M215*21)/100</f>
      </c>
      <c t="s">
        <v>27</v>
      </c>
    </row>
    <row r="216" spans="1:5" ht="12.75">
      <c r="A216" s="35" t="s">
        <v>55</v>
      </c>
      <c r="E216" s="39" t="s">
        <v>1323</v>
      </c>
    </row>
    <row r="217" spans="1:5" ht="25.5">
      <c r="A217" s="35" t="s">
        <v>57</v>
      </c>
      <c r="E217" s="40" t="s">
        <v>1381</v>
      </c>
    </row>
    <row r="218" spans="1:5" ht="89.25">
      <c r="A218" t="s">
        <v>59</v>
      </c>
      <c r="E218" s="39" t="s">
        <v>1382</v>
      </c>
    </row>
    <row r="219" spans="1:16" ht="25.5">
      <c r="A219" t="s">
        <v>49</v>
      </c>
      <c s="34" t="s">
        <v>274</v>
      </c>
      <c s="34" t="s">
        <v>1321</v>
      </c>
      <c s="35" t="s">
        <v>171</v>
      </c>
      <c s="6" t="s">
        <v>1383</v>
      </c>
      <c s="36" t="s">
        <v>74</v>
      </c>
      <c s="37">
        <v>90</v>
      </c>
      <c s="36">
        <v>0</v>
      </c>
      <c s="36">
        <f>ROUND(G219*H219,6)</f>
      </c>
      <c r="L219" s="38">
        <v>0</v>
      </c>
      <c s="32">
        <f>ROUND(ROUND(L219,2)*ROUND(G219,3),2)</f>
      </c>
      <c s="36" t="s">
        <v>333</v>
      </c>
      <c>
        <f>(M219*21)/100</f>
      </c>
      <c t="s">
        <v>27</v>
      </c>
    </row>
    <row r="220" spans="1:5" ht="12.75">
      <c r="A220" s="35" t="s">
        <v>55</v>
      </c>
      <c r="E220" s="39" t="s">
        <v>1323</v>
      </c>
    </row>
    <row r="221" spans="1:5" ht="25.5">
      <c r="A221" s="35" t="s">
        <v>57</v>
      </c>
      <c r="E221" s="40" t="s">
        <v>1324</v>
      </c>
    </row>
    <row r="222" spans="1:5" ht="89.25">
      <c r="A222" t="s">
        <v>59</v>
      </c>
      <c r="E222" s="39" t="s">
        <v>1384</v>
      </c>
    </row>
    <row r="223" spans="1:16" ht="12.75">
      <c r="A223" t="s">
        <v>49</v>
      </c>
      <c s="34" t="s">
        <v>279</v>
      </c>
      <c s="34" t="s">
        <v>1321</v>
      </c>
      <c s="35" t="s">
        <v>25</v>
      </c>
      <c s="6" t="s">
        <v>1385</v>
      </c>
      <c s="36" t="s">
        <v>74</v>
      </c>
      <c s="37">
        <v>12182</v>
      </c>
      <c s="36">
        <v>0</v>
      </c>
      <c s="36">
        <f>ROUND(G223*H223,6)</f>
      </c>
      <c r="L223" s="38">
        <v>0</v>
      </c>
      <c s="32">
        <f>ROUND(ROUND(L223,2)*ROUND(G223,3),2)</f>
      </c>
      <c s="36" t="s">
        <v>333</v>
      </c>
      <c>
        <f>(M223*21)/100</f>
      </c>
      <c t="s">
        <v>27</v>
      </c>
    </row>
    <row r="224" spans="1:5" ht="12.75">
      <c r="A224" s="35" t="s">
        <v>55</v>
      </c>
      <c r="E224" s="39" t="s">
        <v>1386</v>
      </c>
    </row>
    <row r="225" spans="1:5" ht="25.5">
      <c r="A225" s="35" t="s">
        <v>57</v>
      </c>
      <c r="E225" s="40" t="s">
        <v>1387</v>
      </c>
    </row>
    <row r="226" spans="1:5" ht="63.75">
      <c r="A226" t="s">
        <v>59</v>
      </c>
      <c r="E226" s="39" t="s">
        <v>1388</v>
      </c>
    </row>
    <row r="227" spans="1:16" ht="25.5">
      <c r="A227" t="s">
        <v>49</v>
      </c>
      <c s="34" t="s">
        <v>282</v>
      </c>
      <c s="34" t="s">
        <v>1321</v>
      </c>
      <c s="35" t="s">
        <v>175</v>
      </c>
      <c s="6" t="s">
        <v>1389</v>
      </c>
      <c s="36" t="s">
        <v>74</v>
      </c>
      <c s="37">
        <v>195</v>
      </c>
      <c s="36">
        <v>0</v>
      </c>
      <c s="36">
        <f>ROUND(G227*H227,6)</f>
      </c>
      <c r="L227" s="38">
        <v>0</v>
      </c>
      <c s="32">
        <f>ROUND(ROUND(L227,2)*ROUND(G227,3),2)</f>
      </c>
      <c s="36" t="s">
        <v>333</v>
      </c>
      <c>
        <f>(M227*21)/100</f>
      </c>
      <c t="s">
        <v>27</v>
      </c>
    </row>
    <row r="228" spans="1:5" ht="12.75">
      <c r="A228" s="35" t="s">
        <v>55</v>
      </c>
      <c r="E228" s="39" t="s">
        <v>1323</v>
      </c>
    </row>
    <row r="229" spans="1:5" ht="25.5">
      <c r="A229" s="35" t="s">
        <v>57</v>
      </c>
      <c r="E229" s="40" t="s">
        <v>1327</v>
      </c>
    </row>
    <row r="230" spans="1:5" ht="89.25">
      <c r="A230" t="s">
        <v>59</v>
      </c>
      <c r="E230" s="39" t="s">
        <v>1390</v>
      </c>
    </row>
    <row r="231" spans="1:16" ht="25.5">
      <c r="A231" t="s">
        <v>49</v>
      </c>
      <c s="34" t="s">
        <v>287</v>
      </c>
      <c s="34" t="s">
        <v>1321</v>
      </c>
      <c s="35" t="s">
        <v>179</v>
      </c>
      <c s="6" t="s">
        <v>1391</v>
      </c>
      <c s="36" t="s">
        <v>74</v>
      </c>
      <c s="37">
        <v>1035</v>
      </c>
      <c s="36">
        <v>0</v>
      </c>
      <c s="36">
        <f>ROUND(G231*H231,6)</f>
      </c>
      <c r="L231" s="38">
        <v>0</v>
      </c>
      <c s="32">
        <f>ROUND(ROUND(L231,2)*ROUND(G231,3),2)</f>
      </c>
      <c s="36" t="s">
        <v>333</v>
      </c>
      <c>
        <f>(M231*21)/100</f>
      </c>
      <c t="s">
        <v>27</v>
      </c>
    </row>
    <row r="232" spans="1:5" ht="12.75">
      <c r="A232" s="35" t="s">
        <v>55</v>
      </c>
      <c r="E232" s="39" t="s">
        <v>1323</v>
      </c>
    </row>
    <row r="233" spans="1:5" ht="25.5">
      <c r="A233" s="35" t="s">
        <v>57</v>
      </c>
      <c r="E233" s="40" t="s">
        <v>1360</v>
      </c>
    </row>
    <row r="234" spans="1:5" ht="89.25">
      <c r="A234" t="s">
        <v>59</v>
      </c>
      <c r="E234" s="39" t="s">
        <v>1392</v>
      </c>
    </row>
    <row r="235" spans="1:16" ht="25.5">
      <c r="A235" t="s">
        <v>49</v>
      </c>
      <c s="34" t="s">
        <v>489</v>
      </c>
      <c s="34" t="s">
        <v>1321</v>
      </c>
      <c s="35" t="s">
        <v>183</v>
      </c>
      <c s="6" t="s">
        <v>1393</v>
      </c>
      <c s="36" t="s">
        <v>74</v>
      </c>
      <c s="37">
        <v>75</v>
      </c>
      <c s="36">
        <v>0</v>
      </c>
      <c s="36">
        <f>ROUND(G235*H235,6)</f>
      </c>
      <c r="L235" s="38">
        <v>0</v>
      </c>
      <c s="32">
        <f>ROUND(ROUND(L235,2)*ROUND(G235,3),2)</f>
      </c>
      <c s="36" t="s">
        <v>333</v>
      </c>
      <c>
        <f>(M235*21)/100</f>
      </c>
      <c t="s">
        <v>27</v>
      </c>
    </row>
    <row r="236" spans="1:5" ht="12.75">
      <c r="A236" s="35" t="s">
        <v>55</v>
      </c>
      <c r="E236" s="39" t="s">
        <v>1323</v>
      </c>
    </row>
    <row r="237" spans="1:5" ht="25.5">
      <c r="A237" s="35" t="s">
        <v>57</v>
      </c>
      <c r="E237" s="40" t="s">
        <v>1381</v>
      </c>
    </row>
    <row r="238" spans="1:5" ht="89.25">
      <c r="A238" t="s">
        <v>59</v>
      </c>
      <c r="E238" s="39" t="s">
        <v>1394</v>
      </c>
    </row>
    <row r="239" spans="1:16" ht="25.5">
      <c r="A239" t="s">
        <v>49</v>
      </c>
      <c s="34" t="s">
        <v>492</v>
      </c>
      <c s="34" t="s">
        <v>1321</v>
      </c>
      <c s="35" t="s">
        <v>187</v>
      </c>
      <c s="6" t="s">
        <v>1395</v>
      </c>
      <c s="36" t="s">
        <v>74</v>
      </c>
      <c s="37">
        <v>90</v>
      </c>
      <c s="36">
        <v>0</v>
      </c>
      <c s="36">
        <f>ROUND(G239*H239,6)</f>
      </c>
      <c r="L239" s="38">
        <v>0</v>
      </c>
      <c s="32">
        <f>ROUND(ROUND(L239,2)*ROUND(G239,3),2)</f>
      </c>
      <c s="36" t="s">
        <v>333</v>
      </c>
      <c>
        <f>(M239*21)/100</f>
      </c>
      <c t="s">
        <v>27</v>
      </c>
    </row>
    <row r="240" spans="1:5" ht="12.75">
      <c r="A240" s="35" t="s">
        <v>55</v>
      </c>
      <c r="E240" s="39" t="s">
        <v>1323</v>
      </c>
    </row>
    <row r="241" spans="1:5" ht="25.5">
      <c r="A241" s="35" t="s">
        <v>57</v>
      </c>
      <c r="E241" s="40" t="s">
        <v>1324</v>
      </c>
    </row>
    <row r="242" spans="1:5" ht="89.25">
      <c r="A242" t="s">
        <v>59</v>
      </c>
      <c r="E242" s="39" t="s">
        <v>1396</v>
      </c>
    </row>
    <row r="243" spans="1:16" ht="25.5">
      <c r="A243" t="s">
        <v>49</v>
      </c>
      <c s="34" t="s">
        <v>495</v>
      </c>
      <c s="34" t="s">
        <v>1321</v>
      </c>
      <c s="35" t="s">
        <v>192</v>
      </c>
      <c s="6" t="s">
        <v>1397</v>
      </c>
      <c s="36" t="s">
        <v>74</v>
      </c>
      <c s="37">
        <v>195</v>
      </c>
      <c s="36">
        <v>0</v>
      </c>
      <c s="36">
        <f>ROUND(G243*H243,6)</f>
      </c>
      <c r="L243" s="38">
        <v>0</v>
      </c>
      <c s="32">
        <f>ROUND(ROUND(L243,2)*ROUND(G243,3),2)</f>
      </c>
      <c s="36" t="s">
        <v>333</v>
      </c>
      <c>
        <f>(M243*21)/100</f>
      </c>
      <c t="s">
        <v>27</v>
      </c>
    </row>
    <row r="244" spans="1:5" ht="12.75">
      <c r="A244" s="35" t="s">
        <v>55</v>
      </c>
      <c r="E244" s="39" t="s">
        <v>1323</v>
      </c>
    </row>
    <row r="245" spans="1:5" ht="25.5">
      <c r="A245" s="35" t="s">
        <v>57</v>
      </c>
      <c r="E245" s="40" t="s">
        <v>1327</v>
      </c>
    </row>
    <row r="246" spans="1:5" ht="89.25">
      <c r="A246" t="s">
        <v>59</v>
      </c>
      <c r="E246" s="39" t="s">
        <v>1398</v>
      </c>
    </row>
    <row r="247" spans="1:16" ht="25.5">
      <c r="A247" t="s">
        <v>49</v>
      </c>
      <c s="34" t="s">
        <v>499</v>
      </c>
      <c s="34" t="s">
        <v>1321</v>
      </c>
      <c s="35" t="s">
        <v>196</v>
      </c>
      <c s="6" t="s">
        <v>1399</v>
      </c>
      <c s="36" t="s">
        <v>74</v>
      </c>
      <c s="37">
        <v>1035</v>
      </c>
      <c s="36">
        <v>0</v>
      </c>
      <c s="36">
        <f>ROUND(G247*H247,6)</f>
      </c>
      <c r="L247" s="38">
        <v>0</v>
      </c>
      <c s="32">
        <f>ROUND(ROUND(L247,2)*ROUND(G247,3),2)</f>
      </c>
      <c s="36" t="s">
        <v>333</v>
      </c>
      <c>
        <f>(M247*21)/100</f>
      </c>
      <c t="s">
        <v>27</v>
      </c>
    </row>
    <row r="248" spans="1:5" ht="12.75">
      <c r="A248" s="35" t="s">
        <v>55</v>
      </c>
      <c r="E248" s="39" t="s">
        <v>1323</v>
      </c>
    </row>
    <row r="249" spans="1:5" ht="25.5">
      <c r="A249" s="35" t="s">
        <v>57</v>
      </c>
      <c r="E249" s="40" t="s">
        <v>1360</v>
      </c>
    </row>
    <row r="250" spans="1:5" ht="89.25">
      <c r="A250" t="s">
        <v>59</v>
      </c>
      <c r="E250" s="39" t="s">
        <v>1400</v>
      </c>
    </row>
    <row r="251" spans="1:16" ht="12.75">
      <c r="A251" t="s">
        <v>49</v>
      </c>
      <c s="34" t="s">
        <v>502</v>
      </c>
      <c s="34" t="s">
        <v>1321</v>
      </c>
      <c s="35" t="s">
        <v>200</v>
      </c>
      <c s="6" t="s">
        <v>1401</v>
      </c>
      <c s="36" t="s">
        <v>74</v>
      </c>
      <c s="37">
        <v>75</v>
      </c>
      <c s="36">
        <v>0</v>
      </c>
      <c s="36">
        <f>ROUND(G251*H251,6)</f>
      </c>
      <c r="L251" s="38">
        <v>0</v>
      </c>
      <c s="32">
        <f>ROUND(ROUND(L251,2)*ROUND(G251,3),2)</f>
      </c>
      <c s="36" t="s">
        <v>333</v>
      </c>
      <c>
        <f>(M251*21)/100</f>
      </c>
      <c t="s">
        <v>27</v>
      </c>
    </row>
    <row r="252" spans="1:5" ht="12.75">
      <c r="A252" s="35" t="s">
        <v>55</v>
      </c>
      <c r="E252" s="39" t="s">
        <v>1323</v>
      </c>
    </row>
    <row r="253" spans="1:5" ht="25.5">
      <c r="A253" s="35" t="s">
        <v>57</v>
      </c>
      <c r="E253" s="40" t="s">
        <v>1381</v>
      </c>
    </row>
    <row r="254" spans="1:5" ht="89.25">
      <c r="A254" t="s">
        <v>59</v>
      </c>
      <c r="E254" s="39" t="s">
        <v>1402</v>
      </c>
    </row>
    <row r="255" spans="1:16" ht="12.75">
      <c r="A255" t="s">
        <v>49</v>
      </c>
      <c s="34" t="s">
        <v>506</v>
      </c>
      <c s="34" t="s">
        <v>1321</v>
      </c>
      <c s="35" t="s">
        <v>67</v>
      </c>
      <c s="6" t="s">
        <v>1403</v>
      </c>
      <c s="36" t="s">
        <v>74</v>
      </c>
      <c s="37">
        <v>40725</v>
      </c>
      <c s="36">
        <v>0</v>
      </c>
      <c s="36">
        <f>ROUND(G255*H255,6)</f>
      </c>
      <c r="L255" s="38">
        <v>0</v>
      </c>
      <c s="32">
        <f>ROUND(ROUND(L255,2)*ROUND(G255,3),2)</f>
      </c>
      <c s="36" t="s">
        <v>333</v>
      </c>
      <c>
        <f>(M255*21)/100</f>
      </c>
      <c t="s">
        <v>27</v>
      </c>
    </row>
    <row r="256" spans="1:5" ht="12.75">
      <c r="A256" s="35" t="s">
        <v>55</v>
      </c>
      <c r="E256" s="39" t="s">
        <v>1323</v>
      </c>
    </row>
    <row r="257" spans="1:5" ht="25.5">
      <c r="A257" s="35" t="s">
        <v>57</v>
      </c>
      <c r="E257" s="40" t="s">
        <v>1404</v>
      </c>
    </row>
    <row r="258" spans="1:5" ht="89.25">
      <c r="A258" t="s">
        <v>59</v>
      </c>
      <c r="E258" s="39" t="s">
        <v>1405</v>
      </c>
    </row>
    <row r="259" spans="1:16" ht="25.5">
      <c r="A259" t="s">
        <v>49</v>
      </c>
      <c s="34" t="s">
        <v>510</v>
      </c>
      <c s="34" t="s">
        <v>1321</v>
      </c>
      <c s="35" t="s">
        <v>71</v>
      </c>
      <c s="6" t="s">
        <v>1406</v>
      </c>
      <c s="36" t="s">
        <v>74</v>
      </c>
      <c s="37">
        <v>40725</v>
      </c>
      <c s="36">
        <v>0</v>
      </c>
      <c s="36">
        <f>ROUND(G259*H259,6)</f>
      </c>
      <c r="L259" s="38">
        <v>0</v>
      </c>
      <c s="32">
        <f>ROUND(ROUND(L259,2)*ROUND(G259,3),2)</f>
      </c>
      <c s="36" t="s">
        <v>333</v>
      </c>
      <c>
        <f>(M259*21)/100</f>
      </c>
      <c t="s">
        <v>27</v>
      </c>
    </row>
    <row r="260" spans="1:5" ht="12.75">
      <c r="A260" s="35" t="s">
        <v>55</v>
      </c>
      <c r="E260" s="39" t="s">
        <v>1323</v>
      </c>
    </row>
    <row r="261" spans="1:5" ht="25.5">
      <c r="A261" s="35" t="s">
        <v>57</v>
      </c>
      <c r="E261" s="40" t="s">
        <v>1404</v>
      </c>
    </row>
    <row r="262" spans="1:5" ht="89.25">
      <c r="A262" t="s">
        <v>59</v>
      </c>
      <c r="E262" s="39" t="s">
        <v>1407</v>
      </c>
    </row>
    <row r="263" spans="1:16" ht="25.5">
      <c r="A263" t="s">
        <v>49</v>
      </c>
      <c s="34" t="s">
        <v>514</v>
      </c>
      <c s="34" t="s">
        <v>1321</v>
      </c>
      <c s="35" t="s">
        <v>26</v>
      </c>
      <c s="6" t="s">
        <v>1408</v>
      </c>
      <c s="36" t="s">
        <v>74</v>
      </c>
      <c s="37">
        <v>40725</v>
      </c>
      <c s="36">
        <v>0</v>
      </c>
      <c s="36">
        <f>ROUND(G263*H263,6)</f>
      </c>
      <c r="L263" s="38">
        <v>0</v>
      </c>
      <c s="32">
        <f>ROUND(ROUND(L263,2)*ROUND(G263,3),2)</f>
      </c>
      <c s="36" t="s">
        <v>333</v>
      </c>
      <c>
        <f>(M263*21)/100</f>
      </c>
      <c t="s">
        <v>27</v>
      </c>
    </row>
    <row r="264" spans="1:5" ht="12.75">
      <c r="A264" s="35" t="s">
        <v>55</v>
      </c>
      <c r="E264" s="39" t="s">
        <v>1323</v>
      </c>
    </row>
    <row r="265" spans="1:5" ht="25.5">
      <c r="A265" s="35" t="s">
        <v>57</v>
      </c>
      <c r="E265" s="40" t="s">
        <v>1404</v>
      </c>
    </row>
    <row r="266" spans="1:5" ht="89.25">
      <c r="A266" t="s">
        <v>59</v>
      </c>
      <c r="E266" s="39" t="s">
        <v>1409</v>
      </c>
    </row>
    <row r="267" spans="1:16" ht="12.75">
      <c r="A267" t="s">
        <v>49</v>
      </c>
      <c s="34" t="s">
        <v>518</v>
      </c>
      <c s="34" t="s">
        <v>1321</v>
      </c>
      <c s="35" t="s">
        <v>80</v>
      </c>
      <c s="6" t="s">
        <v>1410</v>
      </c>
      <c s="36" t="s">
        <v>74</v>
      </c>
      <c s="37">
        <v>6</v>
      </c>
      <c s="36">
        <v>0</v>
      </c>
      <c s="36">
        <f>ROUND(G267*H267,6)</f>
      </c>
      <c r="L267" s="38">
        <v>0</v>
      </c>
      <c s="32">
        <f>ROUND(ROUND(L267,2)*ROUND(G267,3),2)</f>
      </c>
      <c s="36" t="s">
        <v>333</v>
      </c>
      <c>
        <f>(M267*21)/100</f>
      </c>
      <c t="s">
        <v>27</v>
      </c>
    </row>
    <row r="268" spans="1:5" ht="12.75">
      <c r="A268" s="35" t="s">
        <v>55</v>
      </c>
      <c r="E268" s="39" t="s">
        <v>1307</v>
      </c>
    </row>
    <row r="269" spans="1:5" ht="25.5">
      <c r="A269" s="35" t="s">
        <v>57</v>
      </c>
      <c r="E269" s="40" t="s">
        <v>1268</v>
      </c>
    </row>
    <row r="270" spans="1:5" ht="76.5">
      <c r="A270" t="s">
        <v>59</v>
      </c>
      <c r="E270" s="39" t="s">
        <v>1411</v>
      </c>
    </row>
    <row r="271" spans="1:16" ht="12.75">
      <c r="A271" t="s">
        <v>49</v>
      </c>
      <c s="34" t="s">
        <v>522</v>
      </c>
      <c s="34" t="s">
        <v>1321</v>
      </c>
      <c s="35" t="s">
        <v>86</v>
      </c>
      <c s="6" t="s">
        <v>1412</v>
      </c>
      <c s="36" t="s">
        <v>74</v>
      </c>
      <c s="37">
        <v>13</v>
      </c>
      <c s="36">
        <v>0</v>
      </c>
      <c s="36">
        <f>ROUND(G271*H271,6)</f>
      </c>
      <c r="L271" s="38">
        <v>0</v>
      </c>
      <c s="32">
        <f>ROUND(ROUND(L271,2)*ROUND(G271,3),2)</f>
      </c>
      <c s="36" t="s">
        <v>333</v>
      </c>
      <c>
        <f>(M271*21)/100</f>
      </c>
      <c t="s">
        <v>27</v>
      </c>
    </row>
    <row r="272" spans="1:5" ht="12.75">
      <c r="A272" s="35" t="s">
        <v>55</v>
      </c>
      <c r="E272" s="39" t="s">
        <v>1307</v>
      </c>
    </row>
    <row r="273" spans="1:5" ht="25.5">
      <c r="A273" s="35" t="s">
        <v>57</v>
      </c>
      <c r="E273" s="40" t="s">
        <v>1413</v>
      </c>
    </row>
    <row r="274" spans="1:5" ht="76.5">
      <c r="A274" t="s">
        <v>59</v>
      </c>
      <c r="E274" s="39" t="s">
        <v>1414</v>
      </c>
    </row>
    <row r="275" spans="1:16" ht="12.75">
      <c r="A275" t="s">
        <v>49</v>
      </c>
      <c s="34" t="s">
        <v>526</v>
      </c>
      <c s="34" t="s">
        <v>1321</v>
      </c>
      <c s="35" t="s">
        <v>90</v>
      </c>
      <c s="6" t="s">
        <v>1415</v>
      </c>
      <c s="36" t="s">
        <v>74</v>
      </c>
      <c s="37">
        <v>69</v>
      </c>
      <c s="36">
        <v>0</v>
      </c>
      <c s="36">
        <f>ROUND(G275*H275,6)</f>
      </c>
      <c r="L275" s="38">
        <v>0</v>
      </c>
      <c s="32">
        <f>ROUND(ROUND(L275,2)*ROUND(G275,3),2)</f>
      </c>
      <c s="36" t="s">
        <v>333</v>
      </c>
      <c>
        <f>(M275*21)/100</f>
      </c>
      <c t="s">
        <v>27</v>
      </c>
    </row>
    <row r="276" spans="1:5" ht="12.75">
      <c r="A276" s="35" t="s">
        <v>55</v>
      </c>
      <c r="E276" s="39" t="s">
        <v>1307</v>
      </c>
    </row>
    <row r="277" spans="1:5" ht="25.5">
      <c r="A277" s="35" t="s">
        <v>57</v>
      </c>
      <c r="E277" s="40" t="s">
        <v>1416</v>
      </c>
    </row>
    <row r="278" spans="1:5" ht="76.5">
      <c r="A278" t="s">
        <v>59</v>
      </c>
      <c r="E278" s="39" t="s">
        <v>1417</v>
      </c>
    </row>
    <row r="279" spans="1:16" ht="12.75">
      <c r="A279" t="s">
        <v>49</v>
      </c>
      <c s="34" t="s">
        <v>529</v>
      </c>
      <c s="34" t="s">
        <v>1418</v>
      </c>
      <c s="35" t="s">
        <v>5</v>
      </c>
      <c s="6" t="s">
        <v>1419</v>
      </c>
      <c s="36" t="s">
        <v>1248</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1420</v>
      </c>
    </row>
    <row r="282" spans="1:5" ht="25.5">
      <c r="A282" t="s">
        <v>59</v>
      </c>
      <c r="E282" s="39" t="s">
        <v>1421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1424</v>
      </c>
      <c r="E8" s="30" t="s">
        <v>1423</v>
      </c>
      <c r="J8" s="29">
        <f>0+J9+J50+J79+J232+J241+J330+J351</f>
      </c>
      <c s="29">
        <f>0+K9+K50+K79+K232+K241+K330+K351</f>
      </c>
      <c s="29">
        <f>0+L9+L50+L79+L232+L241+L330+L351</f>
      </c>
      <c s="29">
        <f>0+M9+M50+M79+M232+M241+M330+M351</f>
      </c>
    </row>
    <row r="9" spans="1:13" ht="12.75">
      <c r="A9" t="s">
        <v>46</v>
      </c>
      <c r="C9" s="31" t="s">
        <v>1425</v>
      </c>
      <c r="E9" s="33" t="s">
        <v>1426</v>
      </c>
      <c r="J9" s="32">
        <f>0</f>
      </c>
      <c s="32">
        <f>0</f>
      </c>
      <c s="32">
        <f>0+L10+L14+L18+L22+L26+L30+L34+L38+L42+L46</f>
      </c>
      <c s="32">
        <f>0+M10+M14+M18+M22+M26+M30+M34+M38+M42+M46</f>
      </c>
    </row>
    <row r="10" spans="1:16" ht="12.75">
      <c r="A10" t="s">
        <v>49</v>
      </c>
      <c s="34" t="s">
        <v>50</v>
      </c>
      <c s="34" t="s">
        <v>1427</v>
      </c>
      <c s="35" t="s">
        <v>5</v>
      </c>
      <c s="6" t="s">
        <v>1428</v>
      </c>
      <c s="36" t="s">
        <v>190</v>
      </c>
      <c s="37">
        <v>158</v>
      </c>
      <c s="36">
        <v>0</v>
      </c>
      <c s="36">
        <f>ROUND(G10*H10,6)</f>
      </c>
      <c r="L10" s="38">
        <v>0</v>
      </c>
      <c s="32">
        <f>ROUND(ROUND(L10,2)*ROUND(G10,3),2)</f>
      </c>
      <c s="36" t="s">
        <v>1429</v>
      </c>
      <c>
        <f>(M10*21)/100</f>
      </c>
      <c t="s">
        <v>27</v>
      </c>
    </row>
    <row r="11" spans="1:5" ht="12.75">
      <c r="A11" s="35" t="s">
        <v>55</v>
      </c>
      <c r="E11" s="39" t="s">
        <v>5</v>
      </c>
    </row>
    <row r="12" spans="1:5" ht="12.75">
      <c r="A12" s="35" t="s">
        <v>57</v>
      </c>
      <c r="E12" s="40" t="s">
        <v>1430</v>
      </c>
    </row>
    <row r="13" spans="1:5" ht="38.25">
      <c r="A13" t="s">
        <v>59</v>
      </c>
      <c r="E13" s="39" t="s">
        <v>1431</v>
      </c>
    </row>
    <row r="14" spans="1:16" ht="12.75">
      <c r="A14" t="s">
        <v>49</v>
      </c>
      <c s="34" t="s">
        <v>27</v>
      </c>
      <c s="34" t="s">
        <v>1432</v>
      </c>
      <c s="35" t="s">
        <v>5</v>
      </c>
      <c s="6" t="s">
        <v>1433</v>
      </c>
      <c s="36" t="s">
        <v>297</v>
      </c>
      <c s="37">
        <v>315</v>
      </c>
      <c s="36">
        <v>0</v>
      </c>
      <c s="36">
        <f>ROUND(G14*H14,6)</f>
      </c>
      <c r="L14" s="38">
        <v>0</v>
      </c>
      <c s="32">
        <f>ROUND(ROUND(L14,2)*ROUND(G14,3),2)</f>
      </c>
      <c s="36" t="s">
        <v>1429</v>
      </c>
      <c>
        <f>(M14*21)/100</f>
      </c>
      <c t="s">
        <v>27</v>
      </c>
    </row>
    <row r="15" spans="1:5" ht="12.75">
      <c r="A15" s="35" t="s">
        <v>55</v>
      </c>
      <c r="E15" s="39" t="s">
        <v>5</v>
      </c>
    </row>
    <row r="16" spans="1:5" ht="12.75">
      <c r="A16" s="35" t="s">
        <v>57</v>
      </c>
      <c r="E16" s="40" t="s">
        <v>1430</v>
      </c>
    </row>
    <row r="17" spans="1:5" ht="216.75">
      <c r="A17" t="s">
        <v>59</v>
      </c>
      <c r="E17" s="39" t="s">
        <v>1434</v>
      </c>
    </row>
    <row r="18" spans="1:16" ht="12.75">
      <c r="A18" t="s">
        <v>49</v>
      </c>
      <c s="34" t="s">
        <v>25</v>
      </c>
      <c s="34" t="s">
        <v>1435</v>
      </c>
      <c s="35" t="s">
        <v>5</v>
      </c>
      <c s="6" t="s">
        <v>1436</v>
      </c>
      <c s="36" t="s">
        <v>74</v>
      </c>
      <c s="37">
        <v>138</v>
      </c>
      <c s="36">
        <v>0</v>
      </c>
      <c s="36">
        <f>ROUND(G18*H18,6)</f>
      </c>
      <c r="L18" s="38">
        <v>0</v>
      </c>
      <c s="32">
        <f>ROUND(ROUND(L18,2)*ROUND(G18,3),2)</f>
      </c>
      <c s="36" t="s">
        <v>1429</v>
      </c>
      <c>
        <f>(M18*21)/100</f>
      </c>
      <c t="s">
        <v>27</v>
      </c>
    </row>
    <row r="19" spans="1:5" ht="12.75">
      <c r="A19" s="35" t="s">
        <v>55</v>
      </c>
      <c r="E19" s="39" t="s">
        <v>5</v>
      </c>
    </row>
    <row r="20" spans="1:5" ht="12.75">
      <c r="A20" s="35" t="s">
        <v>57</v>
      </c>
      <c r="E20" s="40" t="s">
        <v>1430</v>
      </c>
    </row>
    <row r="21" spans="1:5" ht="89.25">
      <c r="A21" t="s">
        <v>59</v>
      </c>
      <c r="E21" s="39" t="s">
        <v>1437</v>
      </c>
    </row>
    <row r="22" spans="1:16" ht="12.75">
      <c r="A22" t="s">
        <v>49</v>
      </c>
      <c s="34" t="s">
        <v>67</v>
      </c>
      <c s="34" t="s">
        <v>1438</v>
      </c>
      <c s="35" t="s">
        <v>5</v>
      </c>
      <c s="6" t="s">
        <v>1439</v>
      </c>
      <c s="36" t="s">
        <v>74</v>
      </c>
      <c s="37">
        <v>168</v>
      </c>
      <c s="36">
        <v>0</v>
      </c>
      <c s="36">
        <f>ROUND(G22*H22,6)</f>
      </c>
      <c r="L22" s="38">
        <v>0</v>
      </c>
      <c s="32">
        <f>ROUND(ROUND(L22,2)*ROUND(G22,3),2)</f>
      </c>
      <c s="36" t="s">
        <v>1429</v>
      </c>
      <c>
        <f>(M22*21)/100</f>
      </c>
      <c t="s">
        <v>27</v>
      </c>
    </row>
    <row r="23" spans="1:5" ht="12.75">
      <c r="A23" s="35" t="s">
        <v>55</v>
      </c>
      <c r="E23" s="39" t="s">
        <v>5</v>
      </c>
    </row>
    <row r="24" spans="1:5" ht="12.75">
      <c r="A24" s="35" t="s">
        <v>57</v>
      </c>
      <c r="E24" s="40" t="s">
        <v>1430</v>
      </c>
    </row>
    <row r="25" spans="1:5" ht="76.5">
      <c r="A25" t="s">
        <v>59</v>
      </c>
      <c r="E25" s="39" t="s">
        <v>1440</v>
      </c>
    </row>
    <row r="26" spans="1:16" ht="12.75">
      <c r="A26" t="s">
        <v>49</v>
      </c>
      <c s="34" t="s">
        <v>71</v>
      </c>
      <c s="34" t="s">
        <v>1441</v>
      </c>
      <c s="35" t="s">
        <v>5</v>
      </c>
      <c s="6" t="s">
        <v>1442</v>
      </c>
      <c s="36" t="s">
        <v>74</v>
      </c>
      <c s="37">
        <v>41</v>
      </c>
      <c s="36">
        <v>0</v>
      </c>
      <c s="36">
        <f>ROUND(G26*H26,6)</f>
      </c>
      <c r="L26" s="38">
        <v>0</v>
      </c>
      <c s="32">
        <f>ROUND(ROUND(L26,2)*ROUND(G26,3),2)</f>
      </c>
      <c s="36" t="s">
        <v>1429</v>
      </c>
      <c>
        <f>(M26*21)/100</f>
      </c>
      <c t="s">
        <v>27</v>
      </c>
    </row>
    <row r="27" spans="1:5" ht="12.75">
      <c r="A27" s="35" t="s">
        <v>55</v>
      </c>
      <c r="E27" s="39" t="s">
        <v>5</v>
      </c>
    </row>
    <row r="28" spans="1:5" ht="12.75">
      <c r="A28" s="35" t="s">
        <v>57</v>
      </c>
      <c r="E28" s="40" t="s">
        <v>1430</v>
      </c>
    </row>
    <row r="29" spans="1:5" ht="76.5">
      <c r="A29" t="s">
        <v>59</v>
      </c>
      <c r="E29" s="39" t="s">
        <v>1443</v>
      </c>
    </row>
    <row r="30" spans="1:16" ht="12.75">
      <c r="A30" t="s">
        <v>49</v>
      </c>
      <c s="34" t="s">
        <v>26</v>
      </c>
      <c s="34" t="s">
        <v>1444</v>
      </c>
      <c s="35" t="s">
        <v>5</v>
      </c>
      <c s="6" t="s">
        <v>1445</v>
      </c>
      <c s="36" t="s">
        <v>74</v>
      </c>
      <c s="37">
        <v>4</v>
      </c>
      <c s="36">
        <v>0</v>
      </c>
      <c s="36">
        <f>ROUND(G30*H30,6)</f>
      </c>
      <c r="L30" s="38">
        <v>0</v>
      </c>
      <c s="32">
        <f>ROUND(ROUND(L30,2)*ROUND(G30,3),2)</f>
      </c>
      <c s="36" t="s">
        <v>1429</v>
      </c>
      <c>
        <f>(M30*21)/100</f>
      </c>
      <c t="s">
        <v>27</v>
      </c>
    </row>
    <row r="31" spans="1:5" ht="12.75">
      <c r="A31" s="35" t="s">
        <v>55</v>
      </c>
      <c r="E31" s="39" t="s">
        <v>5</v>
      </c>
    </row>
    <row r="32" spans="1:5" ht="12.75">
      <c r="A32" s="35" t="s">
        <v>57</v>
      </c>
      <c r="E32" s="40" t="s">
        <v>1430</v>
      </c>
    </row>
    <row r="33" spans="1:5" ht="76.5">
      <c r="A33" t="s">
        <v>59</v>
      </c>
      <c r="E33" s="39" t="s">
        <v>1446</v>
      </c>
    </row>
    <row r="34" spans="1:16" ht="12.75">
      <c r="A34" t="s">
        <v>49</v>
      </c>
      <c s="34" t="s">
        <v>80</v>
      </c>
      <c s="34" t="s">
        <v>1447</v>
      </c>
      <c s="35" t="s">
        <v>5</v>
      </c>
      <c s="6" t="s">
        <v>1448</v>
      </c>
      <c s="36" t="s">
        <v>53</v>
      </c>
      <c s="37">
        <v>4</v>
      </c>
      <c s="36">
        <v>0</v>
      </c>
      <c s="36">
        <f>ROUND(G34*H34,6)</f>
      </c>
      <c r="L34" s="38">
        <v>0</v>
      </c>
      <c s="32">
        <f>ROUND(ROUND(L34,2)*ROUND(G34,3),2)</f>
      </c>
      <c s="36" t="s">
        <v>1429</v>
      </c>
      <c>
        <f>(M34*21)/100</f>
      </c>
      <c t="s">
        <v>27</v>
      </c>
    </row>
    <row r="35" spans="1:5" ht="12.75">
      <c r="A35" s="35" t="s">
        <v>55</v>
      </c>
      <c r="E35" s="39" t="s">
        <v>5</v>
      </c>
    </row>
    <row r="36" spans="1:5" ht="12.75">
      <c r="A36" s="35" t="s">
        <v>57</v>
      </c>
      <c r="E36" s="40" t="s">
        <v>1430</v>
      </c>
    </row>
    <row r="37" spans="1:5" ht="89.25">
      <c r="A37" t="s">
        <v>59</v>
      </c>
      <c r="E37" s="39" t="s">
        <v>1449</v>
      </c>
    </row>
    <row r="38" spans="1:16" ht="12.75">
      <c r="A38" t="s">
        <v>49</v>
      </c>
      <c s="34" t="s">
        <v>86</v>
      </c>
      <c s="34" t="s">
        <v>1450</v>
      </c>
      <c s="35" t="s">
        <v>5</v>
      </c>
      <c s="6" t="s">
        <v>1451</v>
      </c>
      <c s="36" t="s">
        <v>74</v>
      </c>
      <c s="37">
        <v>59</v>
      </c>
      <c s="36">
        <v>0</v>
      </c>
      <c s="36">
        <f>ROUND(G38*H38,6)</f>
      </c>
      <c r="L38" s="38">
        <v>0</v>
      </c>
      <c s="32">
        <f>ROUND(ROUND(L38,2)*ROUND(G38,3),2)</f>
      </c>
      <c s="36" t="s">
        <v>1429</v>
      </c>
      <c>
        <f>(M38*21)/100</f>
      </c>
      <c t="s">
        <v>27</v>
      </c>
    </row>
    <row r="39" spans="1:5" ht="12.75">
      <c r="A39" s="35" t="s">
        <v>55</v>
      </c>
      <c r="E39" s="39" t="s">
        <v>5</v>
      </c>
    </row>
    <row r="40" spans="1:5" ht="12.75">
      <c r="A40" s="35" t="s">
        <v>57</v>
      </c>
      <c r="E40" s="40" t="s">
        <v>1430</v>
      </c>
    </row>
    <row r="41" spans="1:5" ht="114.75">
      <c r="A41" t="s">
        <v>59</v>
      </c>
      <c r="E41" s="39" t="s">
        <v>1452</v>
      </c>
    </row>
    <row r="42" spans="1:16" ht="25.5">
      <c r="A42" t="s">
        <v>49</v>
      </c>
      <c s="34" t="s">
        <v>90</v>
      </c>
      <c s="34" t="s">
        <v>1453</v>
      </c>
      <c s="35" t="s">
        <v>5</v>
      </c>
      <c s="6" t="s">
        <v>1454</v>
      </c>
      <c s="36" t="s">
        <v>190</v>
      </c>
      <c s="37">
        <v>316</v>
      </c>
      <c s="36">
        <v>0</v>
      </c>
      <c s="36">
        <f>ROUND(G42*H42,6)</f>
      </c>
      <c r="L42" s="38">
        <v>0</v>
      </c>
      <c s="32">
        <f>ROUND(ROUND(L42,2)*ROUND(G42,3),2)</f>
      </c>
      <c s="36" t="s">
        <v>1429</v>
      </c>
      <c>
        <f>(M42*21)/100</f>
      </c>
      <c t="s">
        <v>27</v>
      </c>
    </row>
    <row r="43" spans="1:5" ht="12.75">
      <c r="A43" s="35" t="s">
        <v>55</v>
      </c>
      <c r="E43" s="39" t="s">
        <v>5</v>
      </c>
    </row>
    <row r="44" spans="1:5" ht="12.75">
      <c r="A44" s="35" t="s">
        <v>57</v>
      </c>
      <c r="E44" s="40" t="s">
        <v>1455</v>
      </c>
    </row>
    <row r="45" spans="1:5" ht="89.25">
      <c r="A45" t="s">
        <v>59</v>
      </c>
      <c r="E45" s="39" t="s">
        <v>1456</v>
      </c>
    </row>
    <row r="46" spans="1:16" ht="12.75">
      <c r="A46" t="s">
        <v>49</v>
      </c>
      <c s="34" t="s">
        <v>94</v>
      </c>
      <c s="34" t="s">
        <v>1457</v>
      </c>
      <c s="35" t="s">
        <v>5</v>
      </c>
      <c s="6" t="s">
        <v>1458</v>
      </c>
      <c s="36" t="s">
        <v>74</v>
      </c>
      <c s="37">
        <v>59</v>
      </c>
      <c s="36">
        <v>0</v>
      </c>
      <c s="36">
        <f>ROUND(G46*H46,6)</f>
      </c>
      <c r="L46" s="38">
        <v>0</v>
      </c>
      <c s="32">
        <f>ROUND(ROUND(L46,2)*ROUND(G46,3),2)</f>
      </c>
      <c s="36" t="s">
        <v>1429</v>
      </c>
      <c>
        <f>(M46*21)/100</f>
      </c>
      <c t="s">
        <v>27</v>
      </c>
    </row>
    <row r="47" spans="1:5" ht="12.75">
      <c r="A47" s="35" t="s">
        <v>55</v>
      </c>
      <c r="E47" s="39" t="s">
        <v>5</v>
      </c>
    </row>
    <row r="48" spans="1:5" ht="12.75">
      <c r="A48" s="35" t="s">
        <v>57</v>
      </c>
      <c r="E48" s="40" t="s">
        <v>1459</v>
      </c>
    </row>
    <row r="49" spans="1:5" ht="76.5">
      <c r="A49" t="s">
        <v>59</v>
      </c>
      <c r="E49" s="39" t="s">
        <v>1460</v>
      </c>
    </row>
    <row r="50" spans="1:13" ht="12.75">
      <c r="A50" t="s">
        <v>46</v>
      </c>
      <c r="C50" s="31" t="s">
        <v>1461</v>
      </c>
      <c r="E50" s="33" t="s">
        <v>1462</v>
      </c>
      <c r="J50" s="32">
        <f>0</f>
      </c>
      <c s="32">
        <f>0</f>
      </c>
      <c s="32">
        <f>0+L51+L55+L59+L63+L67+L71+L75</f>
      </c>
      <c s="32">
        <f>0+M51+M55+M59+M63+M67+M71+M75</f>
      </c>
    </row>
    <row r="51" spans="1:16" ht="25.5">
      <c r="A51" t="s">
        <v>49</v>
      </c>
      <c s="34" t="s">
        <v>98</v>
      </c>
      <c s="34" t="s">
        <v>1463</v>
      </c>
      <c s="35" t="s">
        <v>5</v>
      </c>
      <c s="6" t="s">
        <v>1464</v>
      </c>
      <c s="36" t="s">
        <v>74</v>
      </c>
      <c s="37">
        <v>4</v>
      </c>
      <c s="36">
        <v>0</v>
      </c>
      <c s="36">
        <f>ROUND(G51*H51,6)</f>
      </c>
      <c r="L51" s="38">
        <v>0</v>
      </c>
      <c s="32">
        <f>ROUND(ROUND(L51,2)*ROUND(G51,3),2)</f>
      </c>
      <c s="36" t="s">
        <v>1429</v>
      </c>
      <c>
        <f>(M51*21)/100</f>
      </c>
      <c t="s">
        <v>27</v>
      </c>
    </row>
    <row r="52" spans="1:5" ht="12.75">
      <c r="A52" s="35" t="s">
        <v>55</v>
      </c>
      <c r="E52" s="39" t="s">
        <v>5</v>
      </c>
    </row>
    <row r="53" spans="1:5" ht="12.75">
      <c r="A53" s="35" t="s">
        <v>57</v>
      </c>
      <c r="E53" s="40" t="s">
        <v>1430</v>
      </c>
    </row>
    <row r="54" spans="1:5" ht="102">
      <c r="A54" t="s">
        <v>59</v>
      </c>
      <c r="E54" s="39" t="s">
        <v>1465</v>
      </c>
    </row>
    <row r="55" spans="1:16" ht="12.75">
      <c r="A55" t="s">
        <v>49</v>
      </c>
      <c s="34" t="s">
        <v>102</v>
      </c>
      <c s="34" t="s">
        <v>1466</v>
      </c>
      <c s="35" t="s">
        <v>5</v>
      </c>
      <c s="6" t="s">
        <v>1467</v>
      </c>
      <c s="36" t="s">
        <v>74</v>
      </c>
      <c s="37">
        <v>37</v>
      </c>
      <c s="36">
        <v>0</v>
      </c>
      <c s="36">
        <f>ROUND(G55*H55,6)</f>
      </c>
      <c r="L55" s="38">
        <v>0</v>
      </c>
      <c s="32">
        <f>ROUND(ROUND(L55,2)*ROUND(G55,3),2)</f>
      </c>
      <c s="36" t="s">
        <v>1429</v>
      </c>
      <c>
        <f>(M55*21)/100</f>
      </c>
      <c t="s">
        <v>27</v>
      </c>
    </row>
    <row r="56" spans="1:5" ht="12.75">
      <c r="A56" s="35" t="s">
        <v>55</v>
      </c>
      <c r="E56" s="39" t="s">
        <v>5</v>
      </c>
    </row>
    <row r="57" spans="1:5" ht="12.75">
      <c r="A57" s="35" t="s">
        <v>57</v>
      </c>
      <c r="E57" s="40" t="s">
        <v>1430</v>
      </c>
    </row>
    <row r="58" spans="1:5" ht="102">
      <c r="A58" t="s">
        <v>59</v>
      </c>
      <c r="E58" s="39" t="s">
        <v>1465</v>
      </c>
    </row>
    <row r="59" spans="1:16" ht="12.75">
      <c r="A59" t="s">
        <v>49</v>
      </c>
      <c s="34" t="s">
        <v>105</v>
      </c>
      <c s="34" t="s">
        <v>1468</v>
      </c>
      <c s="35" t="s">
        <v>5</v>
      </c>
      <c s="6" t="s">
        <v>1469</v>
      </c>
      <c s="36" t="s">
        <v>74</v>
      </c>
      <c s="37">
        <v>11</v>
      </c>
      <c s="36">
        <v>0</v>
      </c>
      <c s="36">
        <f>ROUND(G59*H59,6)</f>
      </c>
      <c r="L59" s="38">
        <v>0</v>
      </c>
      <c s="32">
        <f>ROUND(ROUND(L59,2)*ROUND(G59,3),2)</f>
      </c>
      <c s="36" t="s">
        <v>1429</v>
      </c>
      <c>
        <f>(M59*21)/100</f>
      </c>
      <c t="s">
        <v>27</v>
      </c>
    </row>
    <row r="60" spans="1:5" ht="12.75">
      <c r="A60" s="35" t="s">
        <v>55</v>
      </c>
      <c r="E60" s="39" t="s">
        <v>5</v>
      </c>
    </row>
    <row r="61" spans="1:5" ht="12.75">
      <c r="A61" s="35" t="s">
        <v>57</v>
      </c>
      <c r="E61" s="40" t="s">
        <v>1430</v>
      </c>
    </row>
    <row r="62" spans="1:5" ht="102">
      <c r="A62" t="s">
        <v>59</v>
      </c>
      <c r="E62" s="39" t="s">
        <v>1470</v>
      </c>
    </row>
    <row r="63" spans="1:16" ht="12.75">
      <c r="A63" t="s">
        <v>49</v>
      </c>
      <c s="34" t="s">
        <v>109</v>
      </c>
      <c s="34" t="s">
        <v>1471</v>
      </c>
      <c s="35" t="s">
        <v>5</v>
      </c>
      <c s="6" t="s">
        <v>1472</v>
      </c>
      <c s="36" t="s">
        <v>74</v>
      </c>
      <c s="37">
        <v>1</v>
      </c>
      <c s="36">
        <v>0</v>
      </c>
      <c s="36">
        <f>ROUND(G63*H63,6)</f>
      </c>
      <c r="L63" s="38">
        <v>0</v>
      </c>
      <c s="32">
        <f>ROUND(ROUND(L63,2)*ROUND(G63,3),2)</f>
      </c>
      <c s="36" t="s">
        <v>1429</v>
      </c>
      <c>
        <f>(M63*21)/100</f>
      </c>
      <c t="s">
        <v>27</v>
      </c>
    </row>
    <row r="64" spans="1:5" ht="12.75">
      <c r="A64" s="35" t="s">
        <v>55</v>
      </c>
      <c r="E64" s="39" t="s">
        <v>5</v>
      </c>
    </row>
    <row r="65" spans="1:5" ht="12.75">
      <c r="A65" s="35" t="s">
        <v>57</v>
      </c>
      <c r="E65" s="40" t="s">
        <v>1430</v>
      </c>
    </row>
    <row r="66" spans="1:5" ht="102">
      <c r="A66" t="s">
        <v>59</v>
      </c>
      <c r="E66" s="39" t="s">
        <v>1470</v>
      </c>
    </row>
    <row r="67" spans="1:16" ht="12.75">
      <c r="A67" t="s">
        <v>49</v>
      </c>
      <c s="34" t="s">
        <v>113</v>
      </c>
      <c s="34" t="s">
        <v>1473</v>
      </c>
      <c s="35" t="s">
        <v>5</v>
      </c>
      <c s="6" t="s">
        <v>1474</v>
      </c>
      <c s="36" t="s">
        <v>74</v>
      </c>
      <c s="37">
        <v>2</v>
      </c>
      <c s="36">
        <v>0</v>
      </c>
      <c s="36">
        <f>ROUND(G67*H67,6)</f>
      </c>
      <c r="L67" s="38">
        <v>0</v>
      </c>
      <c s="32">
        <f>ROUND(ROUND(L67,2)*ROUND(G67,3),2)</f>
      </c>
      <c s="36" t="s">
        <v>1429</v>
      </c>
      <c>
        <f>(M67*21)/100</f>
      </c>
      <c t="s">
        <v>27</v>
      </c>
    </row>
    <row r="68" spans="1:5" ht="12.75">
      <c r="A68" s="35" t="s">
        <v>55</v>
      </c>
      <c r="E68" s="39" t="s">
        <v>5</v>
      </c>
    </row>
    <row r="69" spans="1:5" ht="12.75">
      <c r="A69" s="35" t="s">
        <v>57</v>
      </c>
      <c r="E69" s="40" t="s">
        <v>1430</v>
      </c>
    </row>
    <row r="70" spans="1:5" ht="102">
      <c r="A70" t="s">
        <v>59</v>
      </c>
      <c r="E70" s="39" t="s">
        <v>1470</v>
      </c>
    </row>
    <row r="71" spans="1:16" ht="25.5">
      <c r="A71" t="s">
        <v>49</v>
      </c>
      <c s="34" t="s">
        <v>117</v>
      </c>
      <c s="34" t="s">
        <v>1475</v>
      </c>
      <c s="35" t="s">
        <v>5</v>
      </c>
      <c s="6" t="s">
        <v>1476</v>
      </c>
      <c s="36" t="s">
        <v>190</v>
      </c>
      <c s="37">
        <v>55</v>
      </c>
      <c s="36">
        <v>0</v>
      </c>
      <c s="36">
        <f>ROUND(G71*H71,6)</f>
      </c>
      <c r="L71" s="38">
        <v>0</v>
      </c>
      <c s="32">
        <f>ROUND(ROUND(L71,2)*ROUND(G71,3),2)</f>
      </c>
      <c s="36" t="s">
        <v>1429</v>
      </c>
      <c>
        <f>(M71*21)/100</f>
      </c>
      <c t="s">
        <v>27</v>
      </c>
    </row>
    <row r="72" spans="1:5" ht="12.75">
      <c r="A72" s="35" t="s">
        <v>55</v>
      </c>
      <c r="E72" s="39" t="s">
        <v>5</v>
      </c>
    </row>
    <row r="73" spans="1:5" ht="12.75">
      <c r="A73" s="35" t="s">
        <v>57</v>
      </c>
      <c r="E73" s="40" t="s">
        <v>1477</v>
      </c>
    </row>
    <row r="74" spans="1:5" ht="102">
      <c r="A74" t="s">
        <v>59</v>
      </c>
      <c r="E74" s="39" t="s">
        <v>1478</v>
      </c>
    </row>
    <row r="75" spans="1:16" ht="25.5">
      <c r="A75" t="s">
        <v>49</v>
      </c>
      <c s="34" t="s">
        <v>123</v>
      </c>
      <c s="34" t="s">
        <v>1457</v>
      </c>
      <c s="35" t="s">
        <v>5</v>
      </c>
      <c s="6" t="s">
        <v>1479</v>
      </c>
      <c s="36" t="s">
        <v>74</v>
      </c>
      <c s="37">
        <v>59</v>
      </c>
      <c s="36">
        <v>0</v>
      </c>
      <c s="36">
        <f>ROUND(G75*H75,6)</f>
      </c>
      <c r="L75" s="38">
        <v>0</v>
      </c>
      <c s="32">
        <f>ROUND(ROUND(L75,2)*ROUND(G75,3),2)</f>
      </c>
      <c s="36" t="s">
        <v>1429</v>
      </c>
      <c>
        <f>(M75*21)/100</f>
      </c>
      <c t="s">
        <v>27</v>
      </c>
    </row>
    <row r="76" spans="1:5" ht="12.75">
      <c r="A76" s="35" t="s">
        <v>55</v>
      </c>
      <c r="E76" s="39" t="s">
        <v>5</v>
      </c>
    </row>
    <row r="77" spans="1:5" ht="25.5">
      <c r="A77" s="35" t="s">
        <v>57</v>
      </c>
      <c r="E77" s="40" t="s">
        <v>1480</v>
      </c>
    </row>
    <row r="78" spans="1:5" ht="76.5">
      <c r="A78" t="s">
        <v>59</v>
      </c>
      <c r="E78" s="39" t="s">
        <v>1460</v>
      </c>
    </row>
    <row r="79" spans="1:13" ht="12.75">
      <c r="A79" t="s">
        <v>46</v>
      </c>
      <c r="C79" s="31" t="s">
        <v>1481</v>
      </c>
      <c r="E79" s="33" t="s">
        <v>1482</v>
      </c>
      <c r="J79" s="32">
        <f>0</f>
      </c>
      <c s="32">
        <f>0</f>
      </c>
      <c s="32">
        <f>0+L80+L84+L88+L92+L96+L100+L104+L108+L112+L116+L120+L124+L128+L132+L136+L140+L144+L148+L152+L156+L160+L164+L168+L172+L176+L180+L184+L188+L192+L196+L200+L204+L208+L212+L216+L220+L224+L228</f>
      </c>
      <c s="32">
        <f>0+M80+M84+M88+M92+M96+M100+M104+M108+M112+M116+M120+M124+M128+M132+M136+M140+M144+M148+M152+M156+M160+M164+M168+M172+M176+M180+M184+M188+M192+M196+M200+M204+M208+M212+M216+M220+M224+M228</f>
      </c>
    </row>
    <row r="80" spans="1:16" ht="12.75">
      <c r="A80" t="s">
        <v>49</v>
      </c>
      <c s="34" t="s">
        <v>127</v>
      </c>
      <c s="34" t="s">
        <v>1483</v>
      </c>
      <c s="35" t="s">
        <v>5</v>
      </c>
      <c s="6" t="s">
        <v>1484</v>
      </c>
      <c s="36" t="s">
        <v>74</v>
      </c>
      <c s="37">
        <v>8</v>
      </c>
      <c s="36">
        <v>0</v>
      </c>
      <c s="36">
        <f>ROUND(G80*H80,6)</f>
      </c>
      <c r="L80" s="38">
        <v>0</v>
      </c>
      <c s="32">
        <f>ROUND(ROUND(L80,2)*ROUND(G80,3),2)</f>
      </c>
      <c s="36" t="s">
        <v>1429</v>
      </c>
      <c>
        <f>(M80*21)/100</f>
      </c>
      <c t="s">
        <v>27</v>
      </c>
    </row>
    <row r="81" spans="1:5" ht="12.75">
      <c r="A81" s="35" t="s">
        <v>55</v>
      </c>
      <c r="E81" s="39" t="s">
        <v>5</v>
      </c>
    </row>
    <row r="82" spans="1:5" ht="12.75">
      <c r="A82" s="35" t="s">
        <v>57</v>
      </c>
      <c r="E82" s="40" t="s">
        <v>1485</v>
      </c>
    </row>
    <row r="83" spans="1:5" ht="89.25">
      <c r="A83" t="s">
        <v>59</v>
      </c>
      <c r="E83" s="39" t="s">
        <v>1486</v>
      </c>
    </row>
    <row r="84" spans="1:16" ht="12.75">
      <c r="A84" t="s">
        <v>49</v>
      </c>
      <c s="34" t="s">
        <v>132</v>
      </c>
      <c s="34" t="s">
        <v>1487</v>
      </c>
      <c s="35" t="s">
        <v>5</v>
      </c>
      <c s="6" t="s">
        <v>1488</v>
      </c>
      <c s="36" t="s">
        <v>74</v>
      </c>
      <c s="37">
        <v>58</v>
      </c>
      <c s="36">
        <v>0</v>
      </c>
      <c s="36">
        <f>ROUND(G84*H84,6)</f>
      </c>
      <c r="L84" s="38">
        <v>0</v>
      </c>
      <c s="32">
        <f>ROUND(ROUND(L84,2)*ROUND(G84,3),2)</f>
      </c>
      <c s="36" t="s">
        <v>1429</v>
      </c>
      <c>
        <f>(M84*21)/100</f>
      </c>
      <c t="s">
        <v>27</v>
      </c>
    </row>
    <row r="85" spans="1:5" ht="12.75">
      <c r="A85" s="35" t="s">
        <v>55</v>
      </c>
      <c r="E85" s="39" t="s">
        <v>5</v>
      </c>
    </row>
    <row r="86" spans="1:5" ht="12.75">
      <c r="A86" s="35" t="s">
        <v>57</v>
      </c>
      <c r="E86" s="40" t="s">
        <v>1485</v>
      </c>
    </row>
    <row r="87" spans="1:5" ht="89.25">
      <c r="A87" t="s">
        <v>59</v>
      </c>
      <c r="E87" s="39" t="s">
        <v>1486</v>
      </c>
    </row>
    <row r="88" spans="1:16" ht="25.5">
      <c r="A88" t="s">
        <v>49</v>
      </c>
      <c s="34" t="s">
        <v>136</v>
      </c>
      <c s="34" t="s">
        <v>1489</v>
      </c>
      <c s="35" t="s">
        <v>5</v>
      </c>
      <c s="6" t="s">
        <v>1490</v>
      </c>
      <c s="36" t="s">
        <v>74</v>
      </c>
      <c s="37">
        <v>66</v>
      </c>
      <c s="36">
        <v>0</v>
      </c>
      <c s="36">
        <f>ROUND(G88*H88,6)</f>
      </c>
      <c r="L88" s="38">
        <v>0</v>
      </c>
      <c s="32">
        <f>ROUND(ROUND(L88,2)*ROUND(G88,3),2)</f>
      </c>
      <c s="36" t="s">
        <v>333</v>
      </c>
      <c>
        <f>(M88*21)/100</f>
      </c>
      <c t="s">
        <v>27</v>
      </c>
    </row>
    <row r="89" spans="1:5" ht="12.75">
      <c r="A89" s="35" t="s">
        <v>55</v>
      </c>
      <c r="E89" s="39" t="s">
        <v>5</v>
      </c>
    </row>
    <row r="90" spans="1:5" ht="12.75">
      <c r="A90" s="35" t="s">
        <v>57</v>
      </c>
      <c r="E90" s="40" t="s">
        <v>1485</v>
      </c>
    </row>
    <row r="91" spans="1:5" ht="89.25">
      <c r="A91" t="s">
        <v>59</v>
      </c>
      <c r="E91" s="39" t="s">
        <v>1491</v>
      </c>
    </row>
    <row r="92" spans="1:16" ht="12.75">
      <c r="A92" t="s">
        <v>49</v>
      </c>
      <c s="34" t="s">
        <v>140</v>
      </c>
      <c s="34" t="s">
        <v>1492</v>
      </c>
      <c s="35" t="s">
        <v>5</v>
      </c>
      <c s="6" t="s">
        <v>1493</v>
      </c>
      <c s="36" t="s">
        <v>74</v>
      </c>
      <c s="37">
        <v>66</v>
      </c>
      <c s="36">
        <v>0</v>
      </c>
      <c s="36">
        <f>ROUND(G92*H92,6)</f>
      </c>
      <c r="L92" s="38">
        <v>0</v>
      </c>
      <c s="32">
        <f>ROUND(ROUND(L92,2)*ROUND(G92,3),2)</f>
      </c>
      <c s="36" t="s">
        <v>1429</v>
      </c>
      <c>
        <f>(M92*21)/100</f>
      </c>
      <c t="s">
        <v>27</v>
      </c>
    </row>
    <row r="93" spans="1:5" ht="12.75">
      <c r="A93" s="35" t="s">
        <v>55</v>
      </c>
      <c r="E93" s="39" t="s">
        <v>5</v>
      </c>
    </row>
    <row r="94" spans="1:5" ht="12.75">
      <c r="A94" s="35" t="s">
        <v>57</v>
      </c>
      <c r="E94" s="40" t="s">
        <v>1485</v>
      </c>
    </row>
    <row r="95" spans="1:5" ht="89.25">
      <c r="A95" t="s">
        <v>59</v>
      </c>
      <c r="E95" s="39" t="s">
        <v>1494</v>
      </c>
    </row>
    <row r="96" spans="1:16" ht="12.75">
      <c r="A96" t="s">
        <v>49</v>
      </c>
      <c s="34" t="s">
        <v>143</v>
      </c>
      <c s="34" t="s">
        <v>1495</v>
      </c>
      <c s="35" t="s">
        <v>5</v>
      </c>
      <c s="6" t="s">
        <v>1496</v>
      </c>
      <c s="36" t="s">
        <v>74</v>
      </c>
      <c s="37">
        <v>16</v>
      </c>
      <c s="36">
        <v>0</v>
      </c>
      <c s="36">
        <f>ROUND(G96*H96,6)</f>
      </c>
      <c r="L96" s="38">
        <v>0</v>
      </c>
      <c s="32">
        <f>ROUND(ROUND(L96,2)*ROUND(G96,3),2)</f>
      </c>
      <c s="36" t="s">
        <v>1429</v>
      </c>
      <c>
        <f>(M96*21)/100</f>
      </c>
      <c t="s">
        <v>27</v>
      </c>
    </row>
    <row r="97" spans="1:5" ht="12.75">
      <c r="A97" s="35" t="s">
        <v>55</v>
      </c>
      <c r="E97" s="39" t="s">
        <v>5</v>
      </c>
    </row>
    <row r="98" spans="1:5" ht="12.75">
      <c r="A98" s="35" t="s">
        <v>57</v>
      </c>
      <c r="E98" s="40" t="s">
        <v>1485</v>
      </c>
    </row>
    <row r="99" spans="1:5" ht="89.25">
      <c r="A99" t="s">
        <v>59</v>
      </c>
      <c r="E99" s="39" t="s">
        <v>1497</v>
      </c>
    </row>
    <row r="100" spans="1:16" ht="12.75">
      <c r="A100" t="s">
        <v>49</v>
      </c>
      <c s="34" t="s">
        <v>147</v>
      </c>
      <c s="34" t="s">
        <v>1498</v>
      </c>
      <c s="35" t="s">
        <v>5</v>
      </c>
      <c s="6" t="s">
        <v>1499</v>
      </c>
      <c s="36" t="s">
        <v>74</v>
      </c>
      <c s="37">
        <v>32</v>
      </c>
      <c s="36">
        <v>0</v>
      </c>
      <c s="36">
        <f>ROUND(G100*H100,6)</f>
      </c>
      <c r="L100" s="38">
        <v>0</v>
      </c>
      <c s="32">
        <f>ROUND(ROUND(L100,2)*ROUND(G100,3),2)</f>
      </c>
      <c s="36" t="s">
        <v>1429</v>
      </c>
      <c>
        <f>(M100*21)/100</f>
      </c>
      <c t="s">
        <v>27</v>
      </c>
    </row>
    <row r="101" spans="1:5" ht="12.75">
      <c r="A101" s="35" t="s">
        <v>55</v>
      </c>
      <c r="E101" s="39" t="s">
        <v>5</v>
      </c>
    </row>
    <row r="102" spans="1:5" ht="12.75">
      <c r="A102" s="35" t="s">
        <v>57</v>
      </c>
      <c r="E102" s="40" t="s">
        <v>1485</v>
      </c>
    </row>
    <row r="103" spans="1:5" ht="89.25">
      <c r="A103" t="s">
        <v>59</v>
      </c>
      <c r="E103" s="39" t="s">
        <v>1500</v>
      </c>
    </row>
    <row r="104" spans="1:16" ht="12.75">
      <c r="A104" t="s">
        <v>49</v>
      </c>
      <c s="34" t="s">
        <v>151</v>
      </c>
      <c s="34" t="s">
        <v>1501</v>
      </c>
      <c s="35" t="s">
        <v>5</v>
      </c>
      <c s="6" t="s">
        <v>1502</v>
      </c>
      <c s="36" t="s">
        <v>74</v>
      </c>
      <c s="37">
        <v>530</v>
      </c>
      <c s="36">
        <v>0</v>
      </c>
      <c s="36">
        <f>ROUND(G104*H104,6)</f>
      </c>
      <c r="L104" s="38">
        <v>0</v>
      </c>
      <c s="32">
        <f>ROUND(ROUND(L104,2)*ROUND(G104,3),2)</f>
      </c>
      <c s="36" t="s">
        <v>1429</v>
      </c>
      <c>
        <f>(M104*21)/100</f>
      </c>
      <c t="s">
        <v>27</v>
      </c>
    </row>
    <row r="105" spans="1:5" ht="12.75">
      <c r="A105" s="35" t="s">
        <v>55</v>
      </c>
      <c r="E105" s="39" t="s">
        <v>5</v>
      </c>
    </row>
    <row r="106" spans="1:5" ht="12.75">
      <c r="A106" s="35" t="s">
        <v>57</v>
      </c>
      <c r="E106" s="40" t="s">
        <v>1485</v>
      </c>
    </row>
    <row r="107" spans="1:5" ht="102">
      <c r="A107" t="s">
        <v>59</v>
      </c>
      <c r="E107" s="39" t="s">
        <v>1503</v>
      </c>
    </row>
    <row r="108" spans="1:16" ht="12.75">
      <c r="A108" t="s">
        <v>49</v>
      </c>
      <c s="34" t="s">
        <v>155</v>
      </c>
      <c s="34" t="s">
        <v>1504</v>
      </c>
      <c s="35" t="s">
        <v>5</v>
      </c>
      <c s="6" t="s">
        <v>1505</v>
      </c>
      <c s="36" t="s">
        <v>74</v>
      </c>
      <c s="37">
        <v>4</v>
      </c>
      <c s="36">
        <v>0</v>
      </c>
      <c s="36">
        <f>ROUND(G108*H108,6)</f>
      </c>
      <c r="L108" s="38">
        <v>0</v>
      </c>
      <c s="32">
        <f>ROUND(ROUND(L108,2)*ROUND(G108,3),2)</f>
      </c>
      <c s="36" t="s">
        <v>1429</v>
      </c>
      <c>
        <f>(M108*21)/100</f>
      </c>
      <c t="s">
        <v>27</v>
      </c>
    </row>
    <row r="109" spans="1:5" ht="12.75">
      <c r="A109" s="35" t="s">
        <v>55</v>
      </c>
      <c r="E109" s="39" t="s">
        <v>5</v>
      </c>
    </row>
    <row r="110" spans="1:5" ht="12.75">
      <c r="A110" s="35" t="s">
        <v>57</v>
      </c>
      <c r="E110" s="40" t="s">
        <v>1485</v>
      </c>
    </row>
    <row r="111" spans="1:5" ht="102">
      <c r="A111" t="s">
        <v>59</v>
      </c>
      <c r="E111" s="39" t="s">
        <v>1503</v>
      </c>
    </row>
    <row r="112" spans="1:16" ht="12.75">
      <c r="A112" t="s">
        <v>49</v>
      </c>
      <c s="34" t="s">
        <v>159</v>
      </c>
      <c s="34" t="s">
        <v>1506</v>
      </c>
      <c s="35" t="s">
        <v>5</v>
      </c>
      <c s="6" t="s">
        <v>1507</v>
      </c>
      <c s="36" t="s">
        <v>74</v>
      </c>
      <c s="37">
        <v>8</v>
      </c>
      <c s="36">
        <v>0</v>
      </c>
      <c s="36">
        <f>ROUND(G112*H112,6)</f>
      </c>
      <c r="L112" s="38">
        <v>0</v>
      </c>
      <c s="32">
        <f>ROUND(ROUND(L112,2)*ROUND(G112,3),2)</f>
      </c>
      <c s="36" t="s">
        <v>1429</v>
      </c>
      <c>
        <f>(M112*21)/100</f>
      </c>
      <c t="s">
        <v>27</v>
      </c>
    </row>
    <row r="113" spans="1:5" ht="12.75">
      <c r="A113" s="35" t="s">
        <v>55</v>
      </c>
      <c r="E113" s="39" t="s">
        <v>5</v>
      </c>
    </row>
    <row r="114" spans="1:5" ht="12.75">
      <c r="A114" s="35" t="s">
        <v>57</v>
      </c>
      <c r="E114" s="40" t="s">
        <v>1485</v>
      </c>
    </row>
    <row r="115" spans="1:5" ht="102">
      <c r="A115" t="s">
        <v>59</v>
      </c>
      <c r="E115" s="39" t="s">
        <v>1503</v>
      </c>
    </row>
    <row r="116" spans="1:16" ht="12.75">
      <c r="A116" t="s">
        <v>49</v>
      </c>
      <c s="34" t="s">
        <v>163</v>
      </c>
      <c s="34" t="s">
        <v>1508</v>
      </c>
      <c s="35" t="s">
        <v>5</v>
      </c>
      <c s="6" t="s">
        <v>1509</v>
      </c>
      <c s="36" t="s">
        <v>74</v>
      </c>
      <c s="37">
        <v>18</v>
      </c>
      <c s="36">
        <v>0</v>
      </c>
      <c s="36">
        <f>ROUND(G116*H116,6)</f>
      </c>
      <c r="L116" s="38">
        <v>0</v>
      </c>
      <c s="32">
        <f>ROUND(ROUND(L116,2)*ROUND(G116,3),2)</f>
      </c>
      <c s="36" t="s">
        <v>1429</v>
      </c>
      <c>
        <f>(M116*21)/100</f>
      </c>
      <c t="s">
        <v>27</v>
      </c>
    </row>
    <row r="117" spans="1:5" ht="12.75">
      <c r="A117" s="35" t="s">
        <v>55</v>
      </c>
      <c r="E117" s="39" t="s">
        <v>5</v>
      </c>
    </row>
    <row r="118" spans="1:5" ht="12.75">
      <c r="A118" s="35" t="s">
        <v>57</v>
      </c>
      <c r="E118" s="40" t="s">
        <v>1485</v>
      </c>
    </row>
    <row r="119" spans="1:5" ht="102">
      <c r="A119" t="s">
        <v>59</v>
      </c>
      <c r="E119" s="39" t="s">
        <v>1503</v>
      </c>
    </row>
    <row r="120" spans="1:16" ht="12.75">
      <c r="A120" t="s">
        <v>49</v>
      </c>
      <c s="34" t="s">
        <v>167</v>
      </c>
      <c s="34" t="s">
        <v>1510</v>
      </c>
      <c s="35" t="s">
        <v>5</v>
      </c>
      <c s="6" t="s">
        <v>1511</v>
      </c>
      <c s="36" t="s">
        <v>74</v>
      </c>
      <c s="37">
        <v>28</v>
      </c>
      <c s="36">
        <v>0</v>
      </c>
      <c s="36">
        <f>ROUND(G120*H120,6)</f>
      </c>
      <c r="L120" s="38">
        <v>0</v>
      </c>
      <c s="32">
        <f>ROUND(ROUND(L120,2)*ROUND(G120,3),2)</f>
      </c>
      <c s="36" t="s">
        <v>1429</v>
      </c>
      <c>
        <f>(M120*21)/100</f>
      </c>
      <c t="s">
        <v>27</v>
      </c>
    </row>
    <row r="121" spans="1:5" ht="12.75">
      <c r="A121" s="35" t="s">
        <v>55</v>
      </c>
      <c r="E121" s="39" t="s">
        <v>5</v>
      </c>
    </row>
    <row r="122" spans="1:5" ht="12.75">
      <c r="A122" s="35" t="s">
        <v>57</v>
      </c>
      <c r="E122" s="40" t="s">
        <v>1485</v>
      </c>
    </row>
    <row r="123" spans="1:5" ht="102">
      <c r="A123" t="s">
        <v>59</v>
      </c>
      <c r="E123" s="39" t="s">
        <v>1503</v>
      </c>
    </row>
    <row r="124" spans="1:16" ht="12.75">
      <c r="A124" t="s">
        <v>49</v>
      </c>
      <c s="34" t="s">
        <v>171</v>
      </c>
      <c s="34" t="s">
        <v>1512</v>
      </c>
      <c s="35" t="s">
        <v>5</v>
      </c>
      <c s="6" t="s">
        <v>1513</v>
      </c>
      <c s="36" t="s">
        <v>74</v>
      </c>
      <c s="37">
        <v>6</v>
      </c>
      <c s="36">
        <v>0</v>
      </c>
      <c s="36">
        <f>ROUND(G124*H124,6)</f>
      </c>
      <c r="L124" s="38">
        <v>0</v>
      </c>
      <c s="32">
        <f>ROUND(ROUND(L124,2)*ROUND(G124,3),2)</f>
      </c>
      <c s="36" t="s">
        <v>1429</v>
      </c>
      <c>
        <f>(M124*21)/100</f>
      </c>
      <c t="s">
        <v>27</v>
      </c>
    </row>
    <row r="125" spans="1:5" ht="12.75">
      <c r="A125" s="35" t="s">
        <v>55</v>
      </c>
      <c r="E125" s="39" t="s">
        <v>5</v>
      </c>
    </row>
    <row r="126" spans="1:5" ht="12.75">
      <c r="A126" s="35" t="s">
        <v>57</v>
      </c>
      <c r="E126" s="40" t="s">
        <v>1485</v>
      </c>
    </row>
    <row r="127" spans="1:5" ht="102">
      <c r="A127" t="s">
        <v>59</v>
      </c>
      <c r="E127" s="39" t="s">
        <v>1503</v>
      </c>
    </row>
    <row r="128" spans="1:16" ht="12.75">
      <c r="A128" t="s">
        <v>49</v>
      </c>
      <c s="34" t="s">
        <v>175</v>
      </c>
      <c s="34" t="s">
        <v>1514</v>
      </c>
      <c s="35" t="s">
        <v>5</v>
      </c>
      <c s="6" t="s">
        <v>1515</v>
      </c>
      <c s="36" t="s">
        <v>74</v>
      </c>
      <c s="37">
        <v>2</v>
      </c>
      <c s="36">
        <v>0</v>
      </c>
      <c s="36">
        <f>ROUND(G128*H128,6)</f>
      </c>
      <c r="L128" s="38">
        <v>0</v>
      </c>
      <c s="32">
        <f>ROUND(ROUND(L128,2)*ROUND(G128,3),2)</f>
      </c>
      <c s="36" t="s">
        <v>1429</v>
      </c>
      <c>
        <f>(M128*21)/100</f>
      </c>
      <c t="s">
        <v>27</v>
      </c>
    </row>
    <row r="129" spans="1:5" ht="12.75">
      <c r="A129" s="35" t="s">
        <v>55</v>
      </c>
      <c r="E129" s="39" t="s">
        <v>5</v>
      </c>
    </row>
    <row r="130" spans="1:5" ht="12.75">
      <c r="A130" s="35" t="s">
        <v>57</v>
      </c>
      <c r="E130" s="40" t="s">
        <v>1485</v>
      </c>
    </row>
    <row r="131" spans="1:5" ht="102">
      <c r="A131" t="s">
        <v>59</v>
      </c>
      <c r="E131" s="39" t="s">
        <v>1503</v>
      </c>
    </row>
    <row r="132" spans="1:16" ht="12.75">
      <c r="A132" t="s">
        <v>49</v>
      </c>
      <c s="34" t="s">
        <v>179</v>
      </c>
      <c s="34" t="s">
        <v>1516</v>
      </c>
      <c s="35" t="s">
        <v>5</v>
      </c>
      <c s="6" t="s">
        <v>1517</v>
      </c>
      <c s="36" t="s">
        <v>74</v>
      </c>
      <c s="37">
        <v>4</v>
      </c>
      <c s="36">
        <v>0</v>
      </c>
      <c s="36">
        <f>ROUND(G132*H132,6)</f>
      </c>
      <c r="L132" s="38">
        <v>0</v>
      </c>
      <c s="32">
        <f>ROUND(ROUND(L132,2)*ROUND(G132,3),2)</f>
      </c>
      <c s="36" t="s">
        <v>1429</v>
      </c>
      <c>
        <f>(M132*21)/100</f>
      </c>
      <c t="s">
        <v>27</v>
      </c>
    </row>
    <row r="133" spans="1:5" ht="12.75">
      <c r="A133" s="35" t="s">
        <v>55</v>
      </c>
      <c r="E133" s="39" t="s">
        <v>5</v>
      </c>
    </row>
    <row r="134" spans="1:5" ht="12.75">
      <c r="A134" s="35" t="s">
        <v>57</v>
      </c>
      <c r="E134" s="40" t="s">
        <v>1485</v>
      </c>
    </row>
    <row r="135" spans="1:5" ht="102">
      <c r="A135" t="s">
        <v>59</v>
      </c>
      <c r="E135" s="39" t="s">
        <v>1503</v>
      </c>
    </row>
    <row r="136" spans="1:16" ht="12.75">
      <c r="A136" t="s">
        <v>49</v>
      </c>
      <c s="34" t="s">
        <v>183</v>
      </c>
      <c s="34" t="s">
        <v>1518</v>
      </c>
      <c s="35" t="s">
        <v>5</v>
      </c>
      <c s="6" t="s">
        <v>1519</v>
      </c>
      <c s="36" t="s">
        <v>53</v>
      </c>
      <c s="37">
        <v>240</v>
      </c>
      <c s="36">
        <v>0</v>
      </c>
      <c s="36">
        <f>ROUND(G136*H136,6)</f>
      </c>
      <c r="L136" s="38">
        <v>0</v>
      </c>
      <c s="32">
        <f>ROUND(ROUND(L136,2)*ROUND(G136,3),2)</f>
      </c>
      <c s="36" t="s">
        <v>1429</v>
      </c>
      <c>
        <f>(M136*21)/100</f>
      </c>
      <c t="s">
        <v>27</v>
      </c>
    </row>
    <row r="137" spans="1:5" ht="12.75">
      <c r="A137" s="35" t="s">
        <v>55</v>
      </c>
      <c r="E137" s="39" t="s">
        <v>5</v>
      </c>
    </row>
    <row r="138" spans="1:5" ht="12.75">
      <c r="A138" s="35" t="s">
        <v>57</v>
      </c>
      <c r="E138" s="40" t="s">
        <v>1485</v>
      </c>
    </row>
    <row r="139" spans="1:5" ht="89.25">
      <c r="A139" t="s">
        <v>59</v>
      </c>
      <c r="E139" s="39" t="s">
        <v>1520</v>
      </c>
    </row>
    <row r="140" spans="1:16" ht="12.75">
      <c r="A140" t="s">
        <v>49</v>
      </c>
      <c s="34" t="s">
        <v>187</v>
      </c>
      <c s="34" t="s">
        <v>1521</v>
      </c>
      <c s="35" t="s">
        <v>5</v>
      </c>
      <c s="6" t="s">
        <v>1522</v>
      </c>
      <c s="36" t="s">
        <v>74</v>
      </c>
      <c s="37">
        <v>10</v>
      </c>
      <c s="36">
        <v>0</v>
      </c>
      <c s="36">
        <f>ROUND(G140*H140,6)</f>
      </c>
      <c r="L140" s="38">
        <v>0</v>
      </c>
      <c s="32">
        <f>ROUND(ROUND(L140,2)*ROUND(G140,3),2)</f>
      </c>
      <c s="36" t="s">
        <v>1429</v>
      </c>
      <c>
        <f>(M140*21)/100</f>
      </c>
      <c t="s">
        <v>27</v>
      </c>
    </row>
    <row r="141" spans="1:5" ht="12.75">
      <c r="A141" s="35" t="s">
        <v>55</v>
      </c>
      <c r="E141" s="39" t="s">
        <v>5</v>
      </c>
    </row>
    <row r="142" spans="1:5" ht="12.75">
      <c r="A142" s="35" t="s">
        <v>57</v>
      </c>
      <c r="E142" s="40" t="s">
        <v>1485</v>
      </c>
    </row>
    <row r="143" spans="1:5" ht="114.75">
      <c r="A143" t="s">
        <v>59</v>
      </c>
      <c r="E143" s="39" t="s">
        <v>1523</v>
      </c>
    </row>
    <row r="144" spans="1:16" ht="12.75">
      <c r="A144" t="s">
        <v>49</v>
      </c>
      <c s="34" t="s">
        <v>192</v>
      </c>
      <c s="34" t="s">
        <v>1524</v>
      </c>
      <c s="35" t="s">
        <v>5</v>
      </c>
      <c s="6" t="s">
        <v>1525</v>
      </c>
      <c s="36" t="s">
        <v>74</v>
      </c>
      <c s="37">
        <v>2</v>
      </c>
      <c s="36">
        <v>0</v>
      </c>
      <c s="36">
        <f>ROUND(G144*H144,6)</f>
      </c>
      <c r="L144" s="38">
        <v>0</v>
      </c>
      <c s="32">
        <f>ROUND(ROUND(L144,2)*ROUND(G144,3),2)</f>
      </c>
      <c s="36" t="s">
        <v>1429</v>
      </c>
      <c>
        <f>(M144*21)/100</f>
      </c>
      <c t="s">
        <v>27</v>
      </c>
    </row>
    <row r="145" spans="1:5" ht="12.75">
      <c r="A145" s="35" t="s">
        <v>55</v>
      </c>
      <c r="E145" s="39" t="s">
        <v>5</v>
      </c>
    </row>
    <row r="146" spans="1:5" ht="12.75">
      <c r="A146" s="35" t="s">
        <v>57</v>
      </c>
      <c r="E146" s="40" t="s">
        <v>1485</v>
      </c>
    </row>
    <row r="147" spans="1:5" ht="114.75">
      <c r="A147" t="s">
        <v>59</v>
      </c>
      <c r="E147" s="39" t="s">
        <v>1523</v>
      </c>
    </row>
    <row r="148" spans="1:16" ht="12.75">
      <c r="A148" t="s">
        <v>49</v>
      </c>
      <c s="34" t="s">
        <v>196</v>
      </c>
      <c s="34" t="s">
        <v>1526</v>
      </c>
      <c s="35" t="s">
        <v>5</v>
      </c>
      <c s="6" t="s">
        <v>1527</v>
      </c>
      <c s="36" t="s">
        <v>53</v>
      </c>
      <c s="37">
        <v>4680</v>
      </c>
      <c s="36">
        <v>0</v>
      </c>
      <c s="36">
        <f>ROUND(G148*H148,6)</f>
      </c>
      <c r="L148" s="38">
        <v>0</v>
      </c>
      <c s="32">
        <f>ROUND(ROUND(L148,2)*ROUND(G148,3),2)</f>
      </c>
      <c s="36" t="s">
        <v>1429</v>
      </c>
      <c>
        <f>(M148*21)/100</f>
      </c>
      <c t="s">
        <v>27</v>
      </c>
    </row>
    <row r="149" spans="1:5" ht="12.75">
      <c r="A149" s="35" t="s">
        <v>55</v>
      </c>
      <c r="E149" s="39" t="s">
        <v>5</v>
      </c>
    </row>
    <row r="150" spans="1:5" ht="12.75">
      <c r="A150" s="35" t="s">
        <v>57</v>
      </c>
      <c r="E150" s="40" t="s">
        <v>1485</v>
      </c>
    </row>
    <row r="151" spans="1:5" ht="102">
      <c r="A151" t="s">
        <v>59</v>
      </c>
      <c r="E151" s="39" t="s">
        <v>1528</v>
      </c>
    </row>
    <row r="152" spans="1:16" ht="12.75">
      <c r="A152" t="s">
        <v>49</v>
      </c>
      <c s="34" t="s">
        <v>200</v>
      </c>
      <c s="34" t="s">
        <v>1529</v>
      </c>
      <c s="35" t="s">
        <v>5</v>
      </c>
      <c s="6" t="s">
        <v>1530</v>
      </c>
      <c s="36" t="s">
        <v>53</v>
      </c>
      <c s="37">
        <v>3560</v>
      </c>
      <c s="36">
        <v>0</v>
      </c>
      <c s="36">
        <f>ROUND(G152*H152,6)</f>
      </c>
      <c r="L152" s="38">
        <v>0</v>
      </c>
      <c s="32">
        <f>ROUND(ROUND(L152,2)*ROUND(G152,3),2)</f>
      </c>
      <c s="36" t="s">
        <v>1429</v>
      </c>
      <c>
        <f>(M152*21)/100</f>
      </c>
      <c t="s">
        <v>27</v>
      </c>
    </row>
    <row r="153" spans="1:5" ht="12.75">
      <c r="A153" s="35" t="s">
        <v>55</v>
      </c>
      <c r="E153" s="39" t="s">
        <v>5</v>
      </c>
    </row>
    <row r="154" spans="1:5" ht="12.75">
      <c r="A154" s="35" t="s">
        <v>57</v>
      </c>
      <c r="E154" s="40" t="s">
        <v>1485</v>
      </c>
    </row>
    <row r="155" spans="1:5" ht="102">
      <c r="A155" t="s">
        <v>59</v>
      </c>
      <c r="E155" s="39" t="s">
        <v>1528</v>
      </c>
    </row>
    <row r="156" spans="1:16" ht="12.75">
      <c r="A156" t="s">
        <v>49</v>
      </c>
      <c s="34" t="s">
        <v>204</v>
      </c>
      <c s="34" t="s">
        <v>1531</v>
      </c>
      <c s="35" t="s">
        <v>5</v>
      </c>
      <c s="6" t="s">
        <v>1532</v>
      </c>
      <c s="36" t="s">
        <v>53</v>
      </c>
      <c s="37">
        <v>3560</v>
      </c>
      <c s="36">
        <v>0</v>
      </c>
      <c s="36">
        <f>ROUND(G156*H156,6)</f>
      </c>
      <c r="L156" s="38">
        <v>0</v>
      </c>
      <c s="32">
        <f>ROUND(ROUND(L156,2)*ROUND(G156,3),2)</f>
      </c>
      <c s="36" t="s">
        <v>1429</v>
      </c>
      <c>
        <f>(M156*21)/100</f>
      </c>
      <c t="s">
        <v>27</v>
      </c>
    </row>
    <row r="157" spans="1:5" ht="12.75">
      <c r="A157" s="35" t="s">
        <v>55</v>
      </c>
      <c r="E157" s="39" t="s">
        <v>5</v>
      </c>
    </row>
    <row r="158" spans="1:5" ht="12.75">
      <c r="A158" s="35" t="s">
        <v>57</v>
      </c>
      <c r="E158" s="40" t="s">
        <v>1485</v>
      </c>
    </row>
    <row r="159" spans="1:5" ht="89.25">
      <c r="A159" t="s">
        <v>59</v>
      </c>
      <c r="E159" s="39" t="s">
        <v>1533</v>
      </c>
    </row>
    <row r="160" spans="1:16" ht="12.75">
      <c r="A160" t="s">
        <v>49</v>
      </c>
      <c s="34" t="s">
        <v>208</v>
      </c>
      <c s="34" t="s">
        <v>1534</v>
      </c>
      <c s="35" t="s">
        <v>5</v>
      </c>
      <c s="6" t="s">
        <v>1535</v>
      </c>
      <c s="36" t="s">
        <v>74</v>
      </c>
      <c s="37">
        <v>12</v>
      </c>
      <c s="36">
        <v>0</v>
      </c>
      <c s="36">
        <f>ROUND(G160*H160,6)</f>
      </c>
      <c r="L160" s="38">
        <v>0</v>
      </c>
      <c s="32">
        <f>ROUND(ROUND(L160,2)*ROUND(G160,3),2)</f>
      </c>
      <c s="36" t="s">
        <v>1429</v>
      </c>
      <c>
        <f>(M160*21)/100</f>
      </c>
      <c t="s">
        <v>27</v>
      </c>
    </row>
    <row r="161" spans="1:5" ht="12.75">
      <c r="A161" s="35" t="s">
        <v>55</v>
      </c>
      <c r="E161" s="39" t="s">
        <v>5</v>
      </c>
    </row>
    <row r="162" spans="1:5" ht="12.75">
      <c r="A162" s="35" t="s">
        <v>57</v>
      </c>
      <c r="E162" s="40" t="s">
        <v>1485</v>
      </c>
    </row>
    <row r="163" spans="1:5" ht="89.25">
      <c r="A163" t="s">
        <v>59</v>
      </c>
      <c r="E163" s="39" t="s">
        <v>1536</v>
      </c>
    </row>
    <row r="164" spans="1:16" ht="12.75">
      <c r="A164" t="s">
        <v>49</v>
      </c>
      <c s="34" t="s">
        <v>212</v>
      </c>
      <c s="34" t="s">
        <v>1537</v>
      </c>
      <c s="35" t="s">
        <v>5</v>
      </c>
      <c s="6" t="s">
        <v>1538</v>
      </c>
      <c s="36" t="s">
        <v>74</v>
      </c>
      <c s="37">
        <v>10</v>
      </c>
      <c s="36">
        <v>0</v>
      </c>
      <c s="36">
        <f>ROUND(G164*H164,6)</f>
      </c>
      <c r="L164" s="38">
        <v>0</v>
      </c>
      <c s="32">
        <f>ROUND(ROUND(L164,2)*ROUND(G164,3),2)</f>
      </c>
      <c s="36" t="s">
        <v>1429</v>
      </c>
      <c>
        <f>(M164*21)/100</f>
      </c>
      <c t="s">
        <v>27</v>
      </c>
    </row>
    <row r="165" spans="1:5" ht="12.75">
      <c r="A165" s="35" t="s">
        <v>55</v>
      </c>
      <c r="E165" s="39" t="s">
        <v>5</v>
      </c>
    </row>
    <row r="166" spans="1:5" ht="12.75">
      <c r="A166" s="35" t="s">
        <v>57</v>
      </c>
      <c r="E166" s="40" t="s">
        <v>1485</v>
      </c>
    </row>
    <row r="167" spans="1:5" ht="89.25">
      <c r="A167" t="s">
        <v>59</v>
      </c>
      <c r="E167" s="39" t="s">
        <v>1536</v>
      </c>
    </row>
    <row r="168" spans="1:16" ht="12.75">
      <c r="A168" t="s">
        <v>49</v>
      </c>
      <c s="34" t="s">
        <v>216</v>
      </c>
      <c s="34" t="s">
        <v>1539</v>
      </c>
      <c s="35" t="s">
        <v>5</v>
      </c>
      <c s="6" t="s">
        <v>1540</v>
      </c>
      <c s="36" t="s">
        <v>74</v>
      </c>
      <c s="37">
        <v>10</v>
      </c>
      <c s="36">
        <v>0</v>
      </c>
      <c s="36">
        <f>ROUND(G168*H168,6)</f>
      </c>
      <c r="L168" s="38">
        <v>0</v>
      </c>
      <c s="32">
        <f>ROUND(ROUND(L168,2)*ROUND(G168,3),2)</f>
      </c>
      <c s="36" t="s">
        <v>1429</v>
      </c>
      <c>
        <f>(M168*21)/100</f>
      </c>
      <c t="s">
        <v>27</v>
      </c>
    </row>
    <row r="169" spans="1:5" ht="12.75">
      <c r="A169" s="35" t="s">
        <v>55</v>
      </c>
      <c r="E169" s="39" t="s">
        <v>5</v>
      </c>
    </row>
    <row r="170" spans="1:5" ht="12.75">
      <c r="A170" s="35" t="s">
        <v>57</v>
      </c>
      <c r="E170" s="40" t="s">
        <v>1485</v>
      </c>
    </row>
    <row r="171" spans="1:5" ht="89.25">
      <c r="A171" t="s">
        <v>59</v>
      </c>
      <c r="E171" s="39" t="s">
        <v>1536</v>
      </c>
    </row>
    <row r="172" spans="1:16" ht="12.75">
      <c r="A172" t="s">
        <v>49</v>
      </c>
      <c s="34" t="s">
        <v>220</v>
      </c>
      <c s="34" t="s">
        <v>1541</v>
      </c>
      <c s="35" t="s">
        <v>5</v>
      </c>
      <c s="6" t="s">
        <v>1542</v>
      </c>
      <c s="36" t="s">
        <v>74</v>
      </c>
      <c s="37">
        <v>2</v>
      </c>
      <c s="36">
        <v>0</v>
      </c>
      <c s="36">
        <f>ROUND(G172*H172,6)</f>
      </c>
      <c r="L172" s="38">
        <v>0</v>
      </c>
      <c s="32">
        <f>ROUND(ROUND(L172,2)*ROUND(G172,3),2)</f>
      </c>
      <c s="36" t="s">
        <v>1429</v>
      </c>
      <c>
        <f>(M172*21)/100</f>
      </c>
      <c t="s">
        <v>27</v>
      </c>
    </row>
    <row r="173" spans="1:5" ht="12.75">
      <c r="A173" s="35" t="s">
        <v>55</v>
      </c>
      <c r="E173" s="39" t="s">
        <v>5</v>
      </c>
    </row>
    <row r="174" spans="1:5" ht="12.75">
      <c r="A174" s="35" t="s">
        <v>57</v>
      </c>
      <c r="E174" s="40" t="s">
        <v>1485</v>
      </c>
    </row>
    <row r="175" spans="1:5" ht="114.75">
      <c r="A175" t="s">
        <v>59</v>
      </c>
      <c r="E175" s="39" t="s">
        <v>1523</v>
      </c>
    </row>
    <row r="176" spans="1:16" ht="12.75">
      <c r="A176" t="s">
        <v>49</v>
      </c>
      <c s="34" t="s">
        <v>223</v>
      </c>
      <c s="34" t="s">
        <v>1543</v>
      </c>
      <c s="35" t="s">
        <v>5</v>
      </c>
      <c s="6" t="s">
        <v>1544</v>
      </c>
      <c s="36" t="s">
        <v>74</v>
      </c>
      <c s="37">
        <v>2</v>
      </c>
      <c s="36">
        <v>0</v>
      </c>
      <c s="36">
        <f>ROUND(G176*H176,6)</f>
      </c>
      <c r="L176" s="38">
        <v>0</v>
      </c>
      <c s="32">
        <f>ROUND(ROUND(L176,2)*ROUND(G176,3),2)</f>
      </c>
      <c s="36" t="s">
        <v>1429</v>
      </c>
      <c>
        <f>(M176*21)/100</f>
      </c>
      <c t="s">
        <v>27</v>
      </c>
    </row>
    <row r="177" spans="1:5" ht="12.75">
      <c r="A177" s="35" t="s">
        <v>55</v>
      </c>
      <c r="E177" s="39" t="s">
        <v>5</v>
      </c>
    </row>
    <row r="178" spans="1:5" ht="12.75">
      <c r="A178" s="35" t="s">
        <v>57</v>
      </c>
      <c r="E178" s="40" t="s">
        <v>1485</v>
      </c>
    </row>
    <row r="179" spans="1:5" ht="114.75">
      <c r="A179" t="s">
        <v>59</v>
      </c>
      <c r="E179" s="39" t="s">
        <v>1523</v>
      </c>
    </row>
    <row r="180" spans="1:16" ht="12.75">
      <c r="A180" t="s">
        <v>49</v>
      </c>
      <c s="34" t="s">
        <v>227</v>
      </c>
      <c s="34" t="s">
        <v>1545</v>
      </c>
      <c s="35" t="s">
        <v>5</v>
      </c>
      <c s="6" t="s">
        <v>1546</v>
      </c>
      <c s="36" t="s">
        <v>74</v>
      </c>
      <c s="37">
        <v>2</v>
      </c>
      <c s="36">
        <v>0</v>
      </c>
      <c s="36">
        <f>ROUND(G180*H180,6)</f>
      </c>
      <c r="L180" s="38">
        <v>0</v>
      </c>
      <c s="32">
        <f>ROUND(ROUND(L180,2)*ROUND(G180,3),2)</f>
      </c>
      <c s="36" t="s">
        <v>1429</v>
      </c>
      <c>
        <f>(M180*21)/100</f>
      </c>
      <c t="s">
        <v>27</v>
      </c>
    </row>
    <row r="181" spans="1:5" ht="12.75">
      <c r="A181" s="35" t="s">
        <v>55</v>
      </c>
      <c r="E181" s="39" t="s">
        <v>5</v>
      </c>
    </row>
    <row r="182" spans="1:5" ht="12.75">
      <c r="A182" s="35" t="s">
        <v>57</v>
      </c>
      <c r="E182" s="40" t="s">
        <v>1485</v>
      </c>
    </row>
    <row r="183" spans="1:5" ht="114.75">
      <c r="A183" t="s">
        <v>59</v>
      </c>
      <c r="E183" s="39" t="s">
        <v>1523</v>
      </c>
    </row>
    <row r="184" spans="1:16" ht="12.75">
      <c r="A184" t="s">
        <v>49</v>
      </c>
      <c s="34" t="s">
        <v>234</v>
      </c>
      <c s="34" t="s">
        <v>1547</v>
      </c>
      <c s="35" t="s">
        <v>5</v>
      </c>
      <c s="6" t="s">
        <v>1548</v>
      </c>
      <c s="36" t="s">
        <v>74</v>
      </c>
      <c s="37">
        <v>6</v>
      </c>
      <c s="36">
        <v>0</v>
      </c>
      <c s="36">
        <f>ROUND(G184*H184,6)</f>
      </c>
      <c r="L184" s="38">
        <v>0</v>
      </c>
      <c s="32">
        <f>ROUND(ROUND(L184,2)*ROUND(G184,3),2)</f>
      </c>
      <c s="36" t="s">
        <v>1429</v>
      </c>
      <c>
        <f>(M184*21)/100</f>
      </c>
      <c t="s">
        <v>27</v>
      </c>
    </row>
    <row r="185" spans="1:5" ht="12.75">
      <c r="A185" s="35" t="s">
        <v>55</v>
      </c>
      <c r="E185" s="39" t="s">
        <v>5</v>
      </c>
    </row>
    <row r="186" spans="1:5" ht="12.75">
      <c r="A186" s="35" t="s">
        <v>57</v>
      </c>
      <c r="E186" s="40" t="s">
        <v>1485</v>
      </c>
    </row>
    <row r="187" spans="1:5" ht="114.75">
      <c r="A187" t="s">
        <v>59</v>
      </c>
      <c r="E187" s="39" t="s">
        <v>1523</v>
      </c>
    </row>
    <row r="188" spans="1:16" ht="12.75">
      <c r="A188" t="s">
        <v>49</v>
      </c>
      <c s="34" t="s">
        <v>238</v>
      </c>
      <c s="34" t="s">
        <v>1549</v>
      </c>
      <c s="35" t="s">
        <v>5</v>
      </c>
      <c s="6" t="s">
        <v>1550</v>
      </c>
      <c s="36" t="s">
        <v>74</v>
      </c>
      <c s="37">
        <v>4</v>
      </c>
      <c s="36">
        <v>0</v>
      </c>
      <c s="36">
        <f>ROUND(G188*H188,6)</f>
      </c>
      <c r="L188" s="38">
        <v>0</v>
      </c>
      <c s="32">
        <f>ROUND(ROUND(L188,2)*ROUND(G188,3),2)</f>
      </c>
      <c s="36" t="s">
        <v>1429</v>
      </c>
      <c>
        <f>(M188*21)/100</f>
      </c>
      <c t="s">
        <v>27</v>
      </c>
    </row>
    <row r="189" spans="1:5" ht="12.75">
      <c r="A189" s="35" t="s">
        <v>55</v>
      </c>
      <c r="E189" s="39" t="s">
        <v>5</v>
      </c>
    </row>
    <row r="190" spans="1:5" ht="12.75">
      <c r="A190" s="35" t="s">
        <v>57</v>
      </c>
      <c r="E190" s="40" t="s">
        <v>1485</v>
      </c>
    </row>
    <row r="191" spans="1:5" ht="114.75">
      <c r="A191" t="s">
        <v>59</v>
      </c>
      <c r="E191" s="39" t="s">
        <v>1523</v>
      </c>
    </row>
    <row r="192" spans="1:16" ht="12.75">
      <c r="A192" t="s">
        <v>49</v>
      </c>
      <c s="34" t="s">
        <v>242</v>
      </c>
      <c s="34" t="s">
        <v>1551</v>
      </c>
      <c s="35" t="s">
        <v>5</v>
      </c>
      <c s="6" t="s">
        <v>1552</v>
      </c>
      <c s="36" t="s">
        <v>74</v>
      </c>
      <c s="37">
        <v>124</v>
      </c>
      <c s="36">
        <v>0</v>
      </c>
      <c s="36">
        <f>ROUND(G192*H192,6)</f>
      </c>
      <c r="L192" s="38">
        <v>0</v>
      </c>
      <c s="32">
        <f>ROUND(ROUND(L192,2)*ROUND(G192,3),2)</f>
      </c>
      <c s="36" t="s">
        <v>1429</v>
      </c>
      <c>
        <f>(M192*21)/100</f>
      </c>
      <c t="s">
        <v>27</v>
      </c>
    </row>
    <row r="193" spans="1:5" ht="12.75">
      <c r="A193" s="35" t="s">
        <v>55</v>
      </c>
      <c r="E193" s="39" t="s">
        <v>5</v>
      </c>
    </row>
    <row r="194" spans="1:5" ht="12.75">
      <c r="A194" s="35" t="s">
        <v>57</v>
      </c>
      <c r="E194" s="40" t="s">
        <v>1485</v>
      </c>
    </row>
    <row r="195" spans="1:5" ht="114.75">
      <c r="A195" t="s">
        <v>59</v>
      </c>
      <c r="E195" s="39" t="s">
        <v>1523</v>
      </c>
    </row>
    <row r="196" spans="1:16" ht="12.75">
      <c r="A196" t="s">
        <v>49</v>
      </c>
      <c s="34" t="s">
        <v>246</v>
      </c>
      <c s="34" t="s">
        <v>1553</v>
      </c>
      <c s="35" t="s">
        <v>5</v>
      </c>
      <c s="6" t="s">
        <v>1554</v>
      </c>
      <c s="36" t="s">
        <v>74</v>
      </c>
      <c s="37">
        <v>4</v>
      </c>
      <c s="36">
        <v>0</v>
      </c>
      <c s="36">
        <f>ROUND(G196*H196,6)</f>
      </c>
      <c r="L196" s="38">
        <v>0</v>
      </c>
      <c s="32">
        <f>ROUND(ROUND(L196,2)*ROUND(G196,3),2)</f>
      </c>
      <c s="36" t="s">
        <v>1429</v>
      </c>
      <c>
        <f>(M196*21)/100</f>
      </c>
      <c t="s">
        <v>27</v>
      </c>
    </row>
    <row r="197" spans="1:5" ht="12.75">
      <c r="A197" s="35" t="s">
        <v>55</v>
      </c>
      <c r="E197" s="39" t="s">
        <v>5</v>
      </c>
    </row>
    <row r="198" spans="1:5" ht="12.75">
      <c r="A198" s="35" t="s">
        <v>57</v>
      </c>
      <c r="E198" s="40" t="s">
        <v>1485</v>
      </c>
    </row>
    <row r="199" spans="1:5" ht="114.75">
      <c r="A199" t="s">
        <v>59</v>
      </c>
      <c r="E199" s="39" t="s">
        <v>1523</v>
      </c>
    </row>
    <row r="200" spans="1:16" ht="12.75">
      <c r="A200" t="s">
        <v>49</v>
      </c>
      <c s="34" t="s">
        <v>250</v>
      </c>
      <c s="34" t="s">
        <v>1555</v>
      </c>
      <c s="35" t="s">
        <v>5</v>
      </c>
      <c s="6" t="s">
        <v>1556</v>
      </c>
      <c s="36" t="s">
        <v>74</v>
      </c>
      <c s="37">
        <v>2</v>
      </c>
      <c s="36">
        <v>0</v>
      </c>
      <c s="36">
        <f>ROUND(G200*H200,6)</f>
      </c>
      <c r="L200" s="38">
        <v>0</v>
      </c>
      <c s="32">
        <f>ROUND(ROUND(L200,2)*ROUND(G200,3),2)</f>
      </c>
      <c s="36" t="s">
        <v>1429</v>
      </c>
      <c>
        <f>(M200*21)/100</f>
      </c>
      <c t="s">
        <v>27</v>
      </c>
    </row>
    <row r="201" spans="1:5" ht="12.75">
      <c r="A201" s="35" t="s">
        <v>55</v>
      </c>
      <c r="E201" s="39" t="s">
        <v>5</v>
      </c>
    </row>
    <row r="202" spans="1:5" ht="12.75">
      <c r="A202" s="35" t="s">
        <v>57</v>
      </c>
      <c r="E202" s="40" t="s">
        <v>1485</v>
      </c>
    </row>
    <row r="203" spans="1:5" ht="114.75">
      <c r="A203" t="s">
        <v>59</v>
      </c>
      <c r="E203" s="39" t="s">
        <v>1523</v>
      </c>
    </row>
    <row r="204" spans="1:16" ht="12.75">
      <c r="A204" t="s">
        <v>49</v>
      </c>
      <c s="34" t="s">
        <v>254</v>
      </c>
      <c s="34" t="s">
        <v>1557</v>
      </c>
      <c s="35" t="s">
        <v>5</v>
      </c>
      <c s="6" t="s">
        <v>1558</v>
      </c>
      <c s="36" t="s">
        <v>74</v>
      </c>
      <c s="37">
        <v>2</v>
      </c>
      <c s="36">
        <v>0</v>
      </c>
      <c s="36">
        <f>ROUND(G204*H204,6)</f>
      </c>
      <c r="L204" s="38">
        <v>0</v>
      </c>
      <c s="32">
        <f>ROUND(ROUND(L204,2)*ROUND(G204,3),2)</f>
      </c>
      <c s="36" t="s">
        <v>1429</v>
      </c>
      <c>
        <f>(M204*21)/100</f>
      </c>
      <c t="s">
        <v>27</v>
      </c>
    </row>
    <row r="205" spans="1:5" ht="12.75">
      <c r="A205" s="35" t="s">
        <v>55</v>
      </c>
      <c r="E205" s="39" t="s">
        <v>5</v>
      </c>
    </row>
    <row r="206" spans="1:5" ht="12.75">
      <c r="A206" s="35" t="s">
        <v>57</v>
      </c>
      <c r="E206" s="40" t="s">
        <v>1485</v>
      </c>
    </row>
    <row r="207" spans="1:5" ht="114.75">
      <c r="A207" t="s">
        <v>59</v>
      </c>
      <c r="E207" s="39" t="s">
        <v>1523</v>
      </c>
    </row>
    <row r="208" spans="1:16" ht="12.75">
      <c r="A208" t="s">
        <v>49</v>
      </c>
      <c s="34" t="s">
        <v>258</v>
      </c>
      <c s="34" t="s">
        <v>1559</v>
      </c>
      <c s="35" t="s">
        <v>5</v>
      </c>
      <c s="6" t="s">
        <v>1560</v>
      </c>
      <c s="36" t="s">
        <v>74</v>
      </c>
      <c s="37">
        <v>17</v>
      </c>
      <c s="36">
        <v>0</v>
      </c>
      <c s="36">
        <f>ROUND(G208*H208,6)</f>
      </c>
      <c r="L208" s="38">
        <v>0</v>
      </c>
      <c s="32">
        <f>ROUND(ROUND(L208,2)*ROUND(G208,3),2)</f>
      </c>
      <c s="36" t="s">
        <v>1429</v>
      </c>
      <c>
        <f>(M208*21)/100</f>
      </c>
      <c t="s">
        <v>27</v>
      </c>
    </row>
    <row r="209" spans="1:5" ht="12.75">
      <c r="A209" s="35" t="s">
        <v>55</v>
      </c>
      <c r="E209" s="39" t="s">
        <v>5</v>
      </c>
    </row>
    <row r="210" spans="1:5" ht="12.75">
      <c r="A210" s="35" t="s">
        <v>57</v>
      </c>
      <c r="E210" s="40" t="s">
        <v>1485</v>
      </c>
    </row>
    <row r="211" spans="1:5" ht="114.75">
      <c r="A211" t="s">
        <v>59</v>
      </c>
      <c r="E211" s="39" t="s">
        <v>1523</v>
      </c>
    </row>
    <row r="212" spans="1:16" ht="12.75">
      <c r="A212" t="s">
        <v>49</v>
      </c>
      <c s="34" t="s">
        <v>262</v>
      </c>
      <c s="34" t="s">
        <v>1561</v>
      </c>
      <c s="35" t="s">
        <v>5</v>
      </c>
      <c s="6" t="s">
        <v>1562</v>
      </c>
      <c s="36" t="s">
        <v>74</v>
      </c>
      <c s="37">
        <v>119</v>
      </c>
      <c s="36">
        <v>0</v>
      </c>
      <c s="36">
        <f>ROUND(G212*H212,6)</f>
      </c>
      <c r="L212" s="38">
        <v>0</v>
      </c>
      <c s="32">
        <f>ROUND(ROUND(L212,2)*ROUND(G212,3),2)</f>
      </c>
      <c s="36" t="s">
        <v>1429</v>
      </c>
      <c>
        <f>(M212*21)/100</f>
      </c>
      <c t="s">
        <v>27</v>
      </c>
    </row>
    <row r="213" spans="1:5" ht="12.75">
      <c r="A213" s="35" t="s">
        <v>55</v>
      </c>
      <c r="E213" s="39" t="s">
        <v>5</v>
      </c>
    </row>
    <row r="214" spans="1:5" ht="12.75">
      <c r="A214" s="35" t="s">
        <v>57</v>
      </c>
      <c r="E214" s="40" t="s">
        <v>1485</v>
      </c>
    </row>
    <row r="215" spans="1:5" ht="114.75">
      <c r="A215" t="s">
        <v>59</v>
      </c>
      <c r="E215" s="39" t="s">
        <v>1523</v>
      </c>
    </row>
    <row r="216" spans="1:16" ht="25.5">
      <c r="A216" t="s">
        <v>49</v>
      </c>
      <c s="34" t="s">
        <v>268</v>
      </c>
      <c s="34" t="s">
        <v>1563</v>
      </c>
      <c s="35" t="s">
        <v>5</v>
      </c>
      <c s="6" t="s">
        <v>1564</v>
      </c>
      <c s="36" t="s">
        <v>74</v>
      </c>
      <c s="37">
        <v>12</v>
      </c>
      <c s="36">
        <v>0</v>
      </c>
      <c s="36">
        <f>ROUND(G216*H216,6)</f>
      </c>
      <c r="L216" s="38">
        <v>0</v>
      </c>
      <c s="32">
        <f>ROUND(ROUND(L216,2)*ROUND(G216,3),2)</f>
      </c>
      <c s="36" t="s">
        <v>1429</v>
      </c>
      <c>
        <f>(M216*21)/100</f>
      </c>
      <c t="s">
        <v>27</v>
      </c>
    </row>
    <row r="217" spans="1:5" ht="12.75">
      <c r="A217" s="35" t="s">
        <v>55</v>
      </c>
      <c r="E217" s="39" t="s">
        <v>5</v>
      </c>
    </row>
    <row r="218" spans="1:5" ht="12.75">
      <c r="A218" s="35" t="s">
        <v>57</v>
      </c>
      <c r="E218" s="40" t="s">
        <v>1485</v>
      </c>
    </row>
    <row r="219" spans="1:5" ht="76.5">
      <c r="A219" t="s">
        <v>59</v>
      </c>
      <c r="E219" s="39" t="s">
        <v>1565</v>
      </c>
    </row>
    <row r="220" spans="1:16" ht="25.5">
      <c r="A220" t="s">
        <v>49</v>
      </c>
      <c s="34" t="s">
        <v>274</v>
      </c>
      <c s="34" t="s">
        <v>1566</v>
      </c>
      <c s="35" t="s">
        <v>5</v>
      </c>
      <c s="6" t="s">
        <v>1567</v>
      </c>
      <c s="36" t="s">
        <v>74</v>
      </c>
      <c s="37">
        <v>12</v>
      </c>
      <c s="36">
        <v>0</v>
      </c>
      <c s="36">
        <f>ROUND(G220*H220,6)</f>
      </c>
      <c r="L220" s="38">
        <v>0</v>
      </c>
      <c s="32">
        <f>ROUND(ROUND(L220,2)*ROUND(G220,3),2)</f>
      </c>
      <c s="36" t="s">
        <v>1429</v>
      </c>
      <c>
        <f>(M220*21)/100</f>
      </c>
      <c t="s">
        <v>27</v>
      </c>
    </row>
    <row r="221" spans="1:5" ht="12.75">
      <c r="A221" s="35" t="s">
        <v>55</v>
      </c>
      <c r="E221" s="39" t="s">
        <v>5</v>
      </c>
    </row>
    <row r="222" spans="1:5" ht="12.75">
      <c r="A222" s="35" t="s">
        <v>57</v>
      </c>
      <c r="E222" s="40" t="s">
        <v>1485</v>
      </c>
    </row>
    <row r="223" spans="1:5" ht="76.5">
      <c r="A223" t="s">
        <v>59</v>
      </c>
      <c r="E223" s="39" t="s">
        <v>1568</v>
      </c>
    </row>
    <row r="224" spans="1:16" ht="12.75">
      <c r="A224" t="s">
        <v>49</v>
      </c>
      <c s="34" t="s">
        <v>279</v>
      </c>
      <c s="34" t="s">
        <v>1569</v>
      </c>
      <c s="35" t="s">
        <v>5</v>
      </c>
      <c s="6" t="s">
        <v>1570</v>
      </c>
      <c s="36" t="s">
        <v>190</v>
      </c>
      <c s="37">
        <v>459</v>
      </c>
      <c s="36">
        <v>0</v>
      </c>
      <c s="36">
        <f>ROUND(G224*H224,6)</f>
      </c>
      <c r="L224" s="38">
        <v>0</v>
      </c>
      <c s="32">
        <f>ROUND(ROUND(L224,2)*ROUND(G224,3),2)</f>
      </c>
      <c s="36" t="s">
        <v>1429</v>
      </c>
      <c>
        <f>(M224*21)/100</f>
      </c>
      <c t="s">
        <v>27</v>
      </c>
    </row>
    <row r="225" spans="1:5" ht="12.75">
      <c r="A225" s="35" t="s">
        <v>55</v>
      </c>
      <c r="E225" s="39" t="s">
        <v>5</v>
      </c>
    </row>
    <row r="226" spans="1:5" ht="12.75">
      <c r="A226" s="35" t="s">
        <v>57</v>
      </c>
      <c r="E226" s="40" t="s">
        <v>1485</v>
      </c>
    </row>
    <row r="227" spans="1:5" ht="89.25">
      <c r="A227" t="s">
        <v>59</v>
      </c>
      <c r="E227" s="39" t="s">
        <v>1571</v>
      </c>
    </row>
    <row r="228" spans="1:16" ht="25.5">
      <c r="A228" t="s">
        <v>49</v>
      </c>
      <c s="34" t="s">
        <v>282</v>
      </c>
      <c s="34" t="s">
        <v>1457</v>
      </c>
      <c s="35" t="s">
        <v>5</v>
      </c>
      <c s="6" t="s">
        <v>1572</v>
      </c>
      <c s="36" t="s">
        <v>74</v>
      </c>
      <c s="37">
        <v>295</v>
      </c>
      <c s="36">
        <v>0</v>
      </c>
      <c s="36">
        <f>ROUND(G228*H228,6)</f>
      </c>
      <c r="L228" s="38">
        <v>0</v>
      </c>
      <c s="32">
        <f>ROUND(ROUND(L228,2)*ROUND(G228,3),2)</f>
      </c>
      <c s="36" t="s">
        <v>1429</v>
      </c>
      <c>
        <f>(M228*21)/100</f>
      </c>
      <c t="s">
        <v>27</v>
      </c>
    </row>
    <row r="229" spans="1:5" ht="12.75">
      <c r="A229" s="35" t="s">
        <v>55</v>
      </c>
      <c r="E229" s="39" t="s">
        <v>5</v>
      </c>
    </row>
    <row r="230" spans="1:5" ht="25.5">
      <c r="A230" s="35" t="s">
        <v>57</v>
      </c>
      <c r="E230" s="40" t="s">
        <v>1573</v>
      </c>
    </row>
    <row r="231" spans="1:5" ht="76.5">
      <c r="A231" t="s">
        <v>59</v>
      </c>
      <c r="E231" s="39" t="s">
        <v>1460</v>
      </c>
    </row>
    <row r="232" spans="1:13" ht="12.75">
      <c r="A232" t="s">
        <v>46</v>
      </c>
      <c r="C232" s="31" t="s">
        <v>1574</v>
      </c>
      <c r="E232" s="33" t="s">
        <v>1575</v>
      </c>
      <c r="J232" s="32">
        <f>0</f>
      </c>
      <c s="32">
        <f>0</f>
      </c>
      <c s="32">
        <f>0+L233+L237</f>
      </c>
      <c s="32">
        <f>0+M233+M237</f>
      </c>
    </row>
    <row r="233" spans="1:16" ht="12.75">
      <c r="A233" t="s">
        <v>49</v>
      </c>
      <c s="34" t="s">
        <v>287</v>
      </c>
      <c s="34" t="s">
        <v>1576</v>
      </c>
      <c s="35" t="s">
        <v>5</v>
      </c>
      <c s="6" t="s">
        <v>1577</v>
      </c>
      <c s="36" t="s">
        <v>74</v>
      </c>
      <c s="37">
        <v>4</v>
      </c>
      <c s="36">
        <v>0</v>
      </c>
      <c s="36">
        <f>ROUND(G233*H233,6)</f>
      </c>
      <c r="L233" s="38">
        <v>0</v>
      </c>
      <c s="32">
        <f>ROUND(ROUND(L233,2)*ROUND(G233,3),2)</f>
      </c>
      <c s="36" t="s">
        <v>1429</v>
      </c>
      <c>
        <f>(M233*21)/100</f>
      </c>
      <c t="s">
        <v>27</v>
      </c>
    </row>
    <row r="234" spans="1:5" ht="12.75">
      <c r="A234" s="35" t="s">
        <v>55</v>
      </c>
      <c r="E234" s="39" t="s">
        <v>5</v>
      </c>
    </row>
    <row r="235" spans="1:5" ht="12.75">
      <c r="A235" s="35" t="s">
        <v>57</v>
      </c>
      <c r="E235" s="40" t="s">
        <v>1485</v>
      </c>
    </row>
    <row r="236" spans="1:5" ht="89.25">
      <c r="A236" t="s">
        <v>59</v>
      </c>
      <c r="E236" s="39" t="s">
        <v>1578</v>
      </c>
    </row>
    <row r="237" spans="1:16" ht="12.75">
      <c r="A237" t="s">
        <v>49</v>
      </c>
      <c s="34" t="s">
        <v>489</v>
      </c>
      <c s="34" t="s">
        <v>1579</v>
      </c>
      <c s="35" t="s">
        <v>5</v>
      </c>
      <c s="6" t="s">
        <v>1580</v>
      </c>
      <c s="36" t="s">
        <v>74</v>
      </c>
      <c s="37">
        <v>2</v>
      </c>
      <c s="36">
        <v>0</v>
      </c>
      <c s="36">
        <f>ROUND(G237*H237,6)</f>
      </c>
      <c r="L237" s="38">
        <v>0</v>
      </c>
      <c s="32">
        <f>ROUND(ROUND(L237,2)*ROUND(G237,3),2)</f>
      </c>
      <c s="36" t="s">
        <v>1429</v>
      </c>
      <c>
        <f>(M237*21)/100</f>
      </c>
      <c t="s">
        <v>27</v>
      </c>
    </row>
    <row r="238" spans="1:5" ht="12.75">
      <c r="A238" s="35" t="s">
        <v>55</v>
      </c>
      <c r="E238" s="39" t="s">
        <v>5</v>
      </c>
    </row>
    <row r="239" spans="1:5" ht="12.75">
      <c r="A239" s="35" t="s">
        <v>57</v>
      </c>
      <c r="E239" s="40" t="s">
        <v>1485</v>
      </c>
    </row>
    <row r="240" spans="1:5" ht="89.25">
      <c r="A240" t="s">
        <v>59</v>
      </c>
      <c r="E240" s="39" t="s">
        <v>1578</v>
      </c>
    </row>
    <row r="241" spans="1:13" ht="12.75">
      <c r="A241" t="s">
        <v>46</v>
      </c>
      <c r="C241" s="31" t="s">
        <v>1581</v>
      </c>
      <c r="E241" s="33" t="s">
        <v>1582</v>
      </c>
      <c r="J241" s="32">
        <f>0</f>
      </c>
      <c s="32">
        <f>0</f>
      </c>
      <c s="32">
        <f>0+L242+L246+L250+L254+L258+L262+L266+L270+L274+L278+L282+L286+L290+L294+L298+L302+L306+L310+L314+L318+L322+L326</f>
      </c>
      <c s="32">
        <f>0+M242+M246+M250+M254+M258+M262+M266+M270+M274+M278+M282+M286+M290+M294+M298+M302+M306+M310+M314+M318+M322+M326</f>
      </c>
    </row>
    <row r="242" spans="1:16" ht="12.75">
      <c r="A242" t="s">
        <v>49</v>
      </c>
      <c s="34" t="s">
        <v>492</v>
      </c>
      <c s="34" t="s">
        <v>1583</v>
      </c>
      <c s="35" t="s">
        <v>5</v>
      </c>
      <c s="6" t="s">
        <v>1584</v>
      </c>
      <c s="36" t="s">
        <v>74</v>
      </c>
      <c s="37">
        <v>1</v>
      </c>
      <c s="36">
        <v>0</v>
      </c>
      <c s="36">
        <f>ROUND(G242*H242,6)</f>
      </c>
      <c r="L242" s="38">
        <v>0</v>
      </c>
      <c s="32">
        <f>ROUND(ROUND(L242,2)*ROUND(G242,3),2)</f>
      </c>
      <c s="36" t="s">
        <v>333</v>
      </c>
      <c>
        <f>(M242*21)/100</f>
      </c>
      <c t="s">
        <v>27</v>
      </c>
    </row>
    <row r="243" spans="1:5" ht="12.75">
      <c r="A243" s="35" t="s">
        <v>55</v>
      </c>
      <c r="E243" s="39" t="s">
        <v>5</v>
      </c>
    </row>
    <row r="244" spans="1:5" ht="12.75">
      <c r="A244" s="35" t="s">
        <v>57</v>
      </c>
      <c r="E244" s="40" t="s">
        <v>1585</v>
      </c>
    </row>
    <row r="245" spans="1:5" ht="114.75">
      <c r="A245" t="s">
        <v>59</v>
      </c>
      <c r="E245" s="39" t="s">
        <v>984</v>
      </c>
    </row>
    <row r="246" spans="1:16" ht="12.75">
      <c r="A246" t="s">
        <v>49</v>
      </c>
      <c s="34" t="s">
        <v>495</v>
      </c>
      <c s="34" t="s">
        <v>1586</v>
      </c>
      <c s="35" t="s">
        <v>5</v>
      </c>
      <c s="6" t="s">
        <v>1587</v>
      </c>
      <c s="36" t="s">
        <v>190</v>
      </c>
      <c s="37">
        <v>124</v>
      </c>
      <c s="36">
        <v>0</v>
      </c>
      <c s="36">
        <f>ROUND(G246*H246,6)</f>
      </c>
      <c r="L246" s="38">
        <v>0</v>
      </c>
      <c s="32">
        <f>ROUND(ROUND(L246,2)*ROUND(G246,3),2)</f>
      </c>
      <c s="36" t="s">
        <v>1429</v>
      </c>
      <c>
        <f>(M246*21)/100</f>
      </c>
      <c t="s">
        <v>27</v>
      </c>
    </row>
    <row r="247" spans="1:5" ht="12.75">
      <c r="A247" s="35" t="s">
        <v>55</v>
      </c>
      <c r="E247" s="39" t="s">
        <v>5</v>
      </c>
    </row>
    <row r="248" spans="1:5" ht="12.75">
      <c r="A248" s="35" t="s">
        <v>57</v>
      </c>
      <c r="E248" s="40" t="s">
        <v>1585</v>
      </c>
    </row>
    <row r="249" spans="1:5" ht="38.25">
      <c r="A249" t="s">
        <v>59</v>
      </c>
      <c r="E249" s="39" t="s">
        <v>1588</v>
      </c>
    </row>
    <row r="250" spans="1:16" ht="12.75">
      <c r="A250" t="s">
        <v>49</v>
      </c>
      <c s="34" t="s">
        <v>499</v>
      </c>
      <c s="34" t="s">
        <v>1589</v>
      </c>
      <c s="35" t="s">
        <v>5</v>
      </c>
      <c s="6" t="s">
        <v>1590</v>
      </c>
      <c s="36" t="s">
        <v>297</v>
      </c>
      <c s="37">
        <v>280</v>
      </c>
      <c s="36">
        <v>0</v>
      </c>
      <c s="36">
        <f>ROUND(G250*H250,6)</f>
      </c>
      <c r="L250" s="38">
        <v>0</v>
      </c>
      <c s="32">
        <f>ROUND(ROUND(L250,2)*ROUND(G250,3),2)</f>
      </c>
      <c s="36" t="s">
        <v>1429</v>
      </c>
      <c>
        <f>(M250*21)/100</f>
      </c>
      <c t="s">
        <v>27</v>
      </c>
    </row>
    <row r="251" spans="1:5" ht="12.75">
      <c r="A251" s="35" t="s">
        <v>55</v>
      </c>
      <c r="E251" s="39" t="s">
        <v>5</v>
      </c>
    </row>
    <row r="252" spans="1:5" ht="12.75">
      <c r="A252" s="35" t="s">
        <v>57</v>
      </c>
      <c r="E252" s="40" t="s">
        <v>1585</v>
      </c>
    </row>
    <row r="253" spans="1:5" ht="127.5">
      <c r="A253" t="s">
        <v>59</v>
      </c>
      <c r="E253" s="39" t="s">
        <v>1591</v>
      </c>
    </row>
    <row r="254" spans="1:16" ht="12.75">
      <c r="A254" t="s">
        <v>49</v>
      </c>
      <c s="34" t="s">
        <v>502</v>
      </c>
      <c s="34" t="s">
        <v>1592</v>
      </c>
      <c s="35" t="s">
        <v>5</v>
      </c>
      <c s="6" t="s">
        <v>1593</v>
      </c>
      <c s="36" t="s">
        <v>74</v>
      </c>
      <c s="37">
        <v>8</v>
      </c>
      <c s="36">
        <v>0</v>
      </c>
      <c s="36">
        <f>ROUND(G254*H254,6)</f>
      </c>
      <c r="L254" s="38">
        <v>0</v>
      </c>
      <c s="32">
        <f>ROUND(ROUND(L254,2)*ROUND(G254,3),2)</f>
      </c>
      <c s="36" t="s">
        <v>1429</v>
      </c>
      <c>
        <f>(M254*21)/100</f>
      </c>
      <c t="s">
        <v>27</v>
      </c>
    </row>
    <row r="255" spans="1:5" ht="12.75">
      <c r="A255" s="35" t="s">
        <v>55</v>
      </c>
      <c r="E255" s="39" t="s">
        <v>5</v>
      </c>
    </row>
    <row r="256" spans="1:5" ht="12.75">
      <c r="A256" s="35" t="s">
        <v>57</v>
      </c>
      <c r="E256" s="40" t="s">
        <v>1585</v>
      </c>
    </row>
    <row r="257" spans="1:5" ht="114.75">
      <c r="A257" t="s">
        <v>59</v>
      </c>
      <c r="E257" s="39" t="s">
        <v>1594</v>
      </c>
    </row>
    <row r="258" spans="1:16" ht="12.75">
      <c r="A258" t="s">
        <v>49</v>
      </c>
      <c s="34" t="s">
        <v>506</v>
      </c>
      <c s="34" t="s">
        <v>1595</v>
      </c>
      <c s="35" t="s">
        <v>5</v>
      </c>
      <c s="6" t="s">
        <v>1596</v>
      </c>
      <c s="36" t="s">
        <v>74</v>
      </c>
      <c s="37">
        <v>1</v>
      </c>
      <c s="36">
        <v>0</v>
      </c>
      <c s="36">
        <f>ROUND(G258*H258,6)</f>
      </c>
      <c r="L258" s="38">
        <v>0</v>
      </c>
      <c s="32">
        <f>ROUND(ROUND(L258,2)*ROUND(G258,3),2)</f>
      </c>
      <c s="36" t="s">
        <v>1429</v>
      </c>
      <c>
        <f>(M258*21)/100</f>
      </c>
      <c t="s">
        <v>27</v>
      </c>
    </row>
    <row r="259" spans="1:5" ht="12.75">
      <c r="A259" s="35" t="s">
        <v>55</v>
      </c>
      <c r="E259" s="39" t="s">
        <v>5</v>
      </c>
    </row>
    <row r="260" spans="1:5" ht="12.75">
      <c r="A260" s="35" t="s">
        <v>57</v>
      </c>
      <c r="E260" s="40" t="s">
        <v>1585</v>
      </c>
    </row>
    <row r="261" spans="1:5" ht="102">
      <c r="A261" t="s">
        <v>59</v>
      </c>
      <c r="E261" s="39" t="s">
        <v>1597</v>
      </c>
    </row>
    <row r="262" spans="1:16" ht="12.75">
      <c r="A262" t="s">
        <v>49</v>
      </c>
      <c s="34" t="s">
        <v>510</v>
      </c>
      <c s="34" t="s">
        <v>1598</v>
      </c>
      <c s="35" t="s">
        <v>5</v>
      </c>
      <c s="6" t="s">
        <v>1599</v>
      </c>
      <c s="36" t="s">
        <v>74</v>
      </c>
      <c s="37">
        <v>10</v>
      </c>
      <c s="36">
        <v>0</v>
      </c>
      <c s="36">
        <f>ROUND(G262*H262,6)</f>
      </c>
      <c r="L262" s="38">
        <v>0</v>
      </c>
      <c s="32">
        <f>ROUND(ROUND(L262,2)*ROUND(G262,3),2)</f>
      </c>
      <c s="36" t="s">
        <v>1429</v>
      </c>
      <c>
        <f>(M262*21)/100</f>
      </c>
      <c t="s">
        <v>27</v>
      </c>
    </row>
    <row r="263" spans="1:5" ht="12.75">
      <c r="A263" s="35" t="s">
        <v>55</v>
      </c>
      <c r="E263" s="39" t="s">
        <v>5</v>
      </c>
    </row>
    <row r="264" spans="1:5" ht="12.75">
      <c r="A264" s="35" t="s">
        <v>57</v>
      </c>
      <c r="E264" s="40" t="s">
        <v>1585</v>
      </c>
    </row>
    <row r="265" spans="1:5" ht="102">
      <c r="A265" t="s">
        <v>59</v>
      </c>
      <c r="E265" s="39" t="s">
        <v>1597</v>
      </c>
    </row>
    <row r="266" spans="1:16" ht="12.75">
      <c r="A266" t="s">
        <v>49</v>
      </c>
      <c s="34" t="s">
        <v>514</v>
      </c>
      <c s="34" t="s">
        <v>1600</v>
      </c>
      <c s="35" t="s">
        <v>5</v>
      </c>
      <c s="6" t="s">
        <v>1601</v>
      </c>
      <c s="36" t="s">
        <v>74</v>
      </c>
      <c s="37">
        <v>40</v>
      </c>
      <c s="36">
        <v>0</v>
      </c>
      <c s="36">
        <f>ROUND(G266*H266,6)</f>
      </c>
      <c r="L266" s="38">
        <v>0</v>
      </c>
      <c s="32">
        <f>ROUND(ROUND(L266,2)*ROUND(G266,3),2)</f>
      </c>
      <c s="36" t="s">
        <v>1429</v>
      </c>
      <c>
        <f>(M266*21)/100</f>
      </c>
      <c t="s">
        <v>27</v>
      </c>
    </row>
    <row r="267" spans="1:5" ht="12.75">
      <c r="A267" s="35" t="s">
        <v>55</v>
      </c>
      <c r="E267" s="39" t="s">
        <v>5</v>
      </c>
    </row>
    <row r="268" spans="1:5" ht="12.75">
      <c r="A268" s="35" t="s">
        <v>57</v>
      </c>
      <c r="E268" s="40" t="s">
        <v>1585</v>
      </c>
    </row>
    <row r="269" spans="1:5" ht="102">
      <c r="A269" t="s">
        <v>59</v>
      </c>
      <c r="E269" s="39" t="s">
        <v>1597</v>
      </c>
    </row>
    <row r="270" spans="1:16" ht="12.75">
      <c r="A270" t="s">
        <v>49</v>
      </c>
      <c s="34" t="s">
        <v>518</v>
      </c>
      <c s="34" t="s">
        <v>1602</v>
      </c>
      <c s="35" t="s">
        <v>5</v>
      </c>
      <c s="6" t="s">
        <v>1603</v>
      </c>
      <c s="36" t="s">
        <v>74</v>
      </c>
      <c s="37">
        <v>2</v>
      </c>
      <c s="36">
        <v>0</v>
      </c>
      <c s="36">
        <f>ROUND(G270*H270,6)</f>
      </c>
      <c r="L270" s="38">
        <v>0</v>
      </c>
      <c s="32">
        <f>ROUND(ROUND(L270,2)*ROUND(G270,3),2)</f>
      </c>
      <c s="36" t="s">
        <v>1429</v>
      </c>
      <c>
        <f>(M270*21)/100</f>
      </c>
      <c t="s">
        <v>27</v>
      </c>
    </row>
    <row r="271" spans="1:5" ht="12.75">
      <c r="A271" s="35" t="s">
        <v>55</v>
      </c>
      <c r="E271" s="39" t="s">
        <v>5</v>
      </c>
    </row>
    <row r="272" spans="1:5" ht="12.75">
      <c r="A272" s="35" t="s">
        <v>57</v>
      </c>
      <c r="E272" s="40" t="s">
        <v>1585</v>
      </c>
    </row>
    <row r="273" spans="1:5" ht="102">
      <c r="A273" t="s">
        <v>59</v>
      </c>
      <c r="E273" s="39" t="s">
        <v>1597</v>
      </c>
    </row>
    <row r="274" spans="1:16" ht="12.75">
      <c r="A274" t="s">
        <v>49</v>
      </c>
      <c s="34" t="s">
        <v>522</v>
      </c>
      <c s="34" t="s">
        <v>1604</v>
      </c>
      <c s="35" t="s">
        <v>5</v>
      </c>
      <c s="6" t="s">
        <v>1605</v>
      </c>
      <c s="36" t="s">
        <v>74</v>
      </c>
      <c s="37">
        <v>1</v>
      </c>
      <c s="36">
        <v>0</v>
      </c>
      <c s="36">
        <f>ROUND(G274*H274,6)</f>
      </c>
      <c r="L274" s="38">
        <v>0</v>
      </c>
      <c s="32">
        <f>ROUND(ROUND(L274,2)*ROUND(G274,3),2)</f>
      </c>
      <c s="36" t="s">
        <v>1429</v>
      </c>
      <c>
        <f>(M274*21)/100</f>
      </c>
      <c t="s">
        <v>27</v>
      </c>
    </row>
    <row r="275" spans="1:5" ht="12.75">
      <c r="A275" s="35" t="s">
        <v>55</v>
      </c>
      <c r="E275" s="39" t="s">
        <v>5</v>
      </c>
    </row>
    <row r="276" spans="1:5" ht="12.75">
      <c r="A276" s="35" t="s">
        <v>57</v>
      </c>
      <c r="E276" s="40" t="s">
        <v>1585</v>
      </c>
    </row>
    <row r="277" spans="1:5" ht="102">
      <c r="A277" t="s">
        <v>59</v>
      </c>
      <c r="E277" s="39" t="s">
        <v>1597</v>
      </c>
    </row>
    <row r="278" spans="1:16" ht="12.75">
      <c r="A278" t="s">
        <v>49</v>
      </c>
      <c s="34" t="s">
        <v>526</v>
      </c>
      <c s="34" t="s">
        <v>1606</v>
      </c>
      <c s="35" t="s">
        <v>5</v>
      </c>
      <c s="6" t="s">
        <v>1607</v>
      </c>
      <c s="36" t="s">
        <v>1608</v>
      </c>
      <c s="37">
        <v>100</v>
      </c>
      <c s="36">
        <v>0</v>
      </c>
      <c s="36">
        <f>ROUND(G278*H278,6)</f>
      </c>
      <c r="L278" s="38">
        <v>0</v>
      </c>
      <c s="32">
        <f>ROUND(ROUND(L278,2)*ROUND(G278,3),2)</f>
      </c>
      <c s="36" t="s">
        <v>1429</v>
      </c>
      <c>
        <f>(M278*21)/100</f>
      </c>
      <c t="s">
        <v>27</v>
      </c>
    </row>
    <row r="279" spans="1:5" ht="12.75">
      <c r="A279" s="35" t="s">
        <v>55</v>
      </c>
      <c r="E279" s="39" t="s">
        <v>5</v>
      </c>
    </row>
    <row r="280" spans="1:5" ht="12.75">
      <c r="A280" s="35" t="s">
        <v>57</v>
      </c>
      <c r="E280" s="40" t="s">
        <v>1585</v>
      </c>
    </row>
    <row r="281" spans="1:5" ht="102">
      <c r="A281" t="s">
        <v>59</v>
      </c>
      <c r="E281" s="39" t="s">
        <v>1609</v>
      </c>
    </row>
    <row r="282" spans="1:16" ht="12.75">
      <c r="A282" t="s">
        <v>49</v>
      </c>
      <c s="34" t="s">
        <v>529</v>
      </c>
      <c s="34" t="s">
        <v>1610</v>
      </c>
      <c s="35" t="s">
        <v>5</v>
      </c>
      <c s="6" t="s">
        <v>1611</v>
      </c>
      <c s="36" t="s">
        <v>74</v>
      </c>
      <c s="37">
        <v>54</v>
      </c>
      <c s="36">
        <v>0</v>
      </c>
      <c s="36">
        <f>ROUND(G282*H282,6)</f>
      </c>
      <c r="L282" s="38">
        <v>0</v>
      </c>
      <c s="32">
        <f>ROUND(ROUND(L282,2)*ROUND(G282,3),2)</f>
      </c>
      <c s="36" t="s">
        <v>1429</v>
      </c>
      <c>
        <f>(M282*21)/100</f>
      </c>
      <c t="s">
        <v>27</v>
      </c>
    </row>
    <row r="283" spans="1:5" ht="12.75">
      <c r="A283" s="35" t="s">
        <v>55</v>
      </c>
      <c r="E283" s="39" t="s">
        <v>5</v>
      </c>
    </row>
    <row r="284" spans="1:5" ht="12.75">
      <c r="A284" s="35" t="s">
        <v>57</v>
      </c>
      <c r="E284" s="40" t="s">
        <v>1585</v>
      </c>
    </row>
    <row r="285" spans="1:5" ht="102">
      <c r="A285" t="s">
        <v>59</v>
      </c>
      <c r="E285" s="39" t="s">
        <v>1612</v>
      </c>
    </row>
    <row r="286" spans="1:16" ht="12.75">
      <c r="A286" t="s">
        <v>49</v>
      </c>
      <c s="34" t="s">
        <v>532</v>
      </c>
      <c s="34" t="s">
        <v>1613</v>
      </c>
      <c s="35" t="s">
        <v>5</v>
      </c>
      <c s="6" t="s">
        <v>1614</v>
      </c>
      <c s="36" t="s">
        <v>74</v>
      </c>
      <c s="37">
        <v>4</v>
      </c>
      <c s="36">
        <v>0</v>
      </c>
      <c s="36">
        <f>ROUND(G286*H286,6)</f>
      </c>
      <c r="L286" s="38">
        <v>0</v>
      </c>
      <c s="32">
        <f>ROUND(ROUND(L286,2)*ROUND(G286,3),2)</f>
      </c>
      <c s="36" t="s">
        <v>1429</v>
      </c>
      <c>
        <f>(M286*21)/100</f>
      </c>
      <c t="s">
        <v>27</v>
      </c>
    </row>
    <row r="287" spans="1:5" ht="12.75">
      <c r="A287" s="35" t="s">
        <v>55</v>
      </c>
      <c r="E287" s="39" t="s">
        <v>5</v>
      </c>
    </row>
    <row r="288" spans="1:5" ht="12.75">
      <c r="A288" s="35" t="s">
        <v>57</v>
      </c>
      <c r="E288" s="40" t="s">
        <v>1585</v>
      </c>
    </row>
    <row r="289" spans="1:5" ht="102">
      <c r="A289" t="s">
        <v>59</v>
      </c>
      <c r="E289" s="39" t="s">
        <v>1612</v>
      </c>
    </row>
    <row r="290" spans="1:16" ht="12.75">
      <c r="A290" t="s">
        <v>49</v>
      </c>
      <c s="34" t="s">
        <v>535</v>
      </c>
      <c s="34" t="s">
        <v>1615</v>
      </c>
      <c s="35" t="s">
        <v>5</v>
      </c>
      <c s="6" t="s">
        <v>1616</v>
      </c>
      <c s="36" t="s">
        <v>74</v>
      </c>
      <c s="37">
        <v>12</v>
      </c>
      <c s="36">
        <v>0</v>
      </c>
      <c s="36">
        <f>ROUND(G290*H290,6)</f>
      </c>
      <c r="L290" s="38">
        <v>0</v>
      </c>
      <c s="32">
        <f>ROUND(ROUND(L290,2)*ROUND(G290,3),2)</f>
      </c>
      <c s="36" t="s">
        <v>1429</v>
      </c>
      <c>
        <f>(M290*21)/100</f>
      </c>
      <c t="s">
        <v>27</v>
      </c>
    </row>
    <row r="291" spans="1:5" ht="12.75">
      <c r="A291" s="35" t="s">
        <v>55</v>
      </c>
      <c r="E291" s="39" t="s">
        <v>5</v>
      </c>
    </row>
    <row r="292" spans="1:5" ht="12.75">
      <c r="A292" s="35" t="s">
        <v>57</v>
      </c>
      <c r="E292" s="40" t="s">
        <v>1585</v>
      </c>
    </row>
    <row r="293" spans="1:5" ht="102">
      <c r="A293" t="s">
        <v>59</v>
      </c>
      <c r="E293" s="39" t="s">
        <v>1612</v>
      </c>
    </row>
    <row r="294" spans="1:16" ht="25.5">
      <c r="A294" t="s">
        <v>49</v>
      </c>
      <c s="34" t="s">
        <v>539</v>
      </c>
      <c s="34" t="s">
        <v>1617</v>
      </c>
      <c s="35" t="s">
        <v>5</v>
      </c>
      <c s="6" t="s">
        <v>1618</v>
      </c>
      <c s="36" t="s">
        <v>74</v>
      </c>
      <c s="37">
        <v>3</v>
      </c>
      <c s="36">
        <v>0</v>
      </c>
      <c s="36">
        <f>ROUND(G294*H294,6)</f>
      </c>
      <c r="L294" s="38">
        <v>0</v>
      </c>
      <c s="32">
        <f>ROUND(ROUND(L294,2)*ROUND(G294,3),2)</f>
      </c>
      <c s="36" t="s">
        <v>1429</v>
      </c>
      <c>
        <f>(M294*21)/100</f>
      </c>
      <c t="s">
        <v>27</v>
      </c>
    </row>
    <row r="295" spans="1:5" ht="12.75">
      <c r="A295" s="35" t="s">
        <v>55</v>
      </c>
      <c r="E295" s="39" t="s">
        <v>5</v>
      </c>
    </row>
    <row r="296" spans="1:5" ht="12.75">
      <c r="A296" s="35" t="s">
        <v>57</v>
      </c>
      <c r="E296" s="40" t="s">
        <v>1585</v>
      </c>
    </row>
    <row r="297" spans="1:5" ht="102">
      <c r="A297" t="s">
        <v>59</v>
      </c>
      <c r="E297" s="39" t="s">
        <v>1612</v>
      </c>
    </row>
    <row r="298" spans="1:16" ht="12.75">
      <c r="A298" t="s">
        <v>49</v>
      </c>
      <c s="34" t="s">
        <v>542</v>
      </c>
      <c s="34" t="s">
        <v>1619</v>
      </c>
      <c s="35" t="s">
        <v>5</v>
      </c>
      <c s="6" t="s">
        <v>1620</v>
      </c>
      <c s="36" t="s">
        <v>74</v>
      </c>
      <c s="37">
        <v>2</v>
      </c>
      <c s="36">
        <v>0</v>
      </c>
      <c s="36">
        <f>ROUND(G298*H298,6)</f>
      </c>
      <c r="L298" s="38">
        <v>0</v>
      </c>
      <c s="32">
        <f>ROUND(ROUND(L298,2)*ROUND(G298,3),2)</f>
      </c>
      <c s="36" t="s">
        <v>1429</v>
      </c>
      <c>
        <f>(M298*21)/100</f>
      </c>
      <c t="s">
        <v>27</v>
      </c>
    </row>
    <row r="299" spans="1:5" ht="12.75">
      <c r="A299" s="35" t="s">
        <v>55</v>
      </c>
      <c r="E299" s="39" t="s">
        <v>5</v>
      </c>
    </row>
    <row r="300" spans="1:5" ht="12.75">
      <c r="A300" s="35" t="s">
        <v>57</v>
      </c>
      <c r="E300" s="40" t="s">
        <v>1585</v>
      </c>
    </row>
    <row r="301" spans="1:5" ht="102">
      <c r="A301" t="s">
        <v>59</v>
      </c>
      <c r="E301" s="39" t="s">
        <v>1612</v>
      </c>
    </row>
    <row r="302" spans="1:16" ht="12.75">
      <c r="A302" t="s">
        <v>49</v>
      </c>
      <c s="34" t="s">
        <v>545</v>
      </c>
      <c s="34" t="s">
        <v>1621</v>
      </c>
      <c s="35" t="s">
        <v>5</v>
      </c>
      <c s="6" t="s">
        <v>1622</v>
      </c>
      <c s="36" t="s">
        <v>74</v>
      </c>
      <c s="37">
        <v>4</v>
      </c>
      <c s="36">
        <v>0</v>
      </c>
      <c s="36">
        <f>ROUND(G302*H302,6)</f>
      </c>
      <c r="L302" s="38">
        <v>0</v>
      </c>
      <c s="32">
        <f>ROUND(ROUND(L302,2)*ROUND(G302,3),2)</f>
      </c>
      <c s="36" t="s">
        <v>1429</v>
      </c>
      <c>
        <f>(M302*21)/100</f>
      </c>
      <c t="s">
        <v>27</v>
      </c>
    </row>
    <row r="303" spans="1:5" ht="12.75">
      <c r="A303" s="35" t="s">
        <v>55</v>
      </c>
      <c r="E303" s="39" t="s">
        <v>5</v>
      </c>
    </row>
    <row r="304" spans="1:5" ht="12.75">
      <c r="A304" s="35" t="s">
        <v>57</v>
      </c>
      <c r="E304" s="40" t="s">
        <v>1585</v>
      </c>
    </row>
    <row r="305" spans="1:5" ht="102">
      <c r="A305" t="s">
        <v>59</v>
      </c>
      <c r="E305" s="39" t="s">
        <v>1612</v>
      </c>
    </row>
    <row r="306" spans="1:16" ht="12.75">
      <c r="A306" t="s">
        <v>49</v>
      </c>
      <c s="34" t="s">
        <v>548</v>
      </c>
      <c s="34" t="s">
        <v>1623</v>
      </c>
      <c s="35" t="s">
        <v>5</v>
      </c>
      <c s="6" t="s">
        <v>1624</v>
      </c>
      <c s="36" t="s">
        <v>74</v>
      </c>
      <c s="37">
        <v>2</v>
      </c>
      <c s="36">
        <v>0</v>
      </c>
      <c s="36">
        <f>ROUND(G306*H306,6)</f>
      </c>
      <c r="L306" s="38">
        <v>0</v>
      </c>
      <c s="32">
        <f>ROUND(ROUND(L306,2)*ROUND(G306,3),2)</f>
      </c>
      <c s="36" t="s">
        <v>1429</v>
      </c>
      <c>
        <f>(M306*21)/100</f>
      </c>
      <c t="s">
        <v>27</v>
      </c>
    </row>
    <row r="307" spans="1:5" ht="12.75">
      <c r="A307" s="35" t="s">
        <v>55</v>
      </c>
      <c r="E307" s="39" t="s">
        <v>5</v>
      </c>
    </row>
    <row r="308" spans="1:5" ht="12.75">
      <c r="A308" s="35" t="s">
        <v>57</v>
      </c>
      <c r="E308" s="40" t="s">
        <v>1585</v>
      </c>
    </row>
    <row r="309" spans="1:5" ht="102">
      <c r="A309" t="s">
        <v>59</v>
      </c>
      <c r="E309" s="39" t="s">
        <v>1612</v>
      </c>
    </row>
    <row r="310" spans="1:16" ht="12.75">
      <c r="A310" t="s">
        <v>49</v>
      </c>
      <c s="34" t="s">
        <v>266</v>
      </c>
      <c s="34" t="s">
        <v>1625</v>
      </c>
      <c s="35" t="s">
        <v>5</v>
      </c>
      <c s="6" t="s">
        <v>1626</v>
      </c>
      <c s="36" t="s">
        <v>74</v>
      </c>
      <c s="37">
        <v>500</v>
      </c>
      <c s="36">
        <v>0</v>
      </c>
      <c s="36">
        <f>ROUND(G310*H310,6)</f>
      </c>
      <c r="L310" s="38">
        <v>0</v>
      </c>
      <c s="32">
        <f>ROUND(ROUND(L310,2)*ROUND(G310,3),2)</f>
      </c>
      <c s="36" t="s">
        <v>1429</v>
      </c>
      <c>
        <f>(M310*21)/100</f>
      </c>
      <c t="s">
        <v>27</v>
      </c>
    </row>
    <row r="311" spans="1:5" ht="12.75">
      <c r="A311" s="35" t="s">
        <v>55</v>
      </c>
      <c r="E311" s="39" t="s">
        <v>5</v>
      </c>
    </row>
    <row r="312" spans="1:5" ht="12.75">
      <c r="A312" s="35" t="s">
        <v>57</v>
      </c>
      <c r="E312" s="40" t="s">
        <v>1585</v>
      </c>
    </row>
    <row r="313" spans="1:5" ht="102">
      <c r="A313" t="s">
        <v>59</v>
      </c>
      <c r="E313" s="39" t="s">
        <v>1612</v>
      </c>
    </row>
    <row r="314" spans="1:16" ht="12.75">
      <c r="A314" t="s">
        <v>49</v>
      </c>
      <c s="34" t="s">
        <v>556</v>
      </c>
      <c s="34" t="s">
        <v>1627</v>
      </c>
      <c s="35" t="s">
        <v>5</v>
      </c>
      <c s="6" t="s">
        <v>1628</v>
      </c>
      <c s="36" t="s">
        <v>74</v>
      </c>
      <c s="37">
        <v>10</v>
      </c>
      <c s="36">
        <v>0</v>
      </c>
      <c s="36">
        <f>ROUND(G314*H314,6)</f>
      </c>
      <c r="L314" s="38">
        <v>0</v>
      </c>
      <c s="32">
        <f>ROUND(ROUND(L314,2)*ROUND(G314,3),2)</f>
      </c>
      <c s="36" t="s">
        <v>1429</v>
      </c>
      <c>
        <f>(M314*21)/100</f>
      </c>
      <c t="s">
        <v>27</v>
      </c>
    </row>
    <row r="315" spans="1:5" ht="12.75">
      <c r="A315" s="35" t="s">
        <v>55</v>
      </c>
      <c r="E315" s="39" t="s">
        <v>5</v>
      </c>
    </row>
    <row r="316" spans="1:5" ht="12.75">
      <c r="A316" s="35" t="s">
        <v>57</v>
      </c>
      <c r="E316" s="40" t="s">
        <v>1585</v>
      </c>
    </row>
    <row r="317" spans="1:5" ht="102">
      <c r="A317" t="s">
        <v>59</v>
      </c>
      <c r="E317" s="39" t="s">
        <v>1612</v>
      </c>
    </row>
    <row r="318" spans="1:16" ht="12.75">
      <c r="A318" t="s">
        <v>49</v>
      </c>
      <c s="34" t="s">
        <v>559</v>
      </c>
      <c s="34" t="s">
        <v>1629</v>
      </c>
      <c s="35" t="s">
        <v>5</v>
      </c>
      <c s="6" t="s">
        <v>1630</v>
      </c>
      <c s="36" t="s">
        <v>74</v>
      </c>
      <c s="37">
        <v>12</v>
      </c>
      <c s="36">
        <v>0</v>
      </c>
      <c s="36">
        <f>ROUND(G318*H318,6)</f>
      </c>
      <c r="L318" s="38">
        <v>0</v>
      </c>
      <c s="32">
        <f>ROUND(ROUND(L318,2)*ROUND(G318,3),2)</f>
      </c>
      <c s="36" t="s">
        <v>1429</v>
      </c>
      <c>
        <f>(M318*21)/100</f>
      </c>
      <c t="s">
        <v>27</v>
      </c>
    </row>
    <row r="319" spans="1:5" ht="12.75">
      <c r="A319" s="35" t="s">
        <v>55</v>
      </c>
      <c r="E319" s="39" t="s">
        <v>5</v>
      </c>
    </row>
    <row r="320" spans="1:5" ht="12.75">
      <c r="A320" s="35" t="s">
        <v>57</v>
      </c>
      <c r="E320" s="40" t="s">
        <v>1585</v>
      </c>
    </row>
    <row r="321" spans="1:5" ht="102">
      <c r="A321" t="s">
        <v>59</v>
      </c>
      <c r="E321" s="39" t="s">
        <v>1612</v>
      </c>
    </row>
    <row r="322" spans="1:16" ht="12.75">
      <c r="A322" t="s">
        <v>49</v>
      </c>
      <c s="34" t="s">
        <v>565</v>
      </c>
      <c s="34" t="s">
        <v>1631</v>
      </c>
      <c s="35" t="s">
        <v>5</v>
      </c>
      <c s="6" t="s">
        <v>1632</v>
      </c>
      <c s="36" t="s">
        <v>53</v>
      </c>
      <c s="37">
        <v>3530</v>
      </c>
      <c s="36">
        <v>0</v>
      </c>
      <c s="36">
        <f>ROUND(G322*H322,6)</f>
      </c>
      <c r="L322" s="38">
        <v>0</v>
      </c>
      <c s="32">
        <f>ROUND(ROUND(L322,2)*ROUND(G322,3),2)</f>
      </c>
      <c s="36" t="s">
        <v>1429</v>
      </c>
      <c>
        <f>(M322*21)/100</f>
      </c>
      <c t="s">
        <v>27</v>
      </c>
    </row>
    <row r="323" spans="1:5" ht="12.75">
      <c r="A323" s="35" t="s">
        <v>55</v>
      </c>
      <c r="E323" s="39" t="s">
        <v>5</v>
      </c>
    </row>
    <row r="324" spans="1:5" ht="12.75">
      <c r="A324" s="35" t="s">
        <v>57</v>
      </c>
      <c r="E324" s="40" t="s">
        <v>1585</v>
      </c>
    </row>
    <row r="325" spans="1:5" ht="102">
      <c r="A325" t="s">
        <v>59</v>
      </c>
      <c r="E325" s="39" t="s">
        <v>1633</v>
      </c>
    </row>
    <row r="326" spans="1:16" ht="12.75">
      <c r="A326" t="s">
        <v>49</v>
      </c>
      <c s="34" t="s">
        <v>570</v>
      </c>
      <c s="34" t="s">
        <v>1634</v>
      </c>
      <c s="35" t="s">
        <v>5</v>
      </c>
      <c s="6" t="s">
        <v>1635</v>
      </c>
      <c s="36" t="s">
        <v>53</v>
      </c>
      <c s="37">
        <v>3530</v>
      </c>
      <c s="36">
        <v>0</v>
      </c>
      <c s="36">
        <f>ROUND(G326*H326,6)</f>
      </c>
      <c r="L326" s="38">
        <v>0</v>
      </c>
      <c s="32">
        <f>ROUND(ROUND(L326,2)*ROUND(G326,3),2)</f>
      </c>
      <c s="36" t="s">
        <v>1429</v>
      </c>
      <c>
        <f>(M326*21)/100</f>
      </c>
      <c t="s">
        <v>27</v>
      </c>
    </row>
    <row r="327" spans="1:5" ht="12.75">
      <c r="A327" s="35" t="s">
        <v>55</v>
      </c>
      <c r="E327" s="39" t="s">
        <v>5</v>
      </c>
    </row>
    <row r="328" spans="1:5" ht="12.75">
      <c r="A328" s="35" t="s">
        <v>57</v>
      </c>
      <c r="E328" s="40" t="s">
        <v>1585</v>
      </c>
    </row>
    <row r="329" spans="1:5" ht="102">
      <c r="A329" t="s">
        <v>59</v>
      </c>
      <c r="E329" s="39" t="s">
        <v>1633</v>
      </c>
    </row>
    <row r="330" spans="1:13" ht="12.75">
      <c r="A330" t="s">
        <v>46</v>
      </c>
      <c r="C330" s="31" t="s">
        <v>1636</v>
      </c>
      <c r="E330" s="33" t="s">
        <v>1637</v>
      </c>
      <c r="J330" s="32">
        <f>0</f>
      </c>
      <c s="32">
        <f>0</f>
      </c>
      <c s="32">
        <f>0+L331+L335+L339+L343+L347</f>
      </c>
      <c s="32">
        <f>0+M331+M335+M339+M343+M347</f>
      </c>
    </row>
    <row r="331" spans="1:16" ht="38.25">
      <c r="A331" t="s">
        <v>49</v>
      </c>
      <c s="34" t="s">
        <v>573</v>
      </c>
      <c s="34" t="s">
        <v>1638</v>
      </c>
      <c s="35" t="s">
        <v>5</v>
      </c>
      <c s="6" t="s">
        <v>1639</v>
      </c>
      <c s="36" t="s">
        <v>332</v>
      </c>
      <c s="37">
        <v>567</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1640</v>
      </c>
    </row>
    <row r="334" spans="1:5" ht="63.75">
      <c r="A334" t="s">
        <v>59</v>
      </c>
      <c r="E334" s="39" t="s">
        <v>1641</v>
      </c>
    </row>
    <row r="335" spans="1:16" ht="38.25">
      <c r="A335" t="s">
        <v>49</v>
      </c>
      <c s="34" t="s">
        <v>577</v>
      </c>
      <c s="34" t="s">
        <v>951</v>
      </c>
      <c s="35" t="s">
        <v>5</v>
      </c>
      <c s="6" t="s">
        <v>1642</v>
      </c>
      <c s="36" t="s">
        <v>332</v>
      </c>
      <c s="37">
        <v>588</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1643</v>
      </c>
    </row>
    <row r="338" spans="1:5" ht="63.75">
      <c r="A338" t="s">
        <v>59</v>
      </c>
      <c r="E338" s="39" t="s">
        <v>1641</v>
      </c>
    </row>
    <row r="339" spans="1:16" ht="25.5">
      <c r="A339" t="s">
        <v>49</v>
      </c>
      <c s="34" t="s">
        <v>580</v>
      </c>
      <c s="34" t="s">
        <v>1644</v>
      </c>
      <c s="35" t="s">
        <v>5</v>
      </c>
      <c s="6" t="s">
        <v>1645</v>
      </c>
      <c s="36" t="s">
        <v>332</v>
      </c>
      <c s="37">
        <v>66</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1646</v>
      </c>
    </row>
    <row r="342" spans="1:5" ht="63.75">
      <c r="A342" t="s">
        <v>59</v>
      </c>
      <c r="E342" s="39" t="s">
        <v>1641</v>
      </c>
    </row>
    <row r="343" spans="1:16" ht="25.5">
      <c r="A343" t="s">
        <v>49</v>
      </c>
      <c s="34" t="s">
        <v>584</v>
      </c>
      <c s="34" t="s">
        <v>1647</v>
      </c>
      <c s="35" t="s">
        <v>5</v>
      </c>
      <c s="6" t="s">
        <v>1648</v>
      </c>
      <c s="36" t="s">
        <v>332</v>
      </c>
      <c s="37">
        <v>1.32</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1649</v>
      </c>
    </row>
    <row r="346" spans="1:5" ht="63.75">
      <c r="A346" t="s">
        <v>59</v>
      </c>
      <c r="E346" s="39" t="s">
        <v>1641</v>
      </c>
    </row>
    <row r="347" spans="1:16" ht="38.25">
      <c r="A347" t="s">
        <v>49</v>
      </c>
      <c s="34" t="s">
        <v>588</v>
      </c>
      <c s="34" t="s">
        <v>1650</v>
      </c>
      <c s="35" t="s">
        <v>5</v>
      </c>
      <c s="6" t="s">
        <v>1651</v>
      </c>
      <c s="36" t="s">
        <v>332</v>
      </c>
      <c s="37">
        <v>0.3</v>
      </c>
      <c s="36">
        <v>0</v>
      </c>
      <c s="36">
        <f>ROUND(G347*H347,6)</f>
      </c>
      <c r="L347" s="38">
        <v>0</v>
      </c>
      <c s="32">
        <f>ROUND(ROUND(L347,2)*ROUND(G347,3),2)</f>
      </c>
      <c s="36" t="s">
        <v>333</v>
      </c>
      <c>
        <f>(M347*21)/100</f>
      </c>
      <c t="s">
        <v>27</v>
      </c>
    </row>
    <row r="348" spans="1:5" ht="12.75">
      <c r="A348" s="35" t="s">
        <v>55</v>
      </c>
      <c r="E348" s="39" t="s">
        <v>5</v>
      </c>
    </row>
    <row r="349" spans="1:5" ht="12.75">
      <c r="A349" s="35" t="s">
        <v>57</v>
      </c>
      <c r="E349" s="40" t="s">
        <v>1652</v>
      </c>
    </row>
    <row r="350" spans="1:5" ht="63.75">
      <c r="A350" t="s">
        <v>59</v>
      </c>
      <c r="E350" s="39" t="s">
        <v>1641</v>
      </c>
    </row>
    <row r="351" spans="1:13" ht="12.75">
      <c r="A351" t="s">
        <v>46</v>
      </c>
      <c r="C351" s="31" t="s">
        <v>1653</v>
      </c>
      <c r="E351" s="33" t="s">
        <v>1654</v>
      </c>
      <c r="J351" s="32">
        <f>0</f>
      </c>
      <c s="32">
        <f>0</f>
      </c>
      <c s="32">
        <f>0+L352+L356+L360+L364+L368+L372+L376+L380</f>
      </c>
      <c s="32">
        <f>0+M352+M356+M360+M364+M368+M372+M376+M380</f>
      </c>
    </row>
    <row r="352" spans="1:16" ht="12.75">
      <c r="A352" t="s">
        <v>49</v>
      </c>
      <c s="34" t="s">
        <v>939</v>
      </c>
      <c s="34" t="s">
        <v>1655</v>
      </c>
      <c s="35" t="s">
        <v>5</v>
      </c>
      <c s="6" t="s">
        <v>1656</v>
      </c>
      <c s="36" t="s">
        <v>74</v>
      </c>
      <c s="37">
        <v>1</v>
      </c>
      <c s="36">
        <v>0</v>
      </c>
      <c s="36">
        <f>ROUND(G352*H352,6)</f>
      </c>
      <c r="L352" s="38">
        <v>0</v>
      </c>
      <c s="32">
        <f>ROUND(ROUND(L352,2)*ROUND(G352,3),2)</f>
      </c>
      <c s="36" t="s">
        <v>1429</v>
      </c>
      <c>
        <f>(M352*21)/100</f>
      </c>
      <c t="s">
        <v>27</v>
      </c>
    </row>
    <row r="353" spans="1:5" ht="12.75">
      <c r="A353" s="35" t="s">
        <v>55</v>
      </c>
      <c r="E353" s="39" t="s">
        <v>5</v>
      </c>
    </row>
    <row r="354" spans="1:5" ht="12.75">
      <c r="A354" s="35" t="s">
        <v>57</v>
      </c>
      <c r="E354" s="40" t="s">
        <v>1657</v>
      </c>
    </row>
    <row r="355" spans="1:5" ht="38.25">
      <c r="A355" t="s">
        <v>59</v>
      </c>
      <c r="E355" s="39" t="s">
        <v>1658</v>
      </c>
    </row>
    <row r="356" spans="1:16" ht="12.75">
      <c r="A356" t="s">
        <v>49</v>
      </c>
      <c s="34" t="s">
        <v>940</v>
      </c>
      <c s="34" t="s">
        <v>1659</v>
      </c>
      <c s="35" t="s">
        <v>5</v>
      </c>
      <c s="6" t="s">
        <v>1660</v>
      </c>
      <c s="36" t="s">
        <v>324</v>
      </c>
      <c s="37">
        <v>3.56</v>
      </c>
      <c s="36">
        <v>0</v>
      </c>
      <c s="36">
        <f>ROUND(G356*H356,6)</f>
      </c>
      <c r="L356" s="38">
        <v>0</v>
      </c>
      <c s="32">
        <f>ROUND(ROUND(L356,2)*ROUND(G356,3),2)</f>
      </c>
      <c s="36" t="s">
        <v>1429</v>
      </c>
      <c>
        <f>(M356*21)/100</f>
      </c>
      <c t="s">
        <v>27</v>
      </c>
    </row>
    <row r="357" spans="1:5" ht="12.75">
      <c r="A357" s="35" t="s">
        <v>55</v>
      </c>
      <c r="E357" s="39" t="s">
        <v>5</v>
      </c>
    </row>
    <row r="358" spans="1:5" ht="12.75">
      <c r="A358" s="35" t="s">
        <v>57</v>
      </c>
      <c r="E358" s="40" t="s">
        <v>1657</v>
      </c>
    </row>
    <row r="359" spans="1:5" ht="102">
      <c r="A359" t="s">
        <v>59</v>
      </c>
      <c r="E359" s="39" t="s">
        <v>1661</v>
      </c>
    </row>
    <row r="360" spans="1:16" ht="12.75">
      <c r="A360" t="s">
        <v>49</v>
      </c>
      <c s="34" t="s">
        <v>943</v>
      </c>
      <c s="34" t="s">
        <v>1662</v>
      </c>
      <c s="35" t="s">
        <v>5</v>
      </c>
      <c s="6" t="s">
        <v>1663</v>
      </c>
      <c s="36" t="s">
        <v>324</v>
      </c>
      <c s="37">
        <v>3.56</v>
      </c>
      <c s="36">
        <v>0</v>
      </c>
      <c s="36">
        <f>ROUND(G360*H360,6)</f>
      </c>
      <c r="L360" s="38">
        <v>0</v>
      </c>
      <c s="32">
        <f>ROUND(ROUND(L360,2)*ROUND(G360,3),2)</f>
      </c>
      <c s="36" t="s">
        <v>1429</v>
      </c>
      <c>
        <f>(M360*21)/100</f>
      </c>
      <c t="s">
        <v>27</v>
      </c>
    </row>
    <row r="361" spans="1:5" ht="12.75">
      <c r="A361" s="35" t="s">
        <v>55</v>
      </c>
      <c r="E361" s="39" t="s">
        <v>5</v>
      </c>
    </row>
    <row r="362" spans="1:5" ht="12.75">
      <c r="A362" s="35" t="s">
        <v>57</v>
      </c>
      <c r="E362" s="40" t="s">
        <v>1657</v>
      </c>
    </row>
    <row r="363" spans="1:5" ht="89.25">
      <c r="A363" t="s">
        <v>59</v>
      </c>
      <c r="E363" s="39" t="s">
        <v>1664</v>
      </c>
    </row>
    <row r="364" spans="1:16" ht="12.75">
      <c r="A364" t="s">
        <v>49</v>
      </c>
      <c s="34" t="s">
        <v>944</v>
      </c>
      <c s="34" t="s">
        <v>1665</v>
      </c>
      <c s="35" t="s">
        <v>5</v>
      </c>
      <c s="6" t="s">
        <v>1666</v>
      </c>
      <c s="36" t="s">
        <v>74</v>
      </c>
      <c s="37">
        <v>2</v>
      </c>
      <c s="36">
        <v>0</v>
      </c>
      <c s="36">
        <f>ROUND(G364*H364,6)</f>
      </c>
      <c r="L364" s="38">
        <v>0</v>
      </c>
      <c s="32">
        <f>ROUND(ROUND(L364,2)*ROUND(G364,3),2)</f>
      </c>
      <c s="36" t="s">
        <v>1429</v>
      </c>
      <c>
        <f>(M364*21)/100</f>
      </c>
      <c t="s">
        <v>27</v>
      </c>
    </row>
    <row r="365" spans="1:5" ht="12.75">
      <c r="A365" s="35" t="s">
        <v>55</v>
      </c>
      <c r="E365" s="39" t="s">
        <v>5</v>
      </c>
    </row>
    <row r="366" spans="1:5" ht="12.75">
      <c r="A366" s="35" t="s">
        <v>57</v>
      </c>
      <c r="E366" s="40" t="s">
        <v>1657</v>
      </c>
    </row>
    <row r="367" spans="1:5" ht="89.25">
      <c r="A367" t="s">
        <v>59</v>
      </c>
      <c r="E367" s="39" t="s">
        <v>1667</v>
      </c>
    </row>
    <row r="368" spans="1:16" ht="12.75">
      <c r="A368" t="s">
        <v>49</v>
      </c>
      <c s="34" t="s">
        <v>1071</v>
      </c>
      <c s="34" t="s">
        <v>1668</v>
      </c>
      <c s="35" t="s">
        <v>5</v>
      </c>
      <c s="6" t="s">
        <v>1669</v>
      </c>
      <c s="36" t="s">
        <v>74</v>
      </c>
      <c s="37">
        <v>2</v>
      </c>
      <c s="36">
        <v>0</v>
      </c>
      <c s="36">
        <f>ROUND(G368*H368,6)</f>
      </c>
      <c r="L368" s="38">
        <v>0</v>
      </c>
      <c s="32">
        <f>ROUND(ROUND(L368,2)*ROUND(G368,3),2)</f>
      </c>
      <c s="36" t="s">
        <v>1429</v>
      </c>
      <c>
        <f>(M368*21)/100</f>
      </c>
      <c t="s">
        <v>27</v>
      </c>
    </row>
    <row r="369" spans="1:5" ht="12.75">
      <c r="A369" s="35" t="s">
        <v>55</v>
      </c>
      <c r="E369" s="39" t="s">
        <v>5</v>
      </c>
    </row>
    <row r="370" spans="1:5" ht="12.75">
      <c r="A370" s="35" t="s">
        <v>57</v>
      </c>
      <c r="E370" s="40" t="s">
        <v>1657</v>
      </c>
    </row>
    <row r="371" spans="1:5" ht="89.25">
      <c r="A371" t="s">
        <v>59</v>
      </c>
      <c r="E371" s="39" t="s">
        <v>1670</v>
      </c>
    </row>
    <row r="372" spans="1:16" ht="12.75">
      <c r="A372" t="s">
        <v>49</v>
      </c>
      <c s="34" t="s">
        <v>1075</v>
      </c>
      <c s="34" t="s">
        <v>1671</v>
      </c>
      <c s="35" t="s">
        <v>5</v>
      </c>
      <c s="6" t="s">
        <v>1672</v>
      </c>
      <c s="36" t="s">
        <v>74</v>
      </c>
      <c s="37">
        <v>2</v>
      </c>
      <c s="36">
        <v>0</v>
      </c>
      <c s="36">
        <f>ROUND(G372*H372,6)</f>
      </c>
      <c r="L372" s="38">
        <v>0</v>
      </c>
      <c s="32">
        <f>ROUND(ROUND(L372,2)*ROUND(G372,3),2)</f>
      </c>
      <c s="36" t="s">
        <v>1429</v>
      </c>
      <c>
        <f>(M372*21)/100</f>
      </c>
      <c t="s">
        <v>27</v>
      </c>
    </row>
    <row r="373" spans="1:5" ht="12.75">
      <c r="A373" s="35" t="s">
        <v>55</v>
      </c>
      <c r="E373" s="39" t="s">
        <v>5</v>
      </c>
    </row>
    <row r="374" spans="1:5" ht="12.75">
      <c r="A374" s="35" t="s">
        <v>57</v>
      </c>
      <c r="E374" s="40" t="s">
        <v>1657</v>
      </c>
    </row>
    <row r="375" spans="1:5" ht="89.25">
      <c r="A375" t="s">
        <v>59</v>
      </c>
      <c r="E375" s="39" t="s">
        <v>1673</v>
      </c>
    </row>
    <row r="376" spans="1:16" ht="12.75">
      <c r="A376" t="s">
        <v>49</v>
      </c>
      <c s="34" t="s">
        <v>1079</v>
      </c>
      <c s="34" t="s">
        <v>1674</v>
      </c>
      <c s="35" t="s">
        <v>5</v>
      </c>
      <c s="6" t="s">
        <v>930</v>
      </c>
      <c s="36" t="s">
        <v>74</v>
      </c>
      <c s="37">
        <v>2</v>
      </c>
      <c s="36">
        <v>0</v>
      </c>
      <c s="36">
        <f>ROUND(G376*H376,6)</f>
      </c>
      <c r="L376" s="38">
        <v>0</v>
      </c>
      <c s="32">
        <f>ROUND(ROUND(L376,2)*ROUND(G376,3),2)</f>
      </c>
      <c s="36" t="s">
        <v>1429</v>
      </c>
      <c>
        <f>(M376*21)/100</f>
      </c>
      <c t="s">
        <v>27</v>
      </c>
    </row>
    <row r="377" spans="1:5" ht="12.75">
      <c r="A377" s="35" t="s">
        <v>55</v>
      </c>
      <c r="E377" s="39" t="s">
        <v>5</v>
      </c>
    </row>
    <row r="378" spans="1:5" ht="12.75">
      <c r="A378" s="35" t="s">
        <v>57</v>
      </c>
      <c r="E378" s="40" t="s">
        <v>1657</v>
      </c>
    </row>
    <row r="379" spans="1:5" ht="89.25">
      <c r="A379" t="s">
        <v>59</v>
      </c>
      <c r="E379" s="39" t="s">
        <v>1675</v>
      </c>
    </row>
    <row r="380" spans="1:16" ht="12.75">
      <c r="A380" t="s">
        <v>49</v>
      </c>
      <c s="34" t="s">
        <v>1083</v>
      </c>
      <c s="34" t="s">
        <v>1676</v>
      </c>
      <c s="35" t="s">
        <v>5</v>
      </c>
      <c s="6" t="s">
        <v>1677</v>
      </c>
      <c s="36" t="s">
        <v>190</v>
      </c>
      <c s="37">
        <v>80</v>
      </c>
      <c s="36">
        <v>0</v>
      </c>
      <c s="36">
        <f>ROUND(G380*H380,6)</f>
      </c>
      <c r="L380" s="38">
        <v>0</v>
      </c>
      <c s="32">
        <f>ROUND(ROUND(L380,2)*ROUND(G380,3),2)</f>
      </c>
      <c s="36" t="s">
        <v>1429</v>
      </c>
      <c>
        <f>(M380*21)/100</f>
      </c>
      <c t="s">
        <v>27</v>
      </c>
    </row>
    <row r="381" spans="1:5" ht="12.75">
      <c r="A381" s="35" t="s">
        <v>55</v>
      </c>
      <c r="E381" s="39" t="s">
        <v>5</v>
      </c>
    </row>
    <row r="382" spans="1:5" ht="12.75">
      <c r="A382" s="35" t="s">
        <v>57</v>
      </c>
      <c r="E382" s="40" t="s">
        <v>1678</v>
      </c>
    </row>
    <row r="383" spans="1:5" ht="89.25">
      <c r="A383" t="s">
        <v>59</v>
      </c>
      <c r="E383" s="39" t="s">
        <v>1679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