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X:\2018\148_Rekonstrukce mostu v km 81,166 trati Pardubice-Ždírec\G_Náklady\G.3_Soupisy prací\"/>
    </mc:Choice>
  </mc:AlternateContent>
  <xr:revisionPtr revIDLastSave="0" documentId="13_ncr:1_{BACD1BC2-514D-418F-9E75-9E079B747143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SO 01_R" sheetId="1" r:id="rId1"/>
  </sheets>
  <definedNames>
    <definedName name="_xlnm._FilterDatabase" localSheetId="0" hidden="1">'SO 01_R'!$A$7:$I$190</definedName>
    <definedName name="_xlnm.Print_Area" localSheetId="0">'SO 01_R'!$B$1:$I$214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9" i="1" l="1"/>
  <c r="I211" i="1" l="1"/>
  <c r="I207" i="1"/>
  <c r="I203" i="1"/>
  <c r="I199" i="1"/>
  <c r="I195" i="1"/>
  <c r="I191" i="1"/>
  <c r="I187" i="1"/>
  <c r="I183" i="1"/>
  <c r="I179" i="1"/>
  <c r="I175" i="1"/>
  <c r="I171" i="1"/>
  <c r="I167" i="1"/>
  <c r="I163" i="1"/>
  <c r="I159" i="1"/>
  <c r="I155" i="1"/>
  <c r="I150" i="1"/>
  <c r="I149" i="1" s="1"/>
  <c r="I145" i="1"/>
  <c r="I141" i="1"/>
  <c r="I137" i="1"/>
  <c r="I133" i="1"/>
  <c r="I129" i="1"/>
  <c r="I125" i="1"/>
  <c r="I121" i="1"/>
  <c r="I116" i="1"/>
  <c r="I112" i="1"/>
  <c r="I107" i="1"/>
  <c r="I103" i="1"/>
  <c r="I99" i="1"/>
  <c r="I94" i="1"/>
  <c r="I93" i="1" s="1"/>
  <c r="I89" i="1"/>
  <c r="I85" i="1"/>
  <c r="I81" i="1"/>
  <c r="I77" i="1"/>
  <c r="I72" i="1"/>
  <c r="I68" i="1"/>
  <c r="I64" i="1"/>
  <c r="I59" i="1"/>
  <c r="I55" i="1"/>
  <c r="I51" i="1"/>
  <c r="I47" i="1"/>
  <c r="I43" i="1"/>
  <c r="I39" i="1"/>
  <c r="I33" i="1"/>
  <c r="I26" i="1"/>
  <c r="I22" i="1"/>
  <c r="I18" i="1"/>
  <c r="I17" i="1"/>
  <c r="I14" i="1"/>
  <c r="I9" i="1"/>
  <c r="I8" i="1" s="1"/>
  <c r="C4" i="1"/>
  <c r="I63" i="1" l="1"/>
  <c r="I98" i="1"/>
  <c r="I38" i="1"/>
  <c r="I13" i="1"/>
  <c r="I3" i="1" s="1"/>
  <c r="I76" i="1"/>
  <c r="I154" i="1"/>
  <c r="I120" i="1"/>
  <c r="I111" i="1"/>
</calcChain>
</file>

<file path=xl/sharedStrings.xml><?xml version="1.0" encoding="utf-8"?>
<sst xmlns="http://schemas.openxmlformats.org/spreadsheetml/2006/main" count="588" uniqueCount="281">
  <si>
    <t>Firma: EXprojekt s.r.o.</t>
  </si>
  <si>
    <t>Příloha k formuláři pro ocenění nabídky</t>
  </si>
  <si>
    <t>S</t>
  </si>
  <si>
    <t>Stavba:</t>
  </si>
  <si>
    <t>Rekonstrukce mostu v km 81,166 trati Pardubice - Ždírec nad Doubravou</t>
  </si>
  <si>
    <t>SO 01</t>
  </si>
  <si>
    <t>O</t>
  </si>
  <si>
    <t>Rozpočet:</t>
  </si>
  <si>
    <t>Most v km 81,166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</si>
  <si>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</si>
  <si>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</si>
  <si>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</si>
  <si>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</si>
  <si>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</si>
  <si>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</si>
  <si>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</si>
  <si>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</si>
  <si>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</si>
  <si>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</si>
  <si>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</si>
  <si>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</si>
  <si>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</si>
  <si>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</si>
  <si>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</si>
  <si>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</si>
  <si>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</si>
  <si>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</si>
  <si>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</si>
  <si>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</si>
  <si>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</si>
  <si>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</si>
  <si>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02730R</t>
  </si>
  <si>
    <t>POMOC PRÁCE ZŘÍZ NEBO ZAJIŠŤ OCHRANU INŽENÝRSKÝCH SÍTÍ</t>
  </si>
  <si>
    <t>KPL</t>
  </si>
  <si>
    <t>PP</t>
  </si>
  <si>
    <t>VV</t>
  </si>
  <si>
    <t xml:space="preserve">1: Dle technické zprávy, výkresových příloh projektové dokumentace, TKP staveb státních drah a výkazů materiálu projektu a souhrnných částí dokumentace stavby.
2: </t>
  </si>
  <si>
    <t>TS</t>
  </si>
  <si>
    <t>zahrnuje veškeré náklady spojené s objednatelem požadovanými zařízeními</t>
  </si>
  <si>
    <t>015</t>
  </si>
  <si>
    <t>Poplatky za skládku:</t>
  </si>
  <si>
    <t>015111</t>
  </si>
  <si>
    <t>POPLATKY ZA LIKVIDACI ODPADŮ NEKONTAMINOVANÝCH - 17 05 04 VYTĚŽENÉ ZEMINY A HORNINY - I. TŘÍDA TĚŽITELNOSTI</t>
  </si>
  <si>
    <t>T</t>
  </si>
  <si>
    <t>Zemina - odkop v oblastech nových L-prefabrikátů "U3".</t>
  </si>
  <si>
    <t>1: Dle technické zprávy, výkresových příloh projektové dokumentace, TKP staveb státních drah a výkazů materiálu projektu a souhrnných částí dokumentace stavby.
2: (0,6m2*8m+0,6m2*3m+0,6m2*3m)*2,0t/m3</t>
  </si>
  <si>
    <t>03100</t>
  </si>
  <si>
    <t>ZAŘÍZENÍ STAVENIŠTĚ - ZŘÍZENÍ, PROVOZ, DEMONTÁŽ</t>
  </si>
  <si>
    <t>.</t>
  </si>
  <si>
    <t>015140</t>
  </si>
  <si>
    <t>POPLATKY ZA LIKVIDACI ODPADŮ NEKONTAMINOVANÝCH - 17 01 01 BETON Z DEMOLIC OBJEKTŮ, ZÁKLADŮ TV</t>
  </si>
  <si>
    <t>Odbourané stávající mostní římsy (na NK mostu, na rovnoběžných mostních křídlech)._x000D_
Odstraněná pražcová rovnanina před mostem._x000D_
Betonové patky (6 ks) stávajícího zábradlí._x000D_
Odstraněný podkladní beton pod stávající pražcovou rovnaninou vpravo před mostem._x000D_
Stávající betonové kabelové žlaby podél mostních říms.
Horní části svahových křídel v nutném rozsahu pro zbudování nových mostních říms ve stanoveném rozsahu.</t>
  </si>
  <si>
    <t>1: Dle technické zprávy, výkresových příloh projektové dokumentace, TKP staveb státních drah a výkazů materiálu projektu a souhrnných částí dokumentace stavby.
2: (0.14m2*(25.4m+25m)+0.175m*0.24m*2.6m*8ks+0.05m3*6ks+0,5m*0,5m*5,5m+0.023m2*50.5m+0,5m*0,5m*0,4m*4ks)*2,5t/m3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</si>
  <si>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</si>
  <si>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015160</t>
  </si>
  <si>
    <t>POPLATKY ZA LIKVIDACI ODPADŮ NEKONTAMINOVANÝCH - 02 01 03 SMÝCENÉ STROMY A KEŘE</t>
  </si>
  <si>
    <t>Odpad ze smýcení svahů náspu před a za mostním objektem.</t>
  </si>
  <si>
    <t>1: Dle technické zprávy, výkresových příloh projektové dokumentace, TKP staveb státních drah a výkazů materiálu projektu a souhrnných částí dokumentace stavby.
2: 0,5t</t>
  </si>
  <si>
    <t>015420</t>
  </si>
  <si>
    <t>POPLATKY ZA LIKVIDACI ODPADŮ NEKONTAMINOVANÝCH - 17 06 04 ZBYTKY IZOLAČNÍCH MATERIÁLŮ</t>
  </si>
  <si>
    <t>Odstraněná stávající mostní izolace v oblasti nových mostních říms.
Skladba SVI:
- NAIP tl. 4 mm ve 2 vrstvách
- ochranná vrstva z geotextilie 1200 g/m2</t>
  </si>
  <si>
    <t>1: Dle technické zprávy, výkresových příloh projektové dokumentace, TKP staveb státních drah a výkazů materiálu projektu a souhrnných částí dokumentace stavby.
2: (0,7m*25,4m+0,7m*25m)*(1,2kg/m2+5,5kg/m2+5,5kg/m2)/1000</t>
  </si>
  <si>
    <t>Vč. uvedení okolí do původního stavu.</t>
  </si>
  <si>
    <t>1: Dle technické zprávy, výkresových příloh projektové dokumentace, TKP staveb státních drah a výkazů materiálu projektu a souhrnných částí dokumentace stavby.
2: 1</t>
  </si>
  <si>
    <t>zahrnuje objednatelem povolené náklady na pořízení (event. pronájem), provozování, udržování a likvidaci zhotovitelova zařízení</t>
  </si>
  <si>
    <t>03620</t>
  </si>
  <si>
    <t>DOPRAVNÍ ZAŘÍZENÍ - JEŘÁBY STAVEBNÍ</t>
  </si>
  <si>
    <t>Uložení 5 ks nových L-prefabrikátů "U3" pomocí dvoucestného bagru.</t>
  </si>
  <si>
    <t>zahrnuje objednatelem povolené náklady na dopravní zařízení zhotovitele</t>
  </si>
  <si>
    <t>Zemní práce:</t>
  </si>
  <si>
    <t>11120</t>
  </si>
  <si>
    <t>ODSTRANĚNÍ KŘOVIN</t>
  </si>
  <si>
    <t>M2</t>
  </si>
  <si>
    <t>Svahy náspu před a za mostním objektem.</t>
  </si>
  <si>
    <t>1: Dle technické zprávy, výkresových příloh projektové dokumentace, TKP staveb státních drah a výkazů materiálu projektu a souhrnných částí dokumentace stavby.
2: 60m2+90m2+94m2+60m2</t>
  </si>
  <si>
    <t>odstranění křovin a stromů do průměru 100 mm_x000D_
doprava dřevin bez ohledu na vzdálenost_x000D_
spálení na hromadách nebo štěpkování</t>
  </si>
  <si>
    <t>122736</t>
  </si>
  <si>
    <t>ODKOPÁVKY A PROKOPÁVKY OBECNÉ TŘ. I, ODVOZ DO 12KM</t>
  </si>
  <si>
    <t>M3</t>
  </si>
  <si>
    <t>Zemní práce v oblasti nových L-prefabrikátů "U3".</t>
  </si>
  <si>
    <t>1: Dle technické zprávy, výkresových příloh projektové dokumentace, TKP staveb státních drah a výkazů materiálu projektu a souhrnných částí dokumentace stavby.
2: 0,6m2*8m+0,6m2*3m+0,6m2*3m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</si>
  <si>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</si>
  <si>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13273</t>
  </si>
  <si>
    <t>HLOUBENÍ RÝH ŠÍŘ DO 2M PAŽ I NEPAŽ TŘ. I</t>
  </si>
  <si>
    <t>Výkopy za účelem odkrytí kabelové trasy ve správě ČD-Telematika.</t>
  </si>
  <si>
    <t>1: Dle technické zprávy, výkresových příloh projektové dokumentace, TKP staveb státních drah a výkazů materiálu projektu a souhrnných částí dokumentace stavby.
2: 0,5m*0,8m*250m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</si>
  <si>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</si>
  <si>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17411</t>
  </si>
  <si>
    <t>ZÁSYP JAM A RÝH ZEMINOU SE ZHUTNĚNÍM</t>
  </si>
  <si>
    <t>Zpětný zásyp rýh vytvořených za účelem odkrytí kabelové trasy ve správě ČD-Telematika.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</si>
  <si>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</si>
  <si>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</si>
  <si>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</si>
  <si>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1: Dle technické zprávy, výkresových příloh projektové dokumentace, TKP staveb státních drah a výkazů materiálu projektu a souhrnných částí dokumentace stavby.
2: 20m2*4ks</t>
  </si>
  <si>
    <t>položka zahrnuje:_x000D_
nutné přemístění ornice z dočasných skládek vzdálených do 50m_x000D_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</si>
  <si>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</si>
  <si>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</si>
  <si>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</si>
  <si>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Základy:</t>
  </si>
  <si>
    <t>22694R</t>
  </si>
  <si>
    <t>PAŽENÍ PRO ZAJIŠTĚNÍ STAVEBNÍCH POSTUPŮ - DOČASNÉ ZAJIŠTĚNÍ ŠTĚRKOVÉHO LOŽE</t>
  </si>
  <si>
    <t>Zřízení i odstranění dle potřeby včetně spojovacích tyčí.</t>
  </si>
  <si>
    <t>1: Dle technické zprávy, výkresových příloh projektové dokumentace, TKP staveb státních drah a výkazů materiálu projektu a souhrnných částí dokumentace stavby.
2: 0,6m*30,5m+0,6m*39m</t>
  </si>
  <si>
    <t>Veškeré náležitosti jsou popsány v názvu a popisu položky.</t>
  </si>
  <si>
    <t>261613</t>
  </si>
  <si>
    <t>VRTY PRO KOTVENÍ A INJEKTÁŽ TŘ VI NA POVRCHU D DO 25MM</t>
  </si>
  <si>
    <t>M</t>
  </si>
  <si>
    <t>Vrty o průměru D25 mm. Vrtání bez příklepu.</t>
  </si>
  <si>
    <t>1: Dle technické zprávy, výkresových příloh projektové dokumentace, TKP staveb státních drah a výkazů materiálu projektu a souhrnných částí dokumentace stavby.
2: 0,27m*262ks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</si>
  <si>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</si>
  <si>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285392</t>
  </si>
  <si>
    <t>DODATEČNÉ KOTVENÍ VLEPENÍM BETONÁŘSKÉ VÝZTUŽE D DO 16MM DO VRTŮ</t>
  </si>
  <si>
    <t>KUS</t>
  </si>
  <si>
    <t>Trny z betonářské výztuže B500B (D16 mm, dl. 1 trnu 0,72 m) do konstrukce pod odbouranými mostními římsami, vč. expoxidové pryskyřice pro zalití trnu ve vrtu.</t>
  </si>
  <si>
    <t>1: Dle technické zprávy, výkresových příloh projektové dokumentace, TKP staveb státních drah a výkazů materiálu projektu a souhrnných částí dokumentace stavby.
2: 262ks</t>
  </si>
  <si>
    <t>Položka zahrnuje:_x000D_
dodání výztuže předepsaného profilu a předepsané délky (do 600mm)_x000D_
provedení vrtu předepsaného profilu a předepsané délky (do 300mm)_x000D_
vsunutí výztuže do vyvrtaného profilu a její zalepení předepsaným pojivem_x000D_
případně nutné lešení</t>
  </si>
  <si>
    <t>Svislé konstrukce (a kompletní):</t>
  </si>
  <si>
    <t>317325</t>
  </si>
  <si>
    <t>ŘÍMSY ZE ŽELEZOBETONU DO C30/37</t>
  </si>
  <si>
    <t>Nové mostní římsy z C30/37-XD1, XF4 spřažené se stávajícím dříkem římsové konzoly, vč. zřízení smršťovacích spár dle VL4 (vč. ochranného nátěru výztuže, atd.)</t>
  </si>
  <si>
    <t>1: Dle technické zprávy, výkresových příloh projektové dokumentace, TKP staveb státních drah a výkazů materiálu projektu a souhrnných částí dokumentace stavby.
2: 0,28m2*25,9m+0,28m2*26,27m</t>
  </si>
  <si>
    <t>položka zahrnuje:_x000D_
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</t>
  </si>
  <si>
    <t>317365</t>
  </si>
  <si>
    <t>VÝZTUŽ ŘÍMS Z OCELI 10505, B500B</t>
  </si>
  <si>
    <t>1: Dle technické zprávy, výkresových příloh projektové dokumentace, TKP staveb státních drah a výkazů materiálu projektu a souhrnných částí dokumentace stavby.
2: 2,111t</t>
  </si>
  <si>
    <t>položka zahrnuje: 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</si>
  <si>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327125</t>
  </si>
  <si>
    <t>ZDI OPĚR, ZÁRUB, NÁBŘEŽ Z DÍLCŮ ŽELEZOBETON DO C30/37</t>
  </si>
  <si>
    <t>Krabicové díly opěrných zdí "U3" délky 298 cm (objem jednoho dílu 0,85 m3), vč. dopravy na stavbu.</t>
  </si>
  <si>
    <t>1: Dle technické zprávy, výkresových příloh projektové dokumentace, TKP staveb státních drah a výkazů materiálu projektu a souhrnných částí dokumentace stavby.
2: 5ks*0,85m3</t>
  </si>
  <si>
    <t xml:space="preserve">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pod.)._x000D_
</t>
  </si>
  <si>
    <t>KG</t>
  </si>
  <si>
    <t>- dílenská dokumentace, včetně technologického předpisu spojování,_x000D_
- dodání  materiálu  v požadované kvalitě a výroba konstrukce (včetně  pomůcek,  přípravků a prostředků pro výrobu) bez ohledu na náročnost a její hmotnost,_x000D_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montáž konstrukce na staveništi, včetně montážních prostředků a pomůcek a zednických výpomocí,                              _x000D_
- výplň, těsnění a tmelení spar a spojů,_x000D_
_x000D_
_x000D_
_x000D_
- všechny druhy ocelového kotvení,_x000D_
- dílenskou přejímku a montážní prohlídku, včetně požadovaných dokladů,_x000D_
- zřízení kotevních otvorů nebo jam, nejsou-li částí jiné konstrukce,_x000D_
- osazení kotvení nebo přímo částí konstrukce do podpůrné konstrukce nebo do zeminy,_x000D_
- výplň kotevních otvorů  (příp.  podlití  patních  desek) maltou,  betonem  nebo  jinou speciální hmotou, vyplnění jam zeminou,_x000D_
_x000D_
- veškeré druhy protikorozní ochrany a nátěry konstrukcí,_x000D_
 žárové zinkování s ponorem_x000D_
- zvláštní spojovací prostředky, rozebíratelnost konstrukce,_x000D_
- ochranná opatření před účinky bludných proudů_x000D_
- ochranu před přepětím.</t>
  </si>
  <si>
    <t>348173</t>
  </si>
  <si>
    <t>ZÁBRADLÍ Z DÍLCŮ KOVOVÝCH ŽÁROVĚ ZINK PONOREM S NÁTĚREM</t>
  </si>
  <si>
    <t>1: Dle technické zprávy, výkresových příloh projektové dokumentace, TKP staveb státních drah a výkazů materiálu projektu a souhrnných částí dokumentace stavby.
2: 1645kg</t>
  </si>
  <si>
    <t>Vodorovné konstrukce:</t>
  </si>
  <si>
    <t>451314</t>
  </si>
  <si>
    <t>PODKLADNÍ A VÝPLŇOVÉ VRSTVY Z PROSTÉHO BETONU C25/30</t>
  </si>
  <si>
    <t>Podkladní beton C25/30-XF2 pod novými L-prefabrikáty "U3".</t>
  </si>
  <si>
    <t>1: Dle technické zprávy, výkresových příloh projektové dokumentace, TKP staveb státních drah a výkazů materiálu projektu a souhrnných částí dokumentace stavby.
2: 0,2m2*3,0m*4ks+0,2m2*2,08m*1ks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</si>
  <si>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</si>
  <si>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Komunikace:</t>
  </si>
  <si>
    <t>512570R</t>
  </si>
  <si>
    <t>KOLEJOVÉ LOŽE - ODTĚŽENÍ A OPĚTOVNÉ ULOŽENÍ</t>
  </si>
  <si>
    <t>Vč. meziuložení materiálu na stavbě.</t>
  </si>
  <si>
    <t>1: Dle technické zprávy, výkresových příloh projektové dokumentace, TKP staveb státních drah a výkazů materiálu projektu a souhrnných částí dokumentace stavby.
2: 0,6m2*(30,5m+39m)</t>
  </si>
  <si>
    <t>1. Položka obsahuje:_x000D_
 – dodávku, dopravu a uložení kameniva předepsané specifikace a frakce v požadované míře zhutnění_x000D_
2. Položka neobsahuje:_x000D_
 X_x000D_
3. Způsob měření:_x000D_
Měří se objem kolejového lože v projektovaném profilu.</t>
  </si>
  <si>
    <t>513550</t>
  </si>
  <si>
    <t>KOLEJOVÉ LOŽE - DOPLNĚNÍ Z KAMENIVA HRUBÉHO DRCENÉHO (ŠTĚRK)</t>
  </si>
  <si>
    <t>Doplnění kolejového lože fr. 31,5/63 mm v prostoru za novými L-prefabrikáty "U3" a pro přechodové rampy za mostem.</t>
  </si>
  <si>
    <t>1: Dle technické zprávy, výkresových příloh projektové dokumentace, TKP staveb státních drah a výkazů materiálu projektu a souhrnných částí dokumentace stavby.
2: 0,6m2*(8m+2*3m)+4,7m2*1,0m*0,5*2ks</t>
  </si>
  <si>
    <t>56932</t>
  </si>
  <si>
    <t>ZPEVNĚNÍ KRAJNIC ZE ŠTĚRKODRTI TL. DO 100MM</t>
  </si>
  <si>
    <t>Drážní stezka - vrstva ze ŠD fr. 8/16 mm tl. 100 mm v rozsahu nových L-prefabrikátů "U3" a přechodových štěrkových ramp.</t>
  </si>
  <si>
    <t>1: Dle technické zprávy, výkresových příloh projektové dokumentace, TKP staveb státních drah a výkazů materiálu projektu a souhrnných částí dokumentace stavby.
2: 13m2+11,5m2+11,5m2</t>
  </si>
  <si>
    <t>- dodání kameniva předepsané kvality a zrnitosti_x000D_
- rozprostření a zhutnění vrstvy v předepsané tloušťce_x000D_
- zřízení vrstvy bez rozlišení šířky, pokládání vrstvy po etapách</t>
  </si>
  <si>
    <t>Úprava povrchů, podlahy, výplně otvorů:</t>
  </si>
  <si>
    <t>626112</t>
  </si>
  <si>
    <t>REPROFILACE PODHLEDŮ, SVISLÝCH PLOCH SANAČNÍ MALTOU JEDNOVRST TL 20MM</t>
  </si>
  <si>
    <t>SANACE - TYP A - specifikace viz TZ.</t>
  </si>
  <si>
    <t>1: Dle technické zprávy, výkresových příloh projektové dokumentace, TKP staveb státních drah a výkazů materiálu projektu a souhrnných částí dokumentace stavby.
2: 10m2</t>
  </si>
  <si>
    <t>položka zahrnuje:_x000D_
dodávku veškerého materiálu potřebného pro předepsanou úpravu v předepsané kvalitě_x000D_
nutné vyspravení podkladu, případně zatření spar zdiva_x000D_
položení vrstvy v předepsané tloušťce_x000D_
potřebná lešení a podpěrné konstrukce</t>
  </si>
  <si>
    <t>626122</t>
  </si>
  <si>
    <t>REPROFILACE PODHLEDŮ, SVISLÝCH PLOCH SANAČNÍ MALTOU DVOUVRST TL 50MM</t>
  </si>
  <si>
    <t>SANACE - TYP B - specifikace viz TZ.</t>
  </si>
  <si>
    <t>7</t>
  </si>
  <si>
    <t>Přidružená stavební výroba:</t>
  </si>
  <si>
    <t>702112</t>
  </si>
  <si>
    <t>KABELOVÝ ŽLAB ZEMNÍ VČETNĚ KRYTU SVĚTLÉ ŠÍŘKY PŘES 120 DO 250 MM</t>
  </si>
  <si>
    <t>3 ks kabelových betonových žlabů na každé mostní římse, celkem 6 ks._x000D_
Vnější rozměr žlabů: 210 x 210 mm_x000D_
Vnitřní rozměry žlabů: 140 x 150 mm
Vč. úprav spár mezi navazujícími žlaby tak, aby bylo znemožněno zatékání srážkových vod do žlabů.</t>
  </si>
  <si>
    <t>1: Dle technické zprávy, výkresových příloh projektové dokumentace, TKP staveb státních drah a výkazů materiálu projektu a souhrnných částí dokumentace stavby.
2: 25m*3ks+25m*3ks</t>
  </si>
  <si>
    <t>1. Položka obsahuje:_x000D_
 – kompletní montáž, rozměření, upevnění, řezání, spojování a pod. _x000D_
 – veškerý spojovací a montážní materiál vč. upevňovacího materiálu ( držáky apod.)_x000D_
 – pomocné mechanismy_x000D_
2. Položka neobsahuje:_x000D_
 X_x000D_
3. Způsob měření:_x000D_
Měří se metr délkový.</t>
  </si>
  <si>
    <t>709611R</t>
  </si>
  <si>
    <t>DEMONTÁŽ KABELOVÉHO ŽLABU/LIŠTY VČETNĚ KRYTU</t>
  </si>
  <si>
    <t>Demontáž stávajícího plastového žlabu podél mostní římsy vlevo.
Vč. odvozu na skládku do vzdál. 10 km.
Vč. poplatku za likvidaci odpadu na skládce.</t>
  </si>
  <si>
    <t>1: Dle technické zprávy, výkresových příloh projektové dokumentace, TKP staveb státních drah a výkazů materiálu projektu a souhrnných částí dokumentace stavby.
2: 26m</t>
  </si>
  <si>
    <t>711111</t>
  </si>
  <si>
    <t>IZOLACE BĚŽNÝCH KONSTRUKCÍ PROTI ZEMNÍ VLHKOSTI ASFALTOVÝMI NÁTĚRY</t>
  </si>
  <si>
    <t>Nátěry ploch 1x Np + 2x Na._x000D_
Nátěry vykonzolované části nové mostní římsy na začátku a konci mostu.</t>
  </si>
  <si>
    <t>1: Dle technické zprávy, výkresových příloh projektové dokumentace, TKP staveb státních drah a výkazů materiálu projektu a souhrnných částí dokumentace stavby.
2: ((0,28m2+1,5m*0,6m)*4)*3ks</t>
  </si>
  <si>
    <t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</si>
  <si>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>711112R</t>
  </si>
  <si>
    <t>IZOLACE BĚŽNÝCH KONSTRUKCÍ PROTI ZEMNÍ VLHKOSTI ASFALTOVÝMI PÁSY - KOTVENÍ</t>
  </si>
  <si>
    <t>Provedení ukončení stávající izolace (asfaltové pásy) svahových mostních křídel._x000D_
Kotvení nerezovou lištou a nerez šrouby jakosti A2 do plastových hmoždinek. Vč. nerez distančních podložek.
Vč. odstranění nečistot mezi izolací a rubem křídel.
Vč. výkopů v nutném rozsahu pro odhalení stávající izolace a vč. zpětného zasypání izolace.</t>
  </si>
  <si>
    <t>1: Dle technické zprávy, výkresových příloh projektové dokumentace, TKP staveb státních drah a výkazů materiálu projektu a souhrnných částí dokumentace stavby.
2: 7,46m+9,26m+8,08m+6,49m</t>
  </si>
  <si>
    <t>711412</t>
  </si>
  <si>
    <t>IZOLACE MOSTOVEK CELOPLOŠNÁ ASFALTOVÝMI PÁSY</t>
  </si>
  <si>
    <t>Izolace nových říms a stávajících dříků a jejího napojení na izolaci stávající. vč. kotvení nerezovou lištou a nerez šrouby jakosti A2 do plastových hmoždinek.Vč. nerez distančních podložek. _x000D_Vč. přípravné vrstvy.
Vč. odstranění degradovaného betonu a očištění ubourané římsy vhodným způsobem - příprava pro nadbetonování nové mostní římsy.</t>
  </si>
  <si>
    <t>1: Dle technické zprávy, výkresových příloh projektové dokumentace, TKP staveb státních drah a výkazů materiálu projektu a souhrnných částí dokumentace stavby.
2: 1,8m*(25,9m+26,27m)</t>
  </si>
  <si>
    <t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litý asfalt, asfaltový beton_x000D_
v této položce se vykáže i izolace rámových konstrukcí (mosty, propusty, kolektory)</t>
  </si>
  <si>
    <t>711509</t>
  </si>
  <si>
    <t>OCHRANA IZOLACE NA POVRCHU TEXTILIÍ</t>
  </si>
  <si>
    <t>Měkká ochrana izolace tvořená geotextilíí 1200 g/m2.</t>
  </si>
  <si>
    <t>položka zahrnuje:_x000D_
- dodání  předepsaného ochranného materiálu_x000D_
- zřízení ochrany izolace</t>
  </si>
  <si>
    <t>78381</t>
  </si>
  <si>
    <t>NÁTĚRY BETON KONSTR TYP S2 (OS-B)</t>
  </si>
  <si>
    <t>SANACE TYP C - specifikace viz TZ.</t>
  </si>
  <si>
    <t>1: Dle technické zprávy, výkresových příloh projektové dokumentace, TKP staveb státních drah a výkazů materiálu projektu a souhrnných částí dokumentace stavby.
2: 20m2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</si>
  <si>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</si>
  <si>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</si>
  <si>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Potrubí:</t>
  </si>
  <si>
    <t>R899123</t>
  </si>
  <si>
    <t>MŘÍŽE Z KOMPOZITU SAMOSTATNÉ</t>
  </si>
  <si>
    <t xml:space="preserve">Kompozitní litý rošt pochozí (půdorysné rozměry 1 dílce 1,0 x 0,33 m; A= 0,33 m2) na pochozí ploše s příslušnou protiskluzovou povrchovou úpravou, pro zaklopení jímky propustku, splňující MVL 725, výška roštu 60 mm, oko 30x30 mm, tl. nosného profilu min. 4 mm. Vč. systému upevnění roštu k podpůrnému profilu dle výrobce, vč. vhodného opatření proti zcizení roštu, vč. protiskluzové úpravy pochozího povrchu roštu. Vč. podložek z EPDM tl. 2 mm a š. 75 mm (plnoplošně nalepeno na podpůrné profily). _x000D_
_x000D_
Barevné řešení: šedý odstín._x000D_
</t>
  </si>
  <si>
    <t>1: Dle technické zprávy, výkresových příloh projektové dokumentace, TKP staveb státních drah a výkazů materiálu projektu a souhrnných částí dokumentace stavby.
2: 0,33m2*2ks</t>
  </si>
  <si>
    <t>Položka zahrnuje dodávku a osazení předepsané mříže včetně rámu</t>
  </si>
  <si>
    <t>Ostatní práce:</t>
  </si>
  <si>
    <t>9112A3</t>
  </si>
  <si>
    <t>ZÁBRADLÍ MOSTNÍ S VODOR MADLY - DEMONTÁŽ S PŘESUNEM</t>
  </si>
  <si>
    <t>Stávající zábradlí na mostních římsách a v přechodových oblastech.
Odvoz do sběrny odpadů (výzisk).</t>
  </si>
  <si>
    <t>1: Dle technické zprávy, výkresových příloh projektové dokumentace, TKP staveb státních drah a výkazů materiálu projektu a souhrnných částí dokumentace stavby.
2: 28m*2ks</t>
  </si>
  <si>
    <t>položka zahrnuje:_x000D_
- demontáž a odstranění zařízení_x000D_
- jeho odvoz na předepsané místo</t>
  </si>
  <si>
    <t>R914111</t>
  </si>
  <si>
    <t>PŘECHODNÉ DZ</t>
  </si>
  <si>
    <t>PD + pronájem, údržba, zřízení, odstranění, manipulace (2 dny).
Přechodné DZ v době montáže a demontáže pracovního lešení.</t>
  </si>
  <si>
    <t xml:space="preserve">Veškeré náležitosti jsou popsány v názvu a popisu položky.
</t>
  </si>
  <si>
    <t>919147</t>
  </si>
  <si>
    <t>ŘEZÁNÍ ŽELEZOBETONOVÝCH KONSTRUKCÍ TL DO 400MM</t>
  </si>
  <si>
    <t>Zkrácení 1 dílu prefabrikátu "U3".</t>
  </si>
  <si>
    <t>1: Dle technické zprávy, výkresových příloh projektové dokumentace, TKP staveb státních drah a výkazů materiálu projektu a souhrnných částí dokumentace stavby.
2: 1,67m</t>
  </si>
  <si>
    <t>položka zahrnuje řezání železobetonových konstrukcí v předepsané tloušťce, včetně spotřeby vody</t>
  </si>
  <si>
    <t>923890</t>
  </si>
  <si>
    <t>ŠIKMÝ ŽLUTOČERNÝ BEZPEČNOSTNÍ NÁTĚR</t>
  </si>
  <si>
    <t>Nátěr horního povrchu L-prefabrikátů "U3" vlevo a vpravo pře mostem.</t>
  </si>
  <si>
    <t>1: Dle technické zprávy, výkresových příloh projektové dokumentace, TKP staveb státních drah a výkazů materiálu projektu a souhrnných částí dokumentace stavby.
2: 0,5m2*2ks</t>
  </si>
  <si>
    <t>1. Položka obsahuje:_x000D_
 – úpravy podkladu (odmaštění, odrezivění, odstranění starých nátěrů a nečistot) a jeho vyspravení_x000D_
 – provedení nátěru (i různobarevného) včetně základních nátěrů předepsaným postupem a při splnění všech požadavků daných technologickým předpisem_x000D_
2. Položka neobsahuje:_x000D_
 X_x000D_
3. Způsob měření:_x000D_
Měří se plocha kompletního nátěru v metrech čtverečních.</t>
  </si>
  <si>
    <t>936502</t>
  </si>
  <si>
    <t>DROBNÉ DOPLŇK KONSTR KOVOVÉ POZINK</t>
  </si>
  <si>
    <t>Ocelové konzolky pro uložení kompozitních roštů, vč. kotvení pomocí chemických kotev do betonu (16x M10/165 mm), PKO (zinkování ponorem + ONS 01).</t>
  </si>
  <si>
    <t>1: Dle technické zprávy, výkresových příloh projektové dokumentace, TKP staveb státních drah a výkazů materiálu projektu a souhrnných částí dokumentace stavby.
2: 18</t>
  </si>
  <si>
    <t>položka zahrnuje:_x000D_
- dílenská dokumentace, včetně technologického předpisu spojování_x000D_
- dodání  materiálu  v požadované kvalitě a výroba konstrukce i dílenská (včetně  pomůcek,  přípravků a prostředků pro výrobu) bez ohledu na náročnost a její hmotnost, dílenská montáž_x000D_
- dodání spojovacího materiálu_x000D_
- zřízení  montážních  a  dilatačních  spojů,  spar, včetně potřebných úprav, vložek, opracování, očištění a ošetření_x000D_
- podpěr. konstr. a lešení všech druhů pro montáž konstrukcí i doplňkových, včetně požadovaných otvorů, ochranných a bezpečnostních opatření a základů pro tyto konstrukce a lešení_x000D_
- jakákoliv doprava a manipulace dílců  a  montážních  sestav,  včetně  dopravy konstrukce z výrobny na stavbu_x000D_
- montáž konstrukce na staveništi, včetně montážních prostředků a pomůcek a zednických výpomocí_x000D_
- výplň, těsnění a tmelení spar a spojů_x000D_
- čištění konstrukce a odstranění všech vrubů (vrypy, otlačeniny a pod.)_x000D_
- všechny druhy ocelového kotvení_x000D_
- dílenskou přejímku a montážní prohlídku, včetně požadovaných dokladů_x000D_
- zřízení kotevních otvorů nebo jam, nejsou-li částí jiné konstrukce, jejich úpravy, očištění a ošetření_x000D_
- osazení kotvení nebo přímo částí konstrukce do podpůrné konstrukce nebo do zeminy_x000D_
- výplň kotevních otvorů  (příp.  podlití  patních  desek)  maltou,  betonem  nebo  jinou speciální hmotou, vyplnění jam zeminou_x000D_
- předepsanou protikorozní ochranu a nátěry konstrukcí_x000D_
- osazení měřících zařízení a úpravy pro ně_x000D_
- ochranná opatření před účinky bludných proudů</t>
  </si>
  <si>
    <t>93811</t>
  </si>
  <si>
    <t>OČIŠTĚNÍ ASFALTOVÝCH VOZOVEK UMYTÍM VODOU</t>
  </si>
  <si>
    <t>Čištění chodníků a silniční komunikace od nečistot vzniklých během stavby.</t>
  </si>
  <si>
    <t>1: Dle technické zprávy, výkresových příloh projektové dokumentace, TKP staveb státních drah a výkazů materiálu projektu a souhrnných částí dokumentace stavby.
2: 200</t>
  </si>
  <si>
    <t>položka zahrnuje očištění předepsaným způsobem včetně odklizení vzniklého odpadu</t>
  </si>
  <si>
    <t>938541</t>
  </si>
  <si>
    <t>OČIŠTĚNÍ BETON KONSTR OTRYSKÁNÍM TLAK VODOU DO 200 BARŮ</t>
  </si>
  <si>
    <t>1: Dle technické zprávy, výkresových příloh projektové dokumentace, TKP staveb státních drah a výkazů materiálu projektu a souhrnných částí dokumentace stavby.
2: 25m*1,5m*2ks</t>
  </si>
  <si>
    <t>938543</t>
  </si>
  <si>
    <t>OČIŠTĚNÍ BETON KONSTR OTRYSKÁNÍM TLAK VODOU DO 1000 BARŮ</t>
  </si>
  <si>
    <t>Lokální otryskání líců před provedením lokálních sanací.</t>
  </si>
  <si>
    <t>94390</t>
  </si>
  <si>
    <t>PROSTOROVÉ PRACOVNÍ LEŠENÍ PŘES 3 KPA</t>
  </si>
  <si>
    <t>M3OP</t>
  </si>
  <si>
    <t>Podlaha lešení provedena jako plná. Veškeré potřebné činnosti a prostředky pro zajištění stability konstrukce lešení. Pilíře z prostorového lešení umístěny na chodnících - bude umožněn průchod chodcům. Vč. potřebných nosníků mezi pilíři pracovního lešení.</t>
  </si>
  <si>
    <t>1: Dle technické zprávy, výkresových příloh projektové dokumentace, TKP staveb státních drah a výkazů materiálu projektu a souhrnných částí dokumentace stavby.
2: 6m2*25m*2ks+11m2*4m*4ks</t>
  </si>
  <si>
    <t>Položka zahrnuje dovoz, montáž, údržbu, opotřebení (nájemné), demontáž, konzervaci, odvoz.</t>
  </si>
  <si>
    <t>94490</t>
  </si>
  <si>
    <t>OCHRANNÁ KONSTRUKCE</t>
  </si>
  <si>
    <t>Zaplachtování pracovního lešení.</t>
  </si>
  <si>
    <t>1: Dle technické zprávy, výkresových příloh projektové dokumentace, TKP staveb státních drah a výkazů materiálu projektu a souhrnných částí dokumentace stavby.
2: 6m*25m*2ks+(3m+3m)*4m*4ks</t>
  </si>
  <si>
    <t>966156</t>
  </si>
  <si>
    <t>BOURÁNÍ KONSTRUKCÍ Z PROST BETONU S ODVOZEM DO 12KM</t>
  </si>
  <si>
    <t>Odstranění podkladního betonu pod stávající pražcovou rovnaninou vpravo před mostem.</t>
  </si>
  <si>
    <t>1: Dle technické zprávy, výkresových příloh projektové dokumentace, TKP staveb státních drah a výkazů materiálu projektu a souhrnných částí dokumentace stavby.
2: 0,5m*0,5m*5,5m</t>
  </si>
  <si>
    <t>položka zahrnuje:_x000D_
- rozbourání konstrukce bez ohledu na použitou technologii_x000D_
- veškeré pomocné konstrukce (lešení a pod.)_x000D_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</si>
  <si>
    <t>96616</t>
  </si>
  <si>
    <t>BOURÁNÍ KONSTRUKCÍ ZE ŽELEZOBETONU</t>
  </si>
  <si>
    <t>Ubourání části stávajících mostních říms (na NK mostu, na rovnoběžných mostních křídlech) šetrným způsobem s obnažením a ponecháním stávající příčné výztuže, vč. naříznutí betonu vhodnou technologií dle zhotovitele._x000D_
Vč. projektem předepsaných úprav ponechávané příčné výztuže._x000D_
_x000D_
Odstranění pražcové rovnaniny před mostem._x000D_
Betonové patky (6 ks) stávajícího zábradlí._x000D_
Horní části svahových křídel v nutném rozsahu pro zbudování nových mostních říms ve stanoveném rozsahu.</t>
  </si>
  <si>
    <t>1: Dle technické zprávy, výkresových příloh projektové dokumentace, TKP staveb státních drah a výkazů materiálu projektu a souhrnných částí dokumentace stavby.
2: 0.14m2*(25.4m+25m)+0.175m*0.24m*2.6m*8ks+0.05m3*6ks+0,5m*0,5m*0,4m*4ks</t>
  </si>
  <si>
    <t>96616B</t>
  </si>
  <si>
    <t>BOURÁNÍ KONSTRUKCÍ ZE ŽELEZOBETONU - DOPRAVA</t>
  </si>
  <si>
    <t>tkm</t>
  </si>
  <si>
    <t>Skládka 10 km.</t>
  </si>
  <si>
    <t>1: Dle technické zprávy, výkresových příloh projektové dokumentace, TKP staveb státních drah a výkazů materiálu projektu a souhrnných částí dokumentace stavby.
2: (0.14m2*(25.4m+25m)+0.175m*0.24m*2.6m*8ks+0.05m3*6ks+0,5m*0,5m*0,4m*4ks)*2,5t/m3*10km</t>
  </si>
  <si>
    <t>Položka zahrnuje samostatnou dopravu suti a vybouraných hmot. Množství se určí jako součin hmotnosti [t] a požadované vzdálenosti [km].</t>
  </si>
  <si>
    <t>96654</t>
  </si>
  <si>
    <t>ODSTRANĚNÍ ŽLABŮ Z DÍLCŮ (VČET ŠTĚRBINOVÝCH) ŠÍŘKY 250MM</t>
  </si>
  <si>
    <t>Odstranění stávajících kabelových žlabů podél mostních říms.</t>
  </si>
  <si>
    <t>1: Dle technické zprávy, výkresových příloh projektové dokumentace, TKP staveb státních drah a výkazů materiálu projektu a souhrnných částí dokumentace stavby.
2: 25m+25,5m</t>
  </si>
  <si>
    <t xml:space="preserve">- zahrnuje vybourání žlabů včetně podkladních vrstev a eventuelních mříží_x000D_
- zahrnuje veškerou manipulaci s vybouranou sutí a hmotami včetně uložení na skládku_x000D_
- nezahrnuje poplatek za skládku, vykáže se v samostatné položce 014** (s výjimkou malého množství bouraného materiálu, kde je možné poplatek zahrnout do jednotkové ceny bourání – tento fakt musí být uveden v doplňujícím textu k položce)_x000D_
</t>
  </si>
  <si>
    <t>97817</t>
  </si>
  <si>
    <t>ODSTRANĚNÍ MOSTNÍ IZOLACE</t>
  </si>
  <si>
    <t>Odstranění stávající mostní izolace v oblasti nových mostních říms.
Skladba SVI:
- NAIP tl. 4 mm ve 2 vrstvách
- ochranná vrstva z geotextilie 1200 g/m2</t>
  </si>
  <si>
    <t>1: Dle technické zprávy, výkresových příloh projektové dokumentace, TKP staveb státních drah a výkazů materiálu projektu a souhrnných částí dokumentace stavby.
2: 0,7m*25,4m+0,7*25m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</si>
  <si>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položka zahrnuje veškeré další práce plynoucí z technologického předpisu a z platných předpisů</t>
  </si>
  <si>
    <t>ASPE10</t>
  </si>
  <si>
    <t>Nově vyrobené zábradlí na nových mostních římsách NK, rovnoběžných křídlech a šikmých křídlech.
Zinkování ponorem + ONS 01. Vrchní nátěr DB 610 (zelený odstín).</t>
  </si>
  <si>
    <t>Vymístění a ochrana kabelů během stavby a zpětné uložení do nových kabelových žlabů v římse. Veškerá manipulace s kabely v rámci stavby a v souladu s vyjádřeními jejich správců._x000D_
Vč. prací týkajících se přestavníku vpravo před mostem - dmtž ohrádky a zpětná mtž, šetrná manipulace při odtěžování kolejového lože v jeho okolí._x000D_
Vč. prací týkajících se zařízení pro počítání náprav vpravo před mostem - dočasné vymístění části zařízení u stávajícího mostního zábradlí.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</si>
</sst>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38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5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top" wrapText="1"/>
    </xf>
    <xf numFmtId="0" fontId="7" fillId="6" borderId="2" xfId="1" applyFont="1" applyFill="1" applyBorder="1" applyAlignment="1">
      <alignment horizontal="right" vertical="top" wrapText="1"/>
    </xf>
    <xf numFmtId="49" fontId="7" fillId="6" borderId="2" xfId="1" applyNumberFormat="1" applyFont="1" applyFill="1" applyBorder="1" applyAlignment="1">
      <alignment horizontal="right" vertical="top" wrapText="1"/>
    </xf>
    <xf numFmtId="0" fontId="7" fillId="6" borderId="2" xfId="1" applyFont="1" applyFill="1" applyBorder="1" applyAlignment="1">
      <alignment horizontal="center" vertical="top"/>
    </xf>
    <xf numFmtId="4" fontId="7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8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9" fillId="7" borderId="1" xfId="1" applyFont="1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right" vertical="top" wrapText="1"/>
    </xf>
    <xf numFmtId="49" fontId="9" fillId="7" borderId="1" xfId="1" applyNumberFormat="1" applyFont="1" applyFill="1" applyBorder="1" applyAlignment="1">
      <alignment horizontal="right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left" vertical="top"/>
    </xf>
    <xf numFmtId="164" fontId="9" fillId="7" borderId="1" xfId="1" applyNumberFormat="1" applyFont="1" applyFill="1" applyBorder="1" applyAlignment="1">
      <alignment horizontal="center" vertical="top" wrapText="1"/>
    </xf>
    <xf numFmtId="4" fontId="9" fillId="7" borderId="1" xfId="1" applyNumberFormat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right" vertical="top" wrapText="1"/>
    </xf>
    <xf numFmtId="49" fontId="10" fillId="0" borderId="2" xfId="1" applyNumberFormat="1" applyFont="1" applyFill="1" applyBorder="1" applyAlignment="1">
      <alignment horizontal="right" vertical="top" wrapText="1"/>
    </xf>
    <xf numFmtId="0" fontId="10" fillId="0" borderId="2" xfId="1" applyFont="1" applyFill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top" wrapText="1"/>
    </xf>
    <xf numFmtId="164" fontId="10" fillId="0" borderId="2" xfId="1" applyNumberFormat="1" applyFont="1" applyFill="1" applyBorder="1" applyAlignment="1">
      <alignment horizontal="center" vertical="top" wrapText="1"/>
    </xf>
    <xf numFmtId="4" fontId="10" fillId="0" borderId="2" xfId="1" applyNumberFormat="1" applyFont="1" applyFill="1" applyBorder="1" applyAlignment="1">
      <alignment horizontal="center" vertical="top" wrapText="1"/>
    </xf>
    <xf numFmtId="0" fontId="1" fillId="0" borderId="0" xfId="1" applyFill="1" applyAlignment="1">
      <alignment vertical="top"/>
    </xf>
    <xf numFmtId="0" fontId="8" fillId="0" borderId="0" xfId="1" applyFont="1" applyFill="1" applyAlignment="1">
      <alignment horizontal="left" vertical="top"/>
    </xf>
    <xf numFmtId="0" fontId="2" fillId="0" borderId="0" xfId="1" applyFont="1" applyFill="1" applyAlignment="1">
      <alignment vertical="top"/>
    </xf>
    <xf numFmtId="0" fontId="8" fillId="0" borderId="5" xfId="1" applyFont="1" applyBorder="1" applyAlignment="1">
      <alignment horizontal="left" vertical="top" wrapText="1"/>
    </xf>
    <xf numFmtId="0" fontId="10" fillId="0" borderId="5" xfId="1" applyFont="1" applyBorder="1" applyAlignment="1">
      <alignment horizontal="right" vertical="top" wrapText="1"/>
    </xf>
    <xf numFmtId="49" fontId="10" fillId="0" borderId="5" xfId="1" applyNumberFormat="1" applyFont="1" applyBorder="1" applyAlignment="1">
      <alignment horizontal="right" vertical="top" wrapText="1"/>
    </xf>
    <xf numFmtId="0" fontId="10" fillId="0" borderId="6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7" xfId="1" applyFont="1" applyBorder="1" applyAlignment="1">
      <alignment horizontal="center" vertical="top" wrapText="1"/>
    </xf>
    <xf numFmtId="164" fontId="10" fillId="0" borderId="5" xfId="1" applyNumberFormat="1" applyFont="1" applyBorder="1" applyAlignment="1">
      <alignment horizontal="center" vertical="top" wrapText="1"/>
    </xf>
    <xf numFmtId="4" fontId="10" fillId="0" borderId="5" xfId="1" applyNumberFormat="1" applyFont="1" applyBorder="1" applyAlignment="1">
      <alignment horizontal="center" vertical="top" wrapText="1"/>
    </xf>
    <xf numFmtId="0" fontId="8" fillId="0" borderId="0" xfId="1" applyFont="1" applyAlignment="1">
      <alignment horizontal="left" vertical="top" wrapText="1"/>
    </xf>
    <xf numFmtId="0" fontId="10" fillId="0" borderId="0" xfId="1" applyFont="1" applyAlignment="1">
      <alignment horizontal="right" vertical="top" wrapText="1"/>
    </xf>
    <xf numFmtId="49" fontId="10" fillId="0" borderId="0" xfId="1" applyNumberFormat="1" applyFont="1" applyAlignment="1">
      <alignment horizontal="right" vertical="top" wrapText="1"/>
    </xf>
    <xf numFmtId="0" fontId="10" fillId="0" borderId="3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center" vertical="top" wrapText="1"/>
    </xf>
    <xf numFmtId="164" fontId="10" fillId="0" borderId="0" xfId="1" applyNumberFormat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right" vertical="top" wrapText="1"/>
    </xf>
    <xf numFmtId="49" fontId="10" fillId="0" borderId="1" xfId="1" applyNumberFormat="1" applyFont="1" applyBorder="1" applyAlignment="1">
      <alignment horizontal="right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  <xf numFmtId="164" fontId="10" fillId="0" borderId="1" xfId="1" applyNumberFormat="1" applyFont="1" applyBorder="1" applyAlignment="1">
      <alignment horizontal="center" vertical="top" wrapText="1"/>
    </xf>
    <xf numFmtId="4" fontId="10" fillId="0" borderId="1" xfId="1" applyNumberFormat="1" applyFont="1" applyBorder="1" applyAlignment="1">
      <alignment horizontal="center" vertical="top" wrapText="1"/>
    </xf>
    <xf numFmtId="0" fontId="9" fillId="7" borderId="4" xfId="1" applyFont="1" applyFill="1" applyBorder="1" applyAlignment="1">
      <alignment horizontal="left" vertical="top" wrapText="1"/>
    </xf>
    <xf numFmtId="0" fontId="9" fillId="7" borderId="4" xfId="1" applyFont="1" applyFill="1" applyBorder="1" applyAlignment="1">
      <alignment horizontal="right" vertical="top" wrapText="1"/>
    </xf>
    <xf numFmtId="49" fontId="9" fillId="7" borderId="4" xfId="1" applyNumberFormat="1" applyFont="1" applyFill="1" applyBorder="1" applyAlignment="1">
      <alignment horizontal="right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left" vertical="top"/>
    </xf>
    <xf numFmtId="164" fontId="9" fillId="7" borderId="4" xfId="1" applyNumberFormat="1" applyFont="1" applyFill="1" applyBorder="1" applyAlignment="1">
      <alignment horizontal="center" vertical="top" wrapText="1"/>
    </xf>
    <xf numFmtId="4" fontId="9" fillId="7" borderId="4" xfId="1" applyNumberFormat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right" vertical="top" wrapText="1"/>
    </xf>
    <xf numFmtId="49" fontId="8" fillId="0" borderId="2" xfId="1" applyNumberFormat="1" applyFont="1" applyFill="1" applyBorder="1" applyAlignment="1">
      <alignment horizontal="right" vertical="top" wrapText="1"/>
    </xf>
    <xf numFmtId="0" fontId="8" fillId="0" borderId="2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>
      <alignment horizontal="center" vertical="top" wrapText="1"/>
    </xf>
    <xf numFmtId="0" fontId="8" fillId="0" borderId="5" xfId="1" applyFont="1" applyBorder="1" applyAlignment="1">
      <alignment horizontal="right" vertical="top" wrapText="1"/>
    </xf>
    <xf numFmtId="49" fontId="8" fillId="0" borderId="5" xfId="1" applyNumberFormat="1" applyFont="1" applyBorder="1" applyAlignment="1">
      <alignment horizontal="right"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center" vertical="top" wrapText="1"/>
    </xf>
    <xf numFmtId="164" fontId="8" fillId="0" borderId="5" xfId="1" applyNumberFormat="1" applyFont="1" applyBorder="1" applyAlignment="1">
      <alignment horizontal="center" vertical="top" wrapText="1"/>
    </xf>
    <xf numFmtId="4" fontId="8" fillId="0" borderId="5" xfId="1" applyNumberFormat="1" applyFont="1" applyBorder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49" fontId="8" fillId="0" borderId="0" xfId="1" applyNumberFormat="1" applyFont="1" applyAlignment="1">
      <alignment horizontal="right" vertical="top" wrapText="1"/>
    </xf>
    <xf numFmtId="0" fontId="8" fillId="0" borderId="3" xfId="1" applyFont="1" applyBorder="1" applyAlignment="1">
      <alignment horizontal="center" vertical="top" wrapText="1"/>
    </xf>
    <xf numFmtId="0" fontId="12" fillId="0" borderId="11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center" vertical="top" wrapText="1"/>
    </xf>
    <xf numFmtId="164" fontId="8" fillId="0" borderId="0" xfId="1" applyNumberFormat="1" applyFont="1" applyAlignment="1">
      <alignment horizontal="center" vertical="top" wrapText="1"/>
    </xf>
    <xf numFmtId="4" fontId="8" fillId="0" borderId="0" xfId="1" applyNumberFormat="1" applyFont="1" applyAlignment="1">
      <alignment horizontal="center" vertical="top" wrapText="1"/>
    </xf>
    <xf numFmtId="0" fontId="13" fillId="0" borderId="2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right" vertical="top" wrapText="1"/>
    </xf>
    <xf numFmtId="49" fontId="8" fillId="0" borderId="5" xfId="1" applyNumberFormat="1" applyFont="1" applyFill="1" applyBorder="1" applyAlignment="1">
      <alignment horizontal="right" vertical="top" wrapText="1"/>
    </xf>
    <xf numFmtId="0" fontId="8" fillId="0" borderId="6" xfId="1" applyFont="1" applyFill="1" applyBorder="1" applyAlignment="1">
      <alignment horizontal="center" vertical="top" wrapText="1"/>
    </xf>
    <xf numFmtId="0" fontId="12" fillId="0" borderId="2" xfId="1" applyFont="1" applyFill="1" applyBorder="1" applyAlignment="1">
      <alignment horizontal="left" vertical="top" wrapText="1"/>
    </xf>
    <xf numFmtId="0" fontId="8" fillId="0" borderId="7" xfId="1" applyFont="1" applyFill="1" applyBorder="1" applyAlignment="1">
      <alignment horizontal="center" vertical="top" wrapText="1"/>
    </xf>
    <xf numFmtId="164" fontId="8" fillId="0" borderId="5" xfId="1" applyNumberFormat="1" applyFont="1" applyFill="1" applyBorder="1" applyAlignment="1">
      <alignment horizontal="center" vertical="top" wrapText="1"/>
    </xf>
    <xf numFmtId="4" fontId="8" fillId="0" borderId="5" xfId="1" applyNumberFormat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right" vertical="top" wrapText="1"/>
    </xf>
    <xf numFmtId="49" fontId="8" fillId="0" borderId="0" xfId="1" applyNumberFormat="1" applyFont="1" applyFill="1" applyBorder="1" applyAlignment="1">
      <alignment horizontal="right" vertical="top" wrapText="1"/>
    </xf>
    <xf numFmtId="0" fontId="8" fillId="0" borderId="3" xfId="1" applyFont="1" applyFill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164" fontId="8" fillId="0" borderId="0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right" vertical="top" wrapText="1"/>
    </xf>
    <xf numFmtId="49" fontId="8" fillId="0" borderId="1" xfId="1" applyNumberFormat="1" applyFont="1" applyFill="1" applyBorder="1" applyAlignment="1">
      <alignment horizontal="right" vertical="top" wrapText="1"/>
    </xf>
    <xf numFmtId="0" fontId="8" fillId="0" borderId="9" xfId="1" applyFont="1" applyFill="1" applyBorder="1" applyAlignment="1">
      <alignment horizontal="center" vertical="top" wrapText="1"/>
    </xf>
    <xf numFmtId="0" fontId="12" fillId="0" borderId="2" xfId="1" applyFont="1" applyFill="1" applyBorder="1" applyAlignment="1">
      <alignment horizontal="left" vertical="top"/>
    </xf>
    <xf numFmtId="0" fontId="13" fillId="0" borderId="1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12" fillId="0" borderId="12" xfId="1" applyFont="1" applyFill="1" applyBorder="1" applyAlignment="1">
      <alignment horizontal="left" vertical="top" wrapText="1"/>
    </xf>
    <xf numFmtId="0" fontId="8" fillId="0" borderId="8" xfId="1" applyFont="1" applyFill="1" applyBorder="1" applyAlignment="1">
      <alignment horizontal="center" vertical="top" wrapText="1"/>
    </xf>
    <xf numFmtId="0" fontId="12" fillId="0" borderId="12" xfId="1" applyFont="1" applyFill="1" applyBorder="1" applyAlignment="1">
      <alignment horizontal="left" vertical="top"/>
    </xf>
    <xf numFmtId="0" fontId="8" fillId="0" borderId="10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right" vertical="top" wrapText="1"/>
    </xf>
    <xf numFmtId="49" fontId="8" fillId="0" borderId="1" xfId="1" applyNumberFormat="1" applyFont="1" applyBorder="1" applyAlignment="1">
      <alignment horizontal="right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left" vertical="top"/>
    </xf>
    <xf numFmtId="0" fontId="8" fillId="0" borderId="10" xfId="1" applyFont="1" applyBorder="1" applyAlignment="1">
      <alignment horizontal="center" vertical="top" wrapText="1"/>
    </xf>
    <xf numFmtId="164" fontId="8" fillId="0" borderId="1" xfId="1" applyNumberFormat="1" applyFont="1" applyBorder="1" applyAlignment="1">
      <alignment horizontal="center" vertical="top" wrapText="1"/>
    </xf>
    <xf numFmtId="4" fontId="8" fillId="0" borderId="1" xfId="1" applyNumberFormat="1" applyFont="1" applyBorder="1" applyAlignment="1">
      <alignment horizontal="center" vertical="top" wrapText="1"/>
    </xf>
    <xf numFmtId="0" fontId="9" fillId="7" borderId="1" xfId="1" applyFont="1" applyFill="1" applyBorder="1" applyAlignment="1">
      <alignment horizontal="right" vertical="top"/>
    </xf>
    <xf numFmtId="49" fontId="9" fillId="7" borderId="1" xfId="1" applyNumberFormat="1" applyFont="1" applyFill="1" applyBorder="1" applyAlignment="1">
      <alignment horizontal="right" vertical="top"/>
    </xf>
    <xf numFmtId="0" fontId="9" fillId="7" borderId="1" xfId="1" applyFont="1" applyFill="1" applyBorder="1" applyAlignment="1">
      <alignment vertical="top"/>
    </xf>
    <xf numFmtId="0" fontId="9" fillId="7" borderId="1" xfId="1" applyFont="1" applyFill="1" applyBorder="1" applyAlignment="1">
      <alignment horizontal="center" vertical="top"/>
    </xf>
    <xf numFmtId="164" fontId="9" fillId="7" borderId="1" xfId="1" applyNumberFormat="1" applyFont="1" applyFill="1" applyBorder="1" applyAlignment="1">
      <alignment horizontal="center" vertical="top"/>
    </xf>
    <xf numFmtId="4" fontId="9" fillId="7" borderId="1" xfId="1" applyNumberFormat="1" applyFont="1" applyFill="1" applyBorder="1" applyAlignment="1">
      <alignment horizontal="center" vertical="top"/>
    </xf>
    <xf numFmtId="0" fontId="1" fillId="0" borderId="2" xfId="1" applyFill="1" applyBorder="1" applyAlignment="1">
      <alignment vertical="top"/>
    </xf>
    <xf numFmtId="0" fontId="8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top"/>
    </xf>
    <xf numFmtId="164" fontId="8" fillId="0" borderId="2" xfId="1" applyNumberFormat="1" applyFont="1" applyFill="1" applyBorder="1" applyAlignment="1">
      <alignment horizontal="center" vertical="top"/>
    </xf>
    <xf numFmtId="4" fontId="8" fillId="0" borderId="2" xfId="1" applyNumberFormat="1" applyFont="1" applyFill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8" xfId="1" applyFont="1" applyBorder="1" applyAlignment="1">
      <alignment horizontal="center" vertical="top"/>
    </xf>
    <xf numFmtId="164" fontId="8" fillId="0" borderId="0" xfId="1" applyNumberFormat="1" applyFont="1" applyAlignment="1">
      <alignment horizontal="center" vertical="top"/>
    </xf>
    <xf numFmtId="4" fontId="8" fillId="0" borderId="0" xfId="1" applyNumberFormat="1" applyFont="1" applyAlignment="1">
      <alignment horizontal="center" vertical="top"/>
    </xf>
    <xf numFmtId="0" fontId="12" fillId="0" borderId="2" xfId="1" applyFont="1" applyBorder="1" applyAlignment="1">
      <alignment vertical="top" wrapText="1"/>
    </xf>
    <xf numFmtId="0" fontId="8" fillId="0" borderId="0" xfId="1" applyFont="1" applyAlignment="1">
      <alignment horizontal="right" vertical="top"/>
    </xf>
    <xf numFmtId="49" fontId="8" fillId="0" borderId="0" xfId="1" applyNumberFormat="1" applyFont="1" applyAlignment="1">
      <alignment horizontal="right" vertical="top"/>
    </xf>
    <xf numFmtId="0" fontId="8" fillId="0" borderId="3" xfId="1" applyFont="1" applyBorder="1" applyAlignment="1">
      <alignment vertical="top"/>
    </xf>
    <xf numFmtId="0" fontId="8" fillId="0" borderId="11" xfId="1" applyFont="1" applyBorder="1" applyAlignment="1">
      <alignment vertical="top"/>
    </xf>
    <xf numFmtId="0" fontId="13" fillId="0" borderId="8" xfId="1" applyFont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" fillId="0" borderId="0" xfId="1" applyFont="1" applyFill="1" applyBorder="1" applyAlignment="1">
      <alignment vertical="top"/>
    </xf>
    <xf numFmtId="0" fontId="8" fillId="0" borderId="3" xfId="1" applyFont="1" applyFill="1" applyBorder="1" applyAlignment="1">
      <alignment vertical="top" wrapText="1"/>
    </xf>
    <xf numFmtId="0" fontId="8" fillId="0" borderId="8" xfId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4" fontId="8" fillId="0" borderId="0" xfId="1" applyNumberFormat="1" applyFont="1" applyFill="1" applyBorder="1" applyAlignment="1">
      <alignment horizontal="center" vertical="top"/>
    </xf>
    <xf numFmtId="0" fontId="12" fillId="0" borderId="2" xfId="1" applyFont="1" applyFill="1" applyBorder="1" applyAlignment="1">
      <alignment vertical="top" wrapText="1"/>
    </xf>
    <xf numFmtId="0" fontId="1" fillId="0" borderId="1" xfId="1" applyFont="1" applyFill="1" applyBorder="1" applyAlignment="1">
      <alignment vertical="top"/>
    </xf>
    <xf numFmtId="0" fontId="8" fillId="0" borderId="1" xfId="1" applyFont="1" applyFill="1" applyBorder="1" applyAlignment="1">
      <alignment horizontal="right" vertical="top"/>
    </xf>
    <xf numFmtId="49" fontId="8" fillId="0" borderId="1" xfId="1" applyNumberFormat="1" applyFont="1" applyFill="1" applyBorder="1" applyAlignment="1">
      <alignment horizontal="right" vertical="top"/>
    </xf>
    <xf numFmtId="0" fontId="8" fillId="0" borderId="9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13" fillId="0" borderId="10" xfId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4" fontId="8" fillId="0" borderId="1" xfId="1" applyNumberFormat="1" applyFont="1" applyFill="1" applyBorder="1" applyAlignment="1">
      <alignment horizontal="center" vertical="top"/>
    </xf>
    <xf numFmtId="0" fontId="14" fillId="0" borderId="0" xfId="1" applyFont="1" applyFill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top"/>
    </xf>
    <xf numFmtId="0" fontId="8" fillId="0" borderId="3" xfId="1" applyFont="1" applyFill="1" applyBorder="1" applyAlignment="1">
      <alignment vertical="top"/>
    </xf>
    <xf numFmtId="0" fontId="8" fillId="0" borderId="11" xfId="1" applyFont="1" applyFill="1" applyBorder="1" applyAlignment="1">
      <alignment vertical="top"/>
    </xf>
    <xf numFmtId="0" fontId="13" fillId="0" borderId="8" xfId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left" vertical="top"/>
    </xf>
    <xf numFmtId="0" fontId="10" fillId="0" borderId="2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center" vertical="top"/>
    </xf>
    <xf numFmtId="164" fontId="10" fillId="0" borderId="2" xfId="1" applyNumberFormat="1" applyFont="1" applyFill="1" applyBorder="1" applyAlignment="1">
      <alignment horizontal="center" vertical="top"/>
    </xf>
    <xf numFmtId="4" fontId="10" fillId="0" borderId="2" xfId="1" applyNumberFormat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left" vertical="top"/>
    </xf>
    <xf numFmtId="0" fontId="10" fillId="0" borderId="5" xfId="1" applyFont="1" applyFill="1" applyBorder="1" applyAlignment="1">
      <alignment horizontal="right" vertical="top" wrapText="1"/>
    </xf>
    <xf numFmtId="49" fontId="10" fillId="0" borderId="5" xfId="1" applyNumberFormat="1" applyFont="1" applyFill="1" applyBorder="1" applyAlignment="1">
      <alignment horizontal="right" vertical="top" wrapText="1"/>
    </xf>
    <xf numFmtId="0" fontId="10" fillId="0" borderId="6" xfId="1" applyFont="1" applyFill="1" applyBorder="1" applyAlignment="1">
      <alignment vertical="top" wrapText="1"/>
    </xf>
    <xf numFmtId="0" fontId="10" fillId="0" borderId="7" xfId="1" applyFont="1" applyFill="1" applyBorder="1" applyAlignment="1">
      <alignment horizontal="center" vertical="top"/>
    </xf>
    <xf numFmtId="164" fontId="10" fillId="0" borderId="5" xfId="1" applyNumberFormat="1" applyFont="1" applyFill="1" applyBorder="1" applyAlignment="1">
      <alignment horizontal="center" vertical="top"/>
    </xf>
    <xf numFmtId="4" fontId="10" fillId="0" borderId="5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right" vertical="top" wrapText="1"/>
    </xf>
    <xf numFmtId="49" fontId="10" fillId="0" borderId="0" xfId="1" applyNumberFormat="1" applyFont="1" applyFill="1" applyBorder="1" applyAlignment="1">
      <alignment horizontal="right" vertical="top" wrapText="1"/>
    </xf>
    <xf numFmtId="0" fontId="10" fillId="0" borderId="3" xfId="1" applyFont="1" applyFill="1" applyBorder="1" applyAlignment="1">
      <alignment vertical="top" wrapText="1"/>
    </xf>
    <xf numFmtId="0" fontId="11" fillId="0" borderId="2" xfId="1" applyFont="1" applyFill="1" applyBorder="1" applyAlignment="1">
      <alignment horizontal="left" vertical="top" wrapText="1"/>
    </xf>
    <xf numFmtId="0" fontId="10" fillId="0" borderId="8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horizontal="center" vertical="top"/>
    </xf>
    <xf numFmtId="4" fontId="10" fillId="0" borderId="0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right" vertical="top"/>
    </xf>
    <xf numFmtId="49" fontId="10" fillId="0" borderId="1" xfId="1" applyNumberFormat="1" applyFont="1" applyFill="1" applyBorder="1" applyAlignment="1">
      <alignment horizontal="right" vertical="top"/>
    </xf>
    <xf numFmtId="0" fontId="10" fillId="0" borderId="9" xfId="1" applyFont="1" applyFill="1" applyBorder="1" applyAlignment="1">
      <alignment vertical="top"/>
    </xf>
    <xf numFmtId="0" fontId="10" fillId="0" borderId="10" xfId="1" applyFont="1" applyFill="1" applyBorder="1" applyAlignment="1">
      <alignment horizontal="center" vertical="top"/>
    </xf>
    <xf numFmtId="164" fontId="10" fillId="0" borderId="1" xfId="1" applyNumberFormat="1" applyFont="1" applyFill="1" applyBorder="1" applyAlignment="1">
      <alignment horizontal="center" vertical="top"/>
    </xf>
    <xf numFmtId="4" fontId="10" fillId="0" borderId="1" xfId="1" applyNumberFormat="1" applyFont="1" applyFill="1" applyBorder="1" applyAlignment="1">
      <alignment horizontal="center" vertical="top"/>
    </xf>
    <xf numFmtId="0" fontId="8" fillId="0" borderId="2" xfId="1" applyFont="1" applyBorder="1" applyAlignment="1">
      <alignment vertical="top"/>
    </xf>
    <xf numFmtId="0" fontId="1" fillId="0" borderId="5" xfId="1" applyFont="1" applyFill="1" applyBorder="1" applyAlignment="1">
      <alignment vertical="top"/>
    </xf>
    <xf numFmtId="0" fontId="8" fillId="0" borderId="6" xfId="1" applyFont="1" applyFill="1" applyBorder="1" applyAlignment="1">
      <alignment vertical="top" wrapText="1"/>
    </xf>
    <xf numFmtId="0" fontId="8" fillId="0" borderId="7" xfId="1" applyFont="1" applyFill="1" applyBorder="1" applyAlignment="1">
      <alignment horizontal="center" vertical="top"/>
    </xf>
    <xf numFmtId="164" fontId="8" fillId="0" borderId="5" xfId="1" applyNumberFormat="1" applyFont="1" applyFill="1" applyBorder="1" applyAlignment="1">
      <alignment horizontal="center" vertical="top"/>
    </xf>
    <xf numFmtId="4" fontId="8" fillId="0" borderId="5" xfId="1" applyNumberFormat="1" applyFont="1" applyFill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4" fontId="8" fillId="0" borderId="5" xfId="1" applyNumberFormat="1" applyFont="1" applyBorder="1" applyAlignment="1">
      <alignment horizontal="center" vertical="top"/>
    </xf>
    <xf numFmtId="0" fontId="12" fillId="0" borderId="2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/>
    </xf>
    <xf numFmtId="0" fontId="8" fillId="0" borderId="1" xfId="1" applyFont="1" applyBorder="1" applyAlignment="1">
      <alignment horizontal="right" vertical="top"/>
    </xf>
    <xf numFmtId="49" fontId="8" fillId="0" borderId="1" xfId="1" applyNumberFormat="1" applyFont="1" applyBorder="1" applyAlignment="1">
      <alignment horizontal="right" vertical="top"/>
    </xf>
    <xf numFmtId="0" fontId="8" fillId="0" borderId="9" xfId="1" applyFont="1" applyBorder="1" applyAlignment="1">
      <alignment vertical="top"/>
    </xf>
    <xf numFmtId="0" fontId="13" fillId="0" borderId="10" xfId="1" applyFont="1" applyBorder="1" applyAlignment="1">
      <alignment horizontal="center" vertical="top"/>
    </xf>
    <xf numFmtId="164" fontId="8" fillId="0" borderId="1" xfId="1" applyNumberFormat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center" vertical="top"/>
    </xf>
    <xf numFmtId="0" fontId="9" fillId="7" borderId="4" xfId="1" applyFont="1" applyFill="1" applyBorder="1" applyAlignment="1">
      <alignment horizontal="right" vertical="top"/>
    </xf>
    <xf numFmtId="49" fontId="9" fillId="7" borderId="4" xfId="1" applyNumberFormat="1" applyFont="1" applyFill="1" applyBorder="1" applyAlignment="1">
      <alignment horizontal="right" vertical="top"/>
    </xf>
    <xf numFmtId="0" fontId="9" fillId="7" borderId="4" xfId="1" applyFont="1" applyFill="1" applyBorder="1" applyAlignment="1">
      <alignment vertical="top"/>
    </xf>
    <xf numFmtId="0" fontId="9" fillId="7" borderId="4" xfId="1" applyFont="1" applyFill="1" applyBorder="1" applyAlignment="1">
      <alignment horizontal="center" vertical="top"/>
    </xf>
    <xf numFmtId="164" fontId="9" fillId="7" borderId="4" xfId="1" applyNumberFormat="1" applyFont="1" applyFill="1" applyBorder="1" applyAlignment="1">
      <alignment horizontal="center" vertical="top"/>
    </xf>
    <xf numFmtId="4" fontId="9" fillId="7" borderId="4" xfId="1" applyNumberFormat="1" applyFont="1" applyFill="1" applyBorder="1" applyAlignment="1">
      <alignment horizontal="center" vertical="top"/>
    </xf>
    <xf numFmtId="0" fontId="8" fillId="0" borderId="12" xfId="1" applyFont="1" applyFill="1" applyBorder="1" applyAlignment="1">
      <alignment horizontal="left" vertical="top" wrapText="1"/>
    </xf>
    <xf numFmtId="0" fontId="8" fillId="0" borderId="12" xfId="1" applyFont="1" applyFill="1" applyBorder="1" applyAlignment="1">
      <alignment horizontal="left"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0" fontId="7" fillId="6" borderId="2" xfId="1" applyFont="1" applyFill="1" applyBorder="1" applyAlignment="1">
      <alignment horizontal="center" vertical="center" wrapText="1"/>
    </xf>
    <xf numFmtId="49" fontId="7" fillId="6" borderId="2" xfId="1" applyNumberFormat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pageSetUpPr fitToPage="1"/>
  </sheetPr>
  <dimension ref="A1:T214"/>
  <sheetViews>
    <sheetView tabSelected="1" view="pageBreakPreview" topLeftCell="B1" zoomScaleNormal="85" zoomScaleSheetLayoutView="100" workbookViewId="0">
      <pane ySplit="7" topLeftCell="A73" activePane="bottomLeft" state="frozen"/>
      <selection pane="bottomLeft" activeCell="G89" sqref="G89"/>
    </sheetView>
  </sheetViews>
  <sheetFormatPr defaultRowHeight="12.75" customHeight="1" x14ac:dyDescent="0.3"/>
  <cols>
    <col min="1" max="1" width="9.109375" style="1" hidden="1" customWidth="1"/>
    <col min="2" max="2" width="11.6640625" style="1" customWidth="1"/>
    <col min="3" max="3" width="14.6640625" style="229" customWidth="1"/>
    <col min="4" max="4" width="9.6640625" style="1" customWidth="1"/>
    <col min="5" max="5" width="70.6640625" style="230" customWidth="1"/>
    <col min="6" max="6" width="11.6640625" style="1" customWidth="1"/>
    <col min="7" max="9" width="16.6640625" style="1" customWidth="1"/>
    <col min="10" max="10" width="9.109375" style="1"/>
    <col min="11" max="11" width="40.6640625" style="5" customWidth="1"/>
    <col min="12" max="12" width="9.109375" style="1"/>
    <col min="13" max="13" width="11.44140625" style="1" bestFit="1" customWidth="1"/>
    <col min="14" max="14" width="9.109375" style="1"/>
    <col min="15" max="18" width="9.109375" style="1" customWidth="1"/>
    <col min="19" max="19" width="9.109375" style="1"/>
    <col min="20" max="20" width="9.109375" style="6"/>
    <col min="21" max="256" width="9.109375" style="1"/>
    <col min="257" max="257" width="9.109375" style="1" customWidth="1"/>
    <col min="258" max="258" width="11.6640625" style="1" customWidth="1"/>
    <col min="259" max="259" width="14.6640625" style="1" customWidth="1"/>
    <col min="260" max="260" width="9.6640625" style="1" customWidth="1"/>
    <col min="261" max="261" width="70.6640625" style="1" customWidth="1"/>
    <col min="262" max="262" width="11.6640625" style="1" customWidth="1"/>
    <col min="263" max="265" width="16.6640625" style="1" customWidth="1"/>
    <col min="266" max="266" width="9.109375" style="1"/>
    <col min="267" max="267" width="40.6640625" style="1" customWidth="1"/>
    <col min="268" max="270" width="9.109375" style="1"/>
    <col min="271" max="272" width="0" style="1" hidden="1" customWidth="1"/>
    <col min="273" max="512" width="9.109375" style="1"/>
    <col min="513" max="513" width="9.109375" style="1" customWidth="1"/>
    <col min="514" max="514" width="11.6640625" style="1" customWidth="1"/>
    <col min="515" max="515" width="14.6640625" style="1" customWidth="1"/>
    <col min="516" max="516" width="9.6640625" style="1" customWidth="1"/>
    <col min="517" max="517" width="70.6640625" style="1" customWidth="1"/>
    <col min="518" max="518" width="11.6640625" style="1" customWidth="1"/>
    <col min="519" max="521" width="16.6640625" style="1" customWidth="1"/>
    <col min="522" max="522" width="9.109375" style="1"/>
    <col min="523" max="523" width="40.6640625" style="1" customWidth="1"/>
    <col min="524" max="526" width="9.109375" style="1"/>
    <col min="527" max="528" width="0" style="1" hidden="1" customWidth="1"/>
    <col min="529" max="768" width="9.109375" style="1"/>
    <col min="769" max="769" width="9.109375" style="1" customWidth="1"/>
    <col min="770" max="770" width="11.6640625" style="1" customWidth="1"/>
    <col min="771" max="771" width="14.6640625" style="1" customWidth="1"/>
    <col min="772" max="772" width="9.6640625" style="1" customWidth="1"/>
    <col min="773" max="773" width="70.6640625" style="1" customWidth="1"/>
    <col min="774" max="774" width="11.6640625" style="1" customWidth="1"/>
    <col min="775" max="777" width="16.6640625" style="1" customWidth="1"/>
    <col min="778" max="778" width="9.109375" style="1"/>
    <col min="779" max="779" width="40.6640625" style="1" customWidth="1"/>
    <col min="780" max="782" width="9.109375" style="1"/>
    <col min="783" max="784" width="0" style="1" hidden="1" customWidth="1"/>
    <col min="785" max="1024" width="9.109375" style="1"/>
    <col min="1025" max="1025" width="9.109375" style="1" customWidth="1"/>
    <col min="1026" max="1026" width="11.6640625" style="1" customWidth="1"/>
    <col min="1027" max="1027" width="14.6640625" style="1" customWidth="1"/>
    <col min="1028" max="1028" width="9.6640625" style="1" customWidth="1"/>
    <col min="1029" max="1029" width="70.6640625" style="1" customWidth="1"/>
    <col min="1030" max="1030" width="11.6640625" style="1" customWidth="1"/>
    <col min="1031" max="1033" width="16.6640625" style="1" customWidth="1"/>
    <col min="1034" max="1034" width="9.109375" style="1"/>
    <col min="1035" max="1035" width="40.6640625" style="1" customWidth="1"/>
    <col min="1036" max="1038" width="9.109375" style="1"/>
    <col min="1039" max="1040" width="0" style="1" hidden="1" customWidth="1"/>
    <col min="1041" max="1280" width="9.109375" style="1"/>
    <col min="1281" max="1281" width="9.109375" style="1" customWidth="1"/>
    <col min="1282" max="1282" width="11.6640625" style="1" customWidth="1"/>
    <col min="1283" max="1283" width="14.6640625" style="1" customWidth="1"/>
    <col min="1284" max="1284" width="9.6640625" style="1" customWidth="1"/>
    <col min="1285" max="1285" width="70.6640625" style="1" customWidth="1"/>
    <col min="1286" max="1286" width="11.6640625" style="1" customWidth="1"/>
    <col min="1287" max="1289" width="16.6640625" style="1" customWidth="1"/>
    <col min="1290" max="1290" width="9.109375" style="1"/>
    <col min="1291" max="1291" width="40.6640625" style="1" customWidth="1"/>
    <col min="1292" max="1294" width="9.109375" style="1"/>
    <col min="1295" max="1296" width="0" style="1" hidden="1" customWidth="1"/>
    <col min="1297" max="1536" width="9.109375" style="1"/>
    <col min="1537" max="1537" width="9.109375" style="1" customWidth="1"/>
    <col min="1538" max="1538" width="11.6640625" style="1" customWidth="1"/>
    <col min="1539" max="1539" width="14.6640625" style="1" customWidth="1"/>
    <col min="1540" max="1540" width="9.6640625" style="1" customWidth="1"/>
    <col min="1541" max="1541" width="70.6640625" style="1" customWidth="1"/>
    <col min="1542" max="1542" width="11.6640625" style="1" customWidth="1"/>
    <col min="1543" max="1545" width="16.6640625" style="1" customWidth="1"/>
    <col min="1546" max="1546" width="9.109375" style="1"/>
    <col min="1547" max="1547" width="40.6640625" style="1" customWidth="1"/>
    <col min="1548" max="1550" width="9.109375" style="1"/>
    <col min="1551" max="1552" width="0" style="1" hidden="1" customWidth="1"/>
    <col min="1553" max="1792" width="9.109375" style="1"/>
    <col min="1793" max="1793" width="9.109375" style="1" customWidth="1"/>
    <col min="1794" max="1794" width="11.6640625" style="1" customWidth="1"/>
    <col min="1795" max="1795" width="14.6640625" style="1" customWidth="1"/>
    <col min="1796" max="1796" width="9.6640625" style="1" customWidth="1"/>
    <col min="1797" max="1797" width="70.6640625" style="1" customWidth="1"/>
    <col min="1798" max="1798" width="11.6640625" style="1" customWidth="1"/>
    <col min="1799" max="1801" width="16.6640625" style="1" customWidth="1"/>
    <col min="1802" max="1802" width="9.109375" style="1"/>
    <col min="1803" max="1803" width="40.6640625" style="1" customWidth="1"/>
    <col min="1804" max="1806" width="9.109375" style="1"/>
    <col min="1807" max="1808" width="0" style="1" hidden="1" customWidth="1"/>
    <col min="1809" max="2048" width="9.109375" style="1"/>
    <col min="2049" max="2049" width="9.109375" style="1" customWidth="1"/>
    <col min="2050" max="2050" width="11.6640625" style="1" customWidth="1"/>
    <col min="2051" max="2051" width="14.6640625" style="1" customWidth="1"/>
    <col min="2052" max="2052" width="9.6640625" style="1" customWidth="1"/>
    <col min="2053" max="2053" width="70.6640625" style="1" customWidth="1"/>
    <col min="2054" max="2054" width="11.6640625" style="1" customWidth="1"/>
    <col min="2055" max="2057" width="16.6640625" style="1" customWidth="1"/>
    <col min="2058" max="2058" width="9.109375" style="1"/>
    <col min="2059" max="2059" width="40.6640625" style="1" customWidth="1"/>
    <col min="2060" max="2062" width="9.109375" style="1"/>
    <col min="2063" max="2064" width="0" style="1" hidden="1" customWidth="1"/>
    <col min="2065" max="2304" width="9.109375" style="1"/>
    <col min="2305" max="2305" width="9.109375" style="1" customWidth="1"/>
    <col min="2306" max="2306" width="11.6640625" style="1" customWidth="1"/>
    <col min="2307" max="2307" width="14.6640625" style="1" customWidth="1"/>
    <col min="2308" max="2308" width="9.6640625" style="1" customWidth="1"/>
    <col min="2309" max="2309" width="70.6640625" style="1" customWidth="1"/>
    <col min="2310" max="2310" width="11.6640625" style="1" customWidth="1"/>
    <col min="2311" max="2313" width="16.6640625" style="1" customWidth="1"/>
    <col min="2314" max="2314" width="9.109375" style="1"/>
    <col min="2315" max="2315" width="40.6640625" style="1" customWidth="1"/>
    <col min="2316" max="2318" width="9.109375" style="1"/>
    <col min="2319" max="2320" width="0" style="1" hidden="1" customWidth="1"/>
    <col min="2321" max="2560" width="9.109375" style="1"/>
    <col min="2561" max="2561" width="9.109375" style="1" customWidth="1"/>
    <col min="2562" max="2562" width="11.6640625" style="1" customWidth="1"/>
    <col min="2563" max="2563" width="14.6640625" style="1" customWidth="1"/>
    <col min="2564" max="2564" width="9.6640625" style="1" customWidth="1"/>
    <col min="2565" max="2565" width="70.6640625" style="1" customWidth="1"/>
    <col min="2566" max="2566" width="11.6640625" style="1" customWidth="1"/>
    <col min="2567" max="2569" width="16.6640625" style="1" customWidth="1"/>
    <col min="2570" max="2570" width="9.109375" style="1"/>
    <col min="2571" max="2571" width="40.6640625" style="1" customWidth="1"/>
    <col min="2572" max="2574" width="9.109375" style="1"/>
    <col min="2575" max="2576" width="0" style="1" hidden="1" customWidth="1"/>
    <col min="2577" max="2816" width="9.109375" style="1"/>
    <col min="2817" max="2817" width="9.109375" style="1" customWidth="1"/>
    <col min="2818" max="2818" width="11.6640625" style="1" customWidth="1"/>
    <col min="2819" max="2819" width="14.6640625" style="1" customWidth="1"/>
    <col min="2820" max="2820" width="9.6640625" style="1" customWidth="1"/>
    <col min="2821" max="2821" width="70.6640625" style="1" customWidth="1"/>
    <col min="2822" max="2822" width="11.6640625" style="1" customWidth="1"/>
    <col min="2823" max="2825" width="16.6640625" style="1" customWidth="1"/>
    <col min="2826" max="2826" width="9.109375" style="1"/>
    <col min="2827" max="2827" width="40.6640625" style="1" customWidth="1"/>
    <col min="2828" max="2830" width="9.109375" style="1"/>
    <col min="2831" max="2832" width="0" style="1" hidden="1" customWidth="1"/>
    <col min="2833" max="3072" width="9.109375" style="1"/>
    <col min="3073" max="3073" width="9.109375" style="1" customWidth="1"/>
    <col min="3074" max="3074" width="11.6640625" style="1" customWidth="1"/>
    <col min="3075" max="3075" width="14.6640625" style="1" customWidth="1"/>
    <col min="3076" max="3076" width="9.6640625" style="1" customWidth="1"/>
    <col min="3077" max="3077" width="70.6640625" style="1" customWidth="1"/>
    <col min="3078" max="3078" width="11.6640625" style="1" customWidth="1"/>
    <col min="3079" max="3081" width="16.6640625" style="1" customWidth="1"/>
    <col min="3082" max="3082" width="9.109375" style="1"/>
    <col min="3083" max="3083" width="40.6640625" style="1" customWidth="1"/>
    <col min="3084" max="3086" width="9.109375" style="1"/>
    <col min="3087" max="3088" width="0" style="1" hidden="1" customWidth="1"/>
    <col min="3089" max="3328" width="9.109375" style="1"/>
    <col min="3329" max="3329" width="9.109375" style="1" customWidth="1"/>
    <col min="3330" max="3330" width="11.6640625" style="1" customWidth="1"/>
    <col min="3331" max="3331" width="14.6640625" style="1" customWidth="1"/>
    <col min="3332" max="3332" width="9.6640625" style="1" customWidth="1"/>
    <col min="3333" max="3333" width="70.6640625" style="1" customWidth="1"/>
    <col min="3334" max="3334" width="11.6640625" style="1" customWidth="1"/>
    <col min="3335" max="3337" width="16.6640625" style="1" customWidth="1"/>
    <col min="3338" max="3338" width="9.109375" style="1"/>
    <col min="3339" max="3339" width="40.6640625" style="1" customWidth="1"/>
    <col min="3340" max="3342" width="9.109375" style="1"/>
    <col min="3343" max="3344" width="0" style="1" hidden="1" customWidth="1"/>
    <col min="3345" max="3584" width="9.109375" style="1"/>
    <col min="3585" max="3585" width="9.109375" style="1" customWidth="1"/>
    <col min="3586" max="3586" width="11.6640625" style="1" customWidth="1"/>
    <col min="3587" max="3587" width="14.6640625" style="1" customWidth="1"/>
    <col min="3588" max="3588" width="9.6640625" style="1" customWidth="1"/>
    <col min="3589" max="3589" width="70.6640625" style="1" customWidth="1"/>
    <col min="3590" max="3590" width="11.6640625" style="1" customWidth="1"/>
    <col min="3591" max="3593" width="16.6640625" style="1" customWidth="1"/>
    <col min="3594" max="3594" width="9.109375" style="1"/>
    <col min="3595" max="3595" width="40.6640625" style="1" customWidth="1"/>
    <col min="3596" max="3598" width="9.109375" style="1"/>
    <col min="3599" max="3600" width="0" style="1" hidden="1" customWidth="1"/>
    <col min="3601" max="3840" width="9.109375" style="1"/>
    <col min="3841" max="3841" width="9.109375" style="1" customWidth="1"/>
    <col min="3842" max="3842" width="11.6640625" style="1" customWidth="1"/>
    <col min="3843" max="3843" width="14.6640625" style="1" customWidth="1"/>
    <col min="3844" max="3844" width="9.6640625" style="1" customWidth="1"/>
    <col min="3845" max="3845" width="70.6640625" style="1" customWidth="1"/>
    <col min="3846" max="3846" width="11.6640625" style="1" customWidth="1"/>
    <col min="3847" max="3849" width="16.6640625" style="1" customWidth="1"/>
    <col min="3850" max="3850" width="9.109375" style="1"/>
    <col min="3851" max="3851" width="40.6640625" style="1" customWidth="1"/>
    <col min="3852" max="3854" width="9.109375" style="1"/>
    <col min="3855" max="3856" width="0" style="1" hidden="1" customWidth="1"/>
    <col min="3857" max="4096" width="9.109375" style="1"/>
    <col min="4097" max="4097" width="9.109375" style="1" customWidth="1"/>
    <col min="4098" max="4098" width="11.6640625" style="1" customWidth="1"/>
    <col min="4099" max="4099" width="14.6640625" style="1" customWidth="1"/>
    <col min="4100" max="4100" width="9.6640625" style="1" customWidth="1"/>
    <col min="4101" max="4101" width="70.6640625" style="1" customWidth="1"/>
    <col min="4102" max="4102" width="11.6640625" style="1" customWidth="1"/>
    <col min="4103" max="4105" width="16.6640625" style="1" customWidth="1"/>
    <col min="4106" max="4106" width="9.109375" style="1"/>
    <col min="4107" max="4107" width="40.6640625" style="1" customWidth="1"/>
    <col min="4108" max="4110" width="9.109375" style="1"/>
    <col min="4111" max="4112" width="0" style="1" hidden="1" customWidth="1"/>
    <col min="4113" max="4352" width="9.109375" style="1"/>
    <col min="4353" max="4353" width="9.109375" style="1" customWidth="1"/>
    <col min="4354" max="4354" width="11.6640625" style="1" customWidth="1"/>
    <col min="4355" max="4355" width="14.6640625" style="1" customWidth="1"/>
    <col min="4356" max="4356" width="9.6640625" style="1" customWidth="1"/>
    <col min="4357" max="4357" width="70.6640625" style="1" customWidth="1"/>
    <col min="4358" max="4358" width="11.6640625" style="1" customWidth="1"/>
    <col min="4359" max="4361" width="16.6640625" style="1" customWidth="1"/>
    <col min="4362" max="4362" width="9.109375" style="1"/>
    <col min="4363" max="4363" width="40.6640625" style="1" customWidth="1"/>
    <col min="4364" max="4366" width="9.109375" style="1"/>
    <col min="4367" max="4368" width="0" style="1" hidden="1" customWidth="1"/>
    <col min="4369" max="4608" width="9.109375" style="1"/>
    <col min="4609" max="4609" width="9.109375" style="1" customWidth="1"/>
    <col min="4610" max="4610" width="11.6640625" style="1" customWidth="1"/>
    <col min="4611" max="4611" width="14.6640625" style="1" customWidth="1"/>
    <col min="4612" max="4612" width="9.6640625" style="1" customWidth="1"/>
    <col min="4613" max="4613" width="70.6640625" style="1" customWidth="1"/>
    <col min="4614" max="4614" width="11.6640625" style="1" customWidth="1"/>
    <col min="4615" max="4617" width="16.6640625" style="1" customWidth="1"/>
    <col min="4618" max="4618" width="9.109375" style="1"/>
    <col min="4619" max="4619" width="40.6640625" style="1" customWidth="1"/>
    <col min="4620" max="4622" width="9.109375" style="1"/>
    <col min="4623" max="4624" width="0" style="1" hidden="1" customWidth="1"/>
    <col min="4625" max="4864" width="9.109375" style="1"/>
    <col min="4865" max="4865" width="9.109375" style="1" customWidth="1"/>
    <col min="4866" max="4866" width="11.6640625" style="1" customWidth="1"/>
    <col min="4867" max="4867" width="14.6640625" style="1" customWidth="1"/>
    <col min="4868" max="4868" width="9.6640625" style="1" customWidth="1"/>
    <col min="4869" max="4869" width="70.6640625" style="1" customWidth="1"/>
    <col min="4870" max="4870" width="11.6640625" style="1" customWidth="1"/>
    <col min="4871" max="4873" width="16.6640625" style="1" customWidth="1"/>
    <col min="4874" max="4874" width="9.109375" style="1"/>
    <col min="4875" max="4875" width="40.6640625" style="1" customWidth="1"/>
    <col min="4876" max="4878" width="9.109375" style="1"/>
    <col min="4879" max="4880" width="0" style="1" hidden="1" customWidth="1"/>
    <col min="4881" max="5120" width="9.109375" style="1"/>
    <col min="5121" max="5121" width="9.109375" style="1" customWidth="1"/>
    <col min="5122" max="5122" width="11.6640625" style="1" customWidth="1"/>
    <col min="5123" max="5123" width="14.6640625" style="1" customWidth="1"/>
    <col min="5124" max="5124" width="9.6640625" style="1" customWidth="1"/>
    <col min="5125" max="5125" width="70.6640625" style="1" customWidth="1"/>
    <col min="5126" max="5126" width="11.6640625" style="1" customWidth="1"/>
    <col min="5127" max="5129" width="16.6640625" style="1" customWidth="1"/>
    <col min="5130" max="5130" width="9.109375" style="1"/>
    <col min="5131" max="5131" width="40.6640625" style="1" customWidth="1"/>
    <col min="5132" max="5134" width="9.109375" style="1"/>
    <col min="5135" max="5136" width="0" style="1" hidden="1" customWidth="1"/>
    <col min="5137" max="5376" width="9.109375" style="1"/>
    <col min="5377" max="5377" width="9.109375" style="1" customWidth="1"/>
    <col min="5378" max="5378" width="11.6640625" style="1" customWidth="1"/>
    <col min="5379" max="5379" width="14.6640625" style="1" customWidth="1"/>
    <col min="5380" max="5380" width="9.6640625" style="1" customWidth="1"/>
    <col min="5381" max="5381" width="70.6640625" style="1" customWidth="1"/>
    <col min="5382" max="5382" width="11.6640625" style="1" customWidth="1"/>
    <col min="5383" max="5385" width="16.6640625" style="1" customWidth="1"/>
    <col min="5386" max="5386" width="9.109375" style="1"/>
    <col min="5387" max="5387" width="40.6640625" style="1" customWidth="1"/>
    <col min="5388" max="5390" width="9.109375" style="1"/>
    <col min="5391" max="5392" width="0" style="1" hidden="1" customWidth="1"/>
    <col min="5393" max="5632" width="9.109375" style="1"/>
    <col min="5633" max="5633" width="9.109375" style="1" customWidth="1"/>
    <col min="5634" max="5634" width="11.6640625" style="1" customWidth="1"/>
    <col min="5635" max="5635" width="14.6640625" style="1" customWidth="1"/>
    <col min="5636" max="5636" width="9.6640625" style="1" customWidth="1"/>
    <col min="5637" max="5637" width="70.6640625" style="1" customWidth="1"/>
    <col min="5638" max="5638" width="11.6640625" style="1" customWidth="1"/>
    <col min="5639" max="5641" width="16.6640625" style="1" customWidth="1"/>
    <col min="5642" max="5642" width="9.109375" style="1"/>
    <col min="5643" max="5643" width="40.6640625" style="1" customWidth="1"/>
    <col min="5644" max="5646" width="9.109375" style="1"/>
    <col min="5647" max="5648" width="0" style="1" hidden="1" customWidth="1"/>
    <col min="5649" max="5888" width="9.109375" style="1"/>
    <col min="5889" max="5889" width="9.109375" style="1" customWidth="1"/>
    <col min="5890" max="5890" width="11.6640625" style="1" customWidth="1"/>
    <col min="5891" max="5891" width="14.6640625" style="1" customWidth="1"/>
    <col min="5892" max="5892" width="9.6640625" style="1" customWidth="1"/>
    <col min="5893" max="5893" width="70.6640625" style="1" customWidth="1"/>
    <col min="5894" max="5894" width="11.6640625" style="1" customWidth="1"/>
    <col min="5895" max="5897" width="16.6640625" style="1" customWidth="1"/>
    <col min="5898" max="5898" width="9.109375" style="1"/>
    <col min="5899" max="5899" width="40.6640625" style="1" customWidth="1"/>
    <col min="5900" max="5902" width="9.109375" style="1"/>
    <col min="5903" max="5904" width="0" style="1" hidden="1" customWidth="1"/>
    <col min="5905" max="6144" width="9.109375" style="1"/>
    <col min="6145" max="6145" width="9.109375" style="1" customWidth="1"/>
    <col min="6146" max="6146" width="11.6640625" style="1" customWidth="1"/>
    <col min="6147" max="6147" width="14.6640625" style="1" customWidth="1"/>
    <col min="6148" max="6148" width="9.6640625" style="1" customWidth="1"/>
    <col min="6149" max="6149" width="70.6640625" style="1" customWidth="1"/>
    <col min="6150" max="6150" width="11.6640625" style="1" customWidth="1"/>
    <col min="6151" max="6153" width="16.6640625" style="1" customWidth="1"/>
    <col min="6154" max="6154" width="9.109375" style="1"/>
    <col min="6155" max="6155" width="40.6640625" style="1" customWidth="1"/>
    <col min="6156" max="6158" width="9.109375" style="1"/>
    <col min="6159" max="6160" width="0" style="1" hidden="1" customWidth="1"/>
    <col min="6161" max="6400" width="9.109375" style="1"/>
    <col min="6401" max="6401" width="9.109375" style="1" customWidth="1"/>
    <col min="6402" max="6402" width="11.6640625" style="1" customWidth="1"/>
    <col min="6403" max="6403" width="14.6640625" style="1" customWidth="1"/>
    <col min="6404" max="6404" width="9.6640625" style="1" customWidth="1"/>
    <col min="6405" max="6405" width="70.6640625" style="1" customWidth="1"/>
    <col min="6406" max="6406" width="11.6640625" style="1" customWidth="1"/>
    <col min="6407" max="6409" width="16.6640625" style="1" customWidth="1"/>
    <col min="6410" max="6410" width="9.109375" style="1"/>
    <col min="6411" max="6411" width="40.6640625" style="1" customWidth="1"/>
    <col min="6412" max="6414" width="9.109375" style="1"/>
    <col min="6415" max="6416" width="0" style="1" hidden="1" customWidth="1"/>
    <col min="6417" max="6656" width="9.109375" style="1"/>
    <col min="6657" max="6657" width="9.109375" style="1" customWidth="1"/>
    <col min="6658" max="6658" width="11.6640625" style="1" customWidth="1"/>
    <col min="6659" max="6659" width="14.6640625" style="1" customWidth="1"/>
    <col min="6660" max="6660" width="9.6640625" style="1" customWidth="1"/>
    <col min="6661" max="6661" width="70.6640625" style="1" customWidth="1"/>
    <col min="6662" max="6662" width="11.6640625" style="1" customWidth="1"/>
    <col min="6663" max="6665" width="16.6640625" style="1" customWidth="1"/>
    <col min="6666" max="6666" width="9.109375" style="1"/>
    <col min="6667" max="6667" width="40.6640625" style="1" customWidth="1"/>
    <col min="6668" max="6670" width="9.109375" style="1"/>
    <col min="6671" max="6672" width="0" style="1" hidden="1" customWidth="1"/>
    <col min="6673" max="6912" width="9.109375" style="1"/>
    <col min="6913" max="6913" width="9.109375" style="1" customWidth="1"/>
    <col min="6914" max="6914" width="11.6640625" style="1" customWidth="1"/>
    <col min="6915" max="6915" width="14.6640625" style="1" customWidth="1"/>
    <col min="6916" max="6916" width="9.6640625" style="1" customWidth="1"/>
    <col min="6917" max="6917" width="70.6640625" style="1" customWidth="1"/>
    <col min="6918" max="6918" width="11.6640625" style="1" customWidth="1"/>
    <col min="6919" max="6921" width="16.6640625" style="1" customWidth="1"/>
    <col min="6922" max="6922" width="9.109375" style="1"/>
    <col min="6923" max="6923" width="40.6640625" style="1" customWidth="1"/>
    <col min="6924" max="6926" width="9.109375" style="1"/>
    <col min="6927" max="6928" width="0" style="1" hidden="1" customWidth="1"/>
    <col min="6929" max="7168" width="9.109375" style="1"/>
    <col min="7169" max="7169" width="9.109375" style="1" customWidth="1"/>
    <col min="7170" max="7170" width="11.6640625" style="1" customWidth="1"/>
    <col min="7171" max="7171" width="14.6640625" style="1" customWidth="1"/>
    <col min="7172" max="7172" width="9.6640625" style="1" customWidth="1"/>
    <col min="7173" max="7173" width="70.6640625" style="1" customWidth="1"/>
    <col min="7174" max="7174" width="11.6640625" style="1" customWidth="1"/>
    <col min="7175" max="7177" width="16.6640625" style="1" customWidth="1"/>
    <col min="7178" max="7178" width="9.109375" style="1"/>
    <col min="7179" max="7179" width="40.6640625" style="1" customWidth="1"/>
    <col min="7180" max="7182" width="9.109375" style="1"/>
    <col min="7183" max="7184" width="0" style="1" hidden="1" customWidth="1"/>
    <col min="7185" max="7424" width="9.109375" style="1"/>
    <col min="7425" max="7425" width="9.109375" style="1" customWidth="1"/>
    <col min="7426" max="7426" width="11.6640625" style="1" customWidth="1"/>
    <col min="7427" max="7427" width="14.6640625" style="1" customWidth="1"/>
    <col min="7428" max="7428" width="9.6640625" style="1" customWidth="1"/>
    <col min="7429" max="7429" width="70.6640625" style="1" customWidth="1"/>
    <col min="7430" max="7430" width="11.6640625" style="1" customWidth="1"/>
    <col min="7431" max="7433" width="16.6640625" style="1" customWidth="1"/>
    <col min="7434" max="7434" width="9.109375" style="1"/>
    <col min="7435" max="7435" width="40.6640625" style="1" customWidth="1"/>
    <col min="7436" max="7438" width="9.109375" style="1"/>
    <col min="7439" max="7440" width="0" style="1" hidden="1" customWidth="1"/>
    <col min="7441" max="7680" width="9.109375" style="1"/>
    <col min="7681" max="7681" width="9.109375" style="1" customWidth="1"/>
    <col min="7682" max="7682" width="11.6640625" style="1" customWidth="1"/>
    <col min="7683" max="7683" width="14.6640625" style="1" customWidth="1"/>
    <col min="7684" max="7684" width="9.6640625" style="1" customWidth="1"/>
    <col min="7685" max="7685" width="70.6640625" style="1" customWidth="1"/>
    <col min="7686" max="7686" width="11.6640625" style="1" customWidth="1"/>
    <col min="7687" max="7689" width="16.6640625" style="1" customWidth="1"/>
    <col min="7690" max="7690" width="9.109375" style="1"/>
    <col min="7691" max="7691" width="40.6640625" style="1" customWidth="1"/>
    <col min="7692" max="7694" width="9.109375" style="1"/>
    <col min="7695" max="7696" width="0" style="1" hidden="1" customWidth="1"/>
    <col min="7697" max="7936" width="9.109375" style="1"/>
    <col min="7937" max="7937" width="9.109375" style="1" customWidth="1"/>
    <col min="7938" max="7938" width="11.6640625" style="1" customWidth="1"/>
    <col min="7939" max="7939" width="14.6640625" style="1" customWidth="1"/>
    <col min="7940" max="7940" width="9.6640625" style="1" customWidth="1"/>
    <col min="7941" max="7941" width="70.6640625" style="1" customWidth="1"/>
    <col min="7942" max="7942" width="11.6640625" style="1" customWidth="1"/>
    <col min="7943" max="7945" width="16.6640625" style="1" customWidth="1"/>
    <col min="7946" max="7946" width="9.109375" style="1"/>
    <col min="7947" max="7947" width="40.6640625" style="1" customWidth="1"/>
    <col min="7948" max="7950" width="9.109375" style="1"/>
    <col min="7951" max="7952" width="0" style="1" hidden="1" customWidth="1"/>
    <col min="7953" max="8192" width="9.109375" style="1"/>
    <col min="8193" max="8193" width="9.109375" style="1" customWidth="1"/>
    <col min="8194" max="8194" width="11.6640625" style="1" customWidth="1"/>
    <col min="8195" max="8195" width="14.6640625" style="1" customWidth="1"/>
    <col min="8196" max="8196" width="9.6640625" style="1" customWidth="1"/>
    <col min="8197" max="8197" width="70.6640625" style="1" customWidth="1"/>
    <col min="8198" max="8198" width="11.6640625" style="1" customWidth="1"/>
    <col min="8199" max="8201" width="16.6640625" style="1" customWidth="1"/>
    <col min="8202" max="8202" width="9.109375" style="1"/>
    <col min="8203" max="8203" width="40.6640625" style="1" customWidth="1"/>
    <col min="8204" max="8206" width="9.109375" style="1"/>
    <col min="8207" max="8208" width="0" style="1" hidden="1" customWidth="1"/>
    <col min="8209" max="8448" width="9.109375" style="1"/>
    <col min="8449" max="8449" width="9.109375" style="1" customWidth="1"/>
    <col min="8450" max="8450" width="11.6640625" style="1" customWidth="1"/>
    <col min="8451" max="8451" width="14.6640625" style="1" customWidth="1"/>
    <col min="8452" max="8452" width="9.6640625" style="1" customWidth="1"/>
    <col min="8453" max="8453" width="70.6640625" style="1" customWidth="1"/>
    <col min="8454" max="8454" width="11.6640625" style="1" customWidth="1"/>
    <col min="8455" max="8457" width="16.6640625" style="1" customWidth="1"/>
    <col min="8458" max="8458" width="9.109375" style="1"/>
    <col min="8459" max="8459" width="40.6640625" style="1" customWidth="1"/>
    <col min="8460" max="8462" width="9.109375" style="1"/>
    <col min="8463" max="8464" width="0" style="1" hidden="1" customWidth="1"/>
    <col min="8465" max="8704" width="9.109375" style="1"/>
    <col min="8705" max="8705" width="9.109375" style="1" customWidth="1"/>
    <col min="8706" max="8706" width="11.6640625" style="1" customWidth="1"/>
    <col min="8707" max="8707" width="14.6640625" style="1" customWidth="1"/>
    <col min="8708" max="8708" width="9.6640625" style="1" customWidth="1"/>
    <col min="8709" max="8709" width="70.6640625" style="1" customWidth="1"/>
    <col min="8710" max="8710" width="11.6640625" style="1" customWidth="1"/>
    <col min="8711" max="8713" width="16.6640625" style="1" customWidth="1"/>
    <col min="8714" max="8714" width="9.109375" style="1"/>
    <col min="8715" max="8715" width="40.6640625" style="1" customWidth="1"/>
    <col min="8716" max="8718" width="9.109375" style="1"/>
    <col min="8719" max="8720" width="0" style="1" hidden="1" customWidth="1"/>
    <col min="8721" max="8960" width="9.109375" style="1"/>
    <col min="8961" max="8961" width="9.109375" style="1" customWidth="1"/>
    <col min="8962" max="8962" width="11.6640625" style="1" customWidth="1"/>
    <col min="8963" max="8963" width="14.6640625" style="1" customWidth="1"/>
    <col min="8964" max="8964" width="9.6640625" style="1" customWidth="1"/>
    <col min="8965" max="8965" width="70.6640625" style="1" customWidth="1"/>
    <col min="8966" max="8966" width="11.6640625" style="1" customWidth="1"/>
    <col min="8967" max="8969" width="16.6640625" style="1" customWidth="1"/>
    <col min="8970" max="8970" width="9.109375" style="1"/>
    <col min="8971" max="8971" width="40.6640625" style="1" customWidth="1"/>
    <col min="8972" max="8974" width="9.109375" style="1"/>
    <col min="8975" max="8976" width="0" style="1" hidden="1" customWidth="1"/>
    <col min="8977" max="9216" width="9.109375" style="1"/>
    <col min="9217" max="9217" width="9.109375" style="1" customWidth="1"/>
    <col min="9218" max="9218" width="11.6640625" style="1" customWidth="1"/>
    <col min="9219" max="9219" width="14.6640625" style="1" customWidth="1"/>
    <col min="9220" max="9220" width="9.6640625" style="1" customWidth="1"/>
    <col min="9221" max="9221" width="70.6640625" style="1" customWidth="1"/>
    <col min="9222" max="9222" width="11.6640625" style="1" customWidth="1"/>
    <col min="9223" max="9225" width="16.6640625" style="1" customWidth="1"/>
    <col min="9226" max="9226" width="9.109375" style="1"/>
    <col min="9227" max="9227" width="40.6640625" style="1" customWidth="1"/>
    <col min="9228" max="9230" width="9.109375" style="1"/>
    <col min="9231" max="9232" width="0" style="1" hidden="1" customWidth="1"/>
    <col min="9233" max="9472" width="9.109375" style="1"/>
    <col min="9473" max="9473" width="9.109375" style="1" customWidth="1"/>
    <col min="9474" max="9474" width="11.6640625" style="1" customWidth="1"/>
    <col min="9475" max="9475" width="14.6640625" style="1" customWidth="1"/>
    <col min="9476" max="9476" width="9.6640625" style="1" customWidth="1"/>
    <col min="9477" max="9477" width="70.6640625" style="1" customWidth="1"/>
    <col min="9478" max="9478" width="11.6640625" style="1" customWidth="1"/>
    <col min="9479" max="9481" width="16.6640625" style="1" customWidth="1"/>
    <col min="9482" max="9482" width="9.109375" style="1"/>
    <col min="9483" max="9483" width="40.6640625" style="1" customWidth="1"/>
    <col min="9484" max="9486" width="9.109375" style="1"/>
    <col min="9487" max="9488" width="0" style="1" hidden="1" customWidth="1"/>
    <col min="9489" max="9728" width="9.109375" style="1"/>
    <col min="9729" max="9729" width="9.109375" style="1" customWidth="1"/>
    <col min="9730" max="9730" width="11.6640625" style="1" customWidth="1"/>
    <col min="9731" max="9731" width="14.6640625" style="1" customWidth="1"/>
    <col min="9732" max="9732" width="9.6640625" style="1" customWidth="1"/>
    <col min="9733" max="9733" width="70.6640625" style="1" customWidth="1"/>
    <col min="9734" max="9734" width="11.6640625" style="1" customWidth="1"/>
    <col min="9735" max="9737" width="16.6640625" style="1" customWidth="1"/>
    <col min="9738" max="9738" width="9.109375" style="1"/>
    <col min="9739" max="9739" width="40.6640625" style="1" customWidth="1"/>
    <col min="9740" max="9742" width="9.109375" style="1"/>
    <col min="9743" max="9744" width="0" style="1" hidden="1" customWidth="1"/>
    <col min="9745" max="9984" width="9.109375" style="1"/>
    <col min="9985" max="9985" width="9.109375" style="1" customWidth="1"/>
    <col min="9986" max="9986" width="11.6640625" style="1" customWidth="1"/>
    <col min="9987" max="9987" width="14.6640625" style="1" customWidth="1"/>
    <col min="9988" max="9988" width="9.6640625" style="1" customWidth="1"/>
    <col min="9989" max="9989" width="70.6640625" style="1" customWidth="1"/>
    <col min="9990" max="9990" width="11.6640625" style="1" customWidth="1"/>
    <col min="9991" max="9993" width="16.6640625" style="1" customWidth="1"/>
    <col min="9994" max="9994" width="9.109375" style="1"/>
    <col min="9995" max="9995" width="40.6640625" style="1" customWidth="1"/>
    <col min="9996" max="9998" width="9.109375" style="1"/>
    <col min="9999" max="10000" width="0" style="1" hidden="1" customWidth="1"/>
    <col min="10001" max="10240" width="9.109375" style="1"/>
    <col min="10241" max="10241" width="9.109375" style="1" customWidth="1"/>
    <col min="10242" max="10242" width="11.6640625" style="1" customWidth="1"/>
    <col min="10243" max="10243" width="14.6640625" style="1" customWidth="1"/>
    <col min="10244" max="10244" width="9.6640625" style="1" customWidth="1"/>
    <col min="10245" max="10245" width="70.6640625" style="1" customWidth="1"/>
    <col min="10246" max="10246" width="11.6640625" style="1" customWidth="1"/>
    <col min="10247" max="10249" width="16.6640625" style="1" customWidth="1"/>
    <col min="10250" max="10250" width="9.109375" style="1"/>
    <col min="10251" max="10251" width="40.6640625" style="1" customWidth="1"/>
    <col min="10252" max="10254" width="9.109375" style="1"/>
    <col min="10255" max="10256" width="0" style="1" hidden="1" customWidth="1"/>
    <col min="10257" max="10496" width="9.109375" style="1"/>
    <col min="10497" max="10497" width="9.109375" style="1" customWidth="1"/>
    <col min="10498" max="10498" width="11.6640625" style="1" customWidth="1"/>
    <col min="10499" max="10499" width="14.6640625" style="1" customWidth="1"/>
    <col min="10500" max="10500" width="9.6640625" style="1" customWidth="1"/>
    <col min="10501" max="10501" width="70.6640625" style="1" customWidth="1"/>
    <col min="10502" max="10502" width="11.6640625" style="1" customWidth="1"/>
    <col min="10503" max="10505" width="16.6640625" style="1" customWidth="1"/>
    <col min="10506" max="10506" width="9.109375" style="1"/>
    <col min="10507" max="10507" width="40.6640625" style="1" customWidth="1"/>
    <col min="10508" max="10510" width="9.109375" style="1"/>
    <col min="10511" max="10512" width="0" style="1" hidden="1" customWidth="1"/>
    <col min="10513" max="10752" width="9.109375" style="1"/>
    <col min="10753" max="10753" width="9.109375" style="1" customWidth="1"/>
    <col min="10754" max="10754" width="11.6640625" style="1" customWidth="1"/>
    <col min="10755" max="10755" width="14.6640625" style="1" customWidth="1"/>
    <col min="10756" max="10756" width="9.6640625" style="1" customWidth="1"/>
    <col min="10757" max="10757" width="70.6640625" style="1" customWidth="1"/>
    <col min="10758" max="10758" width="11.6640625" style="1" customWidth="1"/>
    <col min="10759" max="10761" width="16.6640625" style="1" customWidth="1"/>
    <col min="10762" max="10762" width="9.109375" style="1"/>
    <col min="10763" max="10763" width="40.6640625" style="1" customWidth="1"/>
    <col min="10764" max="10766" width="9.109375" style="1"/>
    <col min="10767" max="10768" width="0" style="1" hidden="1" customWidth="1"/>
    <col min="10769" max="11008" width="9.109375" style="1"/>
    <col min="11009" max="11009" width="9.109375" style="1" customWidth="1"/>
    <col min="11010" max="11010" width="11.6640625" style="1" customWidth="1"/>
    <col min="11011" max="11011" width="14.6640625" style="1" customWidth="1"/>
    <col min="11012" max="11012" width="9.6640625" style="1" customWidth="1"/>
    <col min="11013" max="11013" width="70.6640625" style="1" customWidth="1"/>
    <col min="11014" max="11014" width="11.6640625" style="1" customWidth="1"/>
    <col min="11015" max="11017" width="16.6640625" style="1" customWidth="1"/>
    <col min="11018" max="11018" width="9.109375" style="1"/>
    <col min="11019" max="11019" width="40.6640625" style="1" customWidth="1"/>
    <col min="11020" max="11022" width="9.109375" style="1"/>
    <col min="11023" max="11024" width="0" style="1" hidden="1" customWidth="1"/>
    <col min="11025" max="11264" width="9.109375" style="1"/>
    <col min="11265" max="11265" width="9.109375" style="1" customWidth="1"/>
    <col min="11266" max="11266" width="11.6640625" style="1" customWidth="1"/>
    <col min="11267" max="11267" width="14.6640625" style="1" customWidth="1"/>
    <col min="11268" max="11268" width="9.6640625" style="1" customWidth="1"/>
    <col min="11269" max="11269" width="70.6640625" style="1" customWidth="1"/>
    <col min="11270" max="11270" width="11.6640625" style="1" customWidth="1"/>
    <col min="11271" max="11273" width="16.6640625" style="1" customWidth="1"/>
    <col min="11274" max="11274" width="9.109375" style="1"/>
    <col min="11275" max="11275" width="40.6640625" style="1" customWidth="1"/>
    <col min="11276" max="11278" width="9.109375" style="1"/>
    <col min="11279" max="11280" width="0" style="1" hidden="1" customWidth="1"/>
    <col min="11281" max="11520" width="9.109375" style="1"/>
    <col min="11521" max="11521" width="9.109375" style="1" customWidth="1"/>
    <col min="11522" max="11522" width="11.6640625" style="1" customWidth="1"/>
    <col min="11523" max="11523" width="14.6640625" style="1" customWidth="1"/>
    <col min="11524" max="11524" width="9.6640625" style="1" customWidth="1"/>
    <col min="11525" max="11525" width="70.6640625" style="1" customWidth="1"/>
    <col min="11526" max="11526" width="11.6640625" style="1" customWidth="1"/>
    <col min="11527" max="11529" width="16.6640625" style="1" customWidth="1"/>
    <col min="11530" max="11530" width="9.109375" style="1"/>
    <col min="11531" max="11531" width="40.6640625" style="1" customWidth="1"/>
    <col min="11532" max="11534" width="9.109375" style="1"/>
    <col min="11535" max="11536" width="0" style="1" hidden="1" customWidth="1"/>
    <col min="11537" max="11776" width="9.109375" style="1"/>
    <col min="11777" max="11777" width="9.109375" style="1" customWidth="1"/>
    <col min="11778" max="11778" width="11.6640625" style="1" customWidth="1"/>
    <col min="11779" max="11779" width="14.6640625" style="1" customWidth="1"/>
    <col min="11780" max="11780" width="9.6640625" style="1" customWidth="1"/>
    <col min="11781" max="11781" width="70.6640625" style="1" customWidth="1"/>
    <col min="11782" max="11782" width="11.6640625" style="1" customWidth="1"/>
    <col min="11783" max="11785" width="16.6640625" style="1" customWidth="1"/>
    <col min="11786" max="11786" width="9.109375" style="1"/>
    <col min="11787" max="11787" width="40.6640625" style="1" customWidth="1"/>
    <col min="11788" max="11790" width="9.109375" style="1"/>
    <col min="11791" max="11792" width="0" style="1" hidden="1" customWidth="1"/>
    <col min="11793" max="12032" width="9.109375" style="1"/>
    <col min="12033" max="12033" width="9.109375" style="1" customWidth="1"/>
    <col min="12034" max="12034" width="11.6640625" style="1" customWidth="1"/>
    <col min="12035" max="12035" width="14.6640625" style="1" customWidth="1"/>
    <col min="12036" max="12036" width="9.6640625" style="1" customWidth="1"/>
    <col min="12037" max="12037" width="70.6640625" style="1" customWidth="1"/>
    <col min="12038" max="12038" width="11.6640625" style="1" customWidth="1"/>
    <col min="12039" max="12041" width="16.6640625" style="1" customWidth="1"/>
    <col min="12042" max="12042" width="9.109375" style="1"/>
    <col min="12043" max="12043" width="40.6640625" style="1" customWidth="1"/>
    <col min="12044" max="12046" width="9.109375" style="1"/>
    <col min="12047" max="12048" width="0" style="1" hidden="1" customWidth="1"/>
    <col min="12049" max="12288" width="9.109375" style="1"/>
    <col min="12289" max="12289" width="9.109375" style="1" customWidth="1"/>
    <col min="12290" max="12290" width="11.6640625" style="1" customWidth="1"/>
    <col min="12291" max="12291" width="14.6640625" style="1" customWidth="1"/>
    <col min="12292" max="12292" width="9.6640625" style="1" customWidth="1"/>
    <col min="12293" max="12293" width="70.6640625" style="1" customWidth="1"/>
    <col min="12294" max="12294" width="11.6640625" style="1" customWidth="1"/>
    <col min="12295" max="12297" width="16.6640625" style="1" customWidth="1"/>
    <col min="12298" max="12298" width="9.109375" style="1"/>
    <col min="12299" max="12299" width="40.6640625" style="1" customWidth="1"/>
    <col min="12300" max="12302" width="9.109375" style="1"/>
    <col min="12303" max="12304" width="0" style="1" hidden="1" customWidth="1"/>
    <col min="12305" max="12544" width="9.109375" style="1"/>
    <col min="12545" max="12545" width="9.109375" style="1" customWidth="1"/>
    <col min="12546" max="12546" width="11.6640625" style="1" customWidth="1"/>
    <col min="12547" max="12547" width="14.6640625" style="1" customWidth="1"/>
    <col min="12548" max="12548" width="9.6640625" style="1" customWidth="1"/>
    <col min="12549" max="12549" width="70.6640625" style="1" customWidth="1"/>
    <col min="12550" max="12550" width="11.6640625" style="1" customWidth="1"/>
    <col min="12551" max="12553" width="16.6640625" style="1" customWidth="1"/>
    <col min="12554" max="12554" width="9.109375" style="1"/>
    <col min="12555" max="12555" width="40.6640625" style="1" customWidth="1"/>
    <col min="12556" max="12558" width="9.109375" style="1"/>
    <col min="12559" max="12560" width="0" style="1" hidden="1" customWidth="1"/>
    <col min="12561" max="12800" width="9.109375" style="1"/>
    <col min="12801" max="12801" width="9.109375" style="1" customWidth="1"/>
    <col min="12802" max="12802" width="11.6640625" style="1" customWidth="1"/>
    <col min="12803" max="12803" width="14.6640625" style="1" customWidth="1"/>
    <col min="12804" max="12804" width="9.6640625" style="1" customWidth="1"/>
    <col min="12805" max="12805" width="70.6640625" style="1" customWidth="1"/>
    <col min="12806" max="12806" width="11.6640625" style="1" customWidth="1"/>
    <col min="12807" max="12809" width="16.6640625" style="1" customWidth="1"/>
    <col min="12810" max="12810" width="9.109375" style="1"/>
    <col min="12811" max="12811" width="40.6640625" style="1" customWidth="1"/>
    <col min="12812" max="12814" width="9.109375" style="1"/>
    <col min="12815" max="12816" width="0" style="1" hidden="1" customWidth="1"/>
    <col min="12817" max="13056" width="9.109375" style="1"/>
    <col min="13057" max="13057" width="9.109375" style="1" customWidth="1"/>
    <col min="13058" max="13058" width="11.6640625" style="1" customWidth="1"/>
    <col min="13059" max="13059" width="14.6640625" style="1" customWidth="1"/>
    <col min="13060" max="13060" width="9.6640625" style="1" customWidth="1"/>
    <col min="13061" max="13061" width="70.6640625" style="1" customWidth="1"/>
    <col min="13062" max="13062" width="11.6640625" style="1" customWidth="1"/>
    <col min="13063" max="13065" width="16.6640625" style="1" customWidth="1"/>
    <col min="13066" max="13066" width="9.109375" style="1"/>
    <col min="13067" max="13067" width="40.6640625" style="1" customWidth="1"/>
    <col min="13068" max="13070" width="9.109375" style="1"/>
    <col min="13071" max="13072" width="0" style="1" hidden="1" customWidth="1"/>
    <col min="13073" max="13312" width="9.109375" style="1"/>
    <col min="13313" max="13313" width="9.109375" style="1" customWidth="1"/>
    <col min="13314" max="13314" width="11.6640625" style="1" customWidth="1"/>
    <col min="13315" max="13315" width="14.6640625" style="1" customWidth="1"/>
    <col min="13316" max="13316" width="9.6640625" style="1" customWidth="1"/>
    <col min="13317" max="13317" width="70.6640625" style="1" customWidth="1"/>
    <col min="13318" max="13318" width="11.6640625" style="1" customWidth="1"/>
    <col min="13319" max="13321" width="16.6640625" style="1" customWidth="1"/>
    <col min="13322" max="13322" width="9.109375" style="1"/>
    <col min="13323" max="13323" width="40.6640625" style="1" customWidth="1"/>
    <col min="13324" max="13326" width="9.109375" style="1"/>
    <col min="13327" max="13328" width="0" style="1" hidden="1" customWidth="1"/>
    <col min="13329" max="13568" width="9.109375" style="1"/>
    <col min="13569" max="13569" width="9.109375" style="1" customWidth="1"/>
    <col min="13570" max="13570" width="11.6640625" style="1" customWidth="1"/>
    <col min="13571" max="13571" width="14.6640625" style="1" customWidth="1"/>
    <col min="13572" max="13572" width="9.6640625" style="1" customWidth="1"/>
    <col min="13573" max="13573" width="70.6640625" style="1" customWidth="1"/>
    <col min="13574" max="13574" width="11.6640625" style="1" customWidth="1"/>
    <col min="13575" max="13577" width="16.6640625" style="1" customWidth="1"/>
    <col min="13578" max="13578" width="9.109375" style="1"/>
    <col min="13579" max="13579" width="40.6640625" style="1" customWidth="1"/>
    <col min="13580" max="13582" width="9.109375" style="1"/>
    <col min="13583" max="13584" width="0" style="1" hidden="1" customWidth="1"/>
    <col min="13585" max="13824" width="9.109375" style="1"/>
    <col min="13825" max="13825" width="9.109375" style="1" customWidth="1"/>
    <col min="13826" max="13826" width="11.6640625" style="1" customWidth="1"/>
    <col min="13827" max="13827" width="14.6640625" style="1" customWidth="1"/>
    <col min="13828" max="13828" width="9.6640625" style="1" customWidth="1"/>
    <col min="13829" max="13829" width="70.6640625" style="1" customWidth="1"/>
    <col min="13830" max="13830" width="11.6640625" style="1" customWidth="1"/>
    <col min="13831" max="13833" width="16.6640625" style="1" customWidth="1"/>
    <col min="13834" max="13834" width="9.109375" style="1"/>
    <col min="13835" max="13835" width="40.6640625" style="1" customWidth="1"/>
    <col min="13836" max="13838" width="9.109375" style="1"/>
    <col min="13839" max="13840" width="0" style="1" hidden="1" customWidth="1"/>
    <col min="13841" max="14080" width="9.109375" style="1"/>
    <col min="14081" max="14081" width="9.109375" style="1" customWidth="1"/>
    <col min="14082" max="14082" width="11.6640625" style="1" customWidth="1"/>
    <col min="14083" max="14083" width="14.6640625" style="1" customWidth="1"/>
    <col min="14084" max="14084" width="9.6640625" style="1" customWidth="1"/>
    <col min="14085" max="14085" width="70.6640625" style="1" customWidth="1"/>
    <col min="14086" max="14086" width="11.6640625" style="1" customWidth="1"/>
    <col min="14087" max="14089" width="16.6640625" style="1" customWidth="1"/>
    <col min="14090" max="14090" width="9.109375" style="1"/>
    <col min="14091" max="14091" width="40.6640625" style="1" customWidth="1"/>
    <col min="14092" max="14094" width="9.109375" style="1"/>
    <col min="14095" max="14096" width="0" style="1" hidden="1" customWidth="1"/>
    <col min="14097" max="14336" width="9.109375" style="1"/>
    <col min="14337" max="14337" width="9.109375" style="1" customWidth="1"/>
    <col min="14338" max="14338" width="11.6640625" style="1" customWidth="1"/>
    <col min="14339" max="14339" width="14.6640625" style="1" customWidth="1"/>
    <col min="14340" max="14340" width="9.6640625" style="1" customWidth="1"/>
    <col min="14341" max="14341" width="70.6640625" style="1" customWidth="1"/>
    <col min="14342" max="14342" width="11.6640625" style="1" customWidth="1"/>
    <col min="14343" max="14345" width="16.6640625" style="1" customWidth="1"/>
    <col min="14346" max="14346" width="9.109375" style="1"/>
    <col min="14347" max="14347" width="40.6640625" style="1" customWidth="1"/>
    <col min="14348" max="14350" width="9.109375" style="1"/>
    <col min="14351" max="14352" width="0" style="1" hidden="1" customWidth="1"/>
    <col min="14353" max="14592" width="9.109375" style="1"/>
    <col min="14593" max="14593" width="9.109375" style="1" customWidth="1"/>
    <col min="14594" max="14594" width="11.6640625" style="1" customWidth="1"/>
    <col min="14595" max="14595" width="14.6640625" style="1" customWidth="1"/>
    <col min="14596" max="14596" width="9.6640625" style="1" customWidth="1"/>
    <col min="14597" max="14597" width="70.6640625" style="1" customWidth="1"/>
    <col min="14598" max="14598" width="11.6640625" style="1" customWidth="1"/>
    <col min="14599" max="14601" width="16.6640625" style="1" customWidth="1"/>
    <col min="14602" max="14602" width="9.109375" style="1"/>
    <col min="14603" max="14603" width="40.6640625" style="1" customWidth="1"/>
    <col min="14604" max="14606" width="9.109375" style="1"/>
    <col min="14607" max="14608" width="0" style="1" hidden="1" customWidth="1"/>
    <col min="14609" max="14848" width="9.109375" style="1"/>
    <col min="14849" max="14849" width="9.109375" style="1" customWidth="1"/>
    <col min="14850" max="14850" width="11.6640625" style="1" customWidth="1"/>
    <col min="14851" max="14851" width="14.6640625" style="1" customWidth="1"/>
    <col min="14852" max="14852" width="9.6640625" style="1" customWidth="1"/>
    <col min="14853" max="14853" width="70.6640625" style="1" customWidth="1"/>
    <col min="14854" max="14854" width="11.6640625" style="1" customWidth="1"/>
    <col min="14855" max="14857" width="16.6640625" style="1" customWidth="1"/>
    <col min="14858" max="14858" width="9.109375" style="1"/>
    <col min="14859" max="14859" width="40.6640625" style="1" customWidth="1"/>
    <col min="14860" max="14862" width="9.109375" style="1"/>
    <col min="14863" max="14864" width="0" style="1" hidden="1" customWidth="1"/>
    <col min="14865" max="15104" width="9.109375" style="1"/>
    <col min="15105" max="15105" width="9.109375" style="1" customWidth="1"/>
    <col min="15106" max="15106" width="11.6640625" style="1" customWidth="1"/>
    <col min="15107" max="15107" width="14.6640625" style="1" customWidth="1"/>
    <col min="15108" max="15108" width="9.6640625" style="1" customWidth="1"/>
    <col min="15109" max="15109" width="70.6640625" style="1" customWidth="1"/>
    <col min="15110" max="15110" width="11.6640625" style="1" customWidth="1"/>
    <col min="15111" max="15113" width="16.6640625" style="1" customWidth="1"/>
    <col min="15114" max="15114" width="9.109375" style="1"/>
    <col min="15115" max="15115" width="40.6640625" style="1" customWidth="1"/>
    <col min="15116" max="15118" width="9.109375" style="1"/>
    <col min="15119" max="15120" width="0" style="1" hidden="1" customWidth="1"/>
    <col min="15121" max="15360" width="9.109375" style="1"/>
    <col min="15361" max="15361" width="9.109375" style="1" customWidth="1"/>
    <col min="15362" max="15362" width="11.6640625" style="1" customWidth="1"/>
    <col min="15363" max="15363" width="14.6640625" style="1" customWidth="1"/>
    <col min="15364" max="15364" width="9.6640625" style="1" customWidth="1"/>
    <col min="15365" max="15365" width="70.6640625" style="1" customWidth="1"/>
    <col min="15366" max="15366" width="11.6640625" style="1" customWidth="1"/>
    <col min="15367" max="15369" width="16.6640625" style="1" customWidth="1"/>
    <col min="15370" max="15370" width="9.109375" style="1"/>
    <col min="15371" max="15371" width="40.6640625" style="1" customWidth="1"/>
    <col min="15372" max="15374" width="9.109375" style="1"/>
    <col min="15375" max="15376" width="0" style="1" hidden="1" customWidth="1"/>
    <col min="15377" max="15616" width="9.109375" style="1"/>
    <col min="15617" max="15617" width="9.109375" style="1" customWidth="1"/>
    <col min="15618" max="15618" width="11.6640625" style="1" customWidth="1"/>
    <col min="15619" max="15619" width="14.6640625" style="1" customWidth="1"/>
    <col min="15620" max="15620" width="9.6640625" style="1" customWidth="1"/>
    <col min="15621" max="15621" width="70.6640625" style="1" customWidth="1"/>
    <col min="15622" max="15622" width="11.6640625" style="1" customWidth="1"/>
    <col min="15623" max="15625" width="16.6640625" style="1" customWidth="1"/>
    <col min="15626" max="15626" width="9.109375" style="1"/>
    <col min="15627" max="15627" width="40.6640625" style="1" customWidth="1"/>
    <col min="15628" max="15630" width="9.109375" style="1"/>
    <col min="15631" max="15632" width="0" style="1" hidden="1" customWidth="1"/>
    <col min="15633" max="15872" width="9.109375" style="1"/>
    <col min="15873" max="15873" width="9.109375" style="1" customWidth="1"/>
    <col min="15874" max="15874" width="11.6640625" style="1" customWidth="1"/>
    <col min="15875" max="15875" width="14.6640625" style="1" customWidth="1"/>
    <col min="15876" max="15876" width="9.6640625" style="1" customWidth="1"/>
    <col min="15877" max="15877" width="70.6640625" style="1" customWidth="1"/>
    <col min="15878" max="15878" width="11.6640625" style="1" customWidth="1"/>
    <col min="15879" max="15881" width="16.6640625" style="1" customWidth="1"/>
    <col min="15882" max="15882" width="9.109375" style="1"/>
    <col min="15883" max="15883" width="40.6640625" style="1" customWidth="1"/>
    <col min="15884" max="15886" width="9.109375" style="1"/>
    <col min="15887" max="15888" width="0" style="1" hidden="1" customWidth="1"/>
    <col min="15889" max="16128" width="9.109375" style="1"/>
    <col min="16129" max="16129" width="9.109375" style="1" customWidth="1"/>
    <col min="16130" max="16130" width="11.6640625" style="1" customWidth="1"/>
    <col min="16131" max="16131" width="14.6640625" style="1" customWidth="1"/>
    <col min="16132" max="16132" width="9.6640625" style="1" customWidth="1"/>
    <col min="16133" max="16133" width="70.6640625" style="1" customWidth="1"/>
    <col min="16134" max="16134" width="11.6640625" style="1" customWidth="1"/>
    <col min="16135" max="16137" width="16.6640625" style="1" customWidth="1"/>
    <col min="16138" max="16138" width="9.109375" style="1"/>
    <col min="16139" max="16139" width="40.6640625" style="1" customWidth="1"/>
    <col min="16140" max="16142" width="9.109375" style="1"/>
    <col min="16143" max="16144" width="0" style="1" hidden="1" customWidth="1"/>
    <col min="16145" max="16384" width="9.109375" style="1"/>
  </cols>
  <sheetData>
    <row r="1" spans="1:20" ht="12.75" customHeight="1" x14ac:dyDescent="0.3">
      <c r="A1" s="1" t="s">
        <v>278</v>
      </c>
      <c r="B1" s="2"/>
      <c r="C1" s="3"/>
      <c r="D1" s="2"/>
      <c r="E1" s="4" t="s">
        <v>0</v>
      </c>
      <c r="F1" s="2"/>
      <c r="G1" s="2"/>
      <c r="H1" s="2"/>
      <c r="I1" s="2"/>
    </row>
    <row r="2" spans="1:20" ht="24.9" customHeight="1" x14ac:dyDescent="0.3">
      <c r="B2" s="2"/>
      <c r="C2" s="3"/>
      <c r="D2" s="2"/>
      <c r="E2" s="7" t="s">
        <v>1</v>
      </c>
      <c r="F2" s="2"/>
      <c r="G2" s="2"/>
      <c r="H2" s="8"/>
      <c r="I2" s="8"/>
      <c r="J2" s="9"/>
      <c r="K2" s="10"/>
    </row>
    <row r="3" spans="1:20" ht="15" customHeight="1" x14ac:dyDescent="0.3">
      <c r="A3" s="1" t="s">
        <v>2</v>
      </c>
      <c r="B3" s="11" t="s">
        <v>3</v>
      </c>
      <c r="C3" s="234"/>
      <c r="D3" s="235"/>
      <c r="E3" s="12" t="s">
        <v>4</v>
      </c>
      <c r="F3" s="2"/>
      <c r="G3" s="13"/>
      <c r="H3" s="14" t="s">
        <v>5</v>
      </c>
      <c r="I3" s="15">
        <f>ROUND(SUMIF($A$8:$A$214,"SD",$I$8:$I$214),2)</f>
        <v>0</v>
      </c>
      <c r="J3" s="16"/>
      <c r="K3" s="17"/>
    </row>
    <row r="4" spans="1:20" ht="15" customHeight="1" x14ac:dyDescent="0.3">
      <c r="A4" s="1" t="s">
        <v>6</v>
      </c>
      <c r="B4" s="18" t="s">
        <v>7</v>
      </c>
      <c r="C4" s="236" t="str">
        <f>$H$3</f>
        <v>SO 01</v>
      </c>
      <c r="D4" s="237"/>
      <c r="E4" s="19" t="s">
        <v>8</v>
      </c>
      <c r="F4" s="8"/>
      <c r="G4" s="8"/>
      <c r="H4" s="20"/>
      <c r="I4" s="20"/>
      <c r="J4" s="16"/>
      <c r="K4" s="21"/>
    </row>
    <row r="5" spans="1:20" ht="12.75" customHeight="1" x14ac:dyDescent="0.3">
      <c r="A5" s="231" t="s">
        <v>9</v>
      </c>
      <c r="B5" s="231" t="s">
        <v>10</v>
      </c>
      <c r="C5" s="232" t="s">
        <v>11</v>
      </c>
      <c r="D5" s="231" t="s">
        <v>12</v>
      </c>
      <c r="E5" s="233" t="s">
        <v>13</v>
      </c>
      <c r="F5" s="231" t="s">
        <v>14</v>
      </c>
      <c r="G5" s="231" t="s">
        <v>15</v>
      </c>
      <c r="H5" s="231" t="s">
        <v>16</v>
      </c>
      <c r="I5" s="231"/>
    </row>
    <row r="6" spans="1:20" ht="12.75" customHeight="1" x14ac:dyDescent="0.3">
      <c r="A6" s="231"/>
      <c r="B6" s="231"/>
      <c r="C6" s="232"/>
      <c r="D6" s="231"/>
      <c r="E6" s="233"/>
      <c r="F6" s="231"/>
      <c r="G6" s="231"/>
      <c r="H6" s="22" t="s">
        <v>17</v>
      </c>
      <c r="I6" s="22" t="s">
        <v>18</v>
      </c>
    </row>
    <row r="7" spans="1:20" s="28" customFormat="1" ht="12.75" customHeight="1" x14ac:dyDescent="0.3">
      <c r="A7" s="23">
        <v>0</v>
      </c>
      <c r="B7" s="24" t="s">
        <v>19</v>
      </c>
      <c r="C7" s="25" t="s">
        <v>20</v>
      </c>
      <c r="D7" s="23" t="s">
        <v>21</v>
      </c>
      <c r="E7" s="26" t="s">
        <v>22</v>
      </c>
      <c r="F7" s="23" t="s">
        <v>23</v>
      </c>
      <c r="G7" s="23" t="s">
        <v>24</v>
      </c>
      <c r="H7" s="23" t="s">
        <v>25</v>
      </c>
      <c r="I7" s="27" t="s">
        <v>26</v>
      </c>
      <c r="K7" s="29"/>
      <c r="T7" s="30"/>
    </row>
    <row r="8" spans="1:20" s="28" customFormat="1" ht="12.75" customHeight="1" x14ac:dyDescent="0.3">
      <c r="A8" s="31" t="s">
        <v>27</v>
      </c>
      <c r="B8" s="32"/>
      <c r="C8" s="33" t="s">
        <v>28</v>
      </c>
      <c r="D8" s="34"/>
      <c r="E8" s="35" t="s">
        <v>29</v>
      </c>
      <c r="F8" s="34"/>
      <c r="G8" s="36"/>
      <c r="H8" s="37"/>
      <c r="I8" s="37">
        <f>SUM($I$9:$I$12)</f>
        <v>0</v>
      </c>
      <c r="K8" s="29"/>
      <c r="T8" s="30"/>
    </row>
    <row r="9" spans="1:20" s="45" customFormat="1" ht="13.2" x14ac:dyDescent="0.3">
      <c r="A9" s="38" t="s">
        <v>30</v>
      </c>
      <c r="B9" s="39">
        <v>1</v>
      </c>
      <c r="C9" s="40" t="s">
        <v>31</v>
      </c>
      <c r="D9" s="41"/>
      <c r="E9" s="42" t="s">
        <v>32</v>
      </c>
      <c r="F9" s="41" t="s">
        <v>33</v>
      </c>
      <c r="G9" s="43">
        <v>1</v>
      </c>
      <c r="H9" s="44"/>
      <c r="I9" s="44">
        <f>ROUND(G9*H9,2)</f>
        <v>0</v>
      </c>
      <c r="K9" s="46"/>
      <c r="T9" s="47"/>
    </row>
    <row r="10" spans="1:20" s="28" customFormat="1" ht="100.2" customHeight="1" x14ac:dyDescent="0.3">
      <c r="A10" s="48" t="s">
        <v>34</v>
      </c>
      <c r="B10" s="49"/>
      <c r="C10" s="50"/>
      <c r="D10" s="51"/>
      <c r="E10" s="52" t="s">
        <v>280</v>
      </c>
      <c r="F10" s="53"/>
      <c r="G10" s="54"/>
      <c r="H10" s="55"/>
      <c r="I10" s="55"/>
      <c r="J10" s="45"/>
      <c r="K10" s="29"/>
      <c r="T10" s="30"/>
    </row>
    <row r="11" spans="1:20" s="28" customFormat="1" ht="52.8" x14ac:dyDescent="0.3">
      <c r="A11" s="56" t="s">
        <v>35</v>
      </c>
      <c r="B11" s="57"/>
      <c r="C11" s="58"/>
      <c r="D11" s="59"/>
      <c r="E11" s="60" t="s">
        <v>36</v>
      </c>
      <c r="F11" s="61"/>
      <c r="G11" s="62"/>
      <c r="H11" s="63"/>
      <c r="I11" s="63"/>
      <c r="J11" s="45"/>
      <c r="K11" s="29"/>
      <c r="T11" s="30"/>
    </row>
    <row r="12" spans="1:20" s="28" customFormat="1" ht="13.2" x14ac:dyDescent="0.3">
      <c r="A12" s="64" t="s">
        <v>37</v>
      </c>
      <c r="B12" s="65"/>
      <c r="C12" s="66"/>
      <c r="D12" s="67"/>
      <c r="E12" s="52" t="s">
        <v>38</v>
      </c>
      <c r="F12" s="68"/>
      <c r="G12" s="69"/>
      <c r="H12" s="70"/>
      <c r="I12" s="70"/>
      <c r="J12" s="45"/>
      <c r="K12" s="29"/>
      <c r="T12" s="30"/>
    </row>
    <row r="13" spans="1:20" s="28" customFormat="1" ht="12.75" customHeight="1" x14ac:dyDescent="0.3">
      <c r="A13" s="71" t="s">
        <v>27</v>
      </c>
      <c r="B13" s="72"/>
      <c r="C13" s="73" t="s">
        <v>39</v>
      </c>
      <c r="D13" s="74"/>
      <c r="E13" s="75" t="s">
        <v>40</v>
      </c>
      <c r="F13" s="74"/>
      <c r="G13" s="76"/>
      <c r="H13" s="77"/>
      <c r="I13" s="77">
        <f>SUM($I$14:$I$37)</f>
        <v>0</v>
      </c>
      <c r="J13" s="45"/>
      <c r="K13" s="29"/>
      <c r="T13" s="30"/>
    </row>
    <row r="14" spans="1:20" s="45" customFormat="1" ht="26.4" x14ac:dyDescent="0.3">
      <c r="A14" s="38" t="s">
        <v>30</v>
      </c>
      <c r="B14" s="78">
        <v>2</v>
      </c>
      <c r="C14" s="79" t="s">
        <v>41</v>
      </c>
      <c r="D14" s="80"/>
      <c r="E14" s="38" t="s">
        <v>42</v>
      </c>
      <c r="F14" s="80" t="s">
        <v>43</v>
      </c>
      <c r="G14" s="81">
        <v>16.8</v>
      </c>
      <c r="H14" s="82"/>
      <c r="I14" s="82">
        <f>ROUND(G14*H14,2)</f>
        <v>0</v>
      </c>
      <c r="K14" s="46"/>
      <c r="T14" s="47"/>
    </row>
    <row r="15" spans="1:20" s="28" customFormat="1" ht="13.2" x14ac:dyDescent="0.3">
      <c r="A15" s="48" t="s">
        <v>34</v>
      </c>
      <c r="B15" s="83"/>
      <c r="C15" s="84"/>
      <c r="D15" s="85"/>
      <c r="E15" s="86" t="s">
        <v>44</v>
      </c>
      <c r="F15" s="87"/>
      <c r="G15" s="88"/>
      <c r="H15" s="89"/>
      <c r="I15" s="89"/>
      <c r="J15" s="45"/>
      <c r="K15" s="29"/>
      <c r="T15" s="30"/>
    </row>
    <row r="16" spans="1:20" s="28" customFormat="1" ht="52.8" x14ac:dyDescent="0.3">
      <c r="A16" s="56" t="s">
        <v>35</v>
      </c>
      <c r="B16" s="90"/>
      <c r="C16" s="91"/>
      <c r="D16" s="92"/>
      <c r="E16" s="93" t="s">
        <v>45</v>
      </c>
      <c r="F16" s="94"/>
      <c r="G16" s="95"/>
      <c r="H16" s="96"/>
      <c r="I16" s="96"/>
      <c r="J16" s="45"/>
      <c r="K16" s="29"/>
      <c r="T16" s="30"/>
    </row>
    <row r="17" spans="1:20" s="45" customFormat="1" ht="13.2" x14ac:dyDescent="0.3">
      <c r="A17" s="38" t="s">
        <v>30</v>
      </c>
      <c r="B17" s="78">
        <v>3</v>
      </c>
      <c r="C17" s="79" t="s">
        <v>46</v>
      </c>
      <c r="D17" s="80"/>
      <c r="E17" s="38" t="s">
        <v>47</v>
      </c>
      <c r="F17" s="97" t="s">
        <v>48</v>
      </c>
      <c r="G17" s="81">
        <v>1</v>
      </c>
      <c r="H17" s="82"/>
      <c r="I17" s="82">
        <f>ROUND(G17*H17,2)</f>
        <v>0</v>
      </c>
      <c r="K17" s="46"/>
      <c r="T17" s="47"/>
    </row>
    <row r="18" spans="1:20" s="45" customFormat="1" ht="26.4" x14ac:dyDescent="0.3">
      <c r="A18" s="38" t="s">
        <v>30</v>
      </c>
      <c r="B18" s="78">
        <v>4</v>
      </c>
      <c r="C18" s="79" t="s">
        <v>49</v>
      </c>
      <c r="D18" s="80"/>
      <c r="E18" s="38" t="s">
        <v>50</v>
      </c>
      <c r="F18" s="80" t="s">
        <v>43</v>
      </c>
      <c r="G18" s="81">
        <v>27.914999999999999</v>
      </c>
      <c r="H18" s="82"/>
      <c r="I18" s="82">
        <f>ROUND(G18*H18,2)</f>
        <v>0</v>
      </c>
      <c r="K18" s="46"/>
      <c r="T18" s="47"/>
    </row>
    <row r="19" spans="1:20" s="28" customFormat="1" ht="98.4" customHeight="1" x14ac:dyDescent="0.3">
      <c r="A19" s="98" t="s">
        <v>34</v>
      </c>
      <c r="B19" s="99"/>
      <c r="C19" s="100"/>
      <c r="D19" s="101"/>
      <c r="E19" s="102" t="s">
        <v>51</v>
      </c>
      <c r="F19" s="103"/>
      <c r="G19" s="104"/>
      <c r="H19" s="105"/>
      <c r="I19" s="105"/>
      <c r="J19" s="45"/>
      <c r="K19" s="29"/>
      <c r="T19" s="30"/>
    </row>
    <row r="20" spans="1:20" s="28" customFormat="1" ht="79.2" x14ac:dyDescent="0.3">
      <c r="A20" s="106" t="s">
        <v>35</v>
      </c>
      <c r="B20" s="107"/>
      <c r="C20" s="108"/>
      <c r="D20" s="109"/>
      <c r="E20" s="102" t="s">
        <v>52</v>
      </c>
      <c r="F20" s="110" t="s">
        <v>48</v>
      </c>
      <c r="G20" s="111"/>
      <c r="H20" s="112"/>
      <c r="I20" s="112"/>
      <c r="J20" s="45"/>
      <c r="K20" s="29"/>
      <c r="T20" s="30"/>
    </row>
    <row r="21" spans="1:20" s="28" customFormat="1" ht="13.2" x14ac:dyDescent="0.3">
      <c r="A21" s="113" t="s">
        <v>37</v>
      </c>
      <c r="B21" s="114"/>
      <c r="C21" s="115"/>
      <c r="D21" s="116"/>
      <c r="E21" s="117" t="s">
        <v>53</v>
      </c>
      <c r="F21" s="118" t="s">
        <v>48</v>
      </c>
      <c r="G21" s="119"/>
      <c r="H21" s="120"/>
      <c r="I21" s="120"/>
      <c r="J21" s="45"/>
      <c r="K21" s="29"/>
      <c r="T21" s="30"/>
    </row>
    <row r="22" spans="1:20" s="45" customFormat="1" ht="26.4" x14ac:dyDescent="0.3">
      <c r="A22" s="38" t="s">
        <v>30</v>
      </c>
      <c r="B22" s="78">
        <v>5</v>
      </c>
      <c r="C22" s="79" t="s">
        <v>54</v>
      </c>
      <c r="D22" s="80"/>
      <c r="E22" s="38" t="s">
        <v>55</v>
      </c>
      <c r="F22" s="80" t="s">
        <v>43</v>
      </c>
      <c r="G22" s="81">
        <v>0.5</v>
      </c>
      <c r="H22" s="82"/>
      <c r="I22" s="82">
        <f>ROUND(G22*H22,2)</f>
        <v>0</v>
      </c>
      <c r="K22" s="46"/>
      <c r="T22" s="47"/>
    </row>
    <row r="23" spans="1:20" s="28" customFormat="1" ht="13.2" x14ac:dyDescent="0.3">
      <c r="A23" s="98" t="s">
        <v>34</v>
      </c>
      <c r="B23" s="99"/>
      <c r="C23" s="100"/>
      <c r="D23" s="101"/>
      <c r="E23" s="121" t="s">
        <v>56</v>
      </c>
      <c r="F23" s="103"/>
      <c r="G23" s="104"/>
      <c r="H23" s="105"/>
      <c r="I23" s="105"/>
      <c r="J23" s="45"/>
      <c r="K23" s="29"/>
      <c r="T23" s="30"/>
    </row>
    <row r="24" spans="1:20" s="28" customFormat="1" ht="52.8" x14ac:dyDescent="0.3">
      <c r="A24" s="106" t="s">
        <v>35</v>
      </c>
      <c r="B24" s="107"/>
      <c r="C24" s="108"/>
      <c r="D24" s="109"/>
      <c r="E24" s="121" t="s">
        <v>57</v>
      </c>
      <c r="F24" s="122"/>
      <c r="G24" s="111"/>
      <c r="H24" s="112"/>
      <c r="I24" s="112"/>
      <c r="J24" s="45"/>
      <c r="K24" s="29"/>
      <c r="T24" s="30"/>
    </row>
    <row r="25" spans="1:20" s="28" customFormat="1" ht="13.2" x14ac:dyDescent="0.3">
      <c r="A25" s="113" t="s">
        <v>37</v>
      </c>
      <c r="B25" s="114"/>
      <c r="C25" s="115"/>
      <c r="D25" s="116"/>
      <c r="E25" s="123" t="s">
        <v>53</v>
      </c>
      <c r="F25" s="118" t="s">
        <v>48</v>
      </c>
      <c r="G25" s="119"/>
      <c r="H25" s="120"/>
      <c r="I25" s="120"/>
      <c r="J25" s="45"/>
      <c r="K25" s="29"/>
      <c r="T25" s="30"/>
    </row>
    <row r="26" spans="1:20" s="45" customFormat="1" ht="26.4" x14ac:dyDescent="0.3">
      <c r="A26" s="38" t="s">
        <v>30</v>
      </c>
      <c r="B26" s="78">
        <v>6</v>
      </c>
      <c r="C26" s="79" t="s">
        <v>58</v>
      </c>
      <c r="D26" s="80"/>
      <c r="E26" s="38" t="s">
        <v>59</v>
      </c>
      <c r="F26" s="80" t="s">
        <v>43</v>
      </c>
      <c r="G26" s="81">
        <v>0.43</v>
      </c>
      <c r="H26" s="82"/>
      <c r="I26" s="82">
        <f>ROUND(G26*H26,2)</f>
        <v>0</v>
      </c>
      <c r="K26" s="46"/>
      <c r="T26" s="47"/>
    </row>
    <row r="27" spans="1:20" s="28" customFormat="1" ht="52.8" x14ac:dyDescent="0.3">
      <c r="A27" s="106" t="s">
        <v>34</v>
      </c>
      <c r="B27" s="107"/>
      <c r="C27" s="108"/>
      <c r="D27" s="109"/>
      <c r="E27" s="102" t="s">
        <v>60</v>
      </c>
      <c r="F27" s="122"/>
      <c r="G27" s="111"/>
      <c r="H27" s="112"/>
      <c r="I27" s="112"/>
      <c r="J27" s="45"/>
      <c r="K27" s="29"/>
      <c r="T27" s="30"/>
    </row>
    <row r="28" spans="1:20" s="28" customFormat="1" ht="52.8" x14ac:dyDescent="0.3">
      <c r="A28" s="106" t="s">
        <v>35</v>
      </c>
      <c r="B28" s="107"/>
      <c r="C28" s="108"/>
      <c r="D28" s="109"/>
      <c r="E28" s="102" t="s">
        <v>61</v>
      </c>
      <c r="F28" s="122"/>
      <c r="G28" s="111"/>
      <c r="H28" s="112"/>
      <c r="I28" s="112"/>
      <c r="J28" s="45"/>
      <c r="K28" s="29"/>
      <c r="T28" s="30"/>
    </row>
    <row r="29" spans="1:20" s="28" customFormat="1" ht="13.2" x14ac:dyDescent="0.3">
      <c r="A29" s="106" t="s">
        <v>37</v>
      </c>
      <c r="B29" s="107"/>
      <c r="C29" s="108"/>
      <c r="D29" s="109"/>
      <c r="E29" s="117" t="s">
        <v>53</v>
      </c>
      <c r="F29" s="110" t="s">
        <v>48</v>
      </c>
      <c r="G29" s="111"/>
      <c r="H29" s="112"/>
      <c r="I29" s="112"/>
      <c r="J29" s="45"/>
      <c r="K29" s="29"/>
      <c r="T29" s="30"/>
    </row>
    <row r="30" spans="1:20" s="28" customFormat="1" ht="13.2" x14ac:dyDescent="0.3">
      <c r="A30" s="106" t="s">
        <v>34</v>
      </c>
      <c r="B30" s="107"/>
      <c r="C30" s="108"/>
      <c r="D30" s="109"/>
      <c r="E30" s="102" t="s">
        <v>62</v>
      </c>
      <c r="F30" s="122"/>
      <c r="G30" s="111"/>
      <c r="H30" s="112"/>
      <c r="I30" s="112"/>
      <c r="J30" s="45"/>
      <c r="K30" s="29"/>
      <c r="T30" s="30"/>
    </row>
    <row r="31" spans="1:20" s="28" customFormat="1" ht="52.8" x14ac:dyDescent="0.3">
      <c r="A31" s="106" t="s">
        <v>35</v>
      </c>
      <c r="B31" s="107"/>
      <c r="C31" s="108"/>
      <c r="D31" s="109"/>
      <c r="E31" s="102" t="s">
        <v>63</v>
      </c>
      <c r="F31" s="122"/>
      <c r="G31" s="111"/>
      <c r="H31" s="112"/>
      <c r="I31" s="112"/>
      <c r="J31" s="45"/>
      <c r="K31" s="29"/>
      <c r="T31" s="30"/>
    </row>
    <row r="32" spans="1:20" s="28" customFormat="1" ht="13.2" x14ac:dyDescent="0.3">
      <c r="A32" s="113" t="s">
        <v>37</v>
      </c>
      <c r="B32" s="114"/>
      <c r="C32" s="115"/>
      <c r="D32" s="116"/>
      <c r="E32" s="117" t="s">
        <v>64</v>
      </c>
      <c r="F32" s="124"/>
      <c r="G32" s="119"/>
      <c r="H32" s="120"/>
      <c r="I32" s="120"/>
      <c r="J32" s="45"/>
      <c r="K32" s="29"/>
      <c r="T32" s="30"/>
    </row>
    <row r="33" spans="1:20" s="45" customFormat="1" ht="13.2" x14ac:dyDescent="0.3">
      <c r="A33" s="38" t="s">
        <v>30</v>
      </c>
      <c r="B33" s="78">
        <v>7</v>
      </c>
      <c r="C33" s="79" t="s">
        <v>65</v>
      </c>
      <c r="D33" s="80"/>
      <c r="E33" s="38" t="s">
        <v>66</v>
      </c>
      <c r="F33" s="80" t="s">
        <v>33</v>
      </c>
      <c r="G33" s="81">
        <v>1</v>
      </c>
      <c r="H33" s="82"/>
      <c r="I33" s="82">
        <f>ROUND(G33*H33,2)</f>
        <v>0</v>
      </c>
      <c r="K33" s="46"/>
      <c r="T33" s="47"/>
    </row>
    <row r="34" spans="1:20" s="28" customFormat="1" ht="13.2" x14ac:dyDescent="0.3">
      <c r="A34" s="98" t="s">
        <v>34</v>
      </c>
      <c r="B34" s="99"/>
      <c r="C34" s="100"/>
      <c r="D34" s="101"/>
      <c r="E34" s="38" t="s">
        <v>67</v>
      </c>
      <c r="F34" s="103"/>
      <c r="G34" s="104"/>
      <c r="H34" s="105"/>
      <c r="I34" s="105"/>
      <c r="J34" s="45"/>
      <c r="K34" s="29"/>
      <c r="T34" s="30"/>
    </row>
    <row r="35" spans="1:20" s="28" customFormat="1" ht="52.8" x14ac:dyDescent="0.3">
      <c r="A35" s="106" t="s">
        <v>35</v>
      </c>
      <c r="B35" s="107"/>
      <c r="C35" s="108"/>
      <c r="D35" s="109"/>
      <c r="E35" s="102" t="s">
        <v>63</v>
      </c>
      <c r="F35" s="122"/>
      <c r="G35" s="111"/>
      <c r="H35" s="112"/>
      <c r="I35" s="112"/>
      <c r="J35" s="45"/>
      <c r="K35" s="29"/>
      <c r="T35" s="30"/>
    </row>
    <row r="36" spans="1:20" s="28" customFormat="1" ht="13.2" x14ac:dyDescent="0.3">
      <c r="A36" s="106" t="s">
        <v>37</v>
      </c>
      <c r="B36" s="107"/>
      <c r="C36" s="108"/>
      <c r="D36" s="109"/>
      <c r="E36" s="117" t="s">
        <v>68</v>
      </c>
      <c r="F36" s="110" t="s">
        <v>48</v>
      </c>
      <c r="G36" s="111"/>
      <c r="H36" s="112"/>
      <c r="I36" s="112"/>
      <c r="J36" s="45"/>
      <c r="K36" s="29"/>
      <c r="T36" s="30"/>
    </row>
    <row r="37" spans="1:20" s="28" customFormat="1" ht="12.75" customHeight="1" x14ac:dyDescent="0.3">
      <c r="A37" s="64" t="s">
        <v>37</v>
      </c>
      <c r="B37" s="125"/>
      <c r="C37" s="126"/>
      <c r="D37" s="127"/>
      <c r="E37" s="128" t="s">
        <v>53</v>
      </c>
      <c r="F37" s="129"/>
      <c r="G37" s="130"/>
      <c r="H37" s="131"/>
      <c r="I37" s="131"/>
      <c r="J37" s="45"/>
      <c r="K37" s="29"/>
      <c r="T37" s="30"/>
    </row>
    <row r="38" spans="1:20" s="28" customFormat="1" ht="12.75" customHeight="1" x14ac:dyDescent="0.3">
      <c r="A38" s="35" t="s">
        <v>27</v>
      </c>
      <c r="B38" s="132"/>
      <c r="C38" s="133" t="s">
        <v>19</v>
      </c>
      <c r="D38" s="134"/>
      <c r="E38" s="35" t="s">
        <v>69</v>
      </c>
      <c r="F38" s="135"/>
      <c r="G38" s="136"/>
      <c r="H38" s="137"/>
      <c r="I38" s="137">
        <f>SUM($I$39:$I$62)</f>
        <v>0</v>
      </c>
      <c r="J38" s="45"/>
      <c r="K38" s="29"/>
      <c r="T38" s="30"/>
    </row>
    <row r="39" spans="1:20" s="45" customFormat="1" ht="13.2" x14ac:dyDescent="0.3">
      <c r="A39" s="138" t="s">
        <v>30</v>
      </c>
      <c r="B39" s="78">
        <v>8</v>
      </c>
      <c r="C39" s="79" t="s">
        <v>70</v>
      </c>
      <c r="D39" s="139"/>
      <c r="E39" s="139" t="s">
        <v>71</v>
      </c>
      <c r="F39" s="140" t="s">
        <v>72</v>
      </c>
      <c r="G39" s="141">
        <v>304</v>
      </c>
      <c r="H39" s="142"/>
      <c r="I39" s="142">
        <f>ROUND(G39*H39,2)</f>
        <v>0</v>
      </c>
      <c r="K39" s="46"/>
      <c r="T39" s="47"/>
    </row>
    <row r="40" spans="1:20" s="28" customFormat="1" ht="13.2" x14ac:dyDescent="0.3">
      <c r="A40" s="28" t="s">
        <v>34</v>
      </c>
      <c r="B40" s="90"/>
      <c r="C40" s="91"/>
      <c r="D40" s="143"/>
      <c r="E40" s="144" t="s">
        <v>73</v>
      </c>
      <c r="F40" s="145"/>
      <c r="G40" s="146"/>
      <c r="H40" s="147"/>
      <c r="I40" s="147"/>
      <c r="J40" s="45"/>
      <c r="K40" s="29"/>
      <c r="T40" s="30"/>
    </row>
    <row r="41" spans="1:20" s="28" customFormat="1" ht="52.8" x14ac:dyDescent="0.3">
      <c r="A41" s="28" t="s">
        <v>35</v>
      </c>
      <c r="B41" s="90"/>
      <c r="C41" s="91"/>
      <c r="D41" s="143"/>
      <c r="E41" s="148" t="s">
        <v>74</v>
      </c>
      <c r="F41" s="145"/>
      <c r="G41" s="146"/>
      <c r="H41" s="147"/>
      <c r="I41" s="147"/>
      <c r="J41" s="45"/>
      <c r="K41" s="29"/>
      <c r="T41" s="30"/>
    </row>
    <row r="42" spans="1:20" s="28" customFormat="1" ht="12.75" customHeight="1" x14ac:dyDescent="0.3">
      <c r="A42" s="28" t="s">
        <v>37</v>
      </c>
      <c r="B42" s="149"/>
      <c r="C42" s="150"/>
      <c r="D42" s="151"/>
      <c r="E42" s="152" t="s">
        <v>75</v>
      </c>
      <c r="F42" s="153" t="s">
        <v>48</v>
      </c>
      <c r="G42" s="146"/>
      <c r="H42" s="147"/>
      <c r="I42" s="147"/>
      <c r="J42" s="45"/>
      <c r="K42" s="29"/>
      <c r="T42" s="30"/>
    </row>
    <row r="43" spans="1:20" s="45" customFormat="1" ht="13.2" x14ac:dyDescent="0.3">
      <c r="A43" s="154" t="s">
        <v>30</v>
      </c>
      <c r="B43" s="78">
        <v>9</v>
      </c>
      <c r="C43" s="79" t="s">
        <v>76</v>
      </c>
      <c r="D43" s="139"/>
      <c r="E43" s="139" t="s">
        <v>77</v>
      </c>
      <c r="F43" s="140" t="s">
        <v>78</v>
      </c>
      <c r="G43" s="141">
        <v>8.4</v>
      </c>
      <c r="H43" s="142"/>
      <c r="I43" s="142">
        <f>ROUND(G43*H43,2)</f>
        <v>0</v>
      </c>
      <c r="K43" s="46"/>
      <c r="T43" s="47"/>
    </row>
    <row r="44" spans="1:20" s="28" customFormat="1" ht="13.2" x14ac:dyDescent="0.3">
      <c r="A44" s="155" t="s">
        <v>34</v>
      </c>
      <c r="B44" s="107"/>
      <c r="C44" s="108"/>
      <c r="D44" s="156"/>
      <c r="E44" s="139" t="s">
        <v>79</v>
      </c>
      <c r="F44" s="157"/>
      <c r="G44" s="158"/>
      <c r="H44" s="159"/>
      <c r="I44" s="159"/>
      <c r="J44" s="45"/>
      <c r="K44" s="29"/>
      <c r="T44" s="30"/>
    </row>
    <row r="45" spans="1:20" s="28" customFormat="1" ht="52.8" x14ac:dyDescent="0.3">
      <c r="A45" s="155" t="s">
        <v>35</v>
      </c>
      <c r="B45" s="107"/>
      <c r="C45" s="108"/>
      <c r="D45" s="156"/>
      <c r="E45" s="160" t="s">
        <v>80</v>
      </c>
      <c r="F45" s="157"/>
      <c r="G45" s="158"/>
      <c r="H45" s="159"/>
      <c r="I45" s="159"/>
      <c r="J45" s="45"/>
      <c r="K45" s="29"/>
      <c r="T45" s="30"/>
    </row>
    <row r="46" spans="1:20" s="28" customFormat="1" ht="12.75" customHeight="1" x14ac:dyDescent="0.3">
      <c r="A46" s="161" t="s">
        <v>37</v>
      </c>
      <c r="B46" s="162"/>
      <c r="C46" s="163"/>
      <c r="D46" s="164"/>
      <c r="E46" s="165" t="s">
        <v>81</v>
      </c>
      <c r="F46" s="166" t="s">
        <v>48</v>
      </c>
      <c r="G46" s="167"/>
      <c r="H46" s="168"/>
      <c r="I46" s="168"/>
      <c r="J46" s="45"/>
      <c r="K46" s="29"/>
      <c r="T46" s="30"/>
    </row>
    <row r="47" spans="1:20" s="45" customFormat="1" ht="13.2" x14ac:dyDescent="0.3">
      <c r="A47" s="154" t="s">
        <v>30</v>
      </c>
      <c r="B47" s="78">
        <v>10</v>
      </c>
      <c r="C47" s="79" t="s">
        <v>82</v>
      </c>
      <c r="D47" s="139"/>
      <c r="E47" s="139" t="s">
        <v>83</v>
      </c>
      <c r="F47" s="140" t="s">
        <v>78</v>
      </c>
      <c r="G47" s="141">
        <v>100</v>
      </c>
      <c r="H47" s="142"/>
      <c r="I47" s="142">
        <f>ROUND(G47*H47,2)</f>
        <v>0</v>
      </c>
      <c r="K47" s="46"/>
      <c r="T47" s="47"/>
    </row>
    <row r="48" spans="1:20" s="28" customFormat="1" ht="13.2" x14ac:dyDescent="0.3">
      <c r="A48" s="155" t="s">
        <v>34</v>
      </c>
      <c r="B48" s="107"/>
      <c r="C48" s="108"/>
      <c r="D48" s="156"/>
      <c r="E48" s="139" t="s">
        <v>84</v>
      </c>
      <c r="F48" s="157"/>
      <c r="G48" s="158"/>
      <c r="H48" s="159"/>
      <c r="I48" s="159"/>
      <c r="J48" s="45"/>
      <c r="K48" s="29"/>
      <c r="T48" s="30"/>
    </row>
    <row r="49" spans="1:20" s="28" customFormat="1" ht="52.8" x14ac:dyDescent="0.3">
      <c r="A49" s="155" t="s">
        <v>35</v>
      </c>
      <c r="B49" s="107"/>
      <c r="C49" s="108"/>
      <c r="D49" s="156"/>
      <c r="E49" s="160" t="s">
        <v>85</v>
      </c>
      <c r="F49" s="157"/>
      <c r="G49" s="158"/>
      <c r="H49" s="159"/>
      <c r="I49" s="159"/>
      <c r="J49" s="45"/>
      <c r="K49" s="29"/>
      <c r="T49" s="30"/>
    </row>
    <row r="50" spans="1:20" s="28" customFormat="1" ht="12.75" customHeight="1" x14ac:dyDescent="0.3">
      <c r="A50" s="161" t="s">
        <v>37</v>
      </c>
      <c r="B50" s="162"/>
      <c r="C50" s="163"/>
      <c r="D50" s="164"/>
      <c r="E50" s="165" t="s">
        <v>86</v>
      </c>
      <c r="F50" s="166" t="s">
        <v>48</v>
      </c>
      <c r="G50" s="167"/>
      <c r="H50" s="168"/>
      <c r="I50" s="168"/>
      <c r="J50" s="45"/>
      <c r="K50" s="29"/>
      <c r="T50" s="30"/>
    </row>
    <row r="51" spans="1:20" s="45" customFormat="1" ht="13.2" x14ac:dyDescent="0.3">
      <c r="A51" s="154" t="s">
        <v>30</v>
      </c>
      <c r="B51" s="78">
        <v>11</v>
      </c>
      <c r="C51" s="79" t="s">
        <v>87</v>
      </c>
      <c r="D51" s="139"/>
      <c r="E51" s="139" t="s">
        <v>88</v>
      </c>
      <c r="F51" s="140" t="s">
        <v>78</v>
      </c>
      <c r="G51" s="141">
        <v>100</v>
      </c>
      <c r="H51" s="142"/>
      <c r="I51" s="142">
        <f>ROUND(G51*H51,2)</f>
        <v>0</v>
      </c>
      <c r="K51" s="169"/>
      <c r="T51" s="47"/>
    </row>
    <row r="52" spans="1:20" s="28" customFormat="1" ht="26.4" x14ac:dyDescent="0.3">
      <c r="A52" s="155" t="s">
        <v>34</v>
      </c>
      <c r="B52" s="107"/>
      <c r="C52" s="108"/>
      <c r="D52" s="156"/>
      <c r="E52" s="139" t="s">
        <v>89</v>
      </c>
      <c r="F52" s="157"/>
      <c r="G52" s="158"/>
      <c r="H52" s="159"/>
      <c r="I52" s="159"/>
      <c r="J52" s="45"/>
      <c r="K52" s="29"/>
      <c r="T52" s="30"/>
    </row>
    <row r="53" spans="1:20" s="28" customFormat="1" ht="52.8" x14ac:dyDescent="0.3">
      <c r="A53" s="155" t="s">
        <v>35</v>
      </c>
      <c r="B53" s="107"/>
      <c r="C53" s="108"/>
      <c r="D53" s="156"/>
      <c r="E53" s="160" t="s">
        <v>85</v>
      </c>
      <c r="F53" s="157"/>
      <c r="G53" s="158"/>
      <c r="H53" s="159"/>
      <c r="I53" s="159"/>
      <c r="J53" s="45"/>
      <c r="K53" s="29"/>
      <c r="T53" s="30"/>
    </row>
    <row r="54" spans="1:20" s="28" customFormat="1" ht="12.75" customHeight="1" x14ac:dyDescent="0.3">
      <c r="A54" s="155" t="s">
        <v>37</v>
      </c>
      <c r="B54" s="170"/>
      <c r="C54" s="171"/>
      <c r="D54" s="172"/>
      <c r="E54" s="173" t="s">
        <v>90</v>
      </c>
      <c r="F54" s="174" t="s">
        <v>48</v>
      </c>
      <c r="G54" s="158"/>
      <c r="H54" s="159"/>
      <c r="I54" s="159"/>
      <c r="J54" s="45"/>
      <c r="K54" s="29"/>
      <c r="T54" s="30"/>
    </row>
    <row r="55" spans="1:20" s="45" customFormat="1" ht="13.2" x14ac:dyDescent="0.3">
      <c r="A55" s="154" t="s">
        <v>30</v>
      </c>
      <c r="B55" s="78">
        <v>12</v>
      </c>
      <c r="C55" s="79" t="s">
        <v>91</v>
      </c>
      <c r="D55" s="139"/>
      <c r="E55" s="139" t="s">
        <v>92</v>
      </c>
      <c r="F55" s="140" t="s">
        <v>72</v>
      </c>
      <c r="G55" s="141">
        <v>80</v>
      </c>
      <c r="H55" s="142"/>
      <c r="I55" s="142">
        <f>ROUND(G55*H55,2)</f>
        <v>0</v>
      </c>
      <c r="K55" s="46"/>
      <c r="T55" s="47"/>
    </row>
    <row r="56" spans="1:20" s="28" customFormat="1" ht="13.2" x14ac:dyDescent="0.3">
      <c r="A56" s="155" t="s">
        <v>34</v>
      </c>
      <c r="B56" s="107"/>
      <c r="C56" s="108"/>
      <c r="D56" s="156"/>
      <c r="E56" s="139"/>
      <c r="F56" s="157"/>
      <c r="G56" s="158"/>
      <c r="H56" s="159"/>
      <c r="I56" s="159"/>
      <c r="J56" s="45"/>
      <c r="K56" s="29"/>
      <c r="T56" s="30"/>
    </row>
    <row r="57" spans="1:20" s="28" customFormat="1" ht="52.8" x14ac:dyDescent="0.3">
      <c r="A57" s="155" t="s">
        <v>35</v>
      </c>
      <c r="B57" s="107"/>
      <c r="C57" s="108"/>
      <c r="D57" s="156"/>
      <c r="E57" s="160" t="s">
        <v>93</v>
      </c>
      <c r="F57" s="157"/>
      <c r="G57" s="158"/>
      <c r="H57" s="159"/>
      <c r="I57" s="159"/>
      <c r="J57" s="45"/>
      <c r="K57" s="29"/>
      <c r="T57" s="30"/>
    </row>
    <row r="58" spans="1:20" s="28" customFormat="1" ht="12.75" customHeight="1" x14ac:dyDescent="0.3">
      <c r="A58" s="155" t="s">
        <v>37</v>
      </c>
      <c r="B58" s="170"/>
      <c r="C58" s="171"/>
      <c r="D58" s="172"/>
      <c r="E58" s="173" t="s">
        <v>94</v>
      </c>
      <c r="F58" s="174" t="s">
        <v>48</v>
      </c>
      <c r="G58" s="158"/>
      <c r="H58" s="159"/>
      <c r="I58" s="159"/>
      <c r="J58" s="45"/>
      <c r="K58" s="29"/>
      <c r="T58" s="30"/>
    </row>
    <row r="59" spans="1:20" s="45" customFormat="1" ht="13.2" x14ac:dyDescent="0.3">
      <c r="A59" s="154" t="s">
        <v>30</v>
      </c>
      <c r="B59" s="78">
        <v>13</v>
      </c>
      <c r="C59" s="79" t="s">
        <v>95</v>
      </c>
      <c r="D59" s="139"/>
      <c r="E59" s="139" t="s">
        <v>96</v>
      </c>
      <c r="F59" s="140" t="s">
        <v>72</v>
      </c>
      <c r="G59" s="141">
        <v>80</v>
      </c>
      <c r="H59" s="142"/>
      <c r="I59" s="142">
        <f>ROUND(G59*H59,2)</f>
        <v>0</v>
      </c>
      <c r="K59" s="169"/>
      <c r="T59" s="47"/>
    </row>
    <row r="60" spans="1:20" s="28" customFormat="1" ht="13.2" x14ac:dyDescent="0.3">
      <c r="A60" s="155" t="s">
        <v>34</v>
      </c>
      <c r="B60" s="107"/>
      <c r="C60" s="108"/>
      <c r="D60" s="156"/>
      <c r="E60" s="139"/>
      <c r="F60" s="157"/>
      <c r="G60" s="158"/>
      <c r="H60" s="159"/>
      <c r="I60" s="159"/>
      <c r="J60" s="45"/>
      <c r="K60" s="29"/>
      <c r="T60" s="30"/>
    </row>
    <row r="61" spans="1:20" s="28" customFormat="1" ht="52.8" x14ac:dyDescent="0.3">
      <c r="A61" s="155" t="s">
        <v>35</v>
      </c>
      <c r="B61" s="107"/>
      <c r="C61" s="108"/>
      <c r="D61" s="156"/>
      <c r="E61" s="160" t="s">
        <v>93</v>
      </c>
      <c r="F61" s="157"/>
      <c r="G61" s="158"/>
      <c r="H61" s="159"/>
      <c r="I61" s="159"/>
      <c r="J61" s="45"/>
      <c r="K61" s="29"/>
      <c r="T61" s="30"/>
    </row>
    <row r="62" spans="1:20" s="28" customFormat="1" ht="12.75" customHeight="1" x14ac:dyDescent="0.3">
      <c r="A62" s="155" t="s">
        <v>37</v>
      </c>
      <c r="B62" s="170"/>
      <c r="C62" s="171"/>
      <c r="D62" s="172"/>
      <c r="E62" s="165" t="s">
        <v>97</v>
      </c>
      <c r="F62" s="174" t="s">
        <v>48</v>
      </c>
      <c r="G62" s="158"/>
      <c r="H62" s="159"/>
      <c r="I62" s="159"/>
      <c r="J62" s="45"/>
      <c r="K62" s="29"/>
      <c r="T62" s="30"/>
    </row>
    <row r="63" spans="1:20" s="28" customFormat="1" ht="12.75" customHeight="1" x14ac:dyDescent="0.3">
      <c r="A63" s="35" t="s">
        <v>27</v>
      </c>
      <c r="B63" s="132"/>
      <c r="C63" s="133" t="s">
        <v>20</v>
      </c>
      <c r="D63" s="134"/>
      <c r="E63" s="75" t="s">
        <v>98</v>
      </c>
      <c r="F63" s="135"/>
      <c r="G63" s="136"/>
      <c r="H63" s="137"/>
      <c r="I63" s="137">
        <f>SUM($I$64:$I$75)</f>
        <v>0</v>
      </c>
      <c r="J63" s="45"/>
      <c r="K63" s="29"/>
      <c r="T63" s="30"/>
    </row>
    <row r="64" spans="1:20" s="45" customFormat="1" ht="26.4" x14ac:dyDescent="0.3">
      <c r="A64" s="175" t="s">
        <v>30</v>
      </c>
      <c r="B64" s="39">
        <v>14</v>
      </c>
      <c r="C64" s="40" t="s">
        <v>99</v>
      </c>
      <c r="D64" s="176"/>
      <c r="E64" s="42" t="s">
        <v>100</v>
      </c>
      <c r="F64" s="177" t="s">
        <v>72</v>
      </c>
      <c r="G64" s="178">
        <v>41.7</v>
      </c>
      <c r="H64" s="179"/>
      <c r="I64" s="179">
        <f>ROUND(G64*H64,2)</f>
        <v>0</v>
      </c>
      <c r="K64" s="46"/>
      <c r="T64" s="47"/>
    </row>
    <row r="65" spans="1:20" s="28" customFormat="1" ht="13.2" x14ac:dyDescent="0.3">
      <c r="A65" s="180" t="s">
        <v>34</v>
      </c>
      <c r="B65" s="181"/>
      <c r="C65" s="182"/>
      <c r="D65" s="183"/>
      <c r="E65" s="42" t="s">
        <v>101</v>
      </c>
      <c r="F65" s="184"/>
      <c r="G65" s="185"/>
      <c r="H65" s="186"/>
      <c r="I65" s="186"/>
      <c r="J65" s="45"/>
      <c r="K65" s="29"/>
      <c r="T65" s="30"/>
    </row>
    <row r="66" spans="1:20" s="28" customFormat="1" ht="52.8" x14ac:dyDescent="0.3">
      <c r="A66" s="187" t="s">
        <v>35</v>
      </c>
      <c r="B66" s="188"/>
      <c r="C66" s="189"/>
      <c r="D66" s="190"/>
      <c r="E66" s="191" t="s">
        <v>102</v>
      </c>
      <c r="F66" s="192"/>
      <c r="G66" s="193"/>
      <c r="H66" s="194"/>
      <c r="I66" s="194"/>
      <c r="J66" s="45"/>
      <c r="K66" s="29"/>
      <c r="T66" s="30"/>
    </row>
    <row r="67" spans="1:20" s="28" customFormat="1" ht="13.2" x14ac:dyDescent="0.3">
      <c r="A67" s="195" t="s">
        <v>37</v>
      </c>
      <c r="B67" s="196"/>
      <c r="C67" s="197"/>
      <c r="D67" s="198"/>
      <c r="E67" s="42" t="s">
        <v>103</v>
      </c>
      <c r="F67" s="199"/>
      <c r="G67" s="200"/>
      <c r="H67" s="201"/>
      <c r="I67" s="201"/>
      <c r="J67" s="45"/>
      <c r="K67" s="29"/>
      <c r="T67" s="30"/>
    </row>
    <row r="68" spans="1:20" s="45" customFormat="1" ht="13.2" x14ac:dyDescent="0.3">
      <c r="A68" s="154" t="s">
        <v>30</v>
      </c>
      <c r="B68" s="78">
        <v>15</v>
      </c>
      <c r="C68" s="79" t="s">
        <v>104</v>
      </c>
      <c r="D68" s="139"/>
      <c r="E68" s="139" t="s">
        <v>105</v>
      </c>
      <c r="F68" s="140" t="s">
        <v>106</v>
      </c>
      <c r="G68" s="141">
        <v>70.739999999999995</v>
      </c>
      <c r="H68" s="142"/>
      <c r="I68" s="142">
        <f>ROUND(G68*H68,2)</f>
        <v>0</v>
      </c>
      <c r="K68" s="46"/>
      <c r="T68" s="47"/>
    </row>
    <row r="69" spans="1:20" s="28" customFormat="1" ht="13.2" x14ac:dyDescent="0.3">
      <c r="A69" s="155" t="s">
        <v>34</v>
      </c>
      <c r="B69" s="107"/>
      <c r="C69" s="108"/>
      <c r="D69" s="156"/>
      <c r="E69" s="139" t="s">
        <v>107</v>
      </c>
      <c r="F69" s="157"/>
      <c r="G69" s="158"/>
      <c r="H69" s="159"/>
      <c r="I69" s="159"/>
      <c r="J69" s="45"/>
      <c r="K69" s="29"/>
      <c r="T69" s="30"/>
    </row>
    <row r="70" spans="1:20" s="28" customFormat="1" ht="52.8" x14ac:dyDescent="0.3">
      <c r="A70" s="155" t="s">
        <v>35</v>
      </c>
      <c r="B70" s="107"/>
      <c r="C70" s="108"/>
      <c r="D70" s="156"/>
      <c r="E70" s="160" t="s">
        <v>108</v>
      </c>
      <c r="F70" s="157"/>
      <c r="G70" s="158"/>
      <c r="H70" s="159"/>
      <c r="I70" s="159"/>
      <c r="J70" s="45"/>
      <c r="K70" s="29"/>
      <c r="T70" s="30"/>
    </row>
    <row r="71" spans="1:20" s="28" customFormat="1" ht="12.75" customHeight="1" x14ac:dyDescent="0.3">
      <c r="A71" s="161" t="s">
        <v>37</v>
      </c>
      <c r="B71" s="162"/>
      <c r="C71" s="163"/>
      <c r="D71" s="164"/>
      <c r="E71" s="165" t="s">
        <v>109</v>
      </c>
      <c r="F71" s="166" t="s">
        <v>48</v>
      </c>
      <c r="G71" s="167"/>
      <c r="H71" s="168"/>
      <c r="I71" s="168"/>
      <c r="J71" s="45"/>
      <c r="K71" s="29"/>
      <c r="T71" s="30"/>
    </row>
    <row r="72" spans="1:20" s="45" customFormat="1" ht="26.4" x14ac:dyDescent="0.3">
      <c r="A72" s="138" t="s">
        <v>30</v>
      </c>
      <c r="B72" s="78">
        <v>16</v>
      </c>
      <c r="C72" s="79" t="s">
        <v>110</v>
      </c>
      <c r="D72" s="139"/>
      <c r="E72" s="139" t="s">
        <v>111</v>
      </c>
      <c r="F72" s="140" t="s">
        <v>112</v>
      </c>
      <c r="G72" s="141">
        <v>262</v>
      </c>
      <c r="H72" s="142"/>
      <c r="I72" s="142">
        <f>ROUND(G72*H72,2)</f>
        <v>0</v>
      </c>
      <c r="K72" s="46"/>
      <c r="T72" s="47"/>
    </row>
    <row r="73" spans="1:20" s="28" customFormat="1" ht="26.4" x14ac:dyDescent="0.3">
      <c r="A73" s="28" t="s">
        <v>34</v>
      </c>
      <c r="B73" s="90"/>
      <c r="C73" s="91"/>
      <c r="D73" s="143"/>
      <c r="E73" s="144" t="s">
        <v>113</v>
      </c>
      <c r="F73" s="145"/>
      <c r="G73" s="146"/>
      <c r="H73" s="147"/>
      <c r="I73" s="147"/>
      <c r="J73" s="45"/>
      <c r="K73" s="29"/>
      <c r="T73" s="30"/>
    </row>
    <row r="74" spans="1:20" s="28" customFormat="1" ht="52.8" x14ac:dyDescent="0.3">
      <c r="A74" s="28" t="s">
        <v>35</v>
      </c>
      <c r="B74" s="90"/>
      <c r="C74" s="91"/>
      <c r="D74" s="143"/>
      <c r="E74" s="148" t="s">
        <v>114</v>
      </c>
      <c r="F74" s="145"/>
      <c r="G74" s="146"/>
      <c r="H74" s="147"/>
      <c r="I74" s="147"/>
      <c r="J74" s="45"/>
      <c r="K74" s="29"/>
      <c r="T74" s="30"/>
    </row>
    <row r="75" spans="1:20" s="28" customFormat="1" ht="12.75" customHeight="1" x14ac:dyDescent="0.3">
      <c r="A75" s="28" t="s">
        <v>37</v>
      </c>
      <c r="B75" s="149"/>
      <c r="C75" s="150"/>
      <c r="D75" s="151"/>
      <c r="E75" s="202" t="s">
        <v>115</v>
      </c>
      <c r="F75" s="153" t="s">
        <v>48</v>
      </c>
      <c r="G75" s="146"/>
      <c r="H75" s="147"/>
      <c r="I75" s="147"/>
      <c r="J75" s="45"/>
      <c r="K75" s="29"/>
      <c r="T75" s="30"/>
    </row>
    <row r="76" spans="1:20" s="28" customFormat="1" ht="12.75" customHeight="1" x14ac:dyDescent="0.3">
      <c r="A76" s="35" t="s">
        <v>27</v>
      </c>
      <c r="B76" s="132"/>
      <c r="C76" s="133" t="s">
        <v>21</v>
      </c>
      <c r="D76" s="134"/>
      <c r="E76" s="75" t="s">
        <v>116</v>
      </c>
      <c r="F76" s="135"/>
      <c r="G76" s="136"/>
      <c r="H76" s="137"/>
      <c r="I76" s="137">
        <f>SUM($I$77:$I$92)</f>
        <v>0</v>
      </c>
      <c r="J76" s="45"/>
      <c r="K76" s="29"/>
      <c r="T76" s="30"/>
    </row>
    <row r="77" spans="1:20" s="45" customFormat="1" ht="13.2" x14ac:dyDescent="0.3">
      <c r="A77" s="138" t="s">
        <v>30</v>
      </c>
      <c r="B77" s="78">
        <v>17</v>
      </c>
      <c r="C77" s="79" t="s">
        <v>117</v>
      </c>
      <c r="D77" s="139"/>
      <c r="E77" s="139" t="s">
        <v>118</v>
      </c>
      <c r="F77" s="140" t="s">
        <v>78</v>
      </c>
      <c r="G77" s="141">
        <v>14.608000000000001</v>
      </c>
      <c r="H77" s="142"/>
      <c r="I77" s="142">
        <f>ROUND(G77*H77,2)</f>
        <v>0</v>
      </c>
      <c r="K77" s="46"/>
      <c r="T77" s="47"/>
    </row>
    <row r="78" spans="1:20" s="28" customFormat="1" ht="39.6" x14ac:dyDescent="0.3">
      <c r="A78" s="28" t="s">
        <v>34</v>
      </c>
      <c r="B78" s="90"/>
      <c r="C78" s="91"/>
      <c r="D78" s="143"/>
      <c r="E78" s="144" t="s">
        <v>119</v>
      </c>
      <c r="F78" s="145"/>
      <c r="G78" s="146"/>
      <c r="H78" s="147"/>
      <c r="I78" s="147"/>
      <c r="J78" s="45"/>
      <c r="K78" s="29"/>
      <c r="T78" s="30"/>
    </row>
    <row r="79" spans="1:20" s="28" customFormat="1" ht="52.8" x14ac:dyDescent="0.3">
      <c r="A79" s="28" t="s">
        <v>35</v>
      </c>
      <c r="B79" s="90"/>
      <c r="C79" s="91"/>
      <c r="D79" s="143"/>
      <c r="E79" s="148" t="s">
        <v>120</v>
      </c>
      <c r="F79" s="145"/>
      <c r="G79" s="146"/>
      <c r="H79" s="147"/>
      <c r="I79" s="147"/>
      <c r="J79" s="45"/>
      <c r="K79" s="29"/>
      <c r="T79" s="30"/>
    </row>
    <row r="80" spans="1:20" s="28" customFormat="1" ht="12.75" customHeight="1" x14ac:dyDescent="0.3">
      <c r="A80" s="28" t="s">
        <v>37</v>
      </c>
      <c r="B80" s="149"/>
      <c r="C80" s="150"/>
      <c r="D80" s="151"/>
      <c r="E80" s="152" t="s">
        <v>121</v>
      </c>
      <c r="F80" s="153" t="s">
        <v>48</v>
      </c>
      <c r="G80" s="146"/>
      <c r="H80" s="147"/>
      <c r="I80" s="147"/>
      <c r="J80" s="45"/>
      <c r="K80" s="29"/>
      <c r="T80" s="30"/>
    </row>
    <row r="81" spans="1:20" s="45" customFormat="1" ht="13.2" x14ac:dyDescent="0.3">
      <c r="A81" s="138" t="s">
        <v>30</v>
      </c>
      <c r="B81" s="78">
        <v>18</v>
      </c>
      <c r="C81" s="79" t="s">
        <v>122</v>
      </c>
      <c r="D81" s="139"/>
      <c r="E81" s="139" t="s">
        <v>123</v>
      </c>
      <c r="F81" s="140" t="s">
        <v>43</v>
      </c>
      <c r="G81" s="141">
        <v>2.1110000000000002</v>
      </c>
      <c r="H81" s="142"/>
      <c r="I81" s="142">
        <f>ROUND(G81*H81,2)</f>
        <v>0</v>
      </c>
      <c r="K81" s="46"/>
      <c r="T81" s="47"/>
    </row>
    <row r="82" spans="1:20" s="28" customFormat="1" ht="13.2" x14ac:dyDescent="0.3">
      <c r="A82" s="28" t="s">
        <v>34</v>
      </c>
      <c r="B82" s="90"/>
      <c r="C82" s="91"/>
      <c r="D82" s="143"/>
      <c r="E82" s="144"/>
      <c r="F82" s="145"/>
      <c r="G82" s="146"/>
      <c r="H82" s="147"/>
      <c r="I82" s="147"/>
      <c r="J82" s="45"/>
      <c r="K82" s="29"/>
      <c r="T82" s="30"/>
    </row>
    <row r="83" spans="1:20" s="28" customFormat="1" ht="52.8" x14ac:dyDescent="0.3">
      <c r="A83" s="28" t="s">
        <v>35</v>
      </c>
      <c r="B83" s="90"/>
      <c r="C83" s="91"/>
      <c r="D83" s="143"/>
      <c r="E83" s="148" t="s">
        <v>124</v>
      </c>
      <c r="F83" s="145"/>
      <c r="G83" s="146"/>
      <c r="H83" s="147"/>
      <c r="I83" s="147"/>
      <c r="J83" s="45"/>
      <c r="K83" s="29"/>
      <c r="T83" s="30"/>
    </row>
    <row r="84" spans="1:20" s="28" customFormat="1" ht="12.75" customHeight="1" x14ac:dyDescent="0.3">
      <c r="A84" s="28" t="s">
        <v>37</v>
      </c>
      <c r="B84" s="149"/>
      <c r="C84" s="150"/>
      <c r="D84" s="151"/>
      <c r="E84" s="152" t="s">
        <v>125</v>
      </c>
      <c r="F84" s="153" t="s">
        <v>48</v>
      </c>
      <c r="G84" s="146"/>
      <c r="H84" s="147"/>
      <c r="I84" s="147"/>
      <c r="J84" s="45"/>
      <c r="K84" s="29"/>
      <c r="T84" s="30"/>
    </row>
    <row r="85" spans="1:20" s="45" customFormat="1" ht="13.2" x14ac:dyDescent="0.3">
      <c r="A85" s="154" t="s">
        <v>30</v>
      </c>
      <c r="B85" s="78">
        <v>19</v>
      </c>
      <c r="C85" s="79" t="s">
        <v>126</v>
      </c>
      <c r="D85" s="139"/>
      <c r="E85" s="139" t="s">
        <v>127</v>
      </c>
      <c r="F85" s="140" t="s">
        <v>78</v>
      </c>
      <c r="G85" s="141">
        <v>4.25</v>
      </c>
      <c r="H85" s="142"/>
      <c r="I85" s="142">
        <f>ROUND(G85*H85,2)</f>
        <v>0</v>
      </c>
      <c r="K85" s="46"/>
      <c r="T85" s="47"/>
    </row>
    <row r="86" spans="1:20" s="28" customFormat="1" ht="26.4" x14ac:dyDescent="0.3">
      <c r="A86" s="203" t="s">
        <v>34</v>
      </c>
      <c r="B86" s="99"/>
      <c r="C86" s="100"/>
      <c r="D86" s="204"/>
      <c r="E86" s="139" t="s">
        <v>128</v>
      </c>
      <c r="F86" s="205"/>
      <c r="G86" s="206"/>
      <c r="H86" s="207"/>
      <c r="I86" s="207"/>
      <c r="J86" s="45"/>
      <c r="K86" s="29"/>
      <c r="T86" s="30"/>
    </row>
    <row r="87" spans="1:20" s="28" customFormat="1" ht="52.8" x14ac:dyDescent="0.3">
      <c r="A87" s="155" t="s">
        <v>35</v>
      </c>
      <c r="B87" s="107"/>
      <c r="C87" s="108"/>
      <c r="D87" s="156"/>
      <c r="E87" s="160" t="s">
        <v>129</v>
      </c>
      <c r="F87" s="157"/>
      <c r="G87" s="158"/>
      <c r="H87" s="159"/>
      <c r="I87" s="159"/>
      <c r="J87" s="45"/>
      <c r="K87" s="29"/>
      <c r="T87" s="30"/>
    </row>
    <row r="88" spans="1:20" s="28" customFormat="1" ht="12.75" customHeight="1" x14ac:dyDescent="0.3">
      <c r="A88" s="161" t="s">
        <v>37</v>
      </c>
      <c r="B88" s="162"/>
      <c r="C88" s="163"/>
      <c r="D88" s="164"/>
      <c r="E88" s="165" t="s">
        <v>130</v>
      </c>
      <c r="F88" s="166" t="s">
        <v>48</v>
      </c>
      <c r="G88" s="167"/>
      <c r="H88" s="168"/>
      <c r="I88" s="168"/>
      <c r="J88" s="45"/>
      <c r="K88" s="29"/>
      <c r="T88" s="30"/>
    </row>
    <row r="89" spans="1:20" s="45" customFormat="1" ht="13.2" x14ac:dyDescent="0.3">
      <c r="A89" s="154" t="s">
        <v>30</v>
      </c>
      <c r="B89" s="78">
        <v>20</v>
      </c>
      <c r="C89" s="79" t="s">
        <v>133</v>
      </c>
      <c r="D89" s="139"/>
      <c r="E89" s="139" t="s">
        <v>134</v>
      </c>
      <c r="F89" s="140" t="s">
        <v>131</v>
      </c>
      <c r="G89" s="141">
        <f>1645+214.161+266.983+225.795+169.673</f>
        <v>2521.6120000000001</v>
      </c>
      <c r="H89" s="142"/>
      <c r="I89" s="142">
        <f>ROUND(G89*H89,2)</f>
        <v>0</v>
      </c>
      <c r="K89" s="46"/>
      <c r="T89" s="47"/>
    </row>
    <row r="90" spans="1:20" s="28" customFormat="1" ht="39.6" x14ac:dyDescent="0.3">
      <c r="A90" s="155" t="s">
        <v>34</v>
      </c>
      <c r="B90" s="107"/>
      <c r="C90" s="108"/>
      <c r="D90" s="156"/>
      <c r="E90" s="139" t="s">
        <v>279</v>
      </c>
      <c r="F90" s="157"/>
      <c r="G90" s="158"/>
      <c r="H90" s="159"/>
      <c r="I90" s="159"/>
      <c r="J90" s="45"/>
      <c r="K90" s="29"/>
      <c r="T90" s="30"/>
    </row>
    <row r="91" spans="1:20" s="28" customFormat="1" ht="52.8" x14ac:dyDescent="0.3">
      <c r="A91" s="155" t="s">
        <v>35</v>
      </c>
      <c r="B91" s="107"/>
      <c r="C91" s="108"/>
      <c r="D91" s="156"/>
      <c r="E91" s="160" t="s">
        <v>135</v>
      </c>
      <c r="F91" s="157"/>
      <c r="G91" s="158"/>
      <c r="H91" s="159"/>
      <c r="I91" s="159"/>
      <c r="J91" s="45"/>
      <c r="K91" s="29"/>
      <c r="T91" s="30"/>
    </row>
    <row r="92" spans="1:20" s="28" customFormat="1" ht="12.75" customHeight="1" x14ac:dyDescent="0.3">
      <c r="A92" s="155" t="s">
        <v>37</v>
      </c>
      <c r="B92" s="170"/>
      <c r="C92" s="171"/>
      <c r="D92" s="172"/>
      <c r="E92" s="165" t="s">
        <v>132</v>
      </c>
      <c r="F92" s="174" t="s">
        <v>48</v>
      </c>
      <c r="G92" s="158"/>
      <c r="H92" s="159"/>
      <c r="I92" s="159"/>
      <c r="J92" s="45"/>
      <c r="K92" s="29"/>
      <c r="T92" s="30"/>
    </row>
    <row r="93" spans="1:20" s="28" customFormat="1" ht="12.75" customHeight="1" x14ac:dyDescent="0.3">
      <c r="A93" s="35" t="s">
        <v>27</v>
      </c>
      <c r="B93" s="132"/>
      <c r="C93" s="133" t="s">
        <v>22</v>
      </c>
      <c r="D93" s="134"/>
      <c r="E93" s="75" t="s">
        <v>136</v>
      </c>
      <c r="F93" s="135"/>
      <c r="G93" s="136"/>
      <c r="H93" s="137"/>
      <c r="I93" s="137">
        <f>SUM($I$94:$I$97)</f>
        <v>0</v>
      </c>
      <c r="J93" s="45"/>
      <c r="K93" s="29"/>
      <c r="T93" s="30"/>
    </row>
    <row r="94" spans="1:20" s="45" customFormat="1" ht="13.2" x14ac:dyDescent="0.3">
      <c r="A94" s="175" t="s">
        <v>30</v>
      </c>
      <c r="B94" s="78">
        <v>21</v>
      </c>
      <c r="C94" s="79" t="s">
        <v>137</v>
      </c>
      <c r="D94" s="139"/>
      <c r="E94" s="38" t="s">
        <v>138</v>
      </c>
      <c r="F94" s="140" t="s">
        <v>78</v>
      </c>
      <c r="G94" s="141">
        <v>2.8159999999999998</v>
      </c>
      <c r="H94" s="142"/>
      <c r="I94" s="142">
        <f>ROUND(G94*H94,2)</f>
        <v>0</v>
      </c>
      <c r="K94" s="46"/>
      <c r="T94" s="47"/>
    </row>
    <row r="95" spans="1:20" s="28" customFormat="1" ht="13.2" x14ac:dyDescent="0.3">
      <c r="A95" s="180" t="s">
        <v>34</v>
      </c>
      <c r="B95" s="99"/>
      <c r="C95" s="100"/>
      <c r="D95" s="204"/>
      <c r="E95" s="38" t="s">
        <v>139</v>
      </c>
      <c r="F95" s="205"/>
      <c r="G95" s="206"/>
      <c r="H95" s="207"/>
      <c r="I95" s="207"/>
      <c r="J95" s="45"/>
      <c r="K95" s="29"/>
      <c r="T95" s="30"/>
    </row>
    <row r="96" spans="1:20" s="28" customFormat="1" ht="52.8" x14ac:dyDescent="0.3">
      <c r="A96" s="187" t="s">
        <v>35</v>
      </c>
      <c r="B96" s="107"/>
      <c r="C96" s="108"/>
      <c r="D96" s="156"/>
      <c r="E96" s="102" t="s">
        <v>140</v>
      </c>
      <c r="F96" s="157"/>
      <c r="G96" s="158"/>
      <c r="H96" s="159"/>
      <c r="I96" s="159"/>
      <c r="J96" s="45"/>
      <c r="K96" s="29"/>
      <c r="T96" s="30"/>
    </row>
    <row r="97" spans="1:20" s="28" customFormat="1" ht="12.75" customHeight="1" x14ac:dyDescent="0.3">
      <c r="A97" s="195" t="s">
        <v>37</v>
      </c>
      <c r="B97" s="162"/>
      <c r="C97" s="163"/>
      <c r="D97" s="164"/>
      <c r="E97" s="175" t="s">
        <v>141</v>
      </c>
      <c r="F97" s="166" t="s">
        <v>48</v>
      </c>
      <c r="G97" s="167"/>
      <c r="H97" s="168"/>
      <c r="I97" s="168"/>
      <c r="J97" s="45"/>
      <c r="K97" s="29"/>
      <c r="T97" s="30"/>
    </row>
    <row r="98" spans="1:20" s="28" customFormat="1" ht="12.75" customHeight="1" x14ac:dyDescent="0.3">
      <c r="A98" s="35" t="s">
        <v>27</v>
      </c>
      <c r="B98" s="132"/>
      <c r="C98" s="133" t="s">
        <v>23</v>
      </c>
      <c r="D98" s="134"/>
      <c r="E98" s="75" t="s">
        <v>142</v>
      </c>
      <c r="F98" s="135"/>
      <c r="G98" s="136"/>
      <c r="H98" s="137"/>
      <c r="I98" s="137">
        <f>SUM($I$99:$I$110)</f>
        <v>0</v>
      </c>
      <c r="J98" s="45"/>
      <c r="K98" s="29"/>
      <c r="T98" s="30"/>
    </row>
    <row r="99" spans="1:20" s="45" customFormat="1" ht="13.2" x14ac:dyDescent="0.3">
      <c r="A99" s="175" t="s">
        <v>30</v>
      </c>
      <c r="B99" s="39">
        <v>22</v>
      </c>
      <c r="C99" s="40" t="s">
        <v>143</v>
      </c>
      <c r="D99" s="176"/>
      <c r="E99" s="42" t="s">
        <v>144</v>
      </c>
      <c r="F99" s="177" t="s">
        <v>78</v>
      </c>
      <c r="G99" s="178">
        <v>41.7</v>
      </c>
      <c r="H99" s="179"/>
      <c r="I99" s="179">
        <f>ROUND(G99*H99,2)</f>
        <v>0</v>
      </c>
      <c r="K99" s="46"/>
      <c r="T99" s="47"/>
    </row>
    <row r="100" spans="1:20" s="28" customFormat="1" ht="13.2" x14ac:dyDescent="0.3">
      <c r="A100" s="180" t="s">
        <v>34</v>
      </c>
      <c r="B100" s="181"/>
      <c r="C100" s="182"/>
      <c r="D100" s="183"/>
      <c r="E100" s="42" t="s">
        <v>145</v>
      </c>
      <c r="F100" s="184"/>
      <c r="G100" s="185"/>
      <c r="H100" s="186"/>
      <c r="I100" s="186"/>
      <c r="J100" s="45"/>
      <c r="K100" s="29"/>
      <c r="T100" s="30"/>
    </row>
    <row r="101" spans="1:20" s="28" customFormat="1" ht="52.8" x14ac:dyDescent="0.3">
      <c r="A101" s="187" t="s">
        <v>35</v>
      </c>
      <c r="B101" s="188"/>
      <c r="C101" s="189"/>
      <c r="D101" s="190"/>
      <c r="E101" s="191" t="s">
        <v>146</v>
      </c>
      <c r="F101" s="192"/>
      <c r="G101" s="193"/>
      <c r="H101" s="194"/>
      <c r="I101" s="194"/>
      <c r="J101" s="45"/>
      <c r="K101" s="29"/>
      <c r="T101" s="30"/>
    </row>
    <row r="102" spans="1:20" s="28" customFormat="1" ht="92.4" x14ac:dyDescent="0.3">
      <c r="A102" s="195" t="s">
        <v>37</v>
      </c>
      <c r="B102" s="196"/>
      <c r="C102" s="197"/>
      <c r="D102" s="198"/>
      <c r="E102" s="42" t="s">
        <v>147</v>
      </c>
      <c r="F102" s="199"/>
      <c r="G102" s="200"/>
      <c r="H102" s="201"/>
      <c r="I102" s="201"/>
      <c r="J102" s="45"/>
      <c r="K102" s="29"/>
      <c r="T102" s="30"/>
    </row>
    <row r="103" spans="1:20" s="45" customFormat="1" ht="13.2" x14ac:dyDescent="0.3">
      <c r="A103" s="175" t="s">
        <v>30</v>
      </c>
      <c r="B103" s="78">
        <v>23</v>
      </c>
      <c r="C103" s="79" t="s">
        <v>148</v>
      </c>
      <c r="D103" s="139"/>
      <c r="E103" s="38" t="s">
        <v>149</v>
      </c>
      <c r="F103" s="140" t="s">
        <v>78</v>
      </c>
      <c r="G103" s="141">
        <v>13.1</v>
      </c>
      <c r="H103" s="142"/>
      <c r="I103" s="142">
        <f>ROUND(G103*H103,2)</f>
        <v>0</v>
      </c>
      <c r="K103" s="46"/>
      <c r="T103" s="47"/>
    </row>
    <row r="104" spans="1:20" s="28" customFormat="1" ht="26.4" x14ac:dyDescent="0.3">
      <c r="A104" s="180" t="s">
        <v>34</v>
      </c>
      <c r="B104" s="99"/>
      <c r="C104" s="100"/>
      <c r="D104" s="204"/>
      <c r="E104" s="38" t="s">
        <v>150</v>
      </c>
      <c r="F104" s="205"/>
      <c r="G104" s="206"/>
      <c r="H104" s="207"/>
      <c r="I104" s="207"/>
      <c r="J104" s="45"/>
      <c r="K104" s="29"/>
      <c r="T104" s="30"/>
    </row>
    <row r="105" spans="1:20" s="28" customFormat="1" ht="52.8" x14ac:dyDescent="0.3">
      <c r="A105" s="187" t="s">
        <v>35</v>
      </c>
      <c r="B105" s="107"/>
      <c r="C105" s="108"/>
      <c r="D105" s="156"/>
      <c r="E105" s="102" t="s">
        <v>151</v>
      </c>
      <c r="F105" s="157"/>
      <c r="G105" s="158"/>
      <c r="H105" s="159"/>
      <c r="I105" s="159"/>
      <c r="J105" s="45"/>
      <c r="K105" s="29"/>
      <c r="T105" s="30"/>
    </row>
    <row r="106" spans="1:20" s="28" customFormat="1" ht="12.75" customHeight="1" x14ac:dyDescent="0.3">
      <c r="A106" s="195" t="s">
        <v>37</v>
      </c>
      <c r="B106" s="162"/>
      <c r="C106" s="163"/>
      <c r="D106" s="164"/>
      <c r="E106" s="175" t="s">
        <v>147</v>
      </c>
      <c r="F106" s="166" t="s">
        <v>48</v>
      </c>
      <c r="G106" s="167"/>
      <c r="H106" s="168"/>
      <c r="I106" s="168"/>
      <c r="J106" s="45"/>
      <c r="K106" s="29"/>
      <c r="T106" s="30"/>
    </row>
    <row r="107" spans="1:20" s="45" customFormat="1" ht="13.2" x14ac:dyDescent="0.3">
      <c r="A107" s="175" t="s">
        <v>30</v>
      </c>
      <c r="B107" s="78">
        <v>24</v>
      </c>
      <c r="C107" s="79" t="s">
        <v>152</v>
      </c>
      <c r="D107" s="139"/>
      <c r="E107" s="38" t="s">
        <v>153</v>
      </c>
      <c r="F107" s="140" t="s">
        <v>72</v>
      </c>
      <c r="G107" s="141">
        <v>36</v>
      </c>
      <c r="H107" s="142"/>
      <c r="I107" s="142">
        <f>ROUND(G107*H107,2)</f>
        <v>0</v>
      </c>
      <c r="K107" s="46"/>
      <c r="T107" s="47"/>
    </row>
    <row r="108" spans="1:20" s="28" customFormat="1" ht="26.4" x14ac:dyDescent="0.3">
      <c r="A108" s="180" t="s">
        <v>34</v>
      </c>
      <c r="B108" s="99"/>
      <c r="C108" s="100"/>
      <c r="D108" s="204"/>
      <c r="E108" s="38" t="s">
        <v>154</v>
      </c>
      <c r="F108" s="205"/>
      <c r="G108" s="206"/>
      <c r="H108" s="207"/>
      <c r="I108" s="207"/>
      <c r="J108" s="45"/>
      <c r="K108" s="29"/>
      <c r="T108" s="30"/>
    </row>
    <row r="109" spans="1:20" s="28" customFormat="1" ht="52.8" x14ac:dyDescent="0.3">
      <c r="A109" s="187" t="s">
        <v>35</v>
      </c>
      <c r="B109" s="107"/>
      <c r="C109" s="108"/>
      <c r="D109" s="156"/>
      <c r="E109" s="102" t="s">
        <v>155</v>
      </c>
      <c r="F109" s="157"/>
      <c r="G109" s="158"/>
      <c r="H109" s="159"/>
      <c r="I109" s="159"/>
      <c r="J109" s="45"/>
      <c r="K109" s="29"/>
      <c r="T109" s="30"/>
    </row>
    <row r="110" spans="1:20" s="28" customFormat="1" ht="12.75" customHeight="1" x14ac:dyDescent="0.3">
      <c r="A110" s="195" t="s">
        <v>37</v>
      </c>
      <c r="B110" s="162"/>
      <c r="C110" s="163"/>
      <c r="D110" s="164"/>
      <c r="E110" s="175" t="s">
        <v>156</v>
      </c>
      <c r="F110" s="166" t="s">
        <v>48</v>
      </c>
      <c r="G110" s="167"/>
      <c r="H110" s="168"/>
      <c r="I110" s="168"/>
      <c r="J110" s="45"/>
      <c r="K110" s="29"/>
      <c r="T110" s="30"/>
    </row>
    <row r="111" spans="1:20" s="28" customFormat="1" ht="12.75" customHeight="1" x14ac:dyDescent="0.3">
      <c r="A111" s="35" t="s">
        <v>27</v>
      </c>
      <c r="B111" s="132"/>
      <c r="C111" s="133" t="s">
        <v>24</v>
      </c>
      <c r="D111" s="134"/>
      <c r="E111" s="75" t="s">
        <v>157</v>
      </c>
      <c r="F111" s="135"/>
      <c r="G111" s="136"/>
      <c r="H111" s="137"/>
      <c r="I111" s="137">
        <f>SUM($I$112:$I$119)</f>
        <v>0</v>
      </c>
      <c r="J111" s="45"/>
      <c r="K111" s="29"/>
      <c r="T111" s="30"/>
    </row>
    <row r="112" spans="1:20" s="45" customFormat="1" ht="26.4" x14ac:dyDescent="0.3">
      <c r="A112" s="175" t="s">
        <v>30</v>
      </c>
      <c r="B112" s="78">
        <v>25</v>
      </c>
      <c r="C112" s="79" t="s">
        <v>158</v>
      </c>
      <c r="D112" s="139"/>
      <c r="E112" s="38" t="s">
        <v>159</v>
      </c>
      <c r="F112" s="140" t="s">
        <v>72</v>
      </c>
      <c r="G112" s="141">
        <v>10</v>
      </c>
      <c r="H112" s="142"/>
      <c r="I112" s="142">
        <f>ROUND(G112*H112,2)</f>
        <v>0</v>
      </c>
      <c r="K112" s="46"/>
      <c r="T112" s="47"/>
    </row>
    <row r="113" spans="1:20" s="28" customFormat="1" ht="13.2" x14ac:dyDescent="0.3">
      <c r="A113" s="208" t="s">
        <v>34</v>
      </c>
      <c r="B113" s="83"/>
      <c r="C113" s="84"/>
      <c r="D113" s="209"/>
      <c r="E113" s="86" t="s">
        <v>160</v>
      </c>
      <c r="F113" s="210"/>
      <c r="G113" s="211"/>
      <c r="H113" s="212"/>
      <c r="I113" s="212"/>
      <c r="J113" s="45"/>
      <c r="K113" s="29"/>
      <c r="T113" s="30"/>
    </row>
    <row r="114" spans="1:20" s="28" customFormat="1" ht="52.8" x14ac:dyDescent="0.3">
      <c r="A114" s="29" t="s">
        <v>35</v>
      </c>
      <c r="B114" s="90"/>
      <c r="C114" s="91"/>
      <c r="D114" s="143"/>
      <c r="E114" s="213" t="s">
        <v>161</v>
      </c>
      <c r="F114" s="145"/>
      <c r="G114" s="146"/>
      <c r="H114" s="147"/>
      <c r="I114" s="147"/>
      <c r="J114" s="45"/>
      <c r="K114" s="29"/>
      <c r="T114" s="30"/>
    </row>
    <row r="115" spans="1:20" s="28" customFormat="1" ht="12.75" customHeight="1" x14ac:dyDescent="0.3">
      <c r="A115" s="214" t="s">
        <v>37</v>
      </c>
      <c r="B115" s="215"/>
      <c r="C115" s="216"/>
      <c r="D115" s="217"/>
      <c r="E115" s="128" t="s">
        <v>162</v>
      </c>
      <c r="F115" s="218" t="s">
        <v>48</v>
      </c>
      <c r="G115" s="219"/>
      <c r="H115" s="220"/>
      <c r="I115" s="220"/>
      <c r="J115" s="45"/>
      <c r="K115" s="29"/>
      <c r="T115" s="30"/>
    </row>
    <row r="116" spans="1:20" s="45" customFormat="1" ht="26.4" x14ac:dyDescent="0.3">
      <c r="A116" s="175" t="s">
        <v>30</v>
      </c>
      <c r="B116" s="78">
        <v>26</v>
      </c>
      <c r="C116" s="79" t="s">
        <v>163</v>
      </c>
      <c r="D116" s="139"/>
      <c r="E116" s="38" t="s">
        <v>164</v>
      </c>
      <c r="F116" s="140" t="s">
        <v>72</v>
      </c>
      <c r="G116" s="141">
        <v>10</v>
      </c>
      <c r="H116" s="142"/>
      <c r="I116" s="142">
        <f>ROUND(G116*H116,2)</f>
        <v>0</v>
      </c>
      <c r="K116" s="46"/>
      <c r="T116" s="47"/>
    </row>
    <row r="117" spans="1:20" s="28" customFormat="1" ht="13.2" x14ac:dyDescent="0.3">
      <c r="A117" s="29" t="s">
        <v>34</v>
      </c>
      <c r="B117" s="90"/>
      <c r="C117" s="91"/>
      <c r="D117" s="143"/>
      <c r="E117" s="86" t="s">
        <v>165</v>
      </c>
      <c r="F117" s="145"/>
      <c r="G117" s="146"/>
      <c r="H117" s="147"/>
      <c r="I117" s="147"/>
      <c r="J117" s="45"/>
      <c r="K117" s="29"/>
      <c r="T117" s="30"/>
    </row>
    <row r="118" spans="1:20" s="28" customFormat="1" ht="52.8" x14ac:dyDescent="0.3">
      <c r="A118" s="29" t="s">
        <v>35</v>
      </c>
      <c r="B118" s="90"/>
      <c r="C118" s="91"/>
      <c r="D118" s="143"/>
      <c r="E118" s="213" t="s">
        <v>161</v>
      </c>
      <c r="F118" s="145"/>
      <c r="G118" s="146"/>
      <c r="H118" s="147"/>
      <c r="I118" s="147"/>
      <c r="J118" s="45"/>
      <c r="K118" s="29"/>
      <c r="T118" s="30"/>
    </row>
    <row r="119" spans="1:20" s="28" customFormat="1" ht="12.75" customHeight="1" x14ac:dyDescent="0.3">
      <c r="A119" s="214" t="s">
        <v>37</v>
      </c>
      <c r="B119" s="215"/>
      <c r="C119" s="216"/>
      <c r="D119" s="217"/>
      <c r="E119" s="128" t="s">
        <v>162</v>
      </c>
      <c r="F119" s="218" t="s">
        <v>48</v>
      </c>
      <c r="G119" s="219"/>
      <c r="H119" s="220"/>
      <c r="I119" s="220"/>
      <c r="J119" s="45"/>
      <c r="K119" s="29"/>
      <c r="T119" s="30"/>
    </row>
    <row r="120" spans="1:20" s="28" customFormat="1" ht="12.75" customHeight="1" x14ac:dyDescent="0.3">
      <c r="A120" s="35" t="s">
        <v>27</v>
      </c>
      <c r="B120" s="132"/>
      <c r="C120" s="133" t="s">
        <v>166</v>
      </c>
      <c r="D120" s="134"/>
      <c r="E120" s="75" t="s">
        <v>167</v>
      </c>
      <c r="F120" s="135"/>
      <c r="G120" s="136"/>
      <c r="H120" s="137"/>
      <c r="I120" s="137">
        <f>SUM($I$121:$I$148)</f>
        <v>0</v>
      </c>
      <c r="J120" s="45"/>
      <c r="K120" s="29"/>
      <c r="T120" s="30"/>
    </row>
    <row r="121" spans="1:20" s="45" customFormat="1" ht="13.2" x14ac:dyDescent="0.3">
      <c r="A121" s="175" t="s">
        <v>30</v>
      </c>
      <c r="B121" s="78">
        <v>27</v>
      </c>
      <c r="C121" s="79" t="s">
        <v>168</v>
      </c>
      <c r="D121" s="139"/>
      <c r="E121" s="38" t="s">
        <v>169</v>
      </c>
      <c r="F121" s="140" t="s">
        <v>106</v>
      </c>
      <c r="G121" s="141">
        <v>150</v>
      </c>
      <c r="H121" s="142"/>
      <c r="I121" s="142">
        <f>ROUND(G121*H121,2)</f>
        <v>0</v>
      </c>
      <c r="K121" s="46"/>
      <c r="T121" s="47"/>
    </row>
    <row r="122" spans="1:20" s="28" customFormat="1" ht="66" x14ac:dyDescent="0.3">
      <c r="A122" s="180" t="s">
        <v>34</v>
      </c>
      <c r="B122" s="99"/>
      <c r="C122" s="100"/>
      <c r="D122" s="204"/>
      <c r="E122" s="38" t="s">
        <v>170</v>
      </c>
      <c r="F122" s="205"/>
      <c r="G122" s="206"/>
      <c r="H122" s="207"/>
      <c r="I122" s="207"/>
      <c r="J122" s="45"/>
      <c r="K122" s="29"/>
      <c r="T122" s="30"/>
    </row>
    <row r="123" spans="1:20" s="28" customFormat="1" ht="52.8" x14ac:dyDescent="0.3">
      <c r="A123" s="187" t="s">
        <v>35</v>
      </c>
      <c r="B123" s="107"/>
      <c r="C123" s="108"/>
      <c r="D123" s="156"/>
      <c r="E123" s="102" t="s">
        <v>171</v>
      </c>
      <c r="F123" s="157"/>
      <c r="G123" s="158"/>
      <c r="H123" s="159"/>
      <c r="I123" s="159"/>
      <c r="J123" s="45"/>
      <c r="K123" s="29"/>
      <c r="T123" s="30"/>
    </row>
    <row r="124" spans="1:20" s="28" customFormat="1" ht="12.75" customHeight="1" x14ac:dyDescent="0.3">
      <c r="A124" s="195" t="s">
        <v>37</v>
      </c>
      <c r="B124" s="162"/>
      <c r="C124" s="163"/>
      <c r="D124" s="164"/>
      <c r="E124" s="175" t="s">
        <v>172</v>
      </c>
      <c r="F124" s="166" t="s">
        <v>48</v>
      </c>
      <c r="G124" s="167"/>
      <c r="H124" s="168"/>
      <c r="I124" s="168"/>
      <c r="J124" s="45"/>
      <c r="K124" s="29"/>
      <c r="T124" s="30"/>
    </row>
    <row r="125" spans="1:20" s="45" customFormat="1" ht="13.2" x14ac:dyDescent="0.3">
      <c r="A125" s="175" t="s">
        <v>30</v>
      </c>
      <c r="B125" s="39">
        <v>28</v>
      </c>
      <c r="C125" s="40" t="s">
        <v>173</v>
      </c>
      <c r="D125" s="176"/>
      <c r="E125" s="42" t="s">
        <v>174</v>
      </c>
      <c r="F125" s="177" t="s">
        <v>106</v>
      </c>
      <c r="G125" s="178">
        <v>26</v>
      </c>
      <c r="H125" s="179"/>
      <c r="I125" s="179">
        <f>ROUND(G125*H125,2)</f>
        <v>0</v>
      </c>
      <c r="K125" s="46"/>
      <c r="T125" s="47"/>
    </row>
    <row r="126" spans="1:20" s="28" customFormat="1" ht="39.6" x14ac:dyDescent="0.3">
      <c r="A126" s="180" t="s">
        <v>34</v>
      </c>
      <c r="B126" s="181"/>
      <c r="C126" s="182"/>
      <c r="D126" s="183"/>
      <c r="E126" s="42" t="s">
        <v>175</v>
      </c>
      <c r="F126" s="184"/>
      <c r="G126" s="185"/>
      <c r="H126" s="186"/>
      <c r="I126" s="186"/>
      <c r="J126" s="45"/>
      <c r="K126" s="29"/>
      <c r="T126" s="30"/>
    </row>
    <row r="127" spans="1:20" s="28" customFormat="1" ht="52.8" x14ac:dyDescent="0.3">
      <c r="A127" s="187" t="s">
        <v>35</v>
      </c>
      <c r="B127" s="188"/>
      <c r="C127" s="189"/>
      <c r="D127" s="190"/>
      <c r="E127" s="191" t="s">
        <v>176</v>
      </c>
      <c r="F127" s="192"/>
      <c r="G127" s="193"/>
      <c r="H127" s="194"/>
      <c r="I127" s="194"/>
      <c r="J127" s="45"/>
      <c r="K127" s="29"/>
      <c r="T127" s="30"/>
    </row>
    <row r="128" spans="1:20" s="28" customFormat="1" ht="13.2" x14ac:dyDescent="0.3">
      <c r="A128" s="195" t="s">
        <v>37</v>
      </c>
      <c r="B128" s="196"/>
      <c r="C128" s="197"/>
      <c r="D128" s="198"/>
      <c r="E128" s="42" t="s">
        <v>103</v>
      </c>
      <c r="F128" s="199"/>
      <c r="G128" s="200"/>
      <c r="H128" s="201"/>
      <c r="I128" s="201"/>
      <c r="J128" s="45"/>
      <c r="K128" s="29"/>
      <c r="T128" s="30"/>
    </row>
    <row r="129" spans="1:20" s="45" customFormat="1" ht="26.4" x14ac:dyDescent="0.3">
      <c r="A129" s="175" t="s">
        <v>30</v>
      </c>
      <c r="B129" s="78">
        <v>29</v>
      </c>
      <c r="C129" s="79" t="s">
        <v>177</v>
      </c>
      <c r="D129" s="139"/>
      <c r="E129" s="38" t="s">
        <v>178</v>
      </c>
      <c r="F129" s="140" t="s">
        <v>72</v>
      </c>
      <c r="G129" s="141">
        <v>14.16</v>
      </c>
      <c r="H129" s="142"/>
      <c r="I129" s="142">
        <f>ROUND(G129*H129,2)</f>
        <v>0</v>
      </c>
      <c r="K129" s="46"/>
      <c r="T129" s="47"/>
    </row>
    <row r="130" spans="1:20" s="28" customFormat="1" ht="26.4" x14ac:dyDescent="0.3">
      <c r="A130" s="208" t="s">
        <v>34</v>
      </c>
      <c r="B130" s="83"/>
      <c r="C130" s="84"/>
      <c r="D130" s="209"/>
      <c r="E130" s="86" t="s">
        <v>179</v>
      </c>
      <c r="F130" s="210"/>
      <c r="G130" s="211"/>
      <c r="H130" s="212"/>
      <c r="I130" s="212"/>
      <c r="J130" s="45"/>
      <c r="K130" s="29"/>
      <c r="T130" s="30"/>
    </row>
    <row r="131" spans="1:20" s="28" customFormat="1" ht="52.8" x14ac:dyDescent="0.3">
      <c r="A131" s="29" t="s">
        <v>35</v>
      </c>
      <c r="B131" s="90"/>
      <c r="C131" s="91"/>
      <c r="D131" s="143"/>
      <c r="E131" s="213" t="s">
        <v>180</v>
      </c>
      <c r="F131" s="145"/>
      <c r="G131" s="146"/>
      <c r="H131" s="147"/>
      <c r="I131" s="147"/>
      <c r="J131" s="45"/>
      <c r="K131" s="29"/>
      <c r="T131" s="30"/>
    </row>
    <row r="132" spans="1:20" s="28" customFormat="1" ht="12.75" customHeight="1" x14ac:dyDescent="0.3">
      <c r="A132" s="214" t="s">
        <v>37</v>
      </c>
      <c r="B132" s="215"/>
      <c r="C132" s="216"/>
      <c r="D132" s="217"/>
      <c r="E132" s="128" t="s">
        <v>181</v>
      </c>
      <c r="F132" s="218" t="s">
        <v>48</v>
      </c>
      <c r="G132" s="219"/>
      <c r="H132" s="220"/>
      <c r="I132" s="220"/>
      <c r="J132" s="45"/>
      <c r="K132" s="29"/>
      <c r="T132" s="30"/>
    </row>
    <row r="133" spans="1:20" s="45" customFormat="1" ht="26.4" x14ac:dyDescent="0.3">
      <c r="A133" s="175" t="s">
        <v>30</v>
      </c>
      <c r="B133" s="39">
        <v>30</v>
      </c>
      <c r="C133" s="40" t="s">
        <v>182</v>
      </c>
      <c r="D133" s="176"/>
      <c r="E133" s="42" t="s">
        <v>183</v>
      </c>
      <c r="F133" s="177" t="s">
        <v>106</v>
      </c>
      <c r="G133" s="178">
        <v>31.29</v>
      </c>
      <c r="H133" s="179"/>
      <c r="I133" s="179">
        <f>ROUND(G133*H133,2)</f>
        <v>0</v>
      </c>
      <c r="K133" s="46"/>
      <c r="T133" s="47"/>
    </row>
    <row r="134" spans="1:20" s="28" customFormat="1" ht="79.2" x14ac:dyDescent="0.3">
      <c r="A134" s="180" t="s">
        <v>34</v>
      </c>
      <c r="B134" s="181"/>
      <c r="C134" s="182"/>
      <c r="D134" s="183"/>
      <c r="E134" s="42" t="s">
        <v>184</v>
      </c>
      <c r="F134" s="184"/>
      <c r="G134" s="185"/>
      <c r="H134" s="186"/>
      <c r="I134" s="186"/>
      <c r="J134" s="45"/>
      <c r="K134" s="29"/>
      <c r="T134" s="30"/>
    </row>
    <row r="135" spans="1:20" s="28" customFormat="1" ht="52.8" x14ac:dyDescent="0.3">
      <c r="A135" s="187" t="s">
        <v>35</v>
      </c>
      <c r="B135" s="188"/>
      <c r="C135" s="189"/>
      <c r="D135" s="190"/>
      <c r="E135" s="191" t="s">
        <v>185</v>
      </c>
      <c r="F135" s="192"/>
      <c r="G135" s="193"/>
      <c r="H135" s="194"/>
      <c r="I135" s="194"/>
      <c r="J135" s="45"/>
      <c r="K135" s="29"/>
      <c r="T135" s="30"/>
    </row>
    <row r="136" spans="1:20" s="28" customFormat="1" ht="13.2" x14ac:dyDescent="0.3">
      <c r="A136" s="195" t="s">
        <v>37</v>
      </c>
      <c r="B136" s="196"/>
      <c r="C136" s="197"/>
      <c r="D136" s="198"/>
      <c r="E136" s="42" t="s">
        <v>103</v>
      </c>
      <c r="F136" s="199"/>
      <c r="G136" s="200"/>
      <c r="H136" s="201"/>
      <c r="I136" s="201"/>
      <c r="J136" s="45"/>
      <c r="K136" s="29"/>
      <c r="T136" s="30"/>
    </row>
    <row r="137" spans="1:20" s="45" customFormat="1" ht="13.2" x14ac:dyDescent="0.3">
      <c r="A137" s="175" t="s">
        <v>30</v>
      </c>
      <c r="B137" s="78">
        <v>31</v>
      </c>
      <c r="C137" s="79" t="s">
        <v>186</v>
      </c>
      <c r="D137" s="139"/>
      <c r="E137" s="38" t="s">
        <v>187</v>
      </c>
      <c r="F137" s="140" t="s">
        <v>72</v>
      </c>
      <c r="G137" s="141">
        <v>93.906000000000006</v>
      </c>
      <c r="H137" s="142"/>
      <c r="I137" s="142">
        <f>ROUND(G137*H137,2)</f>
        <v>0</v>
      </c>
      <c r="K137" s="46"/>
      <c r="T137" s="47"/>
    </row>
    <row r="138" spans="1:20" s="28" customFormat="1" ht="66" x14ac:dyDescent="0.3">
      <c r="A138" s="208" t="s">
        <v>34</v>
      </c>
      <c r="B138" s="83"/>
      <c r="C138" s="84"/>
      <c r="D138" s="209"/>
      <c r="E138" s="86" t="s">
        <v>188</v>
      </c>
      <c r="F138" s="210"/>
      <c r="G138" s="211"/>
      <c r="H138" s="212"/>
      <c r="I138" s="212"/>
      <c r="J138" s="45"/>
      <c r="K138" s="29"/>
      <c r="T138" s="30"/>
    </row>
    <row r="139" spans="1:20" s="28" customFormat="1" ht="52.8" x14ac:dyDescent="0.3">
      <c r="A139" s="29" t="s">
        <v>35</v>
      </c>
      <c r="B139" s="90"/>
      <c r="C139" s="91"/>
      <c r="D139" s="143"/>
      <c r="E139" s="213" t="s">
        <v>189</v>
      </c>
      <c r="F139" s="145"/>
      <c r="G139" s="146"/>
      <c r="H139" s="147"/>
      <c r="I139" s="147"/>
      <c r="J139" s="45"/>
      <c r="K139" s="29"/>
      <c r="T139" s="30"/>
    </row>
    <row r="140" spans="1:20" s="28" customFormat="1" ht="12.75" customHeight="1" x14ac:dyDescent="0.3">
      <c r="A140" s="214" t="s">
        <v>37</v>
      </c>
      <c r="B140" s="215"/>
      <c r="C140" s="216"/>
      <c r="D140" s="217"/>
      <c r="E140" s="128" t="s">
        <v>190</v>
      </c>
      <c r="F140" s="218" t="s">
        <v>48</v>
      </c>
      <c r="G140" s="219"/>
      <c r="H140" s="220"/>
      <c r="I140" s="220"/>
      <c r="J140" s="45"/>
      <c r="K140" s="29"/>
      <c r="T140" s="30"/>
    </row>
    <row r="141" spans="1:20" s="45" customFormat="1" ht="13.2" x14ac:dyDescent="0.3">
      <c r="A141" s="175" t="s">
        <v>30</v>
      </c>
      <c r="B141" s="78">
        <v>32</v>
      </c>
      <c r="C141" s="79" t="s">
        <v>191</v>
      </c>
      <c r="D141" s="139"/>
      <c r="E141" s="38" t="s">
        <v>192</v>
      </c>
      <c r="F141" s="140" t="s">
        <v>72</v>
      </c>
      <c r="G141" s="141">
        <v>93.906000000000006</v>
      </c>
      <c r="H141" s="142"/>
      <c r="I141" s="142">
        <f>ROUND(G141*H141,2)</f>
        <v>0</v>
      </c>
      <c r="K141" s="46"/>
      <c r="T141" s="47"/>
    </row>
    <row r="142" spans="1:20" s="28" customFormat="1" ht="13.2" x14ac:dyDescent="0.3">
      <c r="A142" s="180" t="s">
        <v>34</v>
      </c>
      <c r="B142" s="99"/>
      <c r="C142" s="100"/>
      <c r="D142" s="204"/>
      <c r="E142" s="38" t="s">
        <v>193</v>
      </c>
      <c r="F142" s="205"/>
      <c r="G142" s="206"/>
      <c r="H142" s="207"/>
      <c r="I142" s="207"/>
      <c r="J142" s="45"/>
      <c r="K142" s="29"/>
      <c r="T142" s="30"/>
    </row>
    <row r="143" spans="1:20" s="28" customFormat="1" ht="52.8" x14ac:dyDescent="0.3">
      <c r="A143" s="187" t="s">
        <v>35</v>
      </c>
      <c r="B143" s="107"/>
      <c r="C143" s="108"/>
      <c r="D143" s="156"/>
      <c r="E143" s="102" t="s">
        <v>189</v>
      </c>
      <c r="F143" s="157"/>
      <c r="G143" s="158"/>
      <c r="H143" s="159"/>
      <c r="I143" s="159"/>
      <c r="J143" s="45"/>
      <c r="K143" s="29"/>
      <c r="T143" s="30"/>
    </row>
    <row r="144" spans="1:20" s="28" customFormat="1" ht="12.75" customHeight="1" x14ac:dyDescent="0.3">
      <c r="A144" s="195" t="s">
        <v>37</v>
      </c>
      <c r="B144" s="162"/>
      <c r="C144" s="163"/>
      <c r="D144" s="164"/>
      <c r="E144" s="175" t="s">
        <v>194</v>
      </c>
      <c r="F144" s="166" t="s">
        <v>48</v>
      </c>
      <c r="G144" s="167"/>
      <c r="H144" s="168"/>
      <c r="I144" s="168"/>
      <c r="J144" s="45"/>
      <c r="K144" s="29"/>
      <c r="T144" s="30"/>
    </row>
    <row r="145" spans="1:20" s="45" customFormat="1" ht="13.2" x14ac:dyDescent="0.3">
      <c r="A145" s="175" t="s">
        <v>30</v>
      </c>
      <c r="B145" s="78">
        <v>33</v>
      </c>
      <c r="C145" s="79" t="s">
        <v>195</v>
      </c>
      <c r="D145" s="139"/>
      <c r="E145" s="38" t="s">
        <v>196</v>
      </c>
      <c r="F145" s="140" t="s">
        <v>72</v>
      </c>
      <c r="G145" s="141">
        <v>20</v>
      </c>
      <c r="H145" s="142"/>
      <c r="I145" s="142">
        <f>ROUND(G145*H145,2)</f>
        <v>0</v>
      </c>
      <c r="K145" s="46"/>
      <c r="T145" s="47"/>
    </row>
    <row r="146" spans="1:20" s="28" customFormat="1" ht="13.2" x14ac:dyDescent="0.3">
      <c r="A146" s="180" t="s">
        <v>34</v>
      </c>
      <c r="B146" s="99"/>
      <c r="C146" s="100"/>
      <c r="D146" s="204"/>
      <c r="E146" s="38" t="s">
        <v>197</v>
      </c>
      <c r="F146" s="205"/>
      <c r="G146" s="206"/>
      <c r="H146" s="207"/>
      <c r="I146" s="207"/>
      <c r="J146" s="45"/>
      <c r="K146" s="29"/>
      <c r="T146" s="30"/>
    </row>
    <row r="147" spans="1:20" s="28" customFormat="1" ht="52.8" x14ac:dyDescent="0.3">
      <c r="A147" s="187" t="s">
        <v>35</v>
      </c>
      <c r="B147" s="107"/>
      <c r="C147" s="108"/>
      <c r="D147" s="156"/>
      <c r="E147" s="102" t="s">
        <v>198</v>
      </c>
      <c r="F147" s="157"/>
      <c r="G147" s="158"/>
      <c r="H147" s="159"/>
      <c r="I147" s="159"/>
      <c r="J147" s="45"/>
      <c r="K147" s="29"/>
      <c r="T147" s="30"/>
    </row>
    <row r="148" spans="1:20" s="28" customFormat="1" ht="12.75" customHeight="1" x14ac:dyDescent="0.3">
      <c r="A148" s="195" t="s">
        <v>37</v>
      </c>
      <c r="B148" s="162"/>
      <c r="C148" s="163"/>
      <c r="D148" s="164"/>
      <c r="E148" s="175" t="s">
        <v>199</v>
      </c>
      <c r="F148" s="166" t="s">
        <v>48</v>
      </c>
      <c r="G148" s="167"/>
      <c r="H148" s="168"/>
      <c r="I148" s="168"/>
      <c r="J148" s="45"/>
      <c r="K148" s="29"/>
      <c r="T148" s="30"/>
    </row>
    <row r="149" spans="1:20" s="28" customFormat="1" ht="12.75" customHeight="1" x14ac:dyDescent="0.3">
      <c r="A149" s="75" t="s">
        <v>27</v>
      </c>
      <c r="B149" s="221"/>
      <c r="C149" s="222" t="s">
        <v>200</v>
      </c>
      <c r="D149" s="223"/>
      <c r="E149" s="75" t="s">
        <v>201</v>
      </c>
      <c r="F149" s="224"/>
      <c r="G149" s="225"/>
      <c r="H149" s="226"/>
      <c r="I149" s="226">
        <f>SUM($I$150:$I$153)</f>
        <v>0</v>
      </c>
      <c r="J149" s="45"/>
      <c r="K149" s="29"/>
      <c r="T149" s="30"/>
    </row>
    <row r="150" spans="1:20" s="45" customFormat="1" ht="13.2" x14ac:dyDescent="0.3">
      <c r="A150" s="175" t="s">
        <v>30</v>
      </c>
      <c r="B150" s="39">
        <v>34</v>
      </c>
      <c r="C150" s="40" t="s">
        <v>202</v>
      </c>
      <c r="D150" s="176"/>
      <c r="E150" s="42" t="s">
        <v>203</v>
      </c>
      <c r="F150" s="177" t="s">
        <v>72</v>
      </c>
      <c r="G150" s="178">
        <v>0.66</v>
      </c>
      <c r="H150" s="179"/>
      <c r="I150" s="179">
        <f>ROUND(G150*H150,2)</f>
        <v>0</v>
      </c>
      <c r="K150" s="46"/>
      <c r="T150" s="47"/>
    </row>
    <row r="151" spans="1:20" s="28" customFormat="1" ht="132" x14ac:dyDescent="0.3">
      <c r="A151" s="180" t="s">
        <v>34</v>
      </c>
      <c r="B151" s="181"/>
      <c r="C151" s="182"/>
      <c r="D151" s="183"/>
      <c r="E151" s="42" t="s">
        <v>204</v>
      </c>
      <c r="F151" s="184"/>
      <c r="G151" s="185"/>
      <c r="H151" s="186"/>
      <c r="I151" s="186"/>
      <c r="J151" s="45"/>
      <c r="K151" s="29"/>
      <c r="T151" s="30"/>
    </row>
    <row r="152" spans="1:20" s="28" customFormat="1" ht="52.8" x14ac:dyDescent="0.3">
      <c r="A152" s="187" t="s">
        <v>35</v>
      </c>
      <c r="B152" s="188"/>
      <c r="C152" s="189"/>
      <c r="D152" s="190"/>
      <c r="E152" s="191" t="s">
        <v>205</v>
      </c>
      <c r="F152" s="192"/>
      <c r="G152" s="193"/>
      <c r="H152" s="194"/>
      <c r="I152" s="194"/>
      <c r="J152" s="45"/>
      <c r="K152" s="29"/>
      <c r="T152" s="30"/>
    </row>
    <row r="153" spans="1:20" s="28" customFormat="1" ht="13.2" x14ac:dyDescent="0.3">
      <c r="A153" s="195" t="s">
        <v>37</v>
      </c>
      <c r="B153" s="196"/>
      <c r="C153" s="197"/>
      <c r="D153" s="198"/>
      <c r="E153" s="42" t="s">
        <v>206</v>
      </c>
      <c r="F153" s="199"/>
      <c r="G153" s="200"/>
      <c r="H153" s="201"/>
      <c r="I153" s="201"/>
      <c r="J153" s="45"/>
      <c r="K153" s="29"/>
      <c r="T153" s="30"/>
    </row>
    <row r="154" spans="1:20" s="28" customFormat="1" ht="12.75" customHeight="1" x14ac:dyDescent="0.3">
      <c r="A154" s="35" t="s">
        <v>27</v>
      </c>
      <c r="B154" s="132"/>
      <c r="C154" s="133" t="s">
        <v>25</v>
      </c>
      <c r="D154" s="134"/>
      <c r="E154" s="75" t="s">
        <v>207</v>
      </c>
      <c r="F154" s="135"/>
      <c r="G154" s="136"/>
      <c r="H154" s="137"/>
      <c r="I154" s="137">
        <f>SUM($I$155:$I$214)</f>
        <v>0</v>
      </c>
      <c r="J154" s="45"/>
      <c r="K154" s="29"/>
      <c r="T154" s="30"/>
    </row>
    <row r="155" spans="1:20" s="45" customFormat="1" ht="13.2" x14ac:dyDescent="0.3">
      <c r="A155" s="175" t="s">
        <v>30</v>
      </c>
      <c r="B155" s="78">
        <v>35</v>
      </c>
      <c r="C155" s="79" t="s">
        <v>208</v>
      </c>
      <c r="D155" s="139"/>
      <c r="E155" s="38" t="s">
        <v>209</v>
      </c>
      <c r="F155" s="140" t="s">
        <v>106</v>
      </c>
      <c r="G155" s="141">
        <v>56</v>
      </c>
      <c r="H155" s="142"/>
      <c r="I155" s="142">
        <f>ROUND(G155*H155,2)</f>
        <v>0</v>
      </c>
      <c r="K155" s="46"/>
      <c r="T155" s="47"/>
    </row>
    <row r="156" spans="1:20" s="28" customFormat="1" ht="26.4" x14ac:dyDescent="0.3">
      <c r="A156" s="180" t="s">
        <v>34</v>
      </c>
      <c r="B156" s="99"/>
      <c r="C156" s="100"/>
      <c r="D156" s="204"/>
      <c r="E156" s="38" t="s">
        <v>210</v>
      </c>
      <c r="F156" s="205"/>
      <c r="G156" s="206"/>
      <c r="H156" s="207"/>
      <c r="I156" s="207"/>
      <c r="J156" s="45"/>
      <c r="K156" s="29"/>
      <c r="T156" s="30"/>
    </row>
    <row r="157" spans="1:20" s="28" customFormat="1" ht="52.8" x14ac:dyDescent="0.3">
      <c r="A157" s="187" t="s">
        <v>35</v>
      </c>
      <c r="B157" s="107"/>
      <c r="C157" s="108"/>
      <c r="D157" s="156"/>
      <c r="E157" s="102" t="s">
        <v>211</v>
      </c>
      <c r="F157" s="157"/>
      <c r="G157" s="158"/>
      <c r="H157" s="159"/>
      <c r="I157" s="159"/>
      <c r="J157" s="45"/>
      <c r="K157" s="29"/>
      <c r="T157" s="30"/>
    </row>
    <row r="158" spans="1:20" s="28" customFormat="1" ht="12.75" customHeight="1" x14ac:dyDescent="0.3">
      <c r="A158" s="195" t="s">
        <v>37</v>
      </c>
      <c r="B158" s="162"/>
      <c r="C158" s="163"/>
      <c r="D158" s="164"/>
      <c r="E158" s="175" t="s">
        <v>212</v>
      </c>
      <c r="F158" s="166" t="s">
        <v>48</v>
      </c>
      <c r="G158" s="167"/>
      <c r="H158" s="168"/>
      <c r="I158" s="168"/>
      <c r="J158" s="45"/>
      <c r="K158" s="29"/>
      <c r="T158" s="30"/>
    </row>
    <row r="159" spans="1:20" s="45" customFormat="1" ht="13.2" x14ac:dyDescent="0.3">
      <c r="A159" s="175" t="s">
        <v>30</v>
      </c>
      <c r="B159" s="39">
        <v>36</v>
      </c>
      <c r="C159" s="40" t="s">
        <v>213</v>
      </c>
      <c r="D159" s="176"/>
      <c r="E159" s="42" t="s">
        <v>214</v>
      </c>
      <c r="F159" s="177" t="s">
        <v>33</v>
      </c>
      <c r="G159" s="178">
        <v>1</v>
      </c>
      <c r="H159" s="179"/>
      <c r="I159" s="179">
        <f>ROUND(G159*H159,2)</f>
        <v>0</v>
      </c>
      <c r="K159" s="46"/>
      <c r="T159" s="47"/>
    </row>
    <row r="160" spans="1:20" s="28" customFormat="1" ht="26.4" x14ac:dyDescent="0.3">
      <c r="A160" s="180" t="s">
        <v>34</v>
      </c>
      <c r="B160" s="181"/>
      <c r="C160" s="182"/>
      <c r="D160" s="183"/>
      <c r="E160" s="42" t="s">
        <v>215</v>
      </c>
      <c r="F160" s="184"/>
      <c r="G160" s="185"/>
      <c r="H160" s="186"/>
      <c r="I160" s="186"/>
      <c r="J160" s="45"/>
      <c r="K160" s="29"/>
      <c r="T160" s="30"/>
    </row>
    <row r="161" spans="1:20" s="28" customFormat="1" ht="52.8" x14ac:dyDescent="0.3">
      <c r="A161" s="187" t="s">
        <v>35</v>
      </c>
      <c r="B161" s="188"/>
      <c r="C161" s="189"/>
      <c r="D161" s="190"/>
      <c r="E161" s="191" t="s">
        <v>63</v>
      </c>
      <c r="F161" s="192"/>
      <c r="G161" s="193"/>
      <c r="H161" s="194"/>
      <c r="I161" s="194"/>
      <c r="J161" s="45"/>
      <c r="K161" s="29"/>
      <c r="T161" s="30"/>
    </row>
    <row r="162" spans="1:20" s="28" customFormat="1" ht="26.4" x14ac:dyDescent="0.3">
      <c r="A162" s="195" t="s">
        <v>37</v>
      </c>
      <c r="B162" s="196"/>
      <c r="C162" s="197"/>
      <c r="D162" s="198"/>
      <c r="E162" s="42" t="s">
        <v>216</v>
      </c>
      <c r="F162" s="199"/>
      <c r="G162" s="200"/>
      <c r="H162" s="201"/>
      <c r="I162" s="201"/>
      <c r="J162" s="45"/>
      <c r="K162" s="29"/>
      <c r="T162" s="30"/>
    </row>
    <row r="163" spans="1:20" s="45" customFormat="1" ht="13.2" x14ac:dyDescent="0.3">
      <c r="A163" s="175" t="s">
        <v>30</v>
      </c>
      <c r="B163" s="78">
        <v>37</v>
      </c>
      <c r="C163" s="79" t="s">
        <v>217</v>
      </c>
      <c r="D163" s="139"/>
      <c r="E163" s="38" t="s">
        <v>218</v>
      </c>
      <c r="F163" s="140" t="s">
        <v>106</v>
      </c>
      <c r="G163" s="141">
        <v>1.67</v>
      </c>
      <c r="H163" s="142"/>
      <c r="I163" s="142">
        <f>ROUND(G163*H163,2)</f>
        <v>0</v>
      </c>
      <c r="K163" s="46"/>
      <c r="T163" s="47"/>
    </row>
    <row r="164" spans="1:20" s="28" customFormat="1" ht="13.2" x14ac:dyDescent="0.3">
      <c r="A164" s="180" t="s">
        <v>34</v>
      </c>
      <c r="B164" s="99"/>
      <c r="C164" s="100"/>
      <c r="D164" s="204"/>
      <c r="E164" s="38" t="s">
        <v>219</v>
      </c>
      <c r="F164" s="205"/>
      <c r="G164" s="206"/>
      <c r="H164" s="207"/>
      <c r="I164" s="207"/>
      <c r="J164" s="45"/>
      <c r="K164" s="29"/>
      <c r="T164" s="30"/>
    </row>
    <row r="165" spans="1:20" s="28" customFormat="1" ht="52.8" x14ac:dyDescent="0.3">
      <c r="A165" s="187" t="s">
        <v>35</v>
      </c>
      <c r="B165" s="107"/>
      <c r="C165" s="108"/>
      <c r="D165" s="156"/>
      <c r="E165" s="102" t="s">
        <v>220</v>
      </c>
      <c r="F165" s="157"/>
      <c r="G165" s="158"/>
      <c r="H165" s="159"/>
      <c r="I165" s="159"/>
      <c r="J165" s="45"/>
      <c r="K165" s="29"/>
      <c r="T165" s="30"/>
    </row>
    <row r="166" spans="1:20" s="28" customFormat="1" ht="12.75" customHeight="1" x14ac:dyDescent="0.3">
      <c r="A166" s="195" t="s">
        <v>37</v>
      </c>
      <c r="B166" s="162"/>
      <c r="C166" s="163"/>
      <c r="D166" s="164"/>
      <c r="E166" s="175" t="s">
        <v>221</v>
      </c>
      <c r="F166" s="166" t="s">
        <v>48</v>
      </c>
      <c r="G166" s="167"/>
      <c r="H166" s="168"/>
      <c r="I166" s="168"/>
      <c r="J166" s="45"/>
      <c r="K166" s="29"/>
      <c r="T166" s="30"/>
    </row>
    <row r="167" spans="1:20" s="45" customFormat="1" ht="13.2" x14ac:dyDescent="0.3">
      <c r="A167" s="175" t="s">
        <v>30</v>
      </c>
      <c r="B167" s="78">
        <v>38</v>
      </c>
      <c r="C167" s="79" t="s">
        <v>222</v>
      </c>
      <c r="D167" s="139"/>
      <c r="E167" s="38" t="s">
        <v>223</v>
      </c>
      <c r="F167" s="140" t="s">
        <v>72</v>
      </c>
      <c r="G167" s="141">
        <v>1</v>
      </c>
      <c r="H167" s="142"/>
      <c r="I167" s="142">
        <f>ROUND(G167*H167,2)</f>
        <v>0</v>
      </c>
      <c r="K167" s="46"/>
      <c r="T167" s="47"/>
    </row>
    <row r="168" spans="1:20" s="28" customFormat="1" ht="13.2" x14ac:dyDescent="0.3">
      <c r="A168" s="180" t="s">
        <v>34</v>
      </c>
      <c r="B168" s="99"/>
      <c r="C168" s="100"/>
      <c r="D168" s="204"/>
      <c r="E168" s="38" t="s">
        <v>224</v>
      </c>
      <c r="F168" s="205"/>
      <c r="G168" s="206"/>
      <c r="H168" s="207"/>
      <c r="I168" s="207"/>
      <c r="J168" s="45"/>
      <c r="K168" s="29"/>
      <c r="T168" s="30"/>
    </row>
    <row r="169" spans="1:20" s="28" customFormat="1" ht="52.8" x14ac:dyDescent="0.3">
      <c r="A169" s="187" t="s">
        <v>35</v>
      </c>
      <c r="B169" s="107"/>
      <c r="C169" s="108"/>
      <c r="D169" s="156"/>
      <c r="E169" s="102" t="s">
        <v>225</v>
      </c>
      <c r="F169" s="157"/>
      <c r="G169" s="158"/>
      <c r="H169" s="159"/>
      <c r="I169" s="159"/>
      <c r="J169" s="45"/>
      <c r="K169" s="29"/>
      <c r="T169" s="30"/>
    </row>
    <row r="170" spans="1:20" s="28" customFormat="1" ht="12.75" customHeight="1" x14ac:dyDescent="0.3">
      <c r="A170" s="195" t="s">
        <v>37</v>
      </c>
      <c r="B170" s="162"/>
      <c r="C170" s="163"/>
      <c r="D170" s="164"/>
      <c r="E170" s="175" t="s">
        <v>226</v>
      </c>
      <c r="F170" s="166" t="s">
        <v>48</v>
      </c>
      <c r="G170" s="167"/>
      <c r="H170" s="168"/>
      <c r="I170" s="168"/>
      <c r="J170" s="45"/>
      <c r="K170" s="29"/>
      <c r="T170" s="30"/>
    </row>
    <row r="171" spans="1:20" s="45" customFormat="1" ht="13.2" x14ac:dyDescent="0.3">
      <c r="A171" s="175" t="s">
        <v>30</v>
      </c>
      <c r="B171" s="78">
        <v>39</v>
      </c>
      <c r="C171" s="79" t="s">
        <v>227</v>
      </c>
      <c r="D171" s="139"/>
      <c r="E171" s="38" t="s">
        <v>228</v>
      </c>
      <c r="F171" s="140" t="s">
        <v>131</v>
      </c>
      <c r="G171" s="141">
        <v>18</v>
      </c>
      <c r="H171" s="142"/>
      <c r="I171" s="142">
        <f>ROUND(G171*H171,2)</f>
        <v>0</v>
      </c>
      <c r="K171" s="46"/>
      <c r="T171" s="47"/>
    </row>
    <row r="172" spans="1:20" s="28" customFormat="1" ht="26.4" x14ac:dyDescent="0.3">
      <c r="A172" s="180" t="s">
        <v>34</v>
      </c>
      <c r="B172" s="99"/>
      <c r="C172" s="100"/>
      <c r="D172" s="204"/>
      <c r="E172" s="38" t="s">
        <v>229</v>
      </c>
      <c r="F172" s="205"/>
      <c r="G172" s="206"/>
      <c r="H172" s="207"/>
      <c r="I172" s="207"/>
      <c r="J172" s="45"/>
      <c r="K172" s="29"/>
      <c r="T172" s="30"/>
    </row>
    <row r="173" spans="1:20" s="28" customFormat="1" ht="52.8" x14ac:dyDescent="0.3">
      <c r="A173" s="187" t="s">
        <v>35</v>
      </c>
      <c r="B173" s="107"/>
      <c r="C173" s="108"/>
      <c r="D173" s="156"/>
      <c r="E173" s="102" t="s">
        <v>230</v>
      </c>
      <c r="F173" s="157"/>
      <c r="G173" s="158"/>
      <c r="H173" s="159"/>
      <c r="I173" s="159"/>
      <c r="J173" s="45"/>
      <c r="K173" s="29"/>
      <c r="T173" s="30"/>
    </row>
    <row r="174" spans="1:20" s="28" customFormat="1" ht="12.75" customHeight="1" x14ac:dyDescent="0.3">
      <c r="A174" s="195" t="s">
        <v>37</v>
      </c>
      <c r="B174" s="162"/>
      <c r="C174" s="163"/>
      <c r="D174" s="164"/>
      <c r="E174" s="175" t="s">
        <v>231</v>
      </c>
      <c r="F174" s="166" t="s">
        <v>48</v>
      </c>
      <c r="G174" s="167"/>
      <c r="H174" s="168"/>
      <c r="I174" s="168"/>
      <c r="J174" s="45"/>
      <c r="K174" s="29"/>
      <c r="T174" s="30"/>
    </row>
    <row r="175" spans="1:20" s="45" customFormat="1" ht="13.2" x14ac:dyDescent="0.3">
      <c r="A175" s="175" t="s">
        <v>30</v>
      </c>
      <c r="B175" s="78">
        <v>40</v>
      </c>
      <c r="C175" s="79" t="s">
        <v>232</v>
      </c>
      <c r="D175" s="139"/>
      <c r="E175" s="38" t="s">
        <v>233</v>
      </c>
      <c r="F175" s="140" t="s">
        <v>72</v>
      </c>
      <c r="G175" s="141">
        <v>200</v>
      </c>
      <c r="H175" s="142"/>
      <c r="I175" s="142">
        <f>ROUND(G175*H175,2)</f>
        <v>0</v>
      </c>
      <c r="K175" s="46"/>
      <c r="T175" s="47"/>
    </row>
    <row r="176" spans="1:20" s="28" customFormat="1" ht="13.2" x14ac:dyDescent="0.3">
      <c r="A176" s="180" t="s">
        <v>34</v>
      </c>
      <c r="B176" s="99"/>
      <c r="C176" s="100"/>
      <c r="D176" s="204"/>
      <c r="E176" s="38" t="s">
        <v>234</v>
      </c>
      <c r="F176" s="205"/>
      <c r="G176" s="206"/>
      <c r="H176" s="207"/>
      <c r="I176" s="207"/>
      <c r="J176" s="45"/>
      <c r="K176" s="29"/>
      <c r="T176" s="30"/>
    </row>
    <row r="177" spans="1:20" s="28" customFormat="1" ht="52.8" x14ac:dyDescent="0.3">
      <c r="A177" s="187" t="s">
        <v>35</v>
      </c>
      <c r="B177" s="107"/>
      <c r="C177" s="108"/>
      <c r="D177" s="156"/>
      <c r="E177" s="102" t="s">
        <v>235</v>
      </c>
      <c r="F177" s="157"/>
      <c r="G177" s="158"/>
      <c r="H177" s="159"/>
      <c r="I177" s="159"/>
      <c r="J177" s="45"/>
      <c r="K177" s="29"/>
      <c r="T177" s="30"/>
    </row>
    <row r="178" spans="1:20" s="28" customFormat="1" ht="12.75" customHeight="1" x14ac:dyDescent="0.3">
      <c r="A178" s="195" t="s">
        <v>37</v>
      </c>
      <c r="B178" s="162"/>
      <c r="C178" s="163"/>
      <c r="D178" s="164"/>
      <c r="E178" s="175" t="s">
        <v>236</v>
      </c>
      <c r="F178" s="166" t="s">
        <v>48</v>
      </c>
      <c r="G178" s="167"/>
      <c r="H178" s="168"/>
      <c r="I178" s="168"/>
      <c r="J178" s="45"/>
      <c r="K178" s="29"/>
      <c r="T178" s="30"/>
    </row>
    <row r="179" spans="1:20" s="45" customFormat="1" ht="13.2" x14ac:dyDescent="0.3">
      <c r="A179" s="175" t="s">
        <v>30</v>
      </c>
      <c r="B179" s="78">
        <v>41</v>
      </c>
      <c r="C179" s="79" t="s">
        <v>237</v>
      </c>
      <c r="D179" s="139"/>
      <c r="E179" s="38" t="s">
        <v>238</v>
      </c>
      <c r="F179" s="140" t="s">
        <v>72</v>
      </c>
      <c r="G179" s="141">
        <v>75</v>
      </c>
      <c r="H179" s="142"/>
      <c r="I179" s="142">
        <f>ROUND(G179*H179,2)</f>
        <v>0</v>
      </c>
      <c r="K179" s="46"/>
      <c r="T179" s="47"/>
    </row>
    <row r="180" spans="1:20" s="28" customFormat="1" ht="13.2" x14ac:dyDescent="0.3">
      <c r="A180" s="180" t="s">
        <v>34</v>
      </c>
      <c r="B180" s="99"/>
      <c r="C180" s="100"/>
      <c r="D180" s="204"/>
      <c r="E180" s="38"/>
      <c r="F180" s="205"/>
      <c r="G180" s="206"/>
      <c r="H180" s="207"/>
      <c r="I180" s="207"/>
      <c r="J180" s="45"/>
      <c r="K180" s="29"/>
      <c r="T180" s="30"/>
    </row>
    <row r="181" spans="1:20" s="28" customFormat="1" ht="52.8" x14ac:dyDescent="0.3">
      <c r="A181" s="187" t="s">
        <v>35</v>
      </c>
      <c r="B181" s="107"/>
      <c r="C181" s="108"/>
      <c r="D181" s="156"/>
      <c r="E181" s="102" t="s">
        <v>239</v>
      </c>
      <c r="F181" s="157"/>
      <c r="G181" s="158"/>
      <c r="H181" s="159"/>
      <c r="I181" s="159"/>
      <c r="J181" s="45"/>
      <c r="K181" s="29"/>
      <c r="T181" s="30"/>
    </row>
    <row r="182" spans="1:20" s="28" customFormat="1" ht="12.75" customHeight="1" x14ac:dyDescent="0.3">
      <c r="A182" s="195" t="s">
        <v>37</v>
      </c>
      <c r="B182" s="162"/>
      <c r="C182" s="163"/>
      <c r="D182" s="164"/>
      <c r="E182" s="175" t="s">
        <v>236</v>
      </c>
      <c r="F182" s="166" t="s">
        <v>48</v>
      </c>
      <c r="G182" s="167"/>
      <c r="H182" s="168"/>
      <c r="I182" s="168"/>
      <c r="J182" s="45"/>
      <c r="K182" s="29"/>
      <c r="T182" s="30"/>
    </row>
    <row r="183" spans="1:20" s="45" customFormat="1" ht="13.2" x14ac:dyDescent="0.3">
      <c r="A183" s="175" t="s">
        <v>30</v>
      </c>
      <c r="B183" s="78">
        <v>42</v>
      </c>
      <c r="C183" s="79" t="s">
        <v>240</v>
      </c>
      <c r="D183" s="139"/>
      <c r="E183" s="38" t="s">
        <v>241</v>
      </c>
      <c r="F183" s="140" t="s">
        <v>72</v>
      </c>
      <c r="G183" s="141">
        <v>20</v>
      </c>
      <c r="H183" s="142"/>
      <c r="I183" s="142">
        <f>ROUND(G183*H183,2)</f>
        <v>0</v>
      </c>
      <c r="K183" s="169"/>
      <c r="T183" s="47"/>
    </row>
    <row r="184" spans="1:20" s="28" customFormat="1" ht="13.2" x14ac:dyDescent="0.3">
      <c r="A184" s="180" t="s">
        <v>34</v>
      </c>
      <c r="B184" s="99"/>
      <c r="C184" s="100"/>
      <c r="D184" s="204"/>
      <c r="E184" s="227" t="s">
        <v>242</v>
      </c>
      <c r="F184" s="205"/>
      <c r="G184" s="206"/>
      <c r="H184" s="207"/>
      <c r="I184" s="207"/>
      <c r="J184" s="45"/>
      <c r="K184" s="29"/>
      <c r="T184" s="30"/>
    </row>
    <row r="185" spans="1:20" s="28" customFormat="1" ht="52.8" x14ac:dyDescent="0.3">
      <c r="A185" s="187" t="s">
        <v>35</v>
      </c>
      <c r="B185" s="107"/>
      <c r="C185" s="108"/>
      <c r="D185" s="156"/>
      <c r="E185" s="121" t="s">
        <v>198</v>
      </c>
      <c r="F185" s="157"/>
      <c r="G185" s="158"/>
      <c r="H185" s="159"/>
      <c r="I185" s="159"/>
      <c r="J185" s="45"/>
      <c r="K185" s="29"/>
      <c r="T185" s="30"/>
    </row>
    <row r="186" spans="1:20" s="28" customFormat="1" ht="12.75" customHeight="1" x14ac:dyDescent="0.3">
      <c r="A186" s="195" t="s">
        <v>37</v>
      </c>
      <c r="B186" s="162"/>
      <c r="C186" s="163"/>
      <c r="D186" s="164"/>
      <c r="E186" s="228" t="s">
        <v>236</v>
      </c>
      <c r="F186" s="166" t="s">
        <v>48</v>
      </c>
      <c r="G186" s="167"/>
      <c r="H186" s="168"/>
      <c r="I186" s="168"/>
      <c r="J186" s="45"/>
      <c r="K186" s="29"/>
      <c r="T186" s="30"/>
    </row>
    <row r="187" spans="1:20" s="45" customFormat="1" ht="13.2" x14ac:dyDescent="0.3">
      <c r="A187" s="154" t="s">
        <v>30</v>
      </c>
      <c r="B187" s="78">
        <v>43</v>
      </c>
      <c r="C187" s="79" t="s">
        <v>243</v>
      </c>
      <c r="D187" s="139"/>
      <c r="E187" s="139" t="s">
        <v>244</v>
      </c>
      <c r="F187" s="140" t="s">
        <v>245</v>
      </c>
      <c r="G187" s="141">
        <v>476</v>
      </c>
      <c r="H187" s="142"/>
      <c r="I187" s="142">
        <f>ROUND(G187*H187,2)</f>
        <v>0</v>
      </c>
      <c r="K187" s="46"/>
      <c r="T187" s="47"/>
    </row>
    <row r="188" spans="1:20" s="28" customFormat="1" ht="52.8" x14ac:dyDescent="0.3">
      <c r="A188" s="155" t="s">
        <v>34</v>
      </c>
      <c r="B188" s="107"/>
      <c r="C188" s="108"/>
      <c r="D188" s="156"/>
      <c r="E188" s="139" t="s">
        <v>246</v>
      </c>
      <c r="F188" s="157"/>
      <c r="G188" s="158"/>
      <c r="H188" s="159"/>
      <c r="I188" s="159"/>
      <c r="J188" s="45"/>
      <c r="K188" s="29"/>
      <c r="T188" s="30"/>
    </row>
    <row r="189" spans="1:20" s="28" customFormat="1" ht="52.8" x14ac:dyDescent="0.3">
      <c r="A189" s="155" t="s">
        <v>35</v>
      </c>
      <c r="B189" s="107"/>
      <c r="C189" s="108"/>
      <c r="D189" s="156"/>
      <c r="E189" s="160" t="s">
        <v>247</v>
      </c>
      <c r="F189" s="157"/>
      <c r="G189" s="158"/>
      <c r="H189" s="159"/>
      <c r="I189" s="159"/>
      <c r="J189" s="45"/>
      <c r="K189" s="29"/>
      <c r="T189" s="30"/>
    </row>
    <row r="190" spans="1:20" s="28" customFormat="1" ht="12.75" customHeight="1" x14ac:dyDescent="0.3">
      <c r="A190" s="161" t="s">
        <v>37</v>
      </c>
      <c r="B190" s="162"/>
      <c r="C190" s="163"/>
      <c r="D190" s="164"/>
      <c r="E190" s="165" t="s">
        <v>248</v>
      </c>
      <c r="F190" s="166" t="s">
        <v>48</v>
      </c>
      <c r="G190" s="167"/>
      <c r="H190" s="168"/>
      <c r="I190" s="168"/>
      <c r="J190" s="45"/>
      <c r="K190" s="29"/>
      <c r="T190" s="30"/>
    </row>
    <row r="191" spans="1:20" s="45" customFormat="1" ht="13.2" x14ac:dyDescent="0.3">
      <c r="A191" s="154" t="s">
        <v>30</v>
      </c>
      <c r="B191" s="78">
        <v>44</v>
      </c>
      <c r="C191" s="79" t="s">
        <v>249</v>
      </c>
      <c r="D191" s="139"/>
      <c r="E191" s="139" t="s">
        <v>250</v>
      </c>
      <c r="F191" s="140" t="s">
        <v>72</v>
      </c>
      <c r="G191" s="141">
        <v>396</v>
      </c>
      <c r="H191" s="142"/>
      <c r="I191" s="142">
        <f>ROUND(G191*H191,2)</f>
        <v>0</v>
      </c>
      <c r="K191" s="46"/>
      <c r="T191" s="47"/>
    </row>
    <row r="192" spans="1:20" s="28" customFormat="1" ht="13.2" x14ac:dyDescent="0.3">
      <c r="A192" s="203" t="s">
        <v>34</v>
      </c>
      <c r="B192" s="99"/>
      <c r="C192" s="100"/>
      <c r="D192" s="204"/>
      <c r="E192" s="139" t="s">
        <v>251</v>
      </c>
      <c r="F192" s="205"/>
      <c r="G192" s="206"/>
      <c r="H192" s="207"/>
      <c r="I192" s="207"/>
      <c r="J192" s="45"/>
      <c r="K192" s="29"/>
      <c r="T192" s="30"/>
    </row>
    <row r="193" spans="1:20" s="28" customFormat="1" ht="52.8" x14ac:dyDescent="0.3">
      <c r="A193" s="155" t="s">
        <v>35</v>
      </c>
      <c r="B193" s="107"/>
      <c r="C193" s="108"/>
      <c r="D193" s="156"/>
      <c r="E193" s="160" t="s">
        <v>252</v>
      </c>
      <c r="F193" s="157"/>
      <c r="G193" s="158"/>
      <c r="H193" s="159"/>
      <c r="I193" s="159"/>
      <c r="J193" s="45"/>
      <c r="K193" s="29"/>
      <c r="T193" s="30"/>
    </row>
    <row r="194" spans="1:20" s="28" customFormat="1" ht="12.75" customHeight="1" x14ac:dyDescent="0.3">
      <c r="A194" s="161" t="s">
        <v>37</v>
      </c>
      <c r="B194" s="162"/>
      <c r="C194" s="163"/>
      <c r="D194" s="164"/>
      <c r="E194" s="165" t="s">
        <v>248</v>
      </c>
      <c r="F194" s="166" t="s">
        <v>48</v>
      </c>
      <c r="G194" s="167"/>
      <c r="H194" s="168"/>
      <c r="I194" s="168"/>
      <c r="J194" s="45"/>
      <c r="K194" s="29"/>
      <c r="T194" s="30"/>
    </row>
    <row r="195" spans="1:20" s="45" customFormat="1" ht="13.2" x14ac:dyDescent="0.3">
      <c r="A195" s="154" t="s">
        <v>30</v>
      </c>
      <c r="B195" s="78">
        <v>45</v>
      </c>
      <c r="C195" s="79" t="s">
        <v>253</v>
      </c>
      <c r="D195" s="139"/>
      <c r="E195" s="139" t="s">
        <v>254</v>
      </c>
      <c r="F195" s="140" t="s">
        <v>78</v>
      </c>
      <c r="G195" s="141">
        <v>1.375</v>
      </c>
      <c r="H195" s="142"/>
      <c r="I195" s="142">
        <f>ROUND(G195*H195,2)</f>
        <v>0</v>
      </c>
      <c r="K195" s="46"/>
      <c r="T195" s="47"/>
    </row>
    <row r="196" spans="1:20" s="28" customFormat="1" ht="26.4" x14ac:dyDescent="0.3">
      <c r="A196" s="203" t="s">
        <v>34</v>
      </c>
      <c r="B196" s="99"/>
      <c r="C196" s="100"/>
      <c r="D196" s="204"/>
      <c r="E196" s="139" t="s">
        <v>255</v>
      </c>
      <c r="F196" s="205"/>
      <c r="G196" s="206"/>
      <c r="H196" s="207"/>
      <c r="I196" s="207"/>
      <c r="J196" s="45"/>
      <c r="K196" s="29"/>
      <c r="T196" s="30"/>
    </row>
    <row r="197" spans="1:20" s="28" customFormat="1" ht="52.8" x14ac:dyDescent="0.3">
      <c r="A197" s="155" t="s">
        <v>35</v>
      </c>
      <c r="B197" s="107"/>
      <c r="C197" s="108"/>
      <c r="D197" s="156"/>
      <c r="E197" s="160" t="s">
        <v>256</v>
      </c>
      <c r="F197" s="157"/>
      <c r="G197" s="158"/>
      <c r="H197" s="159"/>
      <c r="I197" s="159"/>
      <c r="J197" s="45"/>
      <c r="K197" s="29"/>
      <c r="T197" s="30"/>
    </row>
    <row r="198" spans="1:20" s="28" customFormat="1" ht="12.75" customHeight="1" x14ac:dyDescent="0.3">
      <c r="A198" s="161" t="s">
        <v>37</v>
      </c>
      <c r="B198" s="162"/>
      <c r="C198" s="163"/>
      <c r="D198" s="164"/>
      <c r="E198" s="165" t="s">
        <v>257</v>
      </c>
      <c r="F198" s="166" t="s">
        <v>48</v>
      </c>
      <c r="G198" s="167"/>
      <c r="H198" s="168"/>
      <c r="I198" s="168"/>
      <c r="J198" s="45"/>
      <c r="K198" s="29"/>
      <c r="T198" s="30"/>
    </row>
    <row r="199" spans="1:20" s="45" customFormat="1" ht="13.2" x14ac:dyDescent="0.3">
      <c r="A199" s="154" t="s">
        <v>30</v>
      </c>
      <c r="B199" s="78">
        <v>46</v>
      </c>
      <c r="C199" s="79" t="s">
        <v>258</v>
      </c>
      <c r="D199" s="139"/>
      <c r="E199" s="139" t="s">
        <v>259</v>
      </c>
      <c r="F199" s="140" t="s">
        <v>78</v>
      </c>
      <c r="G199" s="141">
        <v>8.6300000000000008</v>
      </c>
      <c r="H199" s="142"/>
      <c r="I199" s="142">
        <f>ROUND(G199*H199,2)</f>
        <v>0</v>
      </c>
      <c r="K199" s="46"/>
      <c r="T199" s="47"/>
    </row>
    <row r="200" spans="1:20" s="28" customFormat="1" ht="118.8" x14ac:dyDescent="0.3">
      <c r="A200" s="155" t="s">
        <v>34</v>
      </c>
      <c r="B200" s="107"/>
      <c r="C200" s="108"/>
      <c r="D200" s="156"/>
      <c r="E200" s="139" t="s">
        <v>260</v>
      </c>
      <c r="F200" s="157"/>
      <c r="G200" s="158"/>
      <c r="H200" s="159"/>
      <c r="I200" s="159"/>
      <c r="J200" s="45"/>
      <c r="K200" s="29"/>
      <c r="T200" s="30"/>
    </row>
    <row r="201" spans="1:20" s="28" customFormat="1" ht="79.2" x14ac:dyDescent="0.3">
      <c r="A201" s="155" t="s">
        <v>35</v>
      </c>
      <c r="B201" s="107"/>
      <c r="C201" s="108"/>
      <c r="D201" s="156"/>
      <c r="E201" s="160" t="s">
        <v>261</v>
      </c>
      <c r="F201" s="157"/>
      <c r="G201" s="158"/>
      <c r="H201" s="159"/>
      <c r="I201" s="159"/>
      <c r="J201" s="45"/>
      <c r="K201" s="29"/>
      <c r="T201" s="30"/>
    </row>
    <row r="202" spans="1:20" s="28" customFormat="1" ht="12.75" customHeight="1" x14ac:dyDescent="0.3">
      <c r="A202" s="161" t="s">
        <v>37</v>
      </c>
      <c r="B202" s="162"/>
      <c r="C202" s="163"/>
      <c r="D202" s="164"/>
      <c r="E202" s="165" t="s">
        <v>257</v>
      </c>
      <c r="F202" s="166" t="s">
        <v>48</v>
      </c>
      <c r="G202" s="167"/>
      <c r="H202" s="168"/>
      <c r="I202" s="168"/>
      <c r="J202" s="45"/>
      <c r="K202" s="29"/>
      <c r="T202" s="30"/>
    </row>
    <row r="203" spans="1:20" s="45" customFormat="1" ht="13.2" x14ac:dyDescent="0.3">
      <c r="A203" s="154" t="s">
        <v>30</v>
      </c>
      <c r="B203" s="78">
        <v>47</v>
      </c>
      <c r="C203" s="79" t="s">
        <v>262</v>
      </c>
      <c r="D203" s="139"/>
      <c r="E203" s="139" t="s">
        <v>263</v>
      </c>
      <c r="F203" s="140" t="s">
        <v>264</v>
      </c>
      <c r="G203" s="141">
        <v>215.74</v>
      </c>
      <c r="H203" s="142"/>
      <c r="I203" s="142">
        <f>ROUND(G203*H203,2)</f>
        <v>0</v>
      </c>
      <c r="K203" s="46"/>
      <c r="T203" s="47"/>
    </row>
    <row r="204" spans="1:20" s="28" customFormat="1" ht="13.2" x14ac:dyDescent="0.3">
      <c r="A204" s="155" t="s">
        <v>34</v>
      </c>
      <c r="B204" s="107"/>
      <c r="C204" s="108"/>
      <c r="D204" s="156"/>
      <c r="E204" s="139" t="s">
        <v>265</v>
      </c>
      <c r="F204" s="157"/>
      <c r="G204" s="158"/>
      <c r="H204" s="159"/>
      <c r="I204" s="159"/>
      <c r="J204" s="45"/>
      <c r="K204" s="29"/>
      <c r="T204" s="30"/>
    </row>
    <row r="205" spans="1:20" s="28" customFormat="1" ht="79.2" x14ac:dyDescent="0.3">
      <c r="A205" s="155" t="s">
        <v>35</v>
      </c>
      <c r="B205" s="107"/>
      <c r="C205" s="108"/>
      <c r="D205" s="156"/>
      <c r="E205" s="160" t="s">
        <v>266</v>
      </c>
      <c r="F205" s="157"/>
      <c r="G205" s="158"/>
      <c r="H205" s="159"/>
      <c r="I205" s="159"/>
      <c r="J205" s="45"/>
      <c r="K205" s="29"/>
      <c r="T205" s="30"/>
    </row>
    <row r="206" spans="1:20" s="28" customFormat="1" ht="12.75" customHeight="1" x14ac:dyDescent="0.3">
      <c r="A206" s="161" t="s">
        <v>37</v>
      </c>
      <c r="B206" s="162"/>
      <c r="C206" s="163"/>
      <c r="D206" s="164"/>
      <c r="E206" s="165" t="s">
        <v>267</v>
      </c>
      <c r="F206" s="166" t="s">
        <v>48</v>
      </c>
      <c r="G206" s="167"/>
      <c r="H206" s="168"/>
      <c r="I206" s="168"/>
      <c r="J206" s="45"/>
      <c r="K206" s="29"/>
      <c r="T206" s="30"/>
    </row>
    <row r="207" spans="1:20" s="45" customFormat="1" ht="13.2" x14ac:dyDescent="0.3">
      <c r="A207" s="154" t="s">
        <v>30</v>
      </c>
      <c r="B207" s="78">
        <v>48</v>
      </c>
      <c r="C207" s="79" t="s">
        <v>268</v>
      </c>
      <c r="D207" s="139"/>
      <c r="E207" s="139" t="s">
        <v>269</v>
      </c>
      <c r="F207" s="140" t="s">
        <v>106</v>
      </c>
      <c r="G207" s="141">
        <v>50.5</v>
      </c>
      <c r="H207" s="142"/>
      <c r="I207" s="142">
        <f>ROUND(G207*H207,2)</f>
        <v>0</v>
      </c>
      <c r="K207" s="46"/>
      <c r="T207" s="47"/>
    </row>
    <row r="208" spans="1:20" s="28" customFormat="1" ht="13.2" x14ac:dyDescent="0.3">
      <c r="A208" s="203" t="s">
        <v>34</v>
      </c>
      <c r="B208" s="99"/>
      <c r="C208" s="100"/>
      <c r="D208" s="204"/>
      <c r="E208" s="139" t="s">
        <v>270</v>
      </c>
      <c r="F208" s="205"/>
      <c r="G208" s="206"/>
      <c r="H208" s="207"/>
      <c r="I208" s="207"/>
      <c r="J208" s="45"/>
      <c r="K208" s="29"/>
      <c r="T208" s="30"/>
    </row>
    <row r="209" spans="1:20" s="28" customFormat="1" ht="52.8" x14ac:dyDescent="0.3">
      <c r="A209" s="155" t="s">
        <v>35</v>
      </c>
      <c r="B209" s="107"/>
      <c r="C209" s="108"/>
      <c r="D209" s="156"/>
      <c r="E209" s="160" t="s">
        <v>271</v>
      </c>
      <c r="F209" s="157"/>
      <c r="G209" s="158"/>
      <c r="H209" s="159"/>
      <c r="I209" s="159"/>
      <c r="J209" s="45"/>
      <c r="K209" s="29"/>
      <c r="T209" s="30"/>
    </row>
    <row r="210" spans="1:20" s="28" customFormat="1" ht="12.75" customHeight="1" x14ac:dyDescent="0.3">
      <c r="A210" s="161" t="s">
        <v>37</v>
      </c>
      <c r="B210" s="162"/>
      <c r="C210" s="163"/>
      <c r="D210" s="164"/>
      <c r="E210" s="165" t="s">
        <v>272</v>
      </c>
      <c r="F210" s="166" t="s">
        <v>48</v>
      </c>
      <c r="G210" s="167"/>
      <c r="H210" s="168"/>
      <c r="I210" s="168"/>
      <c r="J210" s="45"/>
      <c r="K210" s="29"/>
      <c r="T210" s="30"/>
    </row>
    <row r="211" spans="1:20" s="45" customFormat="1" ht="13.2" x14ac:dyDescent="0.3">
      <c r="A211" s="154" t="s">
        <v>30</v>
      </c>
      <c r="B211" s="78">
        <v>49</v>
      </c>
      <c r="C211" s="79" t="s">
        <v>273</v>
      </c>
      <c r="D211" s="139"/>
      <c r="E211" s="139" t="s">
        <v>274</v>
      </c>
      <c r="F211" s="140" t="s">
        <v>72</v>
      </c>
      <c r="G211" s="141">
        <v>35.28</v>
      </c>
      <c r="H211" s="142"/>
      <c r="I211" s="142">
        <f>ROUND(G211*H211,2)</f>
        <v>0</v>
      </c>
      <c r="K211" s="46"/>
      <c r="T211" s="47"/>
    </row>
    <row r="212" spans="1:20" s="28" customFormat="1" ht="52.8" x14ac:dyDescent="0.3">
      <c r="A212" s="155" t="s">
        <v>34</v>
      </c>
      <c r="B212" s="107"/>
      <c r="C212" s="108"/>
      <c r="D212" s="156"/>
      <c r="E212" s="139" t="s">
        <v>275</v>
      </c>
      <c r="F212" s="157"/>
      <c r="G212" s="158"/>
      <c r="H212" s="159"/>
      <c r="I212" s="159"/>
      <c r="J212" s="45"/>
      <c r="K212" s="29"/>
      <c r="T212" s="30"/>
    </row>
    <row r="213" spans="1:20" s="28" customFormat="1" ht="52.8" x14ac:dyDescent="0.3">
      <c r="A213" s="155" t="s">
        <v>35</v>
      </c>
      <c r="B213" s="107"/>
      <c r="C213" s="108"/>
      <c r="D213" s="156"/>
      <c r="E213" s="160" t="s">
        <v>276</v>
      </c>
      <c r="F213" s="157"/>
      <c r="G213" s="158"/>
      <c r="H213" s="159"/>
      <c r="I213" s="159"/>
      <c r="J213" s="45"/>
      <c r="K213" s="29"/>
      <c r="T213" s="30"/>
    </row>
    <row r="214" spans="1:20" s="28" customFormat="1" ht="12.75" customHeight="1" x14ac:dyDescent="0.3">
      <c r="A214" s="155" t="s">
        <v>37</v>
      </c>
      <c r="B214" s="170"/>
      <c r="C214" s="171"/>
      <c r="D214" s="172"/>
      <c r="E214" s="165" t="s">
        <v>277</v>
      </c>
      <c r="F214" s="174" t="s">
        <v>48</v>
      </c>
      <c r="G214" s="158"/>
      <c r="H214" s="159"/>
      <c r="I214" s="159"/>
      <c r="J214" s="45"/>
      <c r="K214" s="29"/>
      <c r="T214" s="30"/>
    </row>
  </sheetData>
  <dataConsolidate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01_R</vt:lpstr>
      <vt:lpstr>'SO 01_R'!Oblast_tisku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Chaloupka Martin Ing.</dc:creator>
  <cp:lastModifiedBy>Libosvár Petr Ing.</cp:lastModifiedBy>
  <dcterms:created xsi:type="dcterms:W3CDTF">2019-06-25T13:55:46Z</dcterms:created>
  <dcterms:modified xsi:type="dcterms:W3CDTF">2020-02-26T10:37:48Z</dcterms:modified>
</cp:coreProperties>
</file>