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rientační systém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Orientační systém'!$C$120:$K$461</definedName>
    <definedName name="_xlnm.Print_Area" localSheetId="1">'01 - Orientační systém'!$C$4:$J$76,'01 - Orientační systém'!$C$82:$J$102,'01 - Orientační systém'!$C$108:$J$461</definedName>
    <definedName name="_xlnm._FilterDatabase" localSheetId="2" hidden="1">'VRN - Vedlejší rozpočtové...'!$C$117:$K$122</definedName>
    <definedName name="_xlnm.Print_Area" localSheetId="2">'VRN - Vedlejší rozpočtové...'!$C$4:$J$76,'VRN - Vedlejší rozpočtové...'!$C$82:$J$99,'VRN - Vedlejší rozpočtové...'!$C$105:$J$122</definedName>
    <definedName name="_xlnm.Print_Titles" localSheetId="0">'Rekapitulace stavby'!$92:$92</definedName>
    <definedName name="_xlnm.Print_Titles" localSheetId="1">'01 - Orientační systém'!$120:$120</definedName>
    <definedName name="_xlnm.Print_Titles" localSheetId="2">'VRN - Vedlejší rozpočtové...'!$117:$117</definedName>
  </definedNames>
  <calcPr fullCalcOnLoad="1"/>
</workbook>
</file>

<file path=xl/sharedStrings.xml><?xml version="1.0" encoding="utf-8"?>
<sst xmlns="http://schemas.openxmlformats.org/spreadsheetml/2006/main" count="3666" uniqueCount="335">
  <si>
    <t>Export Komplet</t>
  </si>
  <si>
    <t/>
  </si>
  <si>
    <t>2.0</t>
  </si>
  <si>
    <t>ZAMOK</t>
  </si>
  <si>
    <t>False</t>
  </si>
  <si>
    <t>{4a0bbc04-2e6d-4811-80be-e8383c1e8e4e}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</si>
  <si>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</si>
  <si>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</si>
  <si>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</si>
  <si>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</si>
  <si>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</si>
  <si>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</si>
  <si>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</si>
  <si>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</si>
  <si>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</si>
  <si>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</si>
  <si>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</si>
  <si>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Dodávka tabulí staničních orientačních systémů v obvodu OŘ Ústí nad Labem</t>
  </si>
  <si>
    <t>KSO:</t>
  </si>
  <si>
    <t>CC-CZ:</t>
  </si>
  <si>
    <t>Místo:</t>
  </si>
  <si>
    <t xml:space="preserve"> </t>
  </si>
  <si>
    <t>Datum:</t>
  </si>
  <si>
    <t>11. 2. 2021</t>
  </si>
  <si>
    <t>Zadavatel:</t>
  </si>
  <si>
    <t>IČ:</t>
  </si>
  <si>
    <t>70994234</t>
  </si>
  <si>
    <t>Správa železnic,s.o.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</si>
  <si>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</si>
  <si>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</si>
  <si>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</si>
  <si>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</si>
  <si>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</si>
  <si>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</si>
  <si>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</si>
  <si>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</si>
  <si>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</si>
  <si>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</si>
  <si>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</si>
  <si>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</si>
  <si>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</si>
  <si>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</si>
  <si>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</si>
  <si>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</si>
  <si>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</si>
  <si>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</si>
  <si>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</si>
  <si>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</si>
  <si>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</si>
  <si>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</si>
  <si>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</si>
  <si>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</si>
  <si>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</si>
  <si>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</si>
  <si>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</si>
  <si>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</si>
  <si>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</si>
  <si>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</si>
  <si>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</si>
  <si>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</si>
  <si>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</si>
  <si>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</si>
  <si>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</si>
  <si>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</si>
  <si>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</si>
  <si>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</si>
  <si>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</si>
  <si>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</si>
  <si>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</si>
  <si>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</si>
  <si>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</si>
  <si>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</si>
  <si>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</si>
  <si>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</si>
  <si>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</si>
  <si>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</si>
  <si>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</si>
  <si>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</si>
  <si>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</si>
  <si>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</si>
  <si>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</si>
  <si>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</si>
  <si>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Orientační systém</t>
  </si>
  <si>
    <t>STA</t>
  </si>
  <si>
    <t>1</t>
  </si>
  <si>
    <t>{8cfd1d4a-163e-4643-94c2-a1f362a344a4}</t>
  </si>
  <si>
    <t>2</t>
  </si>
  <si>
    <t>VRN</t>
  </si>
  <si>
    <t>Vedlejší rozpočtové náklady</t>
  </si>
  <si>
    <t>{72c13bc5-c9e5-43b2-86e9-9ca56775d207}</t>
  </si>
  <si>
    <t>KRYCÍ LIST SOUPISU PRACÍ</t>
  </si>
  <si>
    <t>Objekt:</t>
  </si>
  <si>
    <t>01 - Orientační systém</t>
  </si>
  <si>
    <t>REKAPITULACE ČLENĚNÍ SOUPISU PRACÍ</t>
  </si>
  <si>
    <t>Kód dílu - Popis</t>
  </si>
  <si>
    <t>Cena celkem [CZK]</t>
  </si>
  <si>
    <t>Náklady ze soupisu prací</t>
  </si>
  <si>
    <t>-1</t>
  </si>
  <si>
    <t>HSV - DODÁVKA A MONTÁŽ ORIENTAČNÍHO SYSTÉMU DLE TNŽ 73 6390, PŘEDPISU SŽ SM118 A GRAFICKÉHO MANUÁLU SŽ</t>
  </si>
  <si>
    <t xml:space="preserve">    D1 - DODÁVKA PRVKŮ ORIENTAČNÍHO SYSTÉMU</t>
  </si>
  <si>
    <t xml:space="preserve">    D2 - DODÁVKA ÚCHYTNÝCH A POMOCNÝCH PRVKŮ</t>
  </si>
  <si>
    <t xml:space="preserve">    D3 - MONTÁŽ PRVKŮ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</si>
  <si>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</si>
  <si>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</si>
  <si>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</si>
  <si>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</si>
  <si>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</si>
  <si>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</si>
  <si>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</si>
  <si>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</si>
  <si>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</si>
  <si>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</si>
  <si>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</si>
  <si>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</si>
  <si>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</si>
  <si>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</si>
  <si>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</si>
  <si>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DODÁVKA A MONTÁŽ ORIENTAČNÍHO SYSTÉMU DLE TNŽ 73 6390, PŘEDPISU SŽ SM118 A GRAFICKÉHO MANUÁLU SŽ</t>
  </si>
  <si>
    <t>ROZPOCET</t>
  </si>
  <si>
    <t>D1</t>
  </si>
  <si>
    <t>DODÁVKA PRVKŮ ORIENTAČNÍHO SYSTÉMU</t>
  </si>
  <si>
    <t>K</t>
  </si>
  <si>
    <t>001R</t>
  </si>
  <si>
    <t>Prosvětlená tabule pro venkovní prostředí s plochou do 0,5 m2</t>
  </si>
  <si>
    <t>m2</t>
  </si>
  <si>
    <t>4</t>
  </si>
  <si>
    <t>213959849</t>
  </si>
  <si>
    <t>PP</t>
  </si>
  <si>
    <t>VV</t>
  </si>
  <si>
    <t>ve variantě:</t>
  </si>
  <si>
    <t>cedule s názvem stanice se základní výškou 600 mm</t>
  </si>
  <si>
    <t>směrová cedule</t>
  </si>
  <si>
    <t>piktogramová cedule jednořádková s rozměrem piktogramu 240x240 mm nebo 480x480 mm</t>
  </si>
  <si>
    <t>piktogramová cedule dvouřádková s rozměrem piktogramu 240x240 mm</t>
  </si>
  <si>
    <t>ostatní</t>
  </si>
  <si>
    <t>délka cedule (v bežných metrech) se odvíjí od názvu stanice, počtu piktogramů apod.</t>
  </si>
  <si>
    <t>konstrukční řešení dle technických požadavků uvedených v bodě 4.5. "Grafického manuálu"</t>
  </si>
  <si>
    <t>20</t>
  </si>
  <si>
    <t>002R</t>
  </si>
  <si>
    <t>Prosvětlená tabule pro venkovní prostředí s plochou od 0,5 do 1,5 m2</t>
  </si>
  <si>
    <t>1086463352</t>
  </si>
  <si>
    <t>40</t>
  </si>
  <si>
    <t>3</t>
  </si>
  <si>
    <t>003R</t>
  </si>
  <si>
    <t>Prosvětlená tabule pro venkovní prostředí s plochou od 1,5 do 3 m2</t>
  </si>
  <si>
    <t>-835357753</t>
  </si>
  <si>
    <t>50</t>
  </si>
  <si>
    <t>004R</t>
  </si>
  <si>
    <t>Neprosvětlená tabule pro venkovní prostředí s plochou do 0,5 m2</t>
  </si>
  <si>
    <t>2029473662</t>
  </si>
  <si>
    <t>označení koleje a sektoru</t>
  </si>
  <si>
    <t>ostatní typ</t>
  </si>
  <si>
    <t>konstrukční řešení dle technických požadavků uvedených v bodě  4.1.  "Grafického manuálu"</t>
  </si>
  <si>
    <t>5</t>
  </si>
  <si>
    <t>005R</t>
  </si>
  <si>
    <t>Neprosvětlená tabule pro venkovní prostředí s plochou od 0,5 m2 do 1,5 m2</t>
  </si>
  <si>
    <t>1450479658</t>
  </si>
  <si>
    <t>6</t>
  </si>
  <si>
    <t>006R</t>
  </si>
  <si>
    <t>Neprosvětlená tabule pro venkovní prostředí s plochou od 1,5 m2 do 3 m2</t>
  </si>
  <si>
    <t>2016290615</t>
  </si>
  <si>
    <t>7</t>
  </si>
  <si>
    <t>007R</t>
  </si>
  <si>
    <t>Neprosvětlená tabule pro vnitřní prostředí s plochou do 0,5 m2 - plastová s fólií</t>
  </si>
  <si>
    <t>-1627336462</t>
  </si>
  <si>
    <t>konstrukční řešení dle technických požadavků uvedených  "Grafickém manuálu"</t>
  </si>
  <si>
    <t>30</t>
  </si>
  <si>
    <t>8</t>
  </si>
  <si>
    <t>008R</t>
  </si>
  <si>
    <t>Neprosvětlená tabule pro vnitřní prostředí s plochou od 0,5 m2 do 1,5 m2 - plastová s fólií</t>
  </si>
  <si>
    <t>1562998950</t>
  </si>
  <si>
    <t>9</t>
  </si>
  <si>
    <t>009R</t>
  </si>
  <si>
    <t>Neprosvětlená tabule pro vnitřní prostředí s plochou od 1,5 m2 do 3 m2 - plastová s fólií</t>
  </si>
  <si>
    <t>687366109</t>
  </si>
  <si>
    <t>10</t>
  </si>
  <si>
    <t>010R</t>
  </si>
  <si>
    <t>Neprosvětlená tabule pro vnitřní prostředí s plochou do 0,5 m2 - polepová fólie</t>
  </si>
  <si>
    <t>-1656789075</t>
  </si>
  <si>
    <t>100</t>
  </si>
  <si>
    <t>11</t>
  </si>
  <si>
    <t>011R</t>
  </si>
  <si>
    <t>Neprosvětlená tabule pro vnitřní prostředí s plochou od 0,5 m2 do 1,5 m2 - polepová fólie</t>
  </si>
  <si>
    <t>1669194269</t>
  </si>
  <si>
    <t>12</t>
  </si>
  <si>
    <t>012R</t>
  </si>
  <si>
    <t>Neprosvětlená tabule pro vnitřní prostředí s plochou od 1,5 m2 do 3 m2 - polepová fólie</t>
  </si>
  <si>
    <t>-1077937465</t>
  </si>
  <si>
    <t>13</t>
  </si>
  <si>
    <t>013R</t>
  </si>
  <si>
    <t>Neprosvětlená tabule piktogramová pro vnitřní prostředí - plastová s fólií</t>
  </si>
  <si>
    <t>KUS</t>
  </si>
  <si>
    <t>1961703367</t>
  </si>
  <si>
    <t>Cedule o velikosti základního rozměru piktogramu 240x240 mm</t>
  </si>
  <si>
    <t>plastová s folií dle technických požadavků "Grafického manuálu"</t>
  </si>
  <si>
    <t>vč. montáže na stěnu nebo na závěsy</t>
  </si>
  <si>
    <t>vč. demontáže původní cedule</t>
  </si>
  <si>
    <t>500</t>
  </si>
  <si>
    <t>14</t>
  </si>
  <si>
    <t>014R</t>
  </si>
  <si>
    <t>Neprosvětlená cedule piktogramová pro vnitřní prostředí - polepová fólie</t>
  </si>
  <si>
    <t>-948829465</t>
  </si>
  <si>
    <t>polepovoá fólie dle technických požadavků "Grafického manuálu"</t>
  </si>
  <si>
    <t>vč. montáže a demontáže původní cedule</t>
  </si>
  <si>
    <t>015R</t>
  </si>
  <si>
    <t>Prostorový rozcestník pro vnitřní prostředí - plastový s fólií</t>
  </si>
  <si>
    <t>-376719509</t>
  </si>
  <si>
    <t>stojanový rozcestník se základní šířkou č. 500 mm</t>
  </si>
  <si>
    <t>plastový s folií dle technických požadavků v bodě 5.6. "Grafického manuálu"</t>
  </si>
  <si>
    <t>16</t>
  </si>
  <si>
    <t>016R</t>
  </si>
  <si>
    <t>Prostorový rozcestník pro vnitřní prostředí - polepová fólie</t>
  </si>
  <si>
    <t>-2113256503</t>
  </si>
  <si>
    <t>polepová folie dle technických požadavků v bodě 5.6. "Grafického manuálu"</t>
  </si>
  <si>
    <t>17</t>
  </si>
  <si>
    <t>017R</t>
  </si>
  <si>
    <t>Hmatný štítek s Braillovým a prismatickým písmem</t>
  </si>
  <si>
    <t>-660054587</t>
  </si>
  <si>
    <t>Hmatový orientační prvek</t>
  </si>
  <si>
    <t>Pro oznančení čísla a sektoru nástupiště</t>
  </si>
  <si>
    <t>pro označení sociálního zařízení apod.</t>
  </si>
  <si>
    <t>konstrukční řešení dle technických požadavků v bodě 8.11  "Grafického manuálu"</t>
  </si>
  <si>
    <t>D2</t>
  </si>
  <si>
    <t>DODÁVKA ÚCHYTNÝCH A POMOCNÝCH PRVKŮ</t>
  </si>
  <si>
    <t>18</t>
  </si>
  <si>
    <t>020R</t>
  </si>
  <si>
    <t>Kovový závěs pro uchycení cedule délky do 0,5 m</t>
  </si>
  <si>
    <t>56602852</t>
  </si>
  <si>
    <t>konstrukční řešení dle technických požadavků  "Grafického manuálu"</t>
  </si>
  <si>
    <t>19</t>
  </si>
  <si>
    <t>021R</t>
  </si>
  <si>
    <t>Kovový závěs pro uchycení cedule délky od 0,5 m  do 1 m</t>
  </si>
  <si>
    <t>757384954</t>
  </si>
  <si>
    <t>022R</t>
  </si>
  <si>
    <t>Objímka kompletní</t>
  </si>
  <si>
    <t>-518782885</t>
  </si>
  <si>
    <t>200</t>
  </si>
  <si>
    <t>023R</t>
  </si>
  <si>
    <t>Tyč ke kotvení Pz průměr 60,3 mm, tl. 2,9 mm, bezešvá hladká</t>
  </si>
  <si>
    <t>m</t>
  </si>
  <si>
    <t>-730429316</t>
  </si>
  <si>
    <t>22</t>
  </si>
  <si>
    <t>024R</t>
  </si>
  <si>
    <t>Světelná trubice do prosvětlených cedulí</t>
  </si>
  <si>
    <t>-166004675</t>
  </si>
  <si>
    <t>ve variantě zářivková trubice, LED trubice, LED pásek</t>
  </si>
  <si>
    <t>D3</t>
  </si>
  <si>
    <t>MONTÁŽ PRVKŮ</t>
  </si>
  <si>
    <t>23</t>
  </si>
  <si>
    <t>031R</t>
  </si>
  <si>
    <t>Montáž tabule pro venkovní prostředí s plochou do 0,5 m2 na stěnu, kovový závěs, tyč</t>
  </si>
  <si>
    <t>-1935954848</t>
  </si>
  <si>
    <t>vč. spojovacího a upevňovacího materiálu</t>
  </si>
  <si>
    <t>24</t>
  </si>
  <si>
    <t>032R</t>
  </si>
  <si>
    <t>Montáž tabule pro venkovní prostředí s plochou od 0,5 m2 do 1,5 m2 na stěnu, kovový závěs, tyč</t>
  </si>
  <si>
    <t>-272313408</t>
  </si>
  <si>
    <t>80</t>
  </si>
  <si>
    <t>25</t>
  </si>
  <si>
    <t>033R</t>
  </si>
  <si>
    <t>Montáž tabule pro venkovní prostředí s plochou od 1,5 m2 do 3 m2 na stěnu, kovový závěs, tyč</t>
  </si>
  <si>
    <t>-664643518</t>
  </si>
  <si>
    <t>26</t>
  </si>
  <si>
    <t>034R</t>
  </si>
  <si>
    <t>Montáž tabule pro vnitřní prostředí s plochou do 0,5 m2 - plastová s fólií na stěnu, závěs, tyč</t>
  </si>
  <si>
    <t>287430665</t>
  </si>
  <si>
    <t>27</t>
  </si>
  <si>
    <t>035R</t>
  </si>
  <si>
    <t>Montáž tabule pro vnitřní prostředí s plochou od 0,5 m2 do 1,5 m2 - plastová s fólií na stěnu, závěs, tyč</t>
  </si>
  <si>
    <t>-1607826120</t>
  </si>
  <si>
    <t>28</t>
  </si>
  <si>
    <t>036R</t>
  </si>
  <si>
    <t>Montáž tabule pro vnitřní prostředí s plochou od 1,5 m2 do 3 m2 - plastová s fólií na stěnu, závěs, tyč</t>
  </si>
  <si>
    <t>274765958</t>
  </si>
  <si>
    <t>29</t>
  </si>
  <si>
    <t>037R</t>
  </si>
  <si>
    <t>Montáž tabule pro vnitřní prostředí s plochou do 0,5 m2 - polepová fólie</t>
  </si>
  <si>
    <t>-1050427946</t>
  </si>
  <si>
    <t>038R</t>
  </si>
  <si>
    <t>Montáž tabule pro vnitřní prostředí s plochou od 0,5 m2 do 1,5 m2 - polepová fólie</t>
  </si>
  <si>
    <t>-1843177759</t>
  </si>
  <si>
    <t>31</t>
  </si>
  <si>
    <t>039R</t>
  </si>
  <si>
    <t>Montáž tabule pro vnitřní prostředí s plochou od 1,5 m2 do 3 m2 - polepová fólie</t>
  </si>
  <si>
    <t>162121503</t>
  </si>
  <si>
    <t>32</t>
  </si>
  <si>
    <t>040R</t>
  </si>
  <si>
    <t>Montáž prostorového rozcestníku pro vnitřní prostředí - plastový s fólií</t>
  </si>
  <si>
    <t>939617355</t>
  </si>
  <si>
    <t>33</t>
  </si>
  <si>
    <t>041R</t>
  </si>
  <si>
    <t>Montáž prostorového rozcestníku pro vnitřní prostředí - polepová fólie</t>
  </si>
  <si>
    <t>-2057439785</t>
  </si>
  <si>
    <t>34</t>
  </si>
  <si>
    <t>042R</t>
  </si>
  <si>
    <t>Montáž kovového závěsu pro uchycení cedule</t>
  </si>
  <si>
    <t>2087288075</t>
  </si>
  <si>
    <t>35</t>
  </si>
  <si>
    <t>043R</t>
  </si>
  <si>
    <t>Montáž tyče Pz pro uchycení cedule</t>
  </si>
  <si>
    <t>-1599302886</t>
  </si>
  <si>
    <t>36</t>
  </si>
  <si>
    <t>044R</t>
  </si>
  <si>
    <t>Montáž hmatného štítku s Braillovým a prismatickým písmem</t>
  </si>
  <si>
    <t>904112579</t>
  </si>
  <si>
    <t>37</t>
  </si>
  <si>
    <t>045R</t>
  </si>
  <si>
    <t>Montáž světelné trubice do prosvětlených cedulí</t>
  </si>
  <si>
    <t>509374096</t>
  </si>
  <si>
    <t>HZS</t>
  </si>
  <si>
    <t>Hodinové zúčtovací sazby</t>
  </si>
  <si>
    <t>38</t>
  </si>
  <si>
    <t>046R</t>
  </si>
  <si>
    <t>Hodinová zúčtovací sazba zámečník - montáže a demontáže</t>
  </si>
  <si>
    <t>hod</t>
  </si>
  <si>
    <t>512</t>
  </si>
  <si>
    <t>-1520544572</t>
  </si>
  <si>
    <t>pomocné a přípravné práce</t>
  </si>
  <si>
    <t>39</t>
  </si>
  <si>
    <t>047R</t>
  </si>
  <si>
    <t>Hodinová zúčtovací sazba - mobilní plošina</t>
  </si>
  <si>
    <t>-1390662140</t>
  </si>
  <si>
    <t>048R</t>
  </si>
  <si>
    <t>Hodinová zúčtovací sazba - návrh orientačního systému</t>
  </si>
  <si>
    <t>1777770934</t>
  </si>
  <si>
    <t>komplexní návrh orientačního systému</t>
  </si>
  <si>
    <t>VRN - Vedlejší rozpočtové náklady</t>
  </si>
  <si>
    <t xml:space="preserve">    VRN8 - Přesun kapacit</t>
  </si>
  <si>
    <t>VRN8</t>
  </si>
  <si>
    <t>Přesun kapacit</t>
  </si>
  <si>
    <t>081103000</t>
  </si>
  <si>
    <t>Dopravné</t>
  </si>
  <si>
    <t>km</t>
  </si>
  <si>
    <t>1024</t>
  </si>
  <si>
    <t>1381414111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</si>
</sst>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Dodávka tabulí staničních orientačních systémů v obvodu OŘ Ústí nad Labem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11. 2. 2021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Správa železnic,s.o.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Orientační systém'!J30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Orientační systém'!P121</f>
        <v>0</v>
      </c>
      <c r="AV95" s="127">
        <f>'01 - Orientační systém'!J33</f>
        <v>0</v>
      </c>
      <c r="AW95" s="127">
        <f>'01 - Orientační systém'!J34</f>
        <v>0</v>
      </c>
      <c r="AX95" s="127">
        <f>'01 - Orientační systém'!J35</f>
        <v>0</v>
      </c>
      <c r="AY95" s="127">
        <f>'01 - Orientační systém'!J36</f>
        <v>0</v>
      </c>
      <c r="AZ95" s="127">
        <f>'01 - Orientační systém'!F33</f>
        <v>0</v>
      </c>
      <c r="BA95" s="127">
        <f>'01 - Orientační systém'!F34</f>
        <v>0</v>
      </c>
      <c r="BB95" s="127">
        <f>'01 - Orientační systém'!F35</f>
        <v>0</v>
      </c>
      <c r="BC95" s="127">
        <f>'01 - Orientační systém'!F36</f>
        <v>0</v>
      </c>
      <c r="BD95" s="129">
        <f>'01 - Orientační systém'!F37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'VRN - Vedlejší rozpočtové...'!J30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'VRN - Vedlejší rozpočtové...'!P118</f>
        <v>0</v>
      </c>
      <c r="AV96" s="132">
        <f>'VRN - Vedlejší rozpočtové...'!J33</f>
        <v>0</v>
      </c>
      <c r="AW96" s="132">
        <f>'VRN - Vedlejší rozpočtové...'!J34</f>
        <v>0</v>
      </c>
      <c r="AX96" s="132">
        <f>'VRN - Vedlejší rozpočtové...'!J35</f>
        <v>0</v>
      </c>
      <c r="AY96" s="132">
        <f>'VRN - Vedlejší rozpočtové...'!J36</f>
        <v>0</v>
      </c>
      <c r="AZ96" s="132">
        <f>'VRN - Vedlejší rozpočtové...'!F33</f>
        <v>0</v>
      </c>
      <c r="BA96" s="132">
        <f>'VRN - Vedlejší rozpočtové...'!F34</f>
        <v>0</v>
      </c>
      <c r="BB96" s="132">
        <f>'VRN - Vedlejší rozpočtové...'!F35</f>
        <v>0</v>
      </c>
      <c r="BC96" s="132">
        <f>'VRN - Vedlejší rozpočtové...'!F36</f>
        <v>0</v>
      </c>
      <c r="BD96" s="134">
        <f>'VRN - Vedlejší rozpočtové...'!F37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rientační systém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Dodávka tabulí staničních orientačních systémů v obvodu OŘ Ústí nad Labem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21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21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44"/>
      <c r="B27" s="145"/>
      <c r="C27" s="144"/>
      <c r="D27" s="144"/>
      <c r="E27" s="146" t="s">
        <v>35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ROUND((SUM(BE121:BE461)),2)</f>
        <v>0</v>
      </c>
      <c r="G33" s="37"/>
      <c r="H33" s="37"/>
      <c r="I33" s="154">
        <v>0.21</v>
      </c>
      <c r="J33" s="153">
        <f>ROUND(((SUM(BE121:BE461))*I33),2)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ROUND((SUM(BF121:BF461)),2)</f>
        <v>0</v>
      </c>
      <c r="G34" s="37"/>
      <c r="H34" s="37"/>
      <c r="I34" s="154">
        <v>0.15</v>
      </c>
      <c r="J34" s="153">
        <f>ROUND(((SUM(BF121:BF461))*I34),2)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ROUND((SUM(BG121:BG461)),2)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ROUND((SUM(BH121:BH461)),2)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ROUND((SUM(BI121:BI461)),2)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Dodávka tabulí staničních orientačních systémů v obvodu OŘ Ústí nad Labem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Orientační systém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11. 2. 2021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Správa železnic,s.o.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J289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J310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102</v>
      </c>
      <c r="E101" s="181"/>
      <c r="F101" s="181"/>
      <c r="G101" s="181"/>
      <c r="H101" s="181"/>
      <c r="I101" s="181"/>
      <c r="J101" s="182">
        <f>J451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103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Dodávka tabulí staničních orientačních systémů v obvodu OŘ Ústí nad Labem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01 - Orientační systém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11. 2. 2021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Správa železnic,s.o.</v>
      </c>
      <c r="G117" s="39"/>
      <c r="H117" s="39"/>
      <c r="I117" s="31" t="s">
        <v>31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104</v>
      </c>
      <c r="D120" s="193" t="s">
        <v>61</v>
      </c>
      <c r="E120" s="193" t="s">
        <v>57</v>
      </c>
      <c r="F120" s="193" t="s">
        <v>58</v>
      </c>
      <c r="G120" s="193" t="s">
        <v>105</v>
      </c>
      <c r="H120" s="193" t="s">
        <v>106</v>
      </c>
      <c r="I120" s="193" t="s">
        <v>107</v>
      </c>
      <c r="J120" s="194" t="s">
        <v>95</v>
      </c>
      <c r="K120" s="195" t="s">
        <v>108</v>
      </c>
      <c r="L120" s="196"/>
      <c r="M120" s="99" t="s">
        <v>1</v>
      </c>
      <c r="N120" s="100" t="s">
        <v>40</v>
      </c>
      <c r="O120" s="100" t="s">
        <v>109</v>
      </c>
      <c r="P120" s="100" t="s">
        <v>110</v>
      </c>
      <c r="Q120" s="100" t="s">
        <v>111</v>
      </c>
      <c r="R120" s="100" t="s">
        <v>112</v>
      </c>
      <c r="S120" s="100" t="s">
        <v>113</v>
      </c>
      <c r="T120" s="101" t="s">
        <v>114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115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P122+P451</f>
        <v>0</v>
      </c>
      <c r="Q121" s="103"/>
      <c r="R121" s="199">
        <f>R122+R451</f>
        <v>0</v>
      </c>
      <c r="S121" s="103"/>
      <c r="T121" s="200">
        <f>T122+T451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97</v>
      </c>
      <c r="BK121" s="201">
        <f>BK122+BK451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116</v>
      </c>
      <c r="F122" s="205" t="s">
        <v>117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P123+P289+P310</f>
        <v>0</v>
      </c>
      <c r="Q122" s="210"/>
      <c r="R122" s="211">
        <f>R123+R289+R310</f>
        <v>0</v>
      </c>
      <c r="S122" s="210"/>
      <c r="T122" s="212">
        <f>T123+T289+T310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76</v>
      </c>
      <c r="AY122" s="213" t="s">
        <v>118</v>
      </c>
      <c r="BK122" s="215">
        <f>BK123+BK289+BK310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119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SUM(P124:P288)</f>
        <v>0</v>
      </c>
      <c r="Q123" s="210"/>
      <c r="R123" s="211">
        <f>SUM(R124:R288)</f>
        <v>0</v>
      </c>
      <c r="S123" s="210"/>
      <c r="T123" s="212">
        <f>SUM(T124:T288)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84</v>
      </c>
      <c r="AY123" s="213" t="s">
        <v>118</v>
      </c>
      <c r="BK123" s="215">
        <f>SUM(BK124:BK288)</f>
        <v>0</v>
      </c>
    </row>
    <row r="124" spans="1:65" s="2" customFormat="1" ht="21.75" customHeight="1">
      <c r="A124" s="37"/>
      <c r="B124" s="38"/>
      <c r="C124" s="218" t="s">
        <v>84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20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125</v>
      </c>
      <c r="AT124" s="230" t="s">
        <v>121</v>
      </c>
      <c r="AU124" s="230" t="s">
        <v>86</v>
      </c>
      <c r="AY124" s="16" t="s">
        <v>118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84</v>
      </c>
      <c r="BK124" s="231">
        <f>ROUND(I124*H124,2)</f>
        <v>0</v>
      </c>
      <c r="BL124" s="16" t="s">
        <v>125</v>
      </c>
      <c r="BM124" s="230" t="s">
        <v>126</v>
      </c>
    </row>
    <row r="125" spans="1:47" s="2" customFormat="1" ht="12">
      <c r="A125" s="37"/>
      <c r="B125" s="38"/>
      <c r="C125" s="39"/>
      <c r="D125" s="232" t="s">
        <v>127</v>
      </c>
      <c r="E125" s="39"/>
      <c r="F125" s="233" t="s">
        <v>123</v>
      </c>
      <c r="G125" s="39"/>
      <c r="H125" s="39"/>
      <c r="I125" s="234"/>
      <c r="J125" s="39"/>
      <c r="K125" s="39"/>
      <c r="L125" s="43"/>
      <c r="M125" s="235"/>
      <c r="N125" s="236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127</v>
      </c>
      <c r="AU125" s="16" t="s">
        <v>86</v>
      </c>
    </row>
    <row r="126" spans="1:51" s="13" customFormat="1" ht="12">
      <c r="A126" s="13"/>
      <c r="B126" s="237"/>
      <c r="C126" s="238"/>
      <c r="D126" s="232" t="s">
        <v>128</v>
      </c>
      <c r="E126" s="239" t="s">
        <v>1</v>
      </c>
      <c r="F126" s="240" t="s">
        <v>129</v>
      </c>
      <c r="G126" s="238"/>
      <c r="H126" s="239" t="s">
        <v>1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128</v>
      </c>
      <c r="AU126" s="246" t="s">
        <v>86</v>
      </c>
      <c r="AV126" s="13" t="s">
        <v>84</v>
      </c>
      <c r="AW126" s="13" t="s">
        <v>32</v>
      </c>
      <c r="AX126" s="13" t="s">
        <v>76</v>
      </c>
      <c r="AY126" s="246" t="s">
        <v>118</v>
      </c>
    </row>
    <row r="127" spans="1:51" s="13" customFormat="1" ht="12">
      <c r="A127" s="13"/>
      <c r="B127" s="237"/>
      <c r="C127" s="238"/>
      <c r="D127" s="232" t="s">
        <v>128</v>
      </c>
      <c r="E127" s="239" t="s">
        <v>1</v>
      </c>
      <c r="F127" s="240" t="s">
        <v>130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128</v>
      </c>
      <c r="AU127" s="246" t="s">
        <v>86</v>
      </c>
      <c r="AV127" s="13" t="s">
        <v>84</v>
      </c>
      <c r="AW127" s="13" t="s">
        <v>32</v>
      </c>
      <c r="AX127" s="13" t="s">
        <v>76</v>
      </c>
      <c r="AY127" s="246" t="s">
        <v>118</v>
      </c>
    </row>
    <row r="128" spans="1:51" s="13" customFormat="1" ht="12">
      <c r="A128" s="13"/>
      <c r="B128" s="237"/>
      <c r="C128" s="238"/>
      <c r="D128" s="232" t="s">
        <v>128</v>
      </c>
      <c r="E128" s="239" t="s">
        <v>1</v>
      </c>
      <c r="F128" s="240" t="s">
        <v>131</v>
      </c>
      <c r="G128" s="238"/>
      <c r="H128" s="239" t="s">
        <v>1</v>
      </c>
      <c r="I128" s="241"/>
      <c r="J128" s="238"/>
      <c r="K128" s="238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128</v>
      </c>
      <c r="AU128" s="246" t="s">
        <v>86</v>
      </c>
      <c r="AV128" s="13" t="s">
        <v>84</v>
      </c>
      <c r="AW128" s="13" t="s">
        <v>32</v>
      </c>
      <c r="AX128" s="13" t="s">
        <v>76</v>
      </c>
      <c r="AY128" s="246" t="s">
        <v>118</v>
      </c>
    </row>
    <row r="129" spans="1:51" s="13" customFormat="1" ht="12">
      <c r="A129" s="13"/>
      <c r="B129" s="237"/>
      <c r="C129" s="238"/>
      <c r="D129" s="232" t="s">
        <v>128</v>
      </c>
      <c r="E129" s="239" t="s">
        <v>1</v>
      </c>
      <c r="F129" s="240" t="s">
        <v>132</v>
      </c>
      <c r="G129" s="238"/>
      <c r="H129" s="239" t="s">
        <v>1</v>
      </c>
      <c r="I129" s="241"/>
      <c r="J129" s="238"/>
      <c r="K129" s="238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128</v>
      </c>
      <c r="AU129" s="246" t="s">
        <v>86</v>
      </c>
      <c r="AV129" s="13" t="s">
        <v>84</v>
      </c>
      <c r="AW129" s="13" t="s">
        <v>32</v>
      </c>
      <c r="AX129" s="13" t="s">
        <v>76</v>
      </c>
      <c r="AY129" s="246" t="s">
        <v>118</v>
      </c>
    </row>
    <row r="130" spans="1:51" s="13" customFormat="1" ht="12">
      <c r="A130" s="13"/>
      <c r="B130" s="237"/>
      <c r="C130" s="238"/>
      <c r="D130" s="232" t="s">
        <v>128</v>
      </c>
      <c r="E130" s="239" t="s">
        <v>1</v>
      </c>
      <c r="F130" s="240" t="s">
        <v>133</v>
      </c>
      <c r="G130" s="238"/>
      <c r="H130" s="239" t="s">
        <v>1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128</v>
      </c>
      <c r="AU130" s="246" t="s">
        <v>86</v>
      </c>
      <c r="AV130" s="13" t="s">
        <v>84</v>
      </c>
      <c r="AW130" s="13" t="s">
        <v>32</v>
      </c>
      <c r="AX130" s="13" t="s">
        <v>76</v>
      </c>
      <c r="AY130" s="246" t="s">
        <v>118</v>
      </c>
    </row>
    <row r="131" spans="1:51" s="13" customFormat="1" ht="12">
      <c r="A131" s="13"/>
      <c r="B131" s="237"/>
      <c r="C131" s="238"/>
      <c r="D131" s="232" t="s">
        <v>128</v>
      </c>
      <c r="E131" s="239" t="s">
        <v>1</v>
      </c>
      <c r="F131" s="240" t="s">
        <v>134</v>
      </c>
      <c r="G131" s="238"/>
      <c r="H131" s="239" t="s">
        <v>1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128</v>
      </c>
      <c r="AU131" s="246" t="s">
        <v>86</v>
      </c>
      <c r="AV131" s="13" t="s">
        <v>84</v>
      </c>
      <c r="AW131" s="13" t="s">
        <v>32</v>
      </c>
      <c r="AX131" s="13" t="s">
        <v>76</v>
      </c>
      <c r="AY131" s="246" t="s">
        <v>118</v>
      </c>
    </row>
    <row r="132" spans="1:51" s="13" customFormat="1" ht="12">
      <c r="A132" s="13"/>
      <c r="B132" s="237"/>
      <c r="C132" s="238"/>
      <c r="D132" s="232" t="s">
        <v>128</v>
      </c>
      <c r="E132" s="239" t="s">
        <v>1</v>
      </c>
      <c r="F132" s="240" t="s">
        <v>135</v>
      </c>
      <c r="G132" s="238"/>
      <c r="H132" s="239" t="s">
        <v>1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128</v>
      </c>
      <c r="AU132" s="246" t="s">
        <v>86</v>
      </c>
      <c r="AV132" s="13" t="s">
        <v>84</v>
      </c>
      <c r="AW132" s="13" t="s">
        <v>32</v>
      </c>
      <c r="AX132" s="13" t="s">
        <v>76</v>
      </c>
      <c r="AY132" s="246" t="s">
        <v>118</v>
      </c>
    </row>
    <row r="133" spans="1:51" s="13" customFormat="1" ht="12">
      <c r="A133" s="13"/>
      <c r="B133" s="237"/>
      <c r="C133" s="238"/>
      <c r="D133" s="232" t="s">
        <v>128</v>
      </c>
      <c r="E133" s="239" t="s">
        <v>1</v>
      </c>
      <c r="F133" s="240" t="s">
        <v>136</v>
      </c>
      <c r="G133" s="238"/>
      <c r="H133" s="239" t="s">
        <v>1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128</v>
      </c>
      <c r="AU133" s="246" t="s">
        <v>86</v>
      </c>
      <c r="AV133" s="13" t="s">
        <v>84</v>
      </c>
      <c r="AW133" s="13" t="s">
        <v>32</v>
      </c>
      <c r="AX133" s="13" t="s">
        <v>76</v>
      </c>
      <c r="AY133" s="246" t="s">
        <v>118</v>
      </c>
    </row>
    <row r="134" spans="1:51" s="14" customFormat="1" ht="12">
      <c r="A134" s="14"/>
      <c r="B134" s="247"/>
      <c r="C134" s="248"/>
      <c r="D134" s="232" t="s">
        <v>128</v>
      </c>
      <c r="E134" s="249" t="s">
        <v>1</v>
      </c>
      <c r="F134" s="250" t="s">
        <v>137</v>
      </c>
      <c r="G134" s="248"/>
      <c r="H134" s="251">
        <v>20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128</v>
      </c>
      <c r="AU134" s="257" t="s">
        <v>86</v>
      </c>
      <c r="AV134" s="14" t="s">
        <v>86</v>
      </c>
      <c r="AW134" s="14" t="s">
        <v>32</v>
      </c>
      <c r="AX134" s="14" t="s">
        <v>84</v>
      </c>
      <c r="AY134" s="257" t="s">
        <v>118</v>
      </c>
    </row>
    <row r="135" spans="1:65" s="2" customFormat="1" ht="21.75" customHeight="1">
      <c r="A135" s="37"/>
      <c r="B135" s="38"/>
      <c r="C135" s="218" t="s">
        <v>86</v>
      </c>
      <c r="D135" s="218" t="s">
        <v>121</v>
      </c>
      <c r="E135" s="219" t="s">
        <v>138</v>
      </c>
      <c r="F135" s="220" t="s">
        <v>139</v>
      </c>
      <c r="G135" s="221" t="s">
        <v>124</v>
      </c>
      <c r="H135" s="222">
        <v>40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125</v>
      </c>
      <c r="AT135" s="230" t="s">
        <v>121</v>
      </c>
      <c r="AU135" s="230" t="s">
        <v>86</v>
      </c>
      <c r="AY135" s="16" t="s">
        <v>118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125</v>
      </c>
      <c r="BM135" s="230" t="s">
        <v>140</v>
      </c>
    </row>
    <row r="136" spans="1:47" s="2" customFormat="1" ht="12">
      <c r="A136" s="37"/>
      <c r="B136" s="38"/>
      <c r="C136" s="39"/>
      <c r="D136" s="232" t="s">
        <v>127</v>
      </c>
      <c r="E136" s="39"/>
      <c r="F136" s="233" t="s">
        <v>139</v>
      </c>
      <c r="G136" s="39"/>
      <c r="H136" s="39"/>
      <c r="I136" s="234"/>
      <c r="J136" s="39"/>
      <c r="K136" s="39"/>
      <c r="L136" s="43"/>
      <c r="M136" s="235"/>
      <c r="N136" s="23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127</v>
      </c>
      <c r="AU136" s="16" t="s">
        <v>86</v>
      </c>
    </row>
    <row r="137" spans="1:51" s="13" customFormat="1" ht="12">
      <c r="A137" s="13"/>
      <c r="B137" s="237"/>
      <c r="C137" s="238"/>
      <c r="D137" s="232" t="s">
        <v>128</v>
      </c>
      <c r="E137" s="239" t="s">
        <v>1</v>
      </c>
      <c r="F137" s="240" t="s">
        <v>129</v>
      </c>
      <c r="G137" s="238"/>
      <c r="H137" s="239" t="s">
        <v>1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128</v>
      </c>
      <c r="AU137" s="246" t="s">
        <v>86</v>
      </c>
      <c r="AV137" s="13" t="s">
        <v>84</v>
      </c>
      <c r="AW137" s="13" t="s">
        <v>32</v>
      </c>
      <c r="AX137" s="13" t="s">
        <v>76</v>
      </c>
      <c r="AY137" s="246" t="s">
        <v>118</v>
      </c>
    </row>
    <row r="138" spans="1:51" s="13" customFormat="1" ht="12">
      <c r="A138" s="13"/>
      <c r="B138" s="237"/>
      <c r="C138" s="238"/>
      <c r="D138" s="232" t="s">
        <v>128</v>
      </c>
      <c r="E138" s="239" t="s">
        <v>1</v>
      </c>
      <c r="F138" s="240" t="s">
        <v>130</v>
      </c>
      <c r="G138" s="238"/>
      <c r="H138" s="239" t="s">
        <v>1</v>
      </c>
      <c r="I138" s="241"/>
      <c r="J138" s="238"/>
      <c r="K138" s="238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128</v>
      </c>
      <c r="AU138" s="246" t="s">
        <v>86</v>
      </c>
      <c r="AV138" s="13" t="s">
        <v>84</v>
      </c>
      <c r="AW138" s="13" t="s">
        <v>32</v>
      </c>
      <c r="AX138" s="13" t="s">
        <v>76</v>
      </c>
      <c r="AY138" s="246" t="s">
        <v>118</v>
      </c>
    </row>
    <row r="139" spans="1:51" s="13" customFormat="1" ht="12">
      <c r="A139" s="13"/>
      <c r="B139" s="237"/>
      <c r="C139" s="238"/>
      <c r="D139" s="232" t="s">
        <v>128</v>
      </c>
      <c r="E139" s="239" t="s">
        <v>1</v>
      </c>
      <c r="F139" s="240" t="s">
        <v>131</v>
      </c>
      <c r="G139" s="238"/>
      <c r="H139" s="239" t="s">
        <v>1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128</v>
      </c>
      <c r="AU139" s="246" t="s">
        <v>86</v>
      </c>
      <c r="AV139" s="13" t="s">
        <v>84</v>
      </c>
      <c r="AW139" s="13" t="s">
        <v>32</v>
      </c>
      <c r="AX139" s="13" t="s">
        <v>76</v>
      </c>
      <c r="AY139" s="246" t="s">
        <v>118</v>
      </c>
    </row>
    <row r="140" spans="1:51" s="13" customFormat="1" ht="12">
      <c r="A140" s="13"/>
      <c r="B140" s="237"/>
      <c r="C140" s="238"/>
      <c r="D140" s="232" t="s">
        <v>128</v>
      </c>
      <c r="E140" s="239" t="s">
        <v>1</v>
      </c>
      <c r="F140" s="240" t="s">
        <v>132</v>
      </c>
      <c r="G140" s="238"/>
      <c r="H140" s="239" t="s">
        <v>1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128</v>
      </c>
      <c r="AU140" s="246" t="s">
        <v>86</v>
      </c>
      <c r="AV140" s="13" t="s">
        <v>84</v>
      </c>
      <c r="AW140" s="13" t="s">
        <v>32</v>
      </c>
      <c r="AX140" s="13" t="s">
        <v>76</v>
      </c>
      <c r="AY140" s="246" t="s">
        <v>118</v>
      </c>
    </row>
    <row r="141" spans="1:51" s="13" customFormat="1" ht="12">
      <c r="A141" s="13"/>
      <c r="B141" s="237"/>
      <c r="C141" s="238"/>
      <c r="D141" s="232" t="s">
        <v>128</v>
      </c>
      <c r="E141" s="239" t="s">
        <v>1</v>
      </c>
      <c r="F141" s="240" t="s">
        <v>133</v>
      </c>
      <c r="G141" s="238"/>
      <c r="H141" s="239" t="s">
        <v>1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128</v>
      </c>
      <c r="AU141" s="246" t="s">
        <v>86</v>
      </c>
      <c r="AV141" s="13" t="s">
        <v>84</v>
      </c>
      <c r="AW141" s="13" t="s">
        <v>32</v>
      </c>
      <c r="AX141" s="13" t="s">
        <v>76</v>
      </c>
      <c r="AY141" s="246" t="s">
        <v>118</v>
      </c>
    </row>
    <row r="142" spans="1:51" s="13" customFormat="1" ht="12">
      <c r="A142" s="13"/>
      <c r="B142" s="237"/>
      <c r="C142" s="238"/>
      <c r="D142" s="232" t="s">
        <v>128</v>
      </c>
      <c r="E142" s="239" t="s">
        <v>1</v>
      </c>
      <c r="F142" s="240" t="s">
        <v>134</v>
      </c>
      <c r="G142" s="238"/>
      <c r="H142" s="239" t="s">
        <v>1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128</v>
      </c>
      <c r="AU142" s="246" t="s">
        <v>86</v>
      </c>
      <c r="AV142" s="13" t="s">
        <v>84</v>
      </c>
      <c r="AW142" s="13" t="s">
        <v>32</v>
      </c>
      <c r="AX142" s="13" t="s">
        <v>76</v>
      </c>
      <c r="AY142" s="246" t="s">
        <v>118</v>
      </c>
    </row>
    <row r="143" spans="1:51" s="13" customFormat="1" ht="12">
      <c r="A143" s="13"/>
      <c r="B143" s="237"/>
      <c r="C143" s="238"/>
      <c r="D143" s="232" t="s">
        <v>128</v>
      </c>
      <c r="E143" s="239" t="s">
        <v>1</v>
      </c>
      <c r="F143" s="240" t="s">
        <v>135</v>
      </c>
      <c r="G143" s="238"/>
      <c r="H143" s="239" t="s">
        <v>1</v>
      </c>
      <c r="I143" s="241"/>
      <c r="J143" s="238"/>
      <c r="K143" s="238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128</v>
      </c>
      <c r="AU143" s="246" t="s">
        <v>86</v>
      </c>
      <c r="AV143" s="13" t="s">
        <v>84</v>
      </c>
      <c r="AW143" s="13" t="s">
        <v>32</v>
      </c>
      <c r="AX143" s="13" t="s">
        <v>76</v>
      </c>
      <c r="AY143" s="246" t="s">
        <v>118</v>
      </c>
    </row>
    <row r="144" spans="1:51" s="13" customFormat="1" ht="12">
      <c r="A144" s="13"/>
      <c r="B144" s="237"/>
      <c r="C144" s="238"/>
      <c r="D144" s="232" t="s">
        <v>128</v>
      </c>
      <c r="E144" s="239" t="s">
        <v>1</v>
      </c>
      <c r="F144" s="240" t="s">
        <v>136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128</v>
      </c>
      <c r="AU144" s="246" t="s">
        <v>86</v>
      </c>
      <c r="AV144" s="13" t="s">
        <v>84</v>
      </c>
      <c r="AW144" s="13" t="s">
        <v>32</v>
      </c>
      <c r="AX144" s="13" t="s">
        <v>76</v>
      </c>
      <c r="AY144" s="246" t="s">
        <v>118</v>
      </c>
    </row>
    <row r="145" spans="1:51" s="14" customFormat="1" ht="12">
      <c r="A145" s="14"/>
      <c r="B145" s="247"/>
      <c r="C145" s="248"/>
      <c r="D145" s="232" t="s">
        <v>128</v>
      </c>
      <c r="E145" s="249" t="s">
        <v>1</v>
      </c>
      <c r="F145" s="250" t="s">
        <v>141</v>
      </c>
      <c r="G145" s="248"/>
      <c r="H145" s="251">
        <v>40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128</v>
      </c>
      <c r="AU145" s="257" t="s">
        <v>86</v>
      </c>
      <c r="AV145" s="14" t="s">
        <v>86</v>
      </c>
      <c r="AW145" s="14" t="s">
        <v>32</v>
      </c>
      <c r="AX145" s="14" t="s">
        <v>84</v>
      </c>
      <c r="AY145" s="257" t="s">
        <v>118</v>
      </c>
    </row>
    <row r="146" spans="1:65" s="2" customFormat="1" ht="21.75" customHeight="1">
      <c r="A146" s="37"/>
      <c r="B146" s="38"/>
      <c r="C146" s="218" t="s">
        <v>142</v>
      </c>
      <c r="D146" s="218" t="s">
        <v>121</v>
      </c>
      <c r="E146" s="219" t="s">
        <v>143</v>
      </c>
      <c r="F146" s="220" t="s">
        <v>144</v>
      </c>
      <c r="G146" s="221" t="s">
        <v>124</v>
      </c>
      <c r="H146" s="222">
        <v>50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41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125</v>
      </c>
      <c r="AT146" s="230" t="s">
        <v>121</v>
      </c>
      <c r="AU146" s="230" t="s">
        <v>86</v>
      </c>
      <c r="AY146" s="16" t="s">
        <v>118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125</v>
      </c>
      <c r="BM146" s="230" t="s">
        <v>145</v>
      </c>
    </row>
    <row r="147" spans="1:47" s="2" customFormat="1" ht="12">
      <c r="A147" s="37"/>
      <c r="B147" s="38"/>
      <c r="C147" s="39"/>
      <c r="D147" s="232" t="s">
        <v>127</v>
      </c>
      <c r="E147" s="39"/>
      <c r="F147" s="233" t="s">
        <v>144</v>
      </c>
      <c r="G147" s="39"/>
      <c r="H147" s="39"/>
      <c r="I147" s="234"/>
      <c r="J147" s="39"/>
      <c r="K147" s="39"/>
      <c r="L147" s="43"/>
      <c r="M147" s="235"/>
      <c r="N147" s="236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127</v>
      </c>
      <c r="AU147" s="16" t="s">
        <v>86</v>
      </c>
    </row>
    <row r="148" spans="1:51" s="13" customFormat="1" ht="12">
      <c r="A148" s="13"/>
      <c r="B148" s="237"/>
      <c r="C148" s="238"/>
      <c r="D148" s="232" t="s">
        <v>128</v>
      </c>
      <c r="E148" s="239" t="s">
        <v>1</v>
      </c>
      <c r="F148" s="240" t="s">
        <v>129</v>
      </c>
      <c r="G148" s="238"/>
      <c r="H148" s="239" t="s">
        <v>1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128</v>
      </c>
      <c r="AU148" s="246" t="s">
        <v>86</v>
      </c>
      <c r="AV148" s="13" t="s">
        <v>84</v>
      </c>
      <c r="AW148" s="13" t="s">
        <v>32</v>
      </c>
      <c r="AX148" s="13" t="s">
        <v>76</v>
      </c>
      <c r="AY148" s="246" t="s">
        <v>118</v>
      </c>
    </row>
    <row r="149" spans="1:51" s="13" customFormat="1" ht="12">
      <c r="A149" s="13"/>
      <c r="B149" s="237"/>
      <c r="C149" s="238"/>
      <c r="D149" s="232" t="s">
        <v>128</v>
      </c>
      <c r="E149" s="239" t="s">
        <v>1</v>
      </c>
      <c r="F149" s="240" t="s">
        <v>130</v>
      </c>
      <c r="G149" s="238"/>
      <c r="H149" s="239" t="s">
        <v>1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128</v>
      </c>
      <c r="AU149" s="246" t="s">
        <v>86</v>
      </c>
      <c r="AV149" s="13" t="s">
        <v>84</v>
      </c>
      <c r="AW149" s="13" t="s">
        <v>32</v>
      </c>
      <c r="AX149" s="13" t="s">
        <v>76</v>
      </c>
      <c r="AY149" s="246" t="s">
        <v>118</v>
      </c>
    </row>
    <row r="150" spans="1:51" s="13" customFormat="1" ht="12">
      <c r="A150" s="13"/>
      <c r="B150" s="237"/>
      <c r="C150" s="238"/>
      <c r="D150" s="232" t="s">
        <v>128</v>
      </c>
      <c r="E150" s="239" t="s">
        <v>1</v>
      </c>
      <c r="F150" s="240" t="s">
        <v>131</v>
      </c>
      <c r="G150" s="238"/>
      <c r="H150" s="239" t="s">
        <v>1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128</v>
      </c>
      <c r="AU150" s="246" t="s">
        <v>86</v>
      </c>
      <c r="AV150" s="13" t="s">
        <v>84</v>
      </c>
      <c r="AW150" s="13" t="s">
        <v>32</v>
      </c>
      <c r="AX150" s="13" t="s">
        <v>76</v>
      </c>
      <c r="AY150" s="246" t="s">
        <v>118</v>
      </c>
    </row>
    <row r="151" spans="1:51" s="13" customFormat="1" ht="12">
      <c r="A151" s="13"/>
      <c r="B151" s="237"/>
      <c r="C151" s="238"/>
      <c r="D151" s="232" t="s">
        <v>128</v>
      </c>
      <c r="E151" s="239" t="s">
        <v>1</v>
      </c>
      <c r="F151" s="240" t="s">
        <v>132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128</v>
      </c>
      <c r="AU151" s="246" t="s">
        <v>86</v>
      </c>
      <c r="AV151" s="13" t="s">
        <v>84</v>
      </c>
      <c r="AW151" s="13" t="s">
        <v>32</v>
      </c>
      <c r="AX151" s="13" t="s">
        <v>76</v>
      </c>
      <c r="AY151" s="246" t="s">
        <v>118</v>
      </c>
    </row>
    <row r="152" spans="1:51" s="13" customFormat="1" ht="12">
      <c r="A152" s="13"/>
      <c r="B152" s="237"/>
      <c r="C152" s="238"/>
      <c r="D152" s="232" t="s">
        <v>128</v>
      </c>
      <c r="E152" s="239" t="s">
        <v>1</v>
      </c>
      <c r="F152" s="240" t="s">
        <v>133</v>
      </c>
      <c r="G152" s="238"/>
      <c r="H152" s="239" t="s">
        <v>1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128</v>
      </c>
      <c r="AU152" s="246" t="s">
        <v>86</v>
      </c>
      <c r="AV152" s="13" t="s">
        <v>84</v>
      </c>
      <c r="AW152" s="13" t="s">
        <v>32</v>
      </c>
      <c r="AX152" s="13" t="s">
        <v>76</v>
      </c>
      <c r="AY152" s="246" t="s">
        <v>118</v>
      </c>
    </row>
    <row r="153" spans="1:51" s="13" customFormat="1" ht="12">
      <c r="A153" s="13"/>
      <c r="B153" s="237"/>
      <c r="C153" s="238"/>
      <c r="D153" s="232" t="s">
        <v>128</v>
      </c>
      <c r="E153" s="239" t="s">
        <v>1</v>
      </c>
      <c r="F153" s="240" t="s">
        <v>134</v>
      </c>
      <c r="G153" s="238"/>
      <c r="H153" s="239" t="s">
        <v>1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128</v>
      </c>
      <c r="AU153" s="246" t="s">
        <v>86</v>
      </c>
      <c r="AV153" s="13" t="s">
        <v>84</v>
      </c>
      <c r="AW153" s="13" t="s">
        <v>32</v>
      </c>
      <c r="AX153" s="13" t="s">
        <v>76</v>
      </c>
      <c r="AY153" s="246" t="s">
        <v>118</v>
      </c>
    </row>
    <row r="154" spans="1:51" s="13" customFormat="1" ht="12">
      <c r="A154" s="13"/>
      <c r="B154" s="237"/>
      <c r="C154" s="238"/>
      <c r="D154" s="232" t="s">
        <v>128</v>
      </c>
      <c r="E154" s="239" t="s">
        <v>1</v>
      </c>
      <c r="F154" s="240" t="s">
        <v>135</v>
      </c>
      <c r="G154" s="238"/>
      <c r="H154" s="239" t="s">
        <v>1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128</v>
      </c>
      <c r="AU154" s="246" t="s">
        <v>86</v>
      </c>
      <c r="AV154" s="13" t="s">
        <v>84</v>
      </c>
      <c r="AW154" s="13" t="s">
        <v>32</v>
      </c>
      <c r="AX154" s="13" t="s">
        <v>76</v>
      </c>
      <c r="AY154" s="246" t="s">
        <v>118</v>
      </c>
    </row>
    <row r="155" spans="1:51" s="13" customFormat="1" ht="12">
      <c r="A155" s="13"/>
      <c r="B155" s="237"/>
      <c r="C155" s="238"/>
      <c r="D155" s="232" t="s">
        <v>128</v>
      </c>
      <c r="E155" s="239" t="s">
        <v>1</v>
      </c>
      <c r="F155" s="240" t="s">
        <v>136</v>
      </c>
      <c r="G155" s="238"/>
      <c r="H155" s="239" t="s">
        <v>1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128</v>
      </c>
      <c r="AU155" s="246" t="s">
        <v>86</v>
      </c>
      <c r="AV155" s="13" t="s">
        <v>84</v>
      </c>
      <c r="AW155" s="13" t="s">
        <v>32</v>
      </c>
      <c r="AX155" s="13" t="s">
        <v>76</v>
      </c>
      <c r="AY155" s="246" t="s">
        <v>118</v>
      </c>
    </row>
    <row r="156" spans="1:51" s="14" customFormat="1" ht="12">
      <c r="A156" s="14"/>
      <c r="B156" s="247"/>
      <c r="C156" s="248"/>
      <c r="D156" s="232" t="s">
        <v>128</v>
      </c>
      <c r="E156" s="249" t="s">
        <v>1</v>
      </c>
      <c r="F156" s="250" t="s">
        <v>146</v>
      </c>
      <c r="G156" s="248"/>
      <c r="H156" s="251">
        <v>50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128</v>
      </c>
      <c r="AU156" s="257" t="s">
        <v>86</v>
      </c>
      <c r="AV156" s="14" t="s">
        <v>86</v>
      </c>
      <c r="AW156" s="14" t="s">
        <v>32</v>
      </c>
      <c r="AX156" s="14" t="s">
        <v>84</v>
      </c>
      <c r="AY156" s="257" t="s">
        <v>118</v>
      </c>
    </row>
    <row r="157" spans="1:65" s="2" customFormat="1" ht="21.75" customHeight="1">
      <c r="A157" s="37"/>
      <c r="B157" s="38"/>
      <c r="C157" s="218" t="s">
        <v>125</v>
      </c>
      <c r="D157" s="218" t="s">
        <v>121</v>
      </c>
      <c r="E157" s="219" t="s">
        <v>147</v>
      </c>
      <c r="F157" s="220" t="s">
        <v>148</v>
      </c>
      <c r="G157" s="221" t="s">
        <v>124</v>
      </c>
      <c r="H157" s="222">
        <v>20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125</v>
      </c>
      <c r="AT157" s="230" t="s">
        <v>121</v>
      </c>
      <c r="AU157" s="230" t="s">
        <v>86</v>
      </c>
      <c r="AY157" s="16" t="s">
        <v>118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125</v>
      </c>
      <c r="BM157" s="230" t="s">
        <v>149</v>
      </c>
    </row>
    <row r="158" spans="1:47" s="2" customFormat="1" ht="12">
      <c r="A158" s="37"/>
      <c r="B158" s="38"/>
      <c r="C158" s="39"/>
      <c r="D158" s="232" t="s">
        <v>127</v>
      </c>
      <c r="E158" s="39"/>
      <c r="F158" s="233" t="s">
        <v>148</v>
      </c>
      <c r="G158" s="39"/>
      <c r="H158" s="39"/>
      <c r="I158" s="234"/>
      <c r="J158" s="39"/>
      <c r="K158" s="39"/>
      <c r="L158" s="43"/>
      <c r="M158" s="235"/>
      <c r="N158" s="23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127</v>
      </c>
      <c r="AU158" s="16" t="s">
        <v>86</v>
      </c>
    </row>
    <row r="159" spans="1:51" s="13" customFormat="1" ht="12">
      <c r="A159" s="13"/>
      <c r="B159" s="237"/>
      <c r="C159" s="238"/>
      <c r="D159" s="232" t="s">
        <v>128</v>
      </c>
      <c r="E159" s="239" t="s">
        <v>1</v>
      </c>
      <c r="F159" s="240" t="s">
        <v>129</v>
      </c>
      <c r="G159" s="238"/>
      <c r="H159" s="239" t="s">
        <v>1</v>
      </c>
      <c r="I159" s="241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128</v>
      </c>
      <c r="AU159" s="246" t="s">
        <v>86</v>
      </c>
      <c r="AV159" s="13" t="s">
        <v>84</v>
      </c>
      <c r="AW159" s="13" t="s">
        <v>32</v>
      </c>
      <c r="AX159" s="13" t="s">
        <v>76</v>
      </c>
      <c r="AY159" s="246" t="s">
        <v>118</v>
      </c>
    </row>
    <row r="160" spans="1:51" s="13" customFormat="1" ht="12">
      <c r="A160" s="13"/>
      <c r="B160" s="237"/>
      <c r="C160" s="238"/>
      <c r="D160" s="232" t="s">
        <v>128</v>
      </c>
      <c r="E160" s="239" t="s">
        <v>1</v>
      </c>
      <c r="F160" s="240" t="s">
        <v>130</v>
      </c>
      <c r="G160" s="238"/>
      <c r="H160" s="239" t="s">
        <v>1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128</v>
      </c>
      <c r="AU160" s="246" t="s">
        <v>86</v>
      </c>
      <c r="AV160" s="13" t="s">
        <v>84</v>
      </c>
      <c r="AW160" s="13" t="s">
        <v>32</v>
      </c>
      <c r="AX160" s="13" t="s">
        <v>76</v>
      </c>
      <c r="AY160" s="246" t="s">
        <v>118</v>
      </c>
    </row>
    <row r="161" spans="1:51" s="13" customFormat="1" ht="12">
      <c r="A161" s="13"/>
      <c r="B161" s="237"/>
      <c r="C161" s="238"/>
      <c r="D161" s="232" t="s">
        <v>128</v>
      </c>
      <c r="E161" s="239" t="s">
        <v>1</v>
      </c>
      <c r="F161" s="240" t="s">
        <v>131</v>
      </c>
      <c r="G161" s="238"/>
      <c r="H161" s="239" t="s">
        <v>1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128</v>
      </c>
      <c r="AU161" s="246" t="s">
        <v>86</v>
      </c>
      <c r="AV161" s="13" t="s">
        <v>84</v>
      </c>
      <c r="AW161" s="13" t="s">
        <v>32</v>
      </c>
      <c r="AX161" s="13" t="s">
        <v>76</v>
      </c>
      <c r="AY161" s="246" t="s">
        <v>118</v>
      </c>
    </row>
    <row r="162" spans="1:51" s="13" customFormat="1" ht="12">
      <c r="A162" s="13"/>
      <c r="B162" s="237"/>
      <c r="C162" s="238"/>
      <c r="D162" s="232" t="s">
        <v>128</v>
      </c>
      <c r="E162" s="239" t="s">
        <v>1</v>
      </c>
      <c r="F162" s="240" t="s">
        <v>132</v>
      </c>
      <c r="G162" s="238"/>
      <c r="H162" s="239" t="s">
        <v>1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128</v>
      </c>
      <c r="AU162" s="246" t="s">
        <v>86</v>
      </c>
      <c r="AV162" s="13" t="s">
        <v>84</v>
      </c>
      <c r="AW162" s="13" t="s">
        <v>32</v>
      </c>
      <c r="AX162" s="13" t="s">
        <v>76</v>
      </c>
      <c r="AY162" s="246" t="s">
        <v>118</v>
      </c>
    </row>
    <row r="163" spans="1:51" s="13" customFormat="1" ht="12">
      <c r="A163" s="13"/>
      <c r="B163" s="237"/>
      <c r="C163" s="238"/>
      <c r="D163" s="232" t="s">
        <v>128</v>
      </c>
      <c r="E163" s="239" t="s">
        <v>1</v>
      </c>
      <c r="F163" s="240" t="s">
        <v>133</v>
      </c>
      <c r="G163" s="238"/>
      <c r="H163" s="239" t="s">
        <v>1</v>
      </c>
      <c r="I163" s="241"/>
      <c r="J163" s="238"/>
      <c r="K163" s="238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128</v>
      </c>
      <c r="AU163" s="246" t="s">
        <v>86</v>
      </c>
      <c r="AV163" s="13" t="s">
        <v>84</v>
      </c>
      <c r="AW163" s="13" t="s">
        <v>32</v>
      </c>
      <c r="AX163" s="13" t="s">
        <v>76</v>
      </c>
      <c r="AY163" s="246" t="s">
        <v>118</v>
      </c>
    </row>
    <row r="164" spans="1:51" s="13" customFormat="1" ht="12">
      <c r="A164" s="13"/>
      <c r="B164" s="237"/>
      <c r="C164" s="238"/>
      <c r="D164" s="232" t="s">
        <v>128</v>
      </c>
      <c r="E164" s="239" t="s">
        <v>1</v>
      </c>
      <c r="F164" s="240" t="s">
        <v>150</v>
      </c>
      <c r="G164" s="238"/>
      <c r="H164" s="239" t="s">
        <v>1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128</v>
      </c>
      <c r="AU164" s="246" t="s">
        <v>86</v>
      </c>
      <c r="AV164" s="13" t="s">
        <v>84</v>
      </c>
      <c r="AW164" s="13" t="s">
        <v>32</v>
      </c>
      <c r="AX164" s="13" t="s">
        <v>76</v>
      </c>
      <c r="AY164" s="246" t="s">
        <v>118</v>
      </c>
    </row>
    <row r="165" spans="1:51" s="13" customFormat="1" ht="12">
      <c r="A165" s="13"/>
      <c r="B165" s="237"/>
      <c r="C165" s="238"/>
      <c r="D165" s="232" t="s">
        <v>128</v>
      </c>
      <c r="E165" s="239" t="s">
        <v>1</v>
      </c>
      <c r="F165" s="240" t="s">
        <v>151</v>
      </c>
      <c r="G165" s="238"/>
      <c r="H165" s="239" t="s">
        <v>1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128</v>
      </c>
      <c r="AU165" s="246" t="s">
        <v>86</v>
      </c>
      <c r="AV165" s="13" t="s">
        <v>84</v>
      </c>
      <c r="AW165" s="13" t="s">
        <v>32</v>
      </c>
      <c r="AX165" s="13" t="s">
        <v>76</v>
      </c>
      <c r="AY165" s="246" t="s">
        <v>118</v>
      </c>
    </row>
    <row r="166" spans="1:51" s="13" customFormat="1" ht="12">
      <c r="A166" s="13"/>
      <c r="B166" s="237"/>
      <c r="C166" s="238"/>
      <c r="D166" s="232" t="s">
        <v>128</v>
      </c>
      <c r="E166" s="239" t="s">
        <v>1</v>
      </c>
      <c r="F166" s="240" t="s">
        <v>135</v>
      </c>
      <c r="G166" s="238"/>
      <c r="H166" s="239" t="s">
        <v>1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128</v>
      </c>
      <c r="AU166" s="246" t="s">
        <v>86</v>
      </c>
      <c r="AV166" s="13" t="s">
        <v>84</v>
      </c>
      <c r="AW166" s="13" t="s">
        <v>32</v>
      </c>
      <c r="AX166" s="13" t="s">
        <v>76</v>
      </c>
      <c r="AY166" s="246" t="s">
        <v>118</v>
      </c>
    </row>
    <row r="167" spans="1:51" s="13" customFormat="1" ht="12">
      <c r="A167" s="13"/>
      <c r="B167" s="237"/>
      <c r="C167" s="238"/>
      <c r="D167" s="232" t="s">
        <v>128</v>
      </c>
      <c r="E167" s="239" t="s">
        <v>1</v>
      </c>
      <c r="F167" s="240" t="s">
        <v>152</v>
      </c>
      <c r="G167" s="238"/>
      <c r="H167" s="239" t="s">
        <v>1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128</v>
      </c>
      <c r="AU167" s="246" t="s">
        <v>86</v>
      </c>
      <c r="AV167" s="13" t="s">
        <v>84</v>
      </c>
      <c r="AW167" s="13" t="s">
        <v>32</v>
      </c>
      <c r="AX167" s="13" t="s">
        <v>76</v>
      </c>
      <c r="AY167" s="246" t="s">
        <v>118</v>
      </c>
    </row>
    <row r="168" spans="1:51" s="14" customFormat="1" ht="12">
      <c r="A168" s="14"/>
      <c r="B168" s="247"/>
      <c r="C168" s="248"/>
      <c r="D168" s="232" t="s">
        <v>128</v>
      </c>
      <c r="E168" s="249" t="s">
        <v>1</v>
      </c>
      <c r="F168" s="250" t="s">
        <v>137</v>
      </c>
      <c r="G168" s="248"/>
      <c r="H168" s="251">
        <v>20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128</v>
      </c>
      <c r="AU168" s="257" t="s">
        <v>86</v>
      </c>
      <c r="AV168" s="14" t="s">
        <v>86</v>
      </c>
      <c r="AW168" s="14" t="s">
        <v>32</v>
      </c>
      <c r="AX168" s="14" t="s">
        <v>84</v>
      </c>
      <c r="AY168" s="257" t="s">
        <v>118</v>
      </c>
    </row>
    <row r="169" spans="1:65" s="2" customFormat="1" ht="21.75" customHeight="1">
      <c r="A169" s="37"/>
      <c r="B169" s="38"/>
      <c r="C169" s="218" t="s">
        <v>153</v>
      </c>
      <c r="D169" s="218" t="s">
        <v>121</v>
      </c>
      <c r="E169" s="219" t="s">
        <v>154</v>
      </c>
      <c r="F169" s="220" t="s">
        <v>155</v>
      </c>
      <c r="G169" s="221" t="s">
        <v>124</v>
      </c>
      <c r="H169" s="222">
        <v>40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125</v>
      </c>
      <c r="AT169" s="230" t="s">
        <v>121</v>
      </c>
      <c r="AU169" s="230" t="s">
        <v>86</v>
      </c>
      <c r="AY169" s="16" t="s">
        <v>118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125</v>
      </c>
      <c r="BM169" s="230" t="s">
        <v>156</v>
      </c>
    </row>
    <row r="170" spans="1:47" s="2" customFormat="1" ht="12">
      <c r="A170" s="37"/>
      <c r="B170" s="38"/>
      <c r="C170" s="39"/>
      <c r="D170" s="232" t="s">
        <v>127</v>
      </c>
      <c r="E170" s="39"/>
      <c r="F170" s="233" t="s">
        <v>155</v>
      </c>
      <c r="G170" s="39"/>
      <c r="H170" s="39"/>
      <c r="I170" s="234"/>
      <c r="J170" s="39"/>
      <c r="K170" s="39"/>
      <c r="L170" s="43"/>
      <c r="M170" s="235"/>
      <c r="N170" s="23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127</v>
      </c>
      <c r="AU170" s="16" t="s">
        <v>86</v>
      </c>
    </row>
    <row r="171" spans="1:51" s="13" customFormat="1" ht="12">
      <c r="A171" s="13"/>
      <c r="B171" s="237"/>
      <c r="C171" s="238"/>
      <c r="D171" s="232" t="s">
        <v>128</v>
      </c>
      <c r="E171" s="239" t="s">
        <v>1</v>
      </c>
      <c r="F171" s="240" t="s">
        <v>129</v>
      </c>
      <c r="G171" s="238"/>
      <c r="H171" s="239" t="s">
        <v>1</v>
      </c>
      <c r="I171" s="241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128</v>
      </c>
      <c r="AU171" s="246" t="s">
        <v>86</v>
      </c>
      <c r="AV171" s="13" t="s">
        <v>84</v>
      </c>
      <c r="AW171" s="13" t="s">
        <v>32</v>
      </c>
      <c r="AX171" s="13" t="s">
        <v>76</v>
      </c>
      <c r="AY171" s="246" t="s">
        <v>118</v>
      </c>
    </row>
    <row r="172" spans="1:51" s="13" customFormat="1" ht="12">
      <c r="A172" s="13"/>
      <c r="B172" s="237"/>
      <c r="C172" s="238"/>
      <c r="D172" s="232" t="s">
        <v>128</v>
      </c>
      <c r="E172" s="239" t="s">
        <v>1</v>
      </c>
      <c r="F172" s="240" t="s">
        <v>130</v>
      </c>
      <c r="G172" s="238"/>
      <c r="H172" s="239" t="s">
        <v>1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128</v>
      </c>
      <c r="AU172" s="246" t="s">
        <v>86</v>
      </c>
      <c r="AV172" s="13" t="s">
        <v>84</v>
      </c>
      <c r="AW172" s="13" t="s">
        <v>32</v>
      </c>
      <c r="AX172" s="13" t="s">
        <v>76</v>
      </c>
      <c r="AY172" s="246" t="s">
        <v>118</v>
      </c>
    </row>
    <row r="173" spans="1:51" s="13" customFormat="1" ht="12">
      <c r="A173" s="13"/>
      <c r="B173" s="237"/>
      <c r="C173" s="238"/>
      <c r="D173" s="232" t="s">
        <v>128</v>
      </c>
      <c r="E173" s="239" t="s">
        <v>1</v>
      </c>
      <c r="F173" s="240" t="s">
        <v>131</v>
      </c>
      <c r="G173" s="238"/>
      <c r="H173" s="239" t="s">
        <v>1</v>
      </c>
      <c r="I173" s="241"/>
      <c r="J173" s="238"/>
      <c r="K173" s="238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128</v>
      </c>
      <c r="AU173" s="246" t="s">
        <v>86</v>
      </c>
      <c r="AV173" s="13" t="s">
        <v>84</v>
      </c>
      <c r="AW173" s="13" t="s">
        <v>32</v>
      </c>
      <c r="AX173" s="13" t="s">
        <v>76</v>
      </c>
      <c r="AY173" s="246" t="s">
        <v>118</v>
      </c>
    </row>
    <row r="174" spans="1:51" s="13" customFormat="1" ht="12">
      <c r="A174" s="13"/>
      <c r="B174" s="237"/>
      <c r="C174" s="238"/>
      <c r="D174" s="232" t="s">
        <v>128</v>
      </c>
      <c r="E174" s="239" t="s">
        <v>1</v>
      </c>
      <c r="F174" s="240" t="s">
        <v>132</v>
      </c>
      <c r="G174" s="238"/>
      <c r="H174" s="239" t="s">
        <v>1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128</v>
      </c>
      <c r="AU174" s="246" t="s">
        <v>86</v>
      </c>
      <c r="AV174" s="13" t="s">
        <v>84</v>
      </c>
      <c r="AW174" s="13" t="s">
        <v>32</v>
      </c>
      <c r="AX174" s="13" t="s">
        <v>76</v>
      </c>
      <c r="AY174" s="246" t="s">
        <v>118</v>
      </c>
    </row>
    <row r="175" spans="1:51" s="13" customFormat="1" ht="12">
      <c r="A175" s="13"/>
      <c r="B175" s="237"/>
      <c r="C175" s="238"/>
      <c r="D175" s="232" t="s">
        <v>128</v>
      </c>
      <c r="E175" s="239" t="s">
        <v>1</v>
      </c>
      <c r="F175" s="240" t="s">
        <v>133</v>
      </c>
      <c r="G175" s="238"/>
      <c r="H175" s="239" t="s">
        <v>1</v>
      </c>
      <c r="I175" s="241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128</v>
      </c>
      <c r="AU175" s="246" t="s">
        <v>86</v>
      </c>
      <c r="AV175" s="13" t="s">
        <v>84</v>
      </c>
      <c r="AW175" s="13" t="s">
        <v>32</v>
      </c>
      <c r="AX175" s="13" t="s">
        <v>76</v>
      </c>
      <c r="AY175" s="246" t="s">
        <v>118</v>
      </c>
    </row>
    <row r="176" spans="1:51" s="13" customFormat="1" ht="12">
      <c r="A176" s="13"/>
      <c r="B176" s="237"/>
      <c r="C176" s="238"/>
      <c r="D176" s="232" t="s">
        <v>128</v>
      </c>
      <c r="E176" s="239" t="s">
        <v>1</v>
      </c>
      <c r="F176" s="240" t="s">
        <v>151</v>
      </c>
      <c r="G176" s="238"/>
      <c r="H176" s="239" t="s">
        <v>1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128</v>
      </c>
      <c r="AU176" s="246" t="s">
        <v>86</v>
      </c>
      <c r="AV176" s="13" t="s">
        <v>84</v>
      </c>
      <c r="AW176" s="13" t="s">
        <v>32</v>
      </c>
      <c r="AX176" s="13" t="s">
        <v>76</v>
      </c>
      <c r="AY176" s="246" t="s">
        <v>118</v>
      </c>
    </row>
    <row r="177" spans="1:51" s="13" customFormat="1" ht="12">
      <c r="A177" s="13"/>
      <c r="B177" s="237"/>
      <c r="C177" s="238"/>
      <c r="D177" s="232" t="s">
        <v>128</v>
      </c>
      <c r="E177" s="239" t="s">
        <v>1</v>
      </c>
      <c r="F177" s="240" t="s">
        <v>135</v>
      </c>
      <c r="G177" s="238"/>
      <c r="H177" s="239" t="s">
        <v>1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128</v>
      </c>
      <c r="AU177" s="246" t="s">
        <v>86</v>
      </c>
      <c r="AV177" s="13" t="s">
        <v>84</v>
      </c>
      <c r="AW177" s="13" t="s">
        <v>32</v>
      </c>
      <c r="AX177" s="13" t="s">
        <v>76</v>
      </c>
      <c r="AY177" s="246" t="s">
        <v>118</v>
      </c>
    </row>
    <row r="178" spans="1:51" s="13" customFormat="1" ht="12">
      <c r="A178" s="13"/>
      <c r="B178" s="237"/>
      <c r="C178" s="238"/>
      <c r="D178" s="232" t="s">
        <v>128</v>
      </c>
      <c r="E178" s="239" t="s">
        <v>1</v>
      </c>
      <c r="F178" s="240" t="s">
        <v>152</v>
      </c>
      <c r="G178" s="238"/>
      <c r="H178" s="239" t="s">
        <v>1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128</v>
      </c>
      <c r="AU178" s="246" t="s">
        <v>86</v>
      </c>
      <c r="AV178" s="13" t="s">
        <v>84</v>
      </c>
      <c r="AW178" s="13" t="s">
        <v>32</v>
      </c>
      <c r="AX178" s="13" t="s">
        <v>76</v>
      </c>
      <c r="AY178" s="246" t="s">
        <v>118</v>
      </c>
    </row>
    <row r="179" spans="1:51" s="14" customFormat="1" ht="12">
      <c r="A179" s="14"/>
      <c r="B179" s="247"/>
      <c r="C179" s="248"/>
      <c r="D179" s="232" t="s">
        <v>128</v>
      </c>
      <c r="E179" s="249" t="s">
        <v>1</v>
      </c>
      <c r="F179" s="250" t="s">
        <v>141</v>
      </c>
      <c r="G179" s="248"/>
      <c r="H179" s="251">
        <v>40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128</v>
      </c>
      <c r="AU179" s="257" t="s">
        <v>86</v>
      </c>
      <c r="AV179" s="14" t="s">
        <v>86</v>
      </c>
      <c r="AW179" s="14" t="s">
        <v>32</v>
      </c>
      <c r="AX179" s="14" t="s">
        <v>84</v>
      </c>
      <c r="AY179" s="257" t="s">
        <v>118</v>
      </c>
    </row>
    <row r="180" spans="1:65" s="2" customFormat="1" ht="21.75" customHeight="1">
      <c r="A180" s="37"/>
      <c r="B180" s="38"/>
      <c r="C180" s="218" t="s">
        <v>157</v>
      </c>
      <c r="D180" s="218" t="s">
        <v>121</v>
      </c>
      <c r="E180" s="219" t="s">
        <v>158</v>
      </c>
      <c r="F180" s="220" t="s">
        <v>159</v>
      </c>
      <c r="G180" s="221" t="s">
        <v>124</v>
      </c>
      <c r="H180" s="222">
        <v>50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125</v>
      </c>
      <c r="AT180" s="230" t="s">
        <v>121</v>
      </c>
      <c r="AU180" s="230" t="s">
        <v>86</v>
      </c>
      <c r="AY180" s="16" t="s">
        <v>118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125</v>
      </c>
      <c r="BM180" s="230" t="s">
        <v>160</v>
      </c>
    </row>
    <row r="181" spans="1:47" s="2" customFormat="1" ht="12">
      <c r="A181" s="37"/>
      <c r="B181" s="38"/>
      <c r="C181" s="39"/>
      <c r="D181" s="232" t="s">
        <v>127</v>
      </c>
      <c r="E181" s="39"/>
      <c r="F181" s="233" t="s">
        <v>159</v>
      </c>
      <c r="G181" s="39"/>
      <c r="H181" s="39"/>
      <c r="I181" s="234"/>
      <c r="J181" s="39"/>
      <c r="K181" s="39"/>
      <c r="L181" s="43"/>
      <c r="M181" s="235"/>
      <c r="N181" s="236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127</v>
      </c>
      <c r="AU181" s="16" t="s">
        <v>86</v>
      </c>
    </row>
    <row r="182" spans="1:51" s="13" customFormat="1" ht="12">
      <c r="A182" s="13"/>
      <c r="B182" s="237"/>
      <c r="C182" s="238"/>
      <c r="D182" s="232" t="s">
        <v>128</v>
      </c>
      <c r="E182" s="239" t="s">
        <v>1</v>
      </c>
      <c r="F182" s="240" t="s">
        <v>129</v>
      </c>
      <c r="G182" s="238"/>
      <c r="H182" s="239" t="s">
        <v>1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128</v>
      </c>
      <c r="AU182" s="246" t="s">
        <v>86</v>
      </c>
      <c r="AV182" s="13" t="s">
        <v>84</v>
      </c>
      <c r="AW182" s="13" t="s">
        <v>32</v>
      </c>
      <c r="AX182" s="13" t="s">
        <v>76</v>
      </c>
      <c r="AY182" s="246" t="s">
        <v>118</v>
      </c>
    </row>
    <row r="183" spans="1:51" s="13" customFormat="1" ht="12">
      <c r="A183" s="13"/>
      <c r="B183" s="237"/>
      <c r="C183" s="238"/>
      <c r="D183" s="232" t="s">
        <v>128</v>
      </c>
      <c r="E183" s="239" t="s">
        <v>1</v>
      </c>
      <c r="F183" s="240" t="s">
        <v>130</v>
      </c>
      <c r="G183" s="238"/>
      <c r="H183" s="239" t="s">
        <v>1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128</v>
      </c>
      <c r="AU183" s="246" t="s">
        <v>86</v>
      </c>
      <c r="AV183" s="13" t="s">
        <v>84</v>
      </c>
      <c r="AW183" s="13" t="s">
        <v>32</v>
      </c>
      <c r="AX183" s="13" t="s">
        <v>76</v>
      </c>
      <c r="AY183" s="246" t="s">
        <v>118</v>
      </c>
    </row>
    <row r="184" spans="1:51" s="13" customFormat="1" ht="12">
      <c r="A184" s="13"/>
      <c r="B184" s="237"/>
      <c r="C184" s="238"/>
      <c r="D184" s="232" t="s">
        <v>128</v>
      </c>
      <c r="E184" s="239" t="s">
        <v>1</v>
      </c>
      <c r="F184" s="240" t="s">
        <v>131</v>
      </c>
      <c r="G184" s="238"/>
      <c r="H184" s="239" t="s">
        <v>1</v>
      </c>
      <c r="I184" s="241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128</v>
      </c>
      <c r="AU184" s="246" t="s">
        <v>86</v>
      </c>
      <c r="AV184" s="13" t="s">
        <v>84</v>
      </c>
      <c r="AW184" s="13" t="s">
        <v>32</v>
      </c>
      <c r="AX184" s="13" t="s">
        <v>76</v>
      </c>
      <c r="AY184" s="246" t="s">
        <v>118</v>
      </c>
    </row>
    <row r="185" spans="1:51" s="13" customFormat="1" ht="12">
      <c r="A185" s="13"/>
      <c r="B185" s="237"/>
      <c r="C185" s="238"/>
      <c r="D185" s="232" t="s">
        <v>128</v>
      </c>
      <c r="E185" s="239" t="s">
        <v>1</v>
      </c>
      <c r="F185" s="240" t="s">
        <v>132</v>
      </c>
      <c r="G185" s="238"/>
      <c r="H185" s="239" t="s">
        <v>1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128</v>
      </c>
      <c r="AU185" s="246" t="s">
        <v>86</v>
      </c>
      <c r="AV185" s="13" t="s">
        <v>84</v>
      </c>
      <c r="AW185" s="13" t="s">
        <v>32</v>
      </c>
      <c r="AX185" s="13" t="s">
        <v>76</v>
      </c>
      <c r="AY185" s="246" t="s">
        <v>118</v>
      </c>
    </row>
    <row r="186" spans="1:51" s="13" customFormat="1" ht="12">
      <c r="A186" s="13"/>
      <c r="B186" s="237"/>
      <c r="C186" s="238"/>
      <c r="D186" s="232" t="s">
        <v>128</v>
      </c>
      <c r="E186" s="239" t="s">
        <v>1</v>
      </c>
      <c r="F186" s="240" t="s">
        <v>133</v>
      </c>
      <c r="G186" s="238"/>
      <c r="H186" s="239" t="s">
        <v>1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128</v>
      </c>
      <c r="AU186" s="246" t="s">
        <v>86</v>
      </c>
      <c r="AV186" s="13" t="s">
        <v>84</v>
      </c>
      <c r="AW186" s="13" t="s">
        <v>32</v>
      </c>
      <c r="AX186" s="13" t="s">
        <v>76</v>
      </c>
      <c r="AY186" s="246" t="s">
        <v>118</v>
      </c>
    </row>
    <row r="187" spans="1:51" s="13" customFormat="1" ht="12">
      <c r="A187" s="13"/>
      <c r="B187" s="237"/>
      <c r="C187" s="238"/>
      <c r="D187" s="232" t="s">
        <v>128</v>
      </c>
      <c r="E187" s="239" t="s">
        <v>1</v>
      </c>
      <c r="F187" s="240" t="s">
        <v>151</v>
      </c>
      <c r="G187" s="238"/>
      <c r="H187" s="239" t="s">
        <v>1</v>
      </c>
      <c r="I187" s="241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128</v>
      </c>
      <c r="AU187" s="246" t="s">
        <v>86</v>
      </c>
      <c r="AV187" s="13" t="s">
        <v>84</v>
      </c>
      <c r="AW187" s="13" t="s">
        <v>32</v>
      </c>
      <c r="AX187" s="13" t="s">
        <v>76</v>
      </c>
      <c r="AY187" s="246" t="s">
        <v>118</v>
      </c>
    </row>
    <row r="188" spans="1:51" s="13" customFormat="1" ht="12">
      <c r="A188" s="13"/>
      <c r="B188" s="237"/>
      <c r="C188" s="238"/>
      <c r="D188" s="232" t="s">
        <v>128</v>
      </c>
      <c r="E188" s="239" t="s">
        <v>1</v>
      </c>
      <c r="F188" s="240" t="s">
        <v>135</v>
      </c>
      <c r="G188" s="238"/>
      <c r="H188" s="239" t="s">
        <v>1</v>
      </c>
      <c r="I188" s="241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128</v>
      </c>
      <c r="AU188" s="246" t="s">
        <v>86</v>
      </c>
      <c r="AV188" s="13" t="s">
        <v>84</v>
      </c>
      <c r="AW188" s="13" t="s">
        <v>32</v>
      </c>
      <c r="AX188" s="13" t="s">
        <v>76</v>
      </c>
      <c r="AY188" s="246" t="s">
        <v>118</v>
      </c>
    </row>
    <row r="189" spans="1:51" s="13" customFormat="1" ht="12">
      <c r="A189" s="13"/>
      <c r="B189" s="237"/>
      <c r="C189" s="238"/>
      <c r="D189" s="232" t="s">
        <v>128</v>
      </c>
      <c r="E189" s="239" t="s">
        <v>1</v>
      </c>
      <c r="F189" s="240" t="s">
        <v>152</v>
      </c>
      <c r="G189" s="238"/>
      <c r="H189" s="239" t="s">
        <v>1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128</v>
      </c>
      <c r="AU189" s="246" t="s">
        <v>86</v>
      </c>
      <c r="AV189" s="13" t="s">
        <v>84</v>
      </c>
      <c r="AW189" s="13" t="s">
        <v>32</v>
      </c>
      <c r="AX189" s="13" t="s">
        <v>76</v>
      </c>
      <c r="AY189" s="246" t="s">
        <v>118</v>
      </c>
    </row>
    <row r="190" spans="1:51" s="14" customFormat="1" ht="12">
      <c r="A190" s="14"/>
      <c r="B190" s="247"/>
      <c r="C190" s="248"/>
      <c r="D190" s="232" t="s">
        <v>128</v>
      </c>
      <c r="E190" s="249" t="s">
        <v>1</v>
      </c>
      <c r="F190" s="250" t="s">
        <v>146</v>
      </c>
      <c r="G190" s="248"/>
      <c r="H190" s="251">
        <v>50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128</v>
      </c>
      <c r="AU190" s="257" t="s">
        <v>86</v>
      </c>
      <c r="AV190" s="14" t="s">
        <v>86</v>
      </c>
      <c r="AW190" s="14" t="s">
        <v>32</v>
      </c>
      <c r="AX190" s="14" t="s">
        <v>84</v>
      </c>
      <c r="AY190" s="257" t="s">
        <v>118</v>
      </c>
    </row>
    <row r="191" spans="1:65" s="2" customFormat="1" ht="21.75" customHeight="1">
      <c r="A191" s="37"/>
      <c r="B191" s="38"/>
      <c r="C191" s="218" t="s">
        <v>161</v>
      </c>
      <c r="D191" s="218" t="s">
        <v>121</v>
      </c>
      <c r="E191" s="219" t="s">
        <v>162</v>
      </c>
      <c r="F191" s="220" t="s">
        <v>163</v>
      </c>
      <c r="G191" s="221" t="s">
        <v>124</v>
      </c>
      <c r="H191" s="222">
        <v>30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41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125</v>
      </c>
      <c r="AT191" s="230" t="s">
        <v>121</v>
      </c>
      <c r="AU191" s="230" t="s">
        <v>86</v>
      </c>
      <c r="AY191" s="16" t="s">
        <v>118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125</v>
      </c>
      <c r="BM191" s="230" t="s">
        <v>164</v>
      </c>
    </row>
    <row r="192" spans="1:47" s="2" customFormat="1" ht="12">
      <c r="A192" s="37"/>
      <c r="B192" s="38"/>
      <c r="C192" s="39"/>
      <c r="D192" s="232" t="s">
        <v>127</v>
      </c>
      <c r="E192" s="39"/>
      <c r="F192" s="233" t="s">
        <v>163</v>
      </c>
      <c r="G192" s="39"/>
      <c r="H192" s="39"/>
      <c r="I192" s="234"/>
      <c r="J192" s="39"/>
      <c r="K192" s="39"/>
      <c r="L192" s="43"/>
      <c r="M192" s="235"/>
      <c r="N192" s="236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127</v>
      </c>
      <c r="AU192" s="16" t="s">
        <v>86</v>
      </c>
    </row>
    <row r="193" spans="1:51" s="13" customFormat="1" ht="12">
      <c r="A193" s="13"/>
      <c r="B193" s="237"/>
      <c r="C193" s="238"/>
      <c r="D193" s="232" t="s">
        <v>128</v>
      </c>
      <c r="E193" s="239" t="s">
        <v>1</v>
      </c>
      <c r="F193" s="240" t="s">
        <v>129</v>
      </c>
      <c r="G193" s="238"/>
      <c r="H193" s="239" t="s">
        <v>1</v>
      </c>
      <c r="I193" s="241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128</v>
      </c>
      <c r="AU193" s="246" t="s">
        <v>86</v>
      </c>
      <c r="AV193" s="13" t="s">
        <v>84</v>
      </c>
      <c r="AW193" s="13" t="s">
        <v>32</v>
      </c>
      <c r="AX193" s="13" t="s">
        <v>76</v>
      </c>
      <c r="AY193" s="246" t="s">
        <v>118</v>
      </c>
    </row>
    <row r="194" spans="1:51" s="13" customFormat="1" ht="12">
      <c r="A194" s="13"/>
      <c r="B194" s="237"/>
      <c r="C194" s="238"/>
      <c r="D194" s="232" t="s">
        <v>128</v>
      </c>
      <c r="E194" s="239" t="s">
        <v>1</v>
      </c>
      <c r="F194" s="240" t="s">
        <v>130</v>
      </c>
      <c r="G194" s="238"/>
      <c r="H194" s="239" t="s">
        <v>1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128</v>
      </c>
      <c r="AU194" s="246" t="s">
        <v>86</v>
      </c>
      <c r="AV194" s="13" t="s">
        <v>84</v>
      </c>
      <c r="AW194" s="13" t="s">
        <v>32</v>
      </c>
      <c r="AX194" s="13" t="s">
        <v>76</v>
      </c>
      <c r="AY194" s="246" t="s">
        <v>118</v>
      </c>
    </row>
    <row r="195" spans="1:51" s="13" customFormat="1" ht="12">
      <c r="A195" s="13"/>
      <c r="B195" s="237"/>
      <c r="C195" s="238"/>
      <c r="D195" s="232" t="s">
        <v>128</v>
      </c>
      <c r="E195" s="239" t="s">
        <v>1</v>
      </c>
      <c r="F195" s="240" t="s">
        <v>131</v>
      </c>
      <c r="G195" s="238"/>
      <c r="H195" s="239" t="s">
        <v>1</v>
      </c>
      <c r="I195" s="241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128</v>
      </c>
      <c r="AU195" s="246" t="s">
        <v>86</v>
      </c>
      <c r="AV195" s="13" t="s">
        <v>84</v>
      </c>
      <c r="AW195" s="13" t="s">
        <v>32</v>
      </c>
      <c r="AX195" s="13" t="s">
        <v>76</v>
      </c>
      <c r="AY195" s="246" t="s">
        <v>118</v>
      </c>
    </row>
    <row r="196" spans="1:51" s="13" customFormat="1" ht="12">
      <c r="A196" s="13"/>
      <c r="B196" s="237"/>
      <c r="C196" s="238"/>
      <c r="D196" s="232" t="s">
        <v>128</v>
      </c>
      <c r="E196" s="239" t="s">
        <v>1</v>
      </c>
      <c r="F196" s="240" t="s">
        <v>132</v>
      </c>
      <c r="G196" s="238"/>
      <c r="H196" s="239" t="s">
        <v>1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128</v>
      </c>
      <c r="AU196" s="246" t="s">
        <v>86</v>
      </c>
      <c r="AV196" s="13" t="s">
        <v>84</v>
      </c>
      <c r="AW196" s="13" t="s">
        <v>32</v>
      </c>
      <c r="AX196" s="13" t="s">
        <v>76</v>
      </c>
      <c r="AY196" s="246" t="s">
        <v>118</v>
      </c>
    </row>
    <row r="197" spans="1:51" s="13" customFormat="1" ht="12">
      <c r="A197" s="13"/>
      <c r="B197" s="237"/>
      <c r="C197" s="238"/>
      <c r="D197" s="232" t="s">
        <v>128</v>
      </c>
      <c r="E197" s="239" t="s">
        <v>1</v>
      </c>
      <c r="F197" s="240" t="s">
        <v>133</v>
      </c>
      <c r="G197" s="238"/>
      <c r="H197" s="239" t="s">
        <v>1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128</v>
      </c>
      <c r="AU197" s="246" t="s">
        <v>86</v>
      </c>
      <c r="AV197" s="13" t="s">
        <v>84</v>
      </c>
      <c r="AW197" s="13" t="s">
        <v>32</v>
      </c>
      <c r="AX197" s="13" t="s">
        <v>76</v>
      </c>
      <c r="AY197" s="246" t="s">
        <v>118</v>
      </c>
    </row>
    <row r="198" spans="1:51" s="13" customFormat="1" ht="12">
      <c r="A198" s="13"/>
      <c r="B198" s="237"/>
      <c r="C198" s="238"/>
      <c r="D198" s="232" t="s">
        <v>128</v>
      </c>
      <c r="E198" s="239" t="s">
        <v>1</v>
      </c>
      <c r="F198" s="240" t="s">
        <v>150</v>
      </c>
      <c r="G198" s="238"/>
      <c r="H198" s="239" t="s">
        <v>1</v>
      </c>
      <c r="I198" s="241"/>
      <c r="J198" s="238"/>
      <c r="K198" s="238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128</v>
      </c>
      <c r="AU198" s="246" t="s">
        <v>86</v>
      </c>
      <c r="AV198" s="13" t="s">
        <v>84</v>
      </c>
      <c r="AW198" s="13" t="s">
        <v>32</v>
      </c>
      <c r="AX198" s="13" t="s">
        <v>76</v>
      </c>
      <c r="AY198" s="246" t="s">
        <v>118</v>
      </c>
    </row>
    <row r="199" spans="1:51" s="13" customFormat="1" ht="12">
      <c r="A199" s="13"/>
      <c r="B199" s="237"/>
      <c r="C199" s="238"/>
      <c r="D199" s="232" t="s">
        <v>128</v>
      </c>
      <c r="E199" s="239" t="s">
        <v>1</v>
      </c>
      <c r="F199" s="240" t="s">
        <v>151</v>
      </c>
      <c r="G199" s="238"/>
      <c r="H199" s="239" t="s">
        <v>1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128</v>
      </c>
      <c r="AU199" s="246" t="s">
        <v>86</v>
      </c>
      <c r="AV199" s="13" t="s">
        <v>84</v>
      </c>
      <c r="AW199" s="13" t="s">
        <v>32</v>
      </c>
      <c r="AX199" s="13" t="s">
        <v>76</v>
      </c>
      <c r="AY199" s="246" t="s">
        <v>118</v>
      </c>
    </row>
    <row r="200" spans="1:51" s="13" customFormat="1" ht="12">
      <c r="A200" s="13"/>
      <c r="B200" s="237"/>
      <c r="C200" s="238"/>
      <c r="D200" s="232" t="s">
        <v>128</v>
      </c>
      <c r="E200" s="239" t="s">
        <v>1</v>
      </c>
      <c r="F200" s="240" t="s">
        <v>135</v>
      </c>
      <c r="G200" s="238"/>
      <c r="H200" s="239" t="s">
        <v>1</v>
      </c>
      <c r="I200" s="241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128</v>
      </c>
      <c r="AU200" s="246" t="s">
        <v>86</v>
      </c>
      <c r="AV200" s="13" t="s">
        <v>84</v>
      </c>
      <c r="AW200" s="13" t="s">
        <v>32</v>
      </c>
      <c r="AX200" s="13" t="s">
        <v>76</v>
      </c>
      <c r="AY200" s="246" t="s">
        <v>118</v>
      </c>
    </row>
    <row r="201" spans="1:51" s="13" customFormat="1" ht="12">
      <c r="A201" s="13"/>
      <c r="B201" s="237"/>
      <c r="C201" s="238"/>
      <c r="D201" s="232" t="s">
        <v>128</v>
      </c>
      <c r="E201" s="239" t="s">
        <v>1</v>
      </c>
      <c r="F201" s="240" t="s">
        <v>165</v>
      </c>
      <c r="G201" s="238"/>
      <c r="H201" s="239" t="s">
        <v>1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128</v>
      </c>
      <c r="AU201" s="246" t="s">
        <v>86</v>
      </c>
      <c r="AV201" s="13" t="s">
        <v>84</v>
      </c>
      <c r="AW201" s="13" t="s">
        <v>32</v>
      </c>
      <c r="AX201" s="13" t="s">
        <v>76</v>
      </c>
      <c r="AY201" s="246" t="s">
        <v>118</v>
      </c>
    </row>
    <row r="202" spans="1:51" s="14" customFormat="1" ht="12">
      <c r="A202" s="14"/>
      <c r="B202" s="247"/>
      <c r="C202" s="248"/>
      <c r="D202" s="232" t="s">
        <v>128</v>
      </c>
      <c r="E202" s="249" t="s">
        <v>1</v>
      </c>
      <c r="F202" s="250" t="s">
        <v>166</v>
      </c>
      <c r="G202" s="248"/>
      <c r="H202" s="251">
        <v>30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128</v>
      </c>
      <c r="AU202" s="257" t="s">
        <v>86</v>
      </c>
      <c r="AV202" s="14" t="s">
        <v>86</v>
      </c>
      <c r="AW202" s="14" t="s">
        <v>32</v>
      </c>
      <c r="AX202" s="14" t="s">
        <v>84</v>
      </c>
      <c r="AY202" s="257" t="s">
        <v>118</v>
      </c>
    </row>
    <row r="203" spans="1:65" s="2" customFormat="1" ht="33" customHeight="1">
      <c r="A203" s="37"/>
      <c r="B203" s="38"/>
      <c r="C203" s="218" t="s">
        <v>167</v>
      </c>
      <c r="D203" s="218" t="s">
        <v>121</v>
      </c>
      <c r="E203" s="219" t="s">
        <v>168</v>
      </c>
      <c r="F203" s="220" t="s">
        <v>169</v>
      </c>
      <c r="G203" s="221" t="s">
        <v>124</v>
      </c>
      <c r="H203" s="222">
        <v>40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41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125</v>
      </c>
      <c r="AT203" s="230" t="s">
        <v>121</v>
      </c>
      <c r="AU203" s="230" t="s">
        <v>86</v>
      </c>
      <c r="AY203" s="16" t="s">
        <v>118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84</v>
      </c>
      <c r="BK203" s="231">
        <f>ROUND(I203*H203,2)</f>
        <v>0</v>
      </c>
      <c r="BL203" s="16" t="s">
        <v>125</v>
      </c>
      <c r="BM203" s="230" t="s">
        <v>170</v>
      </c>
    </row>
    <row r="204" spans="1:47" s="2" customFormat="1" ht="12">
      <c r="A204" s="37"/>
      <c r="B204" s="38"/>
      <c r="C204" s="39"/>
      <c r="D204" s="232" t="s">
        <v>127</v>
      </c>
      <c r="E204" s="39"/>
      <c r="F204" s="233" t="s">
        <v>169</v>
      </c>
      <c r="G204" s="39"/>
      <c r="H204" s="39"/>
      <c r="I204" s="234"/>
      <c r="J204" s="39"/>
      <c r="K204" s="39"/>
      <c r="L204" s="43"/>
      <c r="M204" s="235"/>
      <c r="N204" s="23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127</v>
      </c>
      <c r="AU204" s="16" t="s">
        <v>86</v>
      </c>
    </row>
    <row r="205" spans="1:51" s="13" customFormat="1" ht="12">
      <c r="A205" s="13"/>
      <c r="B205" s="237"/>
      <c r="C205" s="238"/>
      <c r="D205" s="232" t="s">
        <v>128</v>
      </c>
      <c r="E205" s="239" t="s">
        <v>1</v>
      </c>
      <c r="F205" s="240" t="s">
        <v>129</v>
      </c>
      <c r="G205" s="238"/>
      <c r="H205" s="239" t="s">
        <v>1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128</v>
      </c>
      <c r="AU205" s="246" t="s">
        <v>86</v>
      </c>
      <c r="AV205" s="13" t="s">
        <v>84</v>
      </c>
      <c r="AW205" s="13" t="s">
        <v>32</v>
      </c>
      <c r="AX205" s="13" t="s">
        <v>76</v>
      </c>
      <c r="AY205" s="246" t="s">
        <v>118</v>
      </c>
    </row>
    <row r="206" spans="1:51" s="13" customFormat="1" ht="12">
      <c r="A206" s="13"/>
      <c r="B206" s="237"/>
      <c r="C206" s="238"/>
      <c r="D206" s="232" t="s">
        <v>128</v>
      </c>
      <c r="E206" s="239" t="s">
        <v>1</v>
      </c>
      <c r="F206" s="240" t="s">
        <v>130</v>
      </c>
      <c r="G206" s="238"/>
      <c r="H206" s="239" t="s">
        <v>1</v>
      </c>
      <c r="I206" s="241"/>
      <c r="J206" s="238"/>
      <c r="K206" s="238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128</v>
      </c>
      <c r="AU206" s="246" t="s">
        <v>86</v>
      </c>
      <c r="AV206" s="13" t="s">
        <v>84</v>
      </c>
      <c r="AW206" s="13" t="s">
        <v>32</v>
      </c>
      <c r="AX206" s="13" t="s">
        <v>76</v>
      </c>
      <c r="AY206" s="246" t="s">
        <v>118</v>
      </c>
    </row>
    <row r="207" spans="1:51" s="13" customFormat="1" ht="12">
      <c r="A207" s="13"/>
      <c r="B207" s="237"/>
      <c r="C207" s="238"/>
      <c r="D207" s="232" t="s">
        <v>128</v>
      </c>
      <c r="E207" s="239" t="s">
        <v>1</v>
      </c>
      <c r="F207" s="240" t="s">
        <v>131</v>
      </c>
      <c r="G207" s="238"/>
      <c r="H207" s="239" t="s">
        <v>1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128</v>
      </c>
      <c r="AU207" s="246" t="s">
        <v>86</v>
      </c>
      <c r="AV207" s="13" t="s">
        <v>84</v>
      </c>
      <c r="AW207" s="13" t="s">
        <v>32</v>
      </c>
      <c r="AX207" s="13" t="s">
        <v>76</v>
      </c>
      <c r="AY207" s="246" t="s">
        <v>118</v>
      </c>
    </row>
    <row r="208" spans="1:51" s="13" customFormat="1" ht="12">
      <c r="A208" s="13"/>
      <c r="B208" s="237"/>
      <c r="C208" s="238"/>
      <c r="D208" s="232" t="s">
        <v>128</v>
      </c>
      <c r="E208" s="239" t="s">
        <v>1</v>
      </c>
      <c r="F208" s="240" t="s">
        <v>132</v>
      </c>
      <c r="G208" s="238"/>
      <c r="H208" s="239" t="s">
        <v>1</v>
      </c>
      <c r="I208" s="241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128</v>
      </c>
      <c r="AU208" s="246" t="s">
        <v>86</v>
      </c>
      <c r="AV208" s="13" t="s">
        <v>84</v>
      </c>
      <c r="AW208" s="13" t="s">
        <v>32</v>
      </c>
      <c r="AX208" s="13" t="s">
        <v>76</v>
      </c>
      <c r="AY208" s="246" t="s">
        <v>118</v>
      </c>
    </row>
    <row r="209" spans="1:51" s="13" customFormat="1" ht="12">
      <c r="A209" s="13"/>
      <c r="B209" s="237"/>
      <c r="C209" s="238"/>
      <c r="D209" s="232" t="s">
        <v>128</v>
      </c>
      <c r="E209" s="239" t="s">
        <v>1</v>
      </c>
      <c r="F209" s="240" t="s">
        <v>133</v>
      </c>
      <c r="G209" s="238"/>
      <c r="H209" s="239" t="s">
        <v>1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128</v>
      </c>
      <c r="AU209" s="246" t="s">
        <v>86</v>
      </c>
      <c r="AV209" s="13" t="s">
        <v>84</v>
      </c>
      <c r="AW209" s="13" t="s">
        <v>32</v>
      </c>
      <c r="AX209" s="13" t="s">
        <v>76</v>
      </c>
      <c r="AY209" s="246" t="s">
        <v>118</v>
      </c>
    </row>
    <row r="210" spans="1:51" s="13" customFormat="1" ht="12">
      <c r="A210" s="13"/>
      <c r="B210" s="237"/>
      <c r="C210" s="238"/>
      <c r="D210" s="232" t="s">
        <v>128</v>
      </c>
      <c r="E210" s="239" t="s">
        <v>1</v>
      </c>
      <c r="F210" s="240" t="s">
        <v>151</v>
      </c>
      <c r="G210" s="238"/>
      <c r="H210" s="239" t="s">
        <v>1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128</v>
      </c>
      <c r="AU210" s="246" t="s">
        <v>86</v>
      </c>
      <c r="AV210" s="13" t="s">
        <v>84</v>
      </c>
      <c r="AW210" s="13" t="s">
        <v>32</v>
      </c>
      <c r="AX210" s="13" t="s">
        <v>76</v>
      </c>
      <c r="AY210" s="246" t="s">
        <v>118</v>
      </c>
    </row>
    <row r="211" spans="1:51" s="13" customFormat="1" ht="12">
      <c r="A211" s="13"/>
      <c r="B211" s="237"/>
      <c r="C211" s="238"/>
      <c r="D211" s="232" t="s">
        <v>128</v>
      </c>
      <c r="E211" s="239" t="s">
        <v>1</v>
      </c>
      <c r="F211" s="240" t="s">
        <v>135</v>
      </c>
      <c r="G211" s="238"/>
      <c r="H211" s="239" t="s">
        <v>1</v>
      </c>
      <c r="I211" s="241"/>
      <c r="J211" s="238"/>
      <c r="K211" s="238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128</v>
      </c>
      <c r="AU211" s="246" t="s">
        <v>86</v>
      </c>
      <c r="AV211" s="13" t="s">
        <v>84</v>
      </c>
      <c r="AW211" s="13" t="s">
        <v>32</v>
      </c>
      <c r="AX211" s="13" t="s">
        <v>76</v>
      </c>
      <c r="AY211" s="246" t="s">
        <v>118</v>
      </c>
    </row>
    <row r="212" spans="1:51" s="13" customFormat="1" ht="12">
      <c r="A212" s="13"/>
      <c r="B212" s="237"/>
      <c r="C212" s="238"/>
      <c r="D212" s="232" t="s">
        <v>128</v>
      </c>
      <c r="E212" s="239" t="s">
        <v>1</v>
      </c>
      <c r="F212" s="240" t="s">
        <v>165</v>
      </c>
      <c r="G212" s="238"/>
      <c r="H212" s="239" t="s">
        <v>1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128</v>
      </c>
      <c r="AU212" s="246" t="s">
        <v>86</v>
      </c>
      <c r="AV212" s="13" t="s">
        <v>84</v>
      </c>
      <c r="AW212" s="13" t="s">
        <v>32</v>
      </c>
      <c r="AX212" s="13" t="s">
        <v>76</v>
      </c>
      <c r="AY212" s="246" t="s">
        <v>118</v>
      </c>
    </row>
    <row r="213" spans="1:51" s="14" customFormat="1" ht="12">
      <c r="A213" s="14"/>
      <c r="B213" s="247"/>
      <c r="C213" s="248"/>
      <c r="D213" s="232" t="s">
        <v>128</v>
      </c>
      <c r="E213" s="249" t="s">
        <v>1</v>
      </c>
      <c r="F213" s="250" t="s">
        <v>141</v>
      </c>
      <c r="G213" s="248"/>
      <c r="H213" s="251">
        <v>40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128</v>
      </c>
      <c r="AU213" s="257" t="s">
        <v>86</v>
      </c>
      <c r="AV213" s="14" t="s">
        <v>86</v>
      </c>
      <c r="AW213" s="14" t="s">
        <v>32</v>
      </c>
      <c r="AX213" s="14" t="s">
        <v>84</v>
      </c>
      <c r="AY213" s="257" t="s">
        <v>118</v>
      </c>
    </row>
    <row r="214" spans="1:65" s="2" customFormat="1" ht="21.75" customHeight="1">
      <c r="A214" s="37"/>
      <c r="B214" s="38"/>
      <c r="C214" s="218" t="s">
        <v>171</v>
      </c>
      <c r="D214" s="218" t="s">
        <v>121</v>
      </c>
      <c r="E214" s="219" t="s">
        <v>172</v>
      </c>
      <c r="F214" s="220" t="s">
        <v>173</v>
      </c>
      <c r="G214" s="221" t="s">
        <v>124</v>
      </c>
      <c r="H214" s="222">
        <v>50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41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125</v>
      </c>
      <c r="AT214" s="230" t="s">
        <v>121</v>
      </c>
      <c r="AU214" s="230" t="s">
        <v>86</v>
      </c>
      <c r="AY214" s="16" t="s">
        <v>118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84</v>
      </c>
      <c r="BK214" s="231">
        <f>ROUND(I214*H214,2)</f>
        <v>0</v>
      </c>
      <c r="BL214" s="16" t="s">
        <v>125</v>
      </c>
      <c r="BM214" s="230" t="s">
        <v>174</v>
      </c>
    </row>
    <row r="215" spans="1:47" s="2" customFormat="1" ht="12">
      <c r="A215" s="37"/>
      <c r="B215" s="38"/>
      <c r="C215" s="39"/>
      <c r="D215" s="232" t="s">
        <v>127</v>
      </c>
      <c r="E215" s="39"/>
      <c r="F215" s="233" t="s">
        <v>173</v>
      </c>
      <c r="G215" s="39"/>
      <c r="H215" s="39"/>
      <c r="I215" s="234"/>
      <c r="J215" s="39"/>
      <c r="K215" s="39"/>
      <c r="L215" s="43"/>
      <c r="M215" s="235"/>
      <c r="N215" s="236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127</v>
      </c>
      <c r="AU215" s="16" t="s">
        <v>86</v>
      </c>
    </row>
    <row r="216" spans="1:51" s="13" customFormat="1" ht="12">
      <c r="A216" s="13"/>
      <c r="B216" s="237"/>
      <c r="C216" s="238"/>
      <c r="D216" s="232" t="s">
        <v>128</v>
      </c>
      <c r="E216" s="239" t="s">
        <v>1</v>
      </c>
      <c r="F216" s="240" t="s">
        <v>129</v>
      </c>
      <c r="G216" s="238"/>
      <c r="H216" s="239" t="s">
        <v>1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128</v>
      </c>
      <c r="AU216" s="246" t="s">
        <v>86</v>
      </c>
      <c r="AV216" s="13" t="s">
        <v>84</v>
      </c>
      <c r="AW216" s="13" t="s">
        <v>32</v>
      </c>
      <c r="AX216" s="13" t="s">
        <v>76</v>
      </c>
      <c r="AY216" s="246" t="s">
        <v>118</v>
      </c>
    </row>
    <row r="217" spans="1:51" s="13" customFormat="1" ht="12">
      <c r="A217" s="13"/>
      <c r="B217" s="237"/>
      <c r="C217" s="238"/>
      <c r="D217" s="232" t="s">
        <v>128</v>
      </c>
      <c r="E217" s="239" t="s">
        <v>1</v>
      </c>
      <c r="F217" s="240" t="s">
        <v>130</v>
      </c>
      <c r="G217" s="238"/>
      <c r="H217" s="239" t="s">
        <v>1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128</v>
      </c>
      <c r="AU217" s="246" t="s">
        <v>86</v>
      </c>
      <c r="AV217" s="13" t="s">
        <v>84</v>
      </c>
      <c r="AW217" s="13" t="s">
        <v>32</v>
      </c>
      <c r="AX217" s="13" t="s">
        <v>76</v>
      </c>
      <c r="AY217" s="246" t="s">
        <v>118</v>
      </c>
    </row>
    <row r="218" spans="1:51" s="13" customFormat="1" ht="12">
      <c r="A218" s="13"/>
      <c r="B218" s="237"/>
      <c r="C218" s="238"/>
      <c r="D218" s="232" t="s">
        <v>128</v>
      </c>
      <c r="E218" s="239" t="s">
        <v>1</v>
      </c>
      <c r="F218" s="240" t="s">
        <v>131</v>
      </c>
      <c r="G218" s="238"/>
      <c r="H218" s="239" t="s">
        <v>1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128</v>
      </c>
      <c r="AU218" s="246" t="s">
        <v>86</v>
      </c>
      <c r="AV218" s="13" t="s">
        <v>84</v>
      </c>
      <c r="AW218" s="13" t="s">
        <v>32</v>
      </c>
      <c r="AX218" s="13" t="s">
        <v>76</v>
      </c>
      <c r="AY218" s="246" t="s">
        <v>118</v>
      </c>
    </row>
    <row r="219" spans="1:51" s="13" customFormat="1" ht="12">
      <c r="A219" s="13"/>
      <c r="B219" s="237"/>
      <c r="C219" s="238"/>
      <c r="D219" s="232" t="s">
        <v>128</v>
      </c>
      <c r="E219" s="239" t="s">
        <v>1</v>
      </c>
      <c r="F219" s="240" t="s">
        <v>132</v>
      </c>
      <c r="G219" s="238"/>
      <c r="H219" s="239" t="s">
        <v>1</v>
      </c>
      <c r="I219" s="241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128</v>
      </c>
      <c r="AU219" s="246" t="s">
        <v>86</v>
      </c>
      <c r="AV219" s="13" t="s">
        <v>84</v>
      </c>
      <c r="AW219" s="13" t="s">
        <v>32</v>
      </c>
      <c r="AX219" s="13" t="s">
        <v>76</v>
      </c>
      <c r="AY219" s="246" t="s">
        <v>118</v>
      </c>
    </row>
    <row r="220" spans="1:51" s="13" customFormat="1" ht="12">
      <c r="A220" s="13"/>
      <c r="B220" s="237"/>
      <c r="C220" s="238"/>
      <c r="D220" s="232" t="s">
        <v>128</v>
      </c>
      <c r="E220" s="239" t="s">
        <v>1</v>
      </c>
      <c r="F220" s="240" t="s">
        <v>133</v>
      </c>
      <c r="G220" s="238"/>
      <c r="H220" s="239" t="s">
        <v>1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128</v>
      </c>
      <c r="AU220" s="246" t="s">
        <v>86</v>
      </c>
      <c r="AV220" s="13" t="s">
        <v>84</v>
      </c>
      <c r="AW220" s="13" t="s">
        <v>32</v>
      </c>
      <c r="AX220" s="13" t="s">
        <v>76</v>
      </c>
      <c r="AY220" s="246" t="s">
        <v>118</v>
      </c>
    </row>
    <row r="221" spans="1:51" s="13" customFormat="1" ht="12">
      <c r="A221" s="13"/>
      <c r="B221" s="237"/>
      <c r="C221" s="238"/>
      <c r="D221" s="232" t="s">
        <v>128</v>
      </c>
      <c r="E221" s="239" t="s">
        <v>1</v>
      </c>
      <c r="F221" s="240" t="s">
        <v>151</v>
      </c>
      <c r="G221" s="238"/>
      <c r="H221" s="239" t="s">
        <v>1</v>
      </c>
      <c r="I221" s="241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128</v>
      </c>
      <c r="AU221" s="246" t="s">
        <v>86</v>
      </c>
      <c r="AV221" s="13" t="s">
        <v>84</v>
      </c>
      <c r="AW221" s="13" t="s">
        <v>32</v>
      </c>
      <c r="AX221" s="13" t="s">
        <v>76</v>
      </c>
      <c r="AY221" s="246" t="s">
        <v>118</v>
      </c>
    </row>
    <row r="222" spans="1:51" s="13" customFormat="1" ht="12">
      <c r="A222" s="13"/>
      <c r="B222" s="237"/>
      <c r="C222" s="238"/>
      <c r="D222" s="232" t="s">
        <v>128</v>
      </c>
      <c r="E222" s="239" t="s">
        <v>1</v>
      </c>
      <c r="F222" s="240" t="s">
        <v>135</v>
      </c>
      <c r="G222" s="238"/>
      <c r="H222" s="239" t="s">
        <v>1</v>
      </c>
      <c r="I222" s="241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128</v>
      </c>
      <c r="AU222" s="246" t="s">
        <v>86</v>
      </c>
      <c r="AV222" s="13" t="s">
        <v>84</v>
      </c>
      <c r="AW222" s="13" t="s">
        <v>32</v>
      </c>
      <c r="AX222" s="13" t="s">
        <v>76</v>
      </c>
      <c r="AY222" s="246" t="s">
        <v>118</v>
      </c>
    </row>
    <row r="223" spans="1:51" s="13" customFormat="1" ht="12">
      <c r="A223" s="13"/>
      <c r="B223" s="237"/>
      <c r="C223" s="238"/>
      <c r="D223" s="232" t="s">
        <v>128</v>
      </c>
      <c r="E223" s="239" t="s">
        <v>1</v>
      </c>
      <c r="F223" s="240" t="s">
        <v>165</v>
      </c>
      <c r="G223" s="238"/>
      <c r="H223" s="239" t="s">
        <v>1</v>
      </c>
      <c r="I223" s="241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128</v>
      </c>
      <c r="AU223" s="246" t="s">
        <v>86</v>
      </c>
      <c r="AV223" s="13" t="s">
        <v>84</v>
      </c>
      <c r="AW223" s="13" t="s">
        <v>32</v>
      </c>
      <c r="AX223" s="13" t="s">
        <v>76</v>
      </c>
      <c r="AY223" s="246" t="s">
        <v>118</v>
      </c>
    </row>
    <row r="224" spans="1:51" s="14" customFormat="1" ht="12">
      <c r="A224" s="14"/>
      <c r="B224" s="247"/>
      <c r="C224" s="248"/>
      <c r="D224" s="232" t="s">
        <v>128</v>
      </c>
      <c r="E224" s="249" t="s">
        <v>1</v>
      </c>
      <c r="F224" s="250" t="s">
        <v>146</v>
      </c>
      <c r="G224" s="248"/>
      <c r="H224" s="251">
        <v>50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128</v>
      </c>
      <c r="AU224" s="257" t="s">
        <v>86</v>
      </c>
      <c r="AV224" s="14" t="s">
        <v>86</v>
      </c>
      <c r="AW224" s="14" t="s">
        <v>32</v>
      </c>
      <c r="AX224" s="14" t="s">
        <v>84</v>
      </c>
      <c r="AY224" s="257" t="s">
        <v>118</v>
      </c>
    </row>
    <row r="225" spans="1:65" s="2" customFormat="1" ht="21.75" customHeight="1">
      <c r="A225" s="37"/>
      <c r="B225" s="38"/>
      <c r="C225" s="218" t="s">
        <v>175</v>
      </c>
      <c r="D225" s="218" t="s">
        <v>121</v>
      </c>
      <c r="E225" s="219" t="s">
        <v>176</v>
      </c>
      <c r="F225" s="220" t="s">
        <v>177</v>
      </c>
      <c r="G225" s="221" t="s">
        <v>124</v>
      </c>
      <c r="H225" s="222">
        <v>100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41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125</v>
      </c>
      <c r="AT225" s="230" t="s">
        <v>121</v>
      </c>
      <c r="AU225" s="230" t="s">
        <v>86</v>
      </c>
      <c r="AY225" s="16" t="s">
        <v>118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84</v>
      </c>
      <c r="BK225" s="231">
        <f>ROUND(I225*H225,2)</f>
        <v>0</v>
      </c>
      <c r="BL225" s="16" t="s">
        <v>125</v>
      </c>
      <c r="BM225" s="230" t="s">
        <v>178</v>
      </c>
    </row>
    <row r="226" spans="1:47" s="2" customFormat="1" ht="12">
      <c r="A226" s="37"/>
      <c r="B226" s="38"/>
      <c r="C226" s="39"/>
      <c r="D226" s="232" t="s">
        <v>127</v>
      </c>
      <c r="E226" s="39"/>
      <c r="F226" s="233" t="s">
        <v>177</v>
      </c>
      <c r="G226" s="39"/>
      <c r="H226" s="39"/>
      <c r="I226" s="234"/>
      <c r="J226" s="39"/>
      <c r="K226" s="39"/>
      <c r="L226" s="43"/>
      <c r="M226" s="235"/>
      <c r="N226" s="236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127</v>
      </c>
      <c r="AU226" s="16" t="s">
        <v>86</v>
      </c>
    </row>
    <row r="227" spans="1:51" s="13" customFormat="1" ht="12">
      <c r="A227" s="13"/>
      <c r="B227" s="237"/>
      <c r="C227" s="238"/>
      <c r="D227" s="232" t="s">
        <v>128</v>
      </c>
      <c r="E227" s="239" t="s">
        <v>1</v>
      </c>
      <c r="F227" s="240" t="s">
        <v>129</v>
      </c>
      <c r="G227" s="238"/>
      <c r="H227" s="239" t="s">
        <v>1</v>
      </c>
      <c r="I227" s="241"/>
      <c r="J227" s="238"/>
      <c r="K227" s="238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128</v>
      </c>
      <c r="AU227" s="246" t="s">
        <v>86</v>
      </c>
      <c r="AV227" s="13" t="s">
        <v>84</v>
      </c>
      <c r="AW227" s="13" t="s">
        <v>32</v>
      </c>
      <c r="AX227" s="13" t="s">
        <v>76</v>
      </c>
      <c r="AY227" s="246" t="s">
        <v>118</v>
      </c>
    </row>
    <row r="228" spans="1:51" s="13" customFormat="1" ht="12">
      <c r="A228" s="13"/>
      <c r="B228" s="237"/>
      <c r="C228" s="238"/>
      <c r="D228" s="232" t="s">
        <v>128</v>
      </c>
      <c r="E228" s="239" t="s">
        <v>1</v>
      </c>
      <c r="F228" s="240" t="s">
        <v>130</v>
      </c>
      <c r="G228" s="238"/>
      <c r="H228" s="239" t="s">
        <v>1</v>
      </c>
      <c r="I228" s="241"/>
      <c r="J228" s="238"/>
      <c r="K228" s="238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128</v>
      </c>
      <c r="AU228" s="246" t="s">
        <v>86</v>
      </c>
      <c r="AV228" s="13" t="s">
        <v>84</v>
      </c>
      <c r="AW228" s="13" t="s">
        <v>32</v>
      </c>
      <c r="AX228" s="13" t="s">
        <v>76</v>
      </c>
      <c r="AY228" s="246" t="s">
        <v>118</v>
      </c>
    </row>
    <row r="229" spans="1:51" s="13" customFormat="1" ht="12">
      <c r="A229" s="13"/>
      <c r="B229" s="237"/>
      <c r="C229" s="238"/>
      <c r="D229" s="232" t="s">
        <v>128</v>
      </c>
      <c r="E229" s="239" t="s">
        <v>1</v>
      </c>
      <c r="F229" s="240" t="s">
        <v>131</v>
      </c>
      <c r="G229" s="238"/>
      <c r="H229" s="239" t="s">
        <v>1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128</v>
      </c>
      <c r="AU229" s="246" t="s">
        <v>86</v>
      </c>
      <c r="AV229" s="13" t="s">
        <v>84</v>
      </c>
      <c r="AW229" s="13" t="s">
        <v>32</v>
      </c>
      <c r="AX229" s="13" t="s">
        <v>76</v>
      </c>
      <c r="AY229" s="246" t="s">
        <v>118</v>
      </c>
    </row>
    <row r="230" spans="1:51" s="13" customFormat="1" ht="12">
      <c r="A230" s="13"/>
      <c r="B230" s="237"/>
      <c r="C230" s="238"/>
      <c r="D230" s="232" t="s">
        <v>128</v>
      </c>
      <c r="E230" s="239" t="s">
        <v>1</v>
      </c>
      <c r="F230" s="240" t="s">
        <v>132</v>
      </c>
      <c r="G230" s="238"/>
      <c r="H230" s="239" t="s">
        <v>1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128</v>
      </c>
      <c r="AU230" s="246" t="s">
        <v>86</v>
      </c>
      <c r="AV230" s="13" t="s">
        <v>84</v>
      </c>
      <c r="AW230" s="13" t="s">
        <v>32</v>
      </c>
      <c r="AX230" s="13" t="s">
        <v>76</v>
      </c>
      <c r="AY230" s="246" t="s">
        <v>118</v>
      </c>
    </row>
    <row r="231" spans="1:51" s="13" customFormat="1" ht="12">
      <c r="A231" s="13"/>
      <c r="B231" s="237"/>
      <c r="C231" s="238"/>
      <c r="D231" s="232" t="s">
        <v>128</v>
      </c>
      <c r="E231" s="239" t="s">
        <v>1</v>
      </c>
      <c r="F231" s="240" t="s">
        <v>133</v>
      </c>
      <c r="G231" s="238"/>
      <c r="H231" s="239" t="s">
        <v>1</v>
      </c>
      <c r="I231" s="241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128</v>
      </c>
      <c r="AU231" s="246" t="s">
        <v>86</v>
      </c>
      <c r="AV231" s="13" t="s">
        <v>84</v>
      </c>
      <c r="AW231" s="13" t="s">
        <v>32</v>
      </c>
      <c r="AX231" s="13" t="s">
        <v>76</v>
      </c>
      <c r="AY231" s="246" t="s">
        <v>118</v>
      </c>
    </row>
    <row r="232" spans="1:51" s="13" customFormat="1" ht="12">
      <c r="A232" s="13"/>
      <c r="B232" s="237"/>
      <c r="C232" s="238"/>
      <c r="D232" s="232" t="s">
        <v>128</v>
      </c>
      <c r="E232" s="239" t="s">
        <v>1</v>
      </c>
      <c r="F232" s="240" t="s">
        <v>150</v>
      </c>
      <c r="G232" s="238"/>
      <c r="H232" s="239" t="s">
        <v>1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128</v>
      </c>
      <c r="AU232" s="246" t="s">
        <v>86</v>
      </c>
      <c r="AV232" s="13" t="s">
        <v>84</v>
      </c>
      <c r="AW232" s="13" t="s">
        <v>32</v>
      </c>
      <c r="AX232" s="13" t="s">
        <v>76</v>
      </c>
      <c r="AY232" s="246" t="s">
        <v>118</v>
      </c>
    </row>
    <row r="233" spans="1:51" s="13" customFormat="1" ht="12">
      <c r="A233" s="13"/>
      <c r="B233" s="237"/>
      <c r="C233" s="238"/>
      <c r="D233" s="232" t="s">
        <v>128</v>
      </c>
      <c r="E233" s="239" t="s">
        <v>1</v>
      </c>
      <c r="F233" s="240" t="s">
        <v>151</v>
      </c>
      <c r="G233" s="238"/>
      <c r="H233" s="239" t="s">
        <v>1</v>
      </c>
      <c r="I233" s="241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128</v>
      </c>
      <c r="AU233" s="246" t="s">
        <v>86</v>
      </c>
      <c r="AV233" s="13" t="s">
        <v>84</v>
      </c>
      <c r="AW233" s="13" t="s">
        <v>32</v>
      </c>
      <c r="AX233" s="13" t="s">
        <v>76</v>
      </c>
      <c r="AY233" s="246" t="s">
        <v>118</v>
      </c>
    </row>
    <row r="234" spans="1:51" s="13" customFormat="1" ht="12">
      <c r="A234" s="13"/>
      <c r="B234" s="237"/>
      <c r="C234" s="238"/>
      <c r="D234" s="232" t="s">
        <v>128</v>
      </c>
      <c r="E234" s="239" t="s">
        <v>1</v>
      </c>
      <c r="F234" s="240" t="s">
        <v>135</v>
      </c>
      <c r="G234" s="238"/>
      <c r="H234" s="239" t="s">
        <v>1</v>
      </c>
      <c r="I234" s="241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128</v>
      </c>
      <c r="AU234" s="246" t="s">
        <v>86</v>
      </c>
      <c r="AV234" s="13" t="s">
        <v>84</v>
      </c>
      <c r="AW234" s="13" t="s">
        <v>32</v>
      </c>
      <c r="AX234" s="13" t="s">
        <v>76</v>
      </c>
      <c r="AY234" s="246" t="s">
        <v>118</v>
      </c>
    </row>
    <row r="235" spans="1:51" s="13" customFormat="1" ht="12">
      <c r="A235" s="13"/>
      <c r="B235" s="237"/>
      <c r="C235" s="238"/>
      <c r="D235" s="232" t="s">
        <v>128</v>
      </c>
      <c r="E235" s="239" t="s">
        <v>1</v>
      </c>
      <c r="F235" s="240" t="s">
        <v>165</v>
      </c>
      <c r="G235" s="238"/>
      <c r="H235" s="239" t="s">
        <v>1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128</v>
      </c>
      <c r="AU235" s="246" t="s">
        <v>86</v>
      </c>
      <c r="AV235" s="13" t="s">
        <v>84</v>
      </c>
      <c r="AW235" s="13" t="s">
        <v>32</v>
      </c>
      <c r="AX235" s="13" t="s">
        <v>76</v>
      </c>
      <c r="AY235" s="246" t="s">
        <v>118</v>
      </c>
    </row>
    <row r="236" spans="1:51" s="14" customFormat="1" ht="12">
      <c r="A236" s="14"/>
      <c r="B236" s="247"/>
      <c r="C236" s="248"/>
      <c r="D236" s="232" t="s">
        <v>128</v>
      </c>
      <c r="E236" s="249" t="s">
        <v>1</v>
      </c>
      <c r="F236" s="250" t="s">
        <v>179</v>
      </c>
      <c r="G236" s="248"/>
      <c r="H236" s="251">
        <v>100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7" t="s">
        <v>128</v>
      </c>
      <c r="AU236" s="257" t="s">
        <v>86</v>
      </c>
      <c r="AV236" s="14" t="s">
        <v>86</v>
      </c>
      <c r="AW236" s="14" t="s">
        <v>32</v>
      </c>
      <c r="AX236" s="14" t="s">
        <v>84</v>
      </c>
      <c r="AY236" s="257" t="s">
        <v>118</v>
      </c>
    </row>
    <row r="237" spans="1:65" s="2" customFormat="1" ht="33" customHeight="1">
      <c r="A237" s="37"/>
      <c r="B237" s="38"/>
      <c r="C237" s="218" t="s">
        <v>180</v>
      </c>
      <c r="D237" s="218" t="s">
        <v>121</v>
      </c>
      <c r="E237" s="219" t="s">
        <v>181</v>
      </c>
      <c r="F237" s="220" t="s">
        <v>182</v>
      </c>
      <c r="G237" s="221" t="s">
        <v>124</v>
      </c>
      <c r="H237" s="222">
        <v>100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41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125</v>
      </c>
      <c r="AT237" s="230" t="s">
        <v>121</v>
      </c>
      <c r="AU237" s="230" t="s">
        <v>86</v>
      </c>
      <c r="AY237" s="16" t="s">
        <v>118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84</v>
      </c>
      <c r="BK237" s="231">
        <f>ROUND(I237*H237,2)</f>
        <v>0</v>
      </c>
      <c r="BL237" s="16" t="s">
        <v>125</v>
      </c>
      <c r="BM237" s="230" t="s">
        <v>183</v>
      </c>
    </row>
    <row r="238" spans="1:47" s="2" customFormat="1" ht="12">
      <c r="A238" s="37"/>
      <c r="B238" s="38"/>
      <c r="C238" s="39"/>
      <c r="D238" s="232" t="s">
        <v>127</v>
      </c>
      <c r="E238" s="39"/>
      <c r="F238" s="233" t="s">
        <v>182</v>
      </c>
      <c r="G238" s="39"/>
      <c r="H238" s="39"/>
      <c r="I238" s="234"/>
      <c r="J238" s="39"/>
      <c r="K238" s="39"/>
      <c r="L238" s="43"/>
      <c r="M238" s="235"/>
      <c r="N238" s="236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127</v>
      </c>
      <c r="AU238" s="16" t="s">
        <v>86</v>
      </c>
    </row>
    <row r="239" spans="1:51" s="13" customFormat="1" ht="12">
      <c r="A239" s="13"/>
      <c r="B239" s="237"/>
      <c r="C239" s="238"/>
      <c r="D239" s="232" t="s">
        <v>128</v>
      </c>
      <c r="E239" s="239" t="s">
        <v>1</v>
      </c>
      <c r="F239" s="240" t="s">
        <v>129</v>
      </c>
      <c r="G239" s="238"/>
      <c r="H239" s="239" t="s">
        <v>1</v>
      </c>
      <c r="I239" s="241"/>
      <c r="J239" s="238"/>
      <c r="K239" s="238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128</v>
      </c>
      <c r="AU239" s="246" t="s">
        <v>86</v>
      </c>
      <c r="AV239" s="13" t="s">
        <v>84</v>
      </c>
      <c r="AW239" s="13" t="s">
        <v>32</v>
      </c>
      <c r="AX239" s="13" t="s">
        <v>76</v>
      </c>
      <c r="AY239" s="246" t="s">
        <v>118</v>
      </c>
    </row>
    <row r="240" spans="1:51" s="13" customFormat="1" ht="12">
      <c r="A240" s="13"/>
      <c r="B240" s="237"/>
      <c r="C240" s="238"/>
      <c r="D240" s="232" t="s">
        <v>128</v>
      </c>
      <c r="E240" s="239" t="s">
        <v>1</v>
      </c>
      <c r="F240" s="240" t="s">
        <v>130</v>
      </c>
      <c r="G240" s="238"/>
      <c r="H240" s="239" t="s">
        <v>1</v>
      </c>
      <c r="I240" s="241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128</v>
      </c>
      <c r="AU240" s="246" t="s">
        <v>86</v>
      </c>
      <c r="AV240" s="13" t="s">
        <v>84</v>
      </c>
      <c r="AW240" s="13" t="s">
        <v>32</v>
      </c>
      <c r="AX240" s="13" t="s">
        <v>76</v>
      </c>
      <c r="AY240" s="246" t="s">
        <v>118</v>
      </c>
    </row>
    <row r="241" spans="1:51" s="13" customFormat="1" ht="12">
      <c r="A241" s="13"/>
      <c r="B241" s="237"/>
      <c r="C241" s="238"/>
      <c r="D241" s="232" t="s">
        <v>128</v>
      </c>
      <c r="E241" s="239" t="s">
        <v>1</v>
      </c>
      <c r="F241" s="240" t="s">
        <v>131</v>
      </c>
      <c r="G241" s="238"/>
      <c r="H241" s="239" t="s">
        <v>1</v>
      </c>
      <c r="I241" s="241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128</v>
      </c>
      <c r="AU241" s="246" t="s">
        <v>86</v>
      </c>
      <c r="AV241" s="13" t="s">
        <v>84</v>
      </c>
      <c r="AW241" s="13" t="s">
        <v>32</v>
      </c>
      <c r="AX241" s="13" t="s">
        <v>76</v>
      </c>
      <c r="AY241" s="246" t="s">
        <v>118</v>
      </c>
    </row>
    <row r="242" spans="1:51" s="13" customFormat="1" ht="12">
      <c r="A242" s="13"/>
      <c r="B242" s="237"/>
      <c r="C242" s="238"/>
      <c r="D242" s="232" t="s">
        <v>128</v>
      </c>
      <c r="E242" s="239" t="s">
        <v>1</v>
      </c>
      <c r="F242" s="240" t="s">
        <v>132</v>
      </c>
      <c r="G242" s="238"/>
      <c r="H242" s="239" t="s">
        <v>1</v>
      </c>
      <c r="I242" s="241"/>
      <c r="J242" s="238"/>
      <c r="K242" s="238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128</v>
      </c>
      <c r="AU242" s="246" t="s">
        <v>86</v>
      </c>
      <c r="AV242" s="13" t="s">
        <v>84</v>
      </c>
      <c r="AW242" s="13" t="s">
        <v>32</v>
      </c>
      <c r="AX242" s="13" t="s">
        <v>76</v>
      </c>
      <c r="AY242" s="246" t="s">
        <v>118</v>
      </c>
    </row>
    <row r="243" spans="1:51" s="13" customFormat="1" ht="12">
      <c r="A243" s="13"/>
      <c r="B243" s="237"/>
      <c r="C243" s="238"/>
      <c r="D243" s="232" t="s">
        <v>128</v>
      </c>
      <c r="E243" s="239" t="s">
        <v>1</v>
      </c>
      <c r="F243" s="240" t="s">
        <v>133</v>
      </c>
      <c r="G243" s="238"/>
      <c r="H243" s="239" t="s">
        <v>1</v>
      </c>
      <c r="I243" s="241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128</v>
      </c>
      <c r="AU243" s="246" t="s">
        <v>86</v>
      </c>
      <c r="AV243" s="13" t="s">
        <v>84</v>
      </c>
      <c r="AW243" s="13" t="s">
        <v>32</v>
      </c>
      <c r="AX243" s="13" t="s">
        <v>76</v>
      </c>
      <c r="AY243" s="246" t="s">
        <v>118</v>
      </c>
    </row>
    <row r="244" spans="1:51" s="13" customFormat="1" ht="12">
      <c r="A244" s="13"/>
      <c r="B244" s="237"/>
      <c r="C244" s="238"/>
      <c r="D244" s="232" t="s">
        <v>128</v>
      </c>
      <c r="E244" s="239" t="s">
        <v>1</v>
      </c>
      <c r="F244" s="240" t="s">
        <v>151</v>
      </c>
      <c r="G244" s="238"/>
      <c r="H244" s="239" t="s">
        <v>1</v>
      </c>
      <c r="I244" s="241"/>
      <c r="J244" s="238"/>
      <c r="K244" s="238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128</v>
      </c>
      <c r="AU244" s="246" t="s">
        <v>86</v>
      </c>
      <c r="AV244" s="13" t="s">
        <v>84</v>
      </c>
      <c r="AW244" s="13" t="s">
        <v>32</v>
      </c>
      <c r="AX244" s="13" t="s">
        <v>76</v>
      </c>
      <c r="AY244" s="246" t="s">
        <v>118</v>
      </c>
    </row>
    <row r="245" spans="1:51" s="13" customFormat="1" ht="12">
      <c r="A245" s="13"/>
      <c r="B245" s="237"/>
      <c r="C245" s="238"/>
      <c r="D245" s="232" t="s">
        <v>128</v>
      </c>
      <c r="E245" s="239" t="s">
        <v>1</v>
      </c>
      <c r="F245" s="240" t="s">
        <v>135</v>
      </c>
      <c r="G245" s="238"/>
      <c r="H245" s="239" t="s">
        <v>1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128</v>
      </c>
      <c r="AU245" s="246" t="s">
        <v>86</v>
      </c>
      <c r="AV245" s="13" t="s">
        <v>84</v>
      </c>
      <c r="AW245" s="13" t="s">
        <v>32</v>
      </c>
      <c r="AX245" s="13" t="s">
        <v>76</v>
      </c>
      <c r="AY245" s="246" t="s">
        <v>118</v>
      </c>
    </row>
    <row r="246" spans="1:51" s="13" customFormat="1" ht="12">
      <c r="A246" s="13"/>
      <c r="B246" s="237"/>
      <c r="C246" s="238"/>
      <c r="D246" s="232" t="s">
        <v>128</v>
      </c>
      <c r="E246" s="239" t="s">
        <v>1</v>
      </c>
      <c r="F246" s="240" t="s">
        <v>165</v>
      </c>
      <c r="G246" s="238"/>
      <c r="H246" s="239" t="s">
        <v>1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128</v>
      </c>
      <c r="AU246" s="246" t="s">
        <v>86</v>
      </c>
      <c r="AV246" s="13" t="s">
        <v>84</v>
      </c>
      <c r="AW246" s="13" t="s">
        <v>32</v>
      </c>
      <c r="AX246" s="13" t="s">
        <v>76</v>
      </c>
      <c r="AY246" s="246" t="s">
        <v>118</v>
      </c>
    </row>
    <row r="247" spans="1:51" s="14" customFormat="1" ht="12">
      <c r="A247" s="14"/>
      <c r="B247" s="247"/>
      <c r="C247" s="248"/>
      <c r="D247" s="232" t="s">
        <v>128</v>
      </c>
      <c r="E247" s="249" t="s">
        <v>1</v>
      </c>
      <c r="F247" s="250" t="s">
        <v>179</v>
      </c>
      <c r="G247" s="248"/>
      <c r="H247" s="251">
        <v>100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7" t="s">
        <v>128</v>
      </c>
      <c r="AU247" s="257" t="s">
        <v>86</v>
      </c>
      <c r="AV247" s="14" t="s">
        <v>86</v>
      </c>
      <c r="AW247" s="14" t="s">
        <v>32</v>
      </c>
      <c r="AX247" s="14" t="s">
        <v>84</v>
      </c>
      <c r="AY247" s="257" t="s">
        <v>118</v>
      </c>
    </row>
    <row r="248" spans="1:65" s="2" customFormat="1" ht="21.75" customHeight="1">
      <c r="A248" s="37"/>
      <c r="B248" s="38"/>
      <c r="C248" s="218" t="s">
        <v>184</v>
      </c>
      <c r="D248" s="218" t="s">
        <v>121</v>
      </c>
      <c r="E248" s="219" t="s">
        <v>185</v>
      </c>
      <c r="F248" s="220" t="s">
        <v>186</v>
      </c>
      <c r="G248" s="221" t="s">
        <v>124</v>
      </c>
      <c r="H248" s="222">
        <v>100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41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125</v>
      </c>
      <c r="AT248" s="230" t="s">
        <v>121</v>
      </c>
      <c r="AU248" s="230" t="s">
        <v>86</v>
      </c>
      <c r="AY248" s="16" t="s">
        <v>118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84</v>
      </c>
      <c r="BK248" s="231">
        <f>ROUND(I248*H248,2)</f>
        <v>0</v>
      </c>
      <c r="BL248" s="16" t="s">
        <v>125</v>
      </c>
      <c r="BM248" s="230" t="s">
        <v>187</v>
      </c>
    </row>
    <row r="249" spans="1:47" s="2" customFormat="1" ht="12">
      <c r="A249" s="37"/>
      <c r="B249" s="38"/>
      <c r="C249" s="39"/>
      <c r="D249" s="232" t="s">
        <v>127</v>
      </c>
      <c r="E249" s="39"/>
      <c r="F249" s="233" t="s">
        <v>186</v>
      </c>
      <c r="G249" s="39"/>
      <c r="H249" s="39"/>
      <c r="I249" s="234"/>
      <c r="J249" s="39"/>
      <c r="K249" s="39"/>
      <c r="L249" s="43"/>
      <c r="M249" s="235"/>
      <c r="N249" s="236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127</v>
      </c>
      <c r="AU249" s="16" t="s">
        <v>86</v>
      </c>
    </row>
    <row r="250" spans="1:51" s="13" customFormat="1" ht="12">
      <c r="A250" s="13"/>
      <c r="B250" s="237"/>
      <c r="C250" s="238"/>
      <c r="D250" s="232" t="s">
        <v>128</v>
      </c>
      <c r="E250" s="239" t="s">
        <v>1</v>
      </c>
      <c r="F250" s="240" t="s">
        <v>129</v>
      </c>
      <c r="G250" s="238"/>
      <c r="H250" s="239" t="s">
        <v>1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128</v>
      </c>
      <c r="AU250" s="246" t="s">
        <v>86</v>
      </c>
      <c r="AV250" s="13" t="s">
        <v>84</v>
      </c>
      <c r="AW250" s="13" t="s">
        <v>32</v>
      </c>
      <c r="AX250" s="13" t="s">
        <v>76</v>
      </c>
      <c r="AY250" s="246" t="s">
        <v>118</v>
      </c>
    </row>
    <row r="251" spans="1:51" s="13" customFormat="1" ht="12">
      <c r="A251" s="13"/>
      <c r="B251" s="237"/>
      <c r="C251" s="238"/>
      <c r="D251" s="232" t="s">
        <v>128</v>
      </c>
      <c r="E251" s="239" t="s">
        <v>1</v>
      </c>
      <c r="F251" s="240" t="s">
        <v>130</v>
      </c>
      <c r="G251" s="238"/>
      <c r="H251" s="239" t="s">
        <v>1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128</v>
      </c>
      <c r="AU251" s="246" t="s">
        <v>86</v>
      </c>
      <c r="AV251" s="13" t="s">
        <v>84</v>
      </c>
      <c r="AW251" s="13" t="s">
        <v>32</v>
      </c>
      <c r="AX251" s="13" t="s">
        <v>76</v>
      </c>
      <c r="AY251" s="246" t="s">
        <v>118</v>
      </c>
    </row>
    <row r="252" spans="1:51" s="13" customFormat="1" ht="12">
      <c r="A252" s="13"/>
      <c r="B252" s="237"/>
      <c r="C252" s="238"/>
      <c r="D252" s="232" t="s">
        <v>128</v>
      </c>
      <c r="E252" s="239" t="s">
        <v>1</v>
      </c>
      <c r="F252" s="240" t="s">
        <v>131</v>
      </c>
      <c r="G252" s="238"/>
      <c r="H252" s="239" t="s">
        <v>1</v>
      </c>
      <c r="I252" s="241"/>
      <c r="J252" s="238"/>
      <c r="K252" s="238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128</v>
      </c>
      <c r="AU252" s="246" t="s">
        <v>86</v>
      </c>
      <c r="AV252" s="13" t="s">
        <v>84</v>
      </c>
      <c r="AW252" s="13" t="s">
        <v>32</v>
      </c>
      <c r="AX252" s="13" t="s">
        <v>76</v>
      </c>
      <c r="AY252" s="246" t="s">
        <v>118</v>
      </c>
    </row>
    <row r="253" spans="1:51" s="13" customFormat="1" ht="12">
      <c r="A253" s="13"/>
      <c r="B253" s="237"/>
      <c r="C253" s="238"/>
      <c r="D253" s="232" t="s">
        <v>128</v>
      </c>
      <c r="E253" s="239" t="s">
        <v>1</v>
      </c>
      <c r="F253" s="240" t="s">
        <v>132</v>
      </c>
      <c r="G253" s="238"/>
      <c r="H253" s="239" t="s">
        <v>1</v>
      </c>
      <c r="I253" s="241"/>
      <c r="J253" s="238"/>
      <c r="K253" s="238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128</v>
      </c>
      <c r="AU253" s="246" t="s">
        <v>86</v>
      </c>
      <c r="AV253" s="13" t="s">
        <v>84</v>
      </c>
      <c r="AW253" s="13" t="s">
        <v>32</v>
      </c>
      <c r="AX253" s="13" t="s">
        <v>76</v>
      </c>
      <c r="AY253" s="246" t="s">
        <v>118</v>
      </c>
    </row>
    <row r="254" spans="1:51" s="13" customFormat="1" ht="12">
      <c r="A254" s="13"/>
      <c r="B254" s="237"/>
      <c r="C254" s="238"/>
      <c r="D254" s="232" t="s">
        <v>128</v>
      </c>
      <c r="E254" s="239" t="s">
        <v>1</v>
      </c>
      <c r="F254" s="240" t="s">
        <v>133</v>
      </c>
      <c r="G254" s="238"/>
      <c r="H254" s="239" t="s">
        <v>1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128</v>
      </c>
      <c r="AU254" s="246" t="s">
        <v>86</v>
      </c>
      <c r="AV254" s="13" t="s">
        <v>84</v>
      </c>
      <c r="AW254" s="13" t="s">
        <v>32</v>
      </c>
      <c r="AX254" s="13" t="s">
        <v>76</v>
      </c>
      <c r="AY254" s="246" t="s">
        <v>118</v>
      </c>
    </row>
    <row r="255" spans="1:51" s="13" customFormat="1" ht="12">
      <c r="A255" s="13"/>
      <c r="B255" s="237"/>
      <c r="C255" s="238"/>
      <c r="D255" s="232" t="s">
        <v>128</v>
      </c>
      <c r="E255" s="239" t="s">
        <v>1</v>
      </c>
      <c r="F255" s="240" t="s">
        <v>151</v>
      </c>
      <c r="G255" s="238"/>
      <c r="H255" s="239" t="s">
        <v>1</v>
      </c>
      <c r="I255" s="241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128</v>
      </c>
      <c r="AU255" s="246" t="s">
        <v>86</v>
      </c>
      <c r="AV255" s="13" t="s">
        <v>84</v>
      </c>
      <c r="AW255" s="13" t="s">
        <v>32</v>
      </c>
      <c r="AX255" s="13" t="s">
        <v>76</v>
      </c>
      <c r="AY255" s="246" t="s">
        <v>118</v>
      </c>
    </row>
    <row r="256" spans="1:51" s="13" customFormat="1" ht="12">
      <c r="A256" s="13"/>
      <c r="B256" s="237"/>
      <c r="C256" s="238"/>
      <c r="D256" s="232" t="s">
        <v>128</v>
      </c>
      <c r="E256" s="239" t="s">
        <v>1</v>
      </c>
      <c r="F256" s="240" t="s">
        <v>135</v>
      </c>
      <c r="G256" s="238"/>
      <c r="H256" s="239" t="s">
        <v>1</v>
      </c>
      <c r="I256" s="241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128</v>
      </c>
      <c r="AU256" s="246" t="s">
        <v>86</v>
      </c>
      <c r="AV256" s="13" t="s">
        <v>84</v>
      </c>
      <c r="AW256" s="13" t="s">
        <v>32</v>
      </c>
      <c r="AX256" s="13" t="s">
        <v>76</v>
      </c>
      <c r="AY256" s="246" t="s">
        <v>118</v>
      </c>
    </row>
    <row r="257" spans="1:51" s="13" customFormat="1" ht="12">
      <c r="A257" s="13"/>
      <c r="B257" s="237"/>
      <c r="C257" s="238"/>
      <c r="D257" s="232" t="s">
        <v>128</v>
      </c>
      <c r="E257" s="239" t="s">
        <v>1</v>
      </c>
      <c r="F257" s="240" t="s">
        <v>165</v>
      </c>
      <c r="G257" s="238"/>
      <c r="H257" s="239" t="s">
        <v>1</v>
      </c>
      <c r="I257" s="241"/>
      <c r="J257" s="238"/>
      <c r="K257" s="238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128</v>
      </c>
      <c r="AU257" s="246" t="s">
        <v>86</v>
      </c>
      <c r="AV257" s="13" t="s">
        <v>84</v>
      </c>
      <c r="AW257" s="13" t="s">
        <v>32</v>
      </c>
      <c r="AX257" s="13" t="s">
        <v>76</v>
      </c>
      <c r="AY257" s="246" t="s">
        <v>118</v>
      </c>
    </row>
    <row r="258" spans="1:51" s="14" customFormat="1" ht="12">
      <c r="A258" s="14"/>
      <c r="B258" s="247"/>
      <c r="C258" s="248"/>
      <c r="D258" s="232" t="s">
        <v>128</v>
      </c>
      <c r="E258" s="249" t="s">
        <v>1</v>
      </c>
      <c r="F258" s="250" t="s">
        <v>179</v>
      </c>
      <c r="G258" s="248"/>
      <c r="H258" s="251">
        <v>100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7" t="s">
        <v>128</v>
      </c>
      <c r="AU258" s="257" t="s">
        <v>86</v>
      </c>
      <c r="AV258" s="14" t="s">
        <v>86</v>
      </c>
      <c r="AW258" s="14" t="s">
        <v>32</v>
      </c>
      <c r="AX258" s="14" t="s">
        <v>84</v>
      </c>
      <c r="AY258" s="257" t="s">
        <v>118</v>
      </c>
    </row>
    <row r="259" spans="1:65" s="2" customFormat="1" ht="21.75" customHeight="1">
      <c r="A259" s="37"/>
      <c r="B259" s="38"/>
      <c r="C259" s="218" t="s">
        <v>188</v>
      </c>
      <c r="D259" s="218" t="s">
        <v>121</v>
      </c>
      <c r="E259" s="219" t="s">
        <v>189</v>
      </c>
      <c r="F259" s="220" t="s">
        <v>190</v>
      </c>
      <c r="G259" s="221" t="s">
        <v>191</v>
      </c>
      <c r="H259" s="222">
        <v>500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41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125</v>
      </c>
      <c r="AT259" s="230" t="s">
        <v>121</v>
      </c>
      <c r="AU259" s="230" t="s">
        <v>86</v>
      </c>
      <c r="AY259" s="16" t="s">
        <v>118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84</v>
      </c>
      <c r="BK259" s="231">
        <f>ROUND(I259*H259,2)</f>
        <v>0</v>
      </c>
      <c r="BL259" s="16" t="s">
        <v>125</v>
      </c>
      <c r="BM259" s="230" t="s">
        <v>192</v>
      </c>
    </row>
    <row r="260" spans="1:47" s="2" customFormat="1" ht="12">
      <c r="A260" s="37"/>
      <c r="B260" s="38"/>
      <c r="C260" s="39"/>
      <c r="D260" s="232" t="s">
        <v>127</v>
      </c>
      <c r="E260" s="39"/>
      <c r="F260" s="233" t="s">
        <v>190</v>
      </c>
      <c r="G260" s="39"/>
      <c r="H260" s="39"/>
      <c r="I260" s="234"/>
      <c r="J260" s="39"/>
      <c r="K260" s="39"/>
      <c r="L260" s="43"/>
      <c r="M260" s="235"/>
      <c r="N260" s="23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127</v>
      </c>
      <c r="AU260" s="16" t="s">
        <v>86</v>
      </c>
    </row>
    <row r="261" spans="1:51" s="13" customFormat="1" ht="12">
      <c r="A261" s="13"/>
      <c r="B261" s="237"/>
      <c r="C261" s="238"/>
      <c r="D261" s="232" t="s">
        <v>128</v>
      </c>
      <c r="E261" s="239" t="s">
        <v>1</v>
      </c>
      <c r="F261" s="240" t="s">
        <v>193</v>
      </c>
      <c r="G261" s="238"/>
      <c r="H261" s="239" t="s">
        <v>1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128</v>
      </c>
      <c r="AU261" s="246" t="s">
        <v>86</v>
      </c>
      <c r="AV261" s="13" t="s">
        <v>84</v>
      </c>
      <c r="AW261" s="13" t="s">
        <v>32</v>
      </c>
      <c r="AX261" s="13" t="s">
        <v>76</v>
      </c>
      <c r="AY261" s="246" t="s">
        <v>118</v>
      </c>
    </row>
    <row r="262" spans="1:51" s="13" customFormat="1" ht="12">
      <c r="A262" s="13"/>
      <c r="B262" s="237"/>
      <c r="C262" s="238"/>
      <c r="D262" s="232" t="s">
        <v>128</v>
      </c>
      <c r="E262" s="239" t="s">
        <v>1</v>
      </c>
      <c r="F262" s="240" t="s">
        <v>194</v>
      </c>
      <c r="G262" s="238"/>
      <c r="H262" s="239" t="s">
        <v>1</v>
      </c>
      <c r="I262" s="241"/>
      <c r="J262" s="238"/>
      <c r="K262" s="238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128</v>
      </c>
      <c r="AU262" s="246" t="s">
        <v>86</v>
      </c>
      <c r="AV262" s="13" t="s">
        <v>84</v>
      </c>
      <c r="AW262" s="13" t="s">
        <v>32</v>
      </c>
      <c r="AX262" s="13" t="s">
        <v>76</v>
      </c>
      <c r="AY262" s="246" t="s">
        <v>118</v>
      </c>
    </row>
    <row r="263" spans="1:51" s="13" customFormat="1" ht="12">
      <c r="A263" s="13"/>
      <c r="B263" s="237"/>
      <c r="C263" s="238"/>
      <c r="D263" s="232" t="s">
        <v>128</v>
      </c>
      <c r="E263" s="239" t="s">
        <v>1</v>
      </c>
      <c r="F263" s="240" t="s">
        <v>195</v>
      </c>
      <c r="G263" s="238"/>
      <c r="H263" s="239" t="s">
        <v>1</v>
      </c>
      <c r="I263" s="241"/>
      <c r="J263" s="238"/>
      <c r="K263" s="238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128</v>
      </c>
      <c r="AU263" s="246" t="s">
        <v>86</v>
      </c>
      <c r="AV263" s="13" t="s">
        <v>84</v>
      </c>
      <c r="AW263" s="13" t="s">
        <v>32</v>
      </c>
      <c r="AX263" s="13" t="s">
        <v>76</v>
      </c>
      <c r="AY263" s="246" t="s">
        <v>118</v>
      </c>
    </row>
    <row r="264" spans="1:51" s="13" customFormat="1" ht="12">
      <c r="A264" s="13"/>
      <c r="B264" s="237"/>
      <c r="C264" s="238"/>
      <c r="D264" s="232" t="s">
        <v>128</v>
      </c>
      <c r="E264" s="239" t="s">
        <v>1</v>
      </c>
      <c r="F264" s="240" t="s">
        <v>196</v>
      </c>
      <c r="G264" s="238"/>
      <c r="H264" s="239" t="s">
        <v>1</v>
      </c>
      <c r="I264" s="241"/>
      <c r="J264" s="238"/>
      <c r="K264" s="238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128</v>
      </c>
      <c r="AU264" s="246" t="s">
        <v>86</v>
      </c>
      <c r="AV264" s="13" t="s">
        <v>84</v>
      </c>
      <c r="AW264" s="13" t="s">
        <v>32</v>
      </c>
      <c r="AX264" s="13" t="s">
        <v>76</v>
      </c>
      <c r="AY264" s="246" t="s">
        <v>118</v>
      </c>
    </row>
    <row r="265" spans="1:51" s="14" customFormat="1" ht="12">
      <c r="A265" s="14"/>
      <c r="B265" s="247"/>
      <c r="C265" s="248"/>
      <c r="D265" s="232" t="s">
        <v>128</v>
      </c>
      <c r="E265" s="249" t="s">
        <v>1</v>
      </c>
      <c r="F265" s="250" t="s">
        <v>197</v>
      </c>
      <c r="G265" s="248"/>
      <c r="H265" s="251">
        <v>500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128</v>
      </c>
      <c r="AU265" s="257" t="s">
        <v>86</v>
      </c>
      <c r="AV265" s="14" t="s">
        <v>86</v>
      </c>
      <c r="AW265" s="14" t="s">
        <v>32</v>
      </c>
      <c r="AX265" s="14" t="s">
        <v>84</v>
      </c>
      <c r="AY265" s="257" t="s">
        <v>118</v>
      </c>
    </row>
    <row r="266" spans="1:65" s="2" customFormat="1" ht="21.75" customHeight="1">
      <c r="A266" s="37"/>
      <c r="B266" s="38"/>
      <c r="C266" s="218" t="s">
        <v>198</v>
      </c>
      <c r="D266" s="218" t="s">
        <v>121</v>
      </c>
      <c r="E266" s="219" t="s">
        <v>199</v>
      </c>
      <c r="F266" s="220" t="s">
        <v>200</v>
      </c>
      <c r="G266" s="221" t="s">
        <v>191</v>
      </c>
      <c r="H266" s="222">
        <v>500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41</v>
      </c>
      <c r="O266" s="90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125</v>
      </c>
      <c r="AT266" s="230" t="s">
        <v>121</v>
      </c>
      <c r="AU266" s="230" t="s">
        <v>86</v>
      </c>
      <c r="AY266" s="16" t="s">
        <v>118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84</v>
      </c>
      <c r="BK266" s="231">
        <f>ROUND(I266*H266,2)</f>
        <v>0</v>
      </c>
      <c r="BL266" s="16" t="s">
        <v>125</v>
      </c>
      <c r="BM266" s="230" t="s">
        <v>201</v>
      </c>
    </row>
    <row r="267" spans="1:47" s="2" customFormat="1" ht="12">
      <c r="A267" s="37"/>
      <c r="B267" s="38"/>
      <c r="C267" s="39"/>
      <c r="D267" s="232" t="s">
        <v>127</v>
      </c>
      <c r="E267" s="39"/>
      <c r="F267" s="233" t="s">
        <v>200</v>
      </c>
      <c r="G267" s="39"/>
      <c r="H267" s="39"/>
      <c r="I267" s="234"/>
      <c r="J267" s="39"/>
      <c r="K267" s="39"/>
      <c r="L267" s="43"/>
      <c r="M267" s="235"/>
      <c r="N267" s="236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127</v>
      </c>
      <c r="AU267" s="16" t="s">
        <v>86</v>
      </c>
    </row>
    <row r="268" spans="1:51" s="13" customFormat="1" ht="12">
      <c r="A268" s="13"/>
      <c r="B268" s="237"/>
      <c r="C268" s="238"/>
      <c r="D268" s="232" t="s">
        <v>128</v>
      </c>
      <c r="E268" s="239" t="s">
        <v>1</v>
      </c>
      <c r="F268" s="240" t="s">
        <v>193</v>
      </c>
      <c r="G268" s="238"/>
      <c r="H268" s="239" t="s">
        <v>1</v>
      </c>
      <c r="I268" s="241"/>
      <c r="J268" s="238"/>
      <c r="K268" s="238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128</v>
      </c>
      <c r="AU268" s="246" t="s">
        <v>86</v>
      </c>
      <c r="AV268" s="13" t="s">
        <v>84</v>
      </c>
      <c r="AW268" s="13" t="s">
        <v>32</v>
      </c>
      <c r="AX268" s="13" t="s">
        <v>76</v>
      </c>
      <c r="AY268" s="246" t="s">
        <v>118</v>
      </c>
    </row>
    <row r="269" spans="1:51" s="13" customFormat="1" ht="12">
      <c r="A269" s="13"/>
      <c r="B269" s="237"/>
      <c r="C269" s="238"/>
      <c r="D269" s="232" t="s">
        <v>128</v>
      </c>
      <c r="E269" s="239" t="s">
        <v>1</v>
      </c>
      <c r="F269" s="240" t="s">
        <v>202</v>
      </c>
      <c r="G269" s="238"/>
      <c r="H269" s="239" t="s">
        <v>1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128</v>
      </c>
      <c r="AU269" s="246" t="s">
        <v>86</v>
      </c>
      <c r="AV269" s="13" t="s">
        <v>84</v>
      </c>
      <c r="AW269" s="13" t="s">
        <v>32</v>
      </c>
      <c r="AX269" s="13" t="s">
        <v>76</v>
      </c>
      <c r="AY269" s="246" t="s">
        <v>118</v>
      </c>
    </row>
    <row r="270" spans="1:51" s="13" customFormat="1" ht="12">
      <c r="A270" s="13"/>
      <c r="B270" s="237"/>
      <c r="C270" s="238"/>
      <c r="D270" s="232" t="s">
        <v>128</v>
      </c>
      <c r="E270" s="239" t="s">
        <v>1</v>
      </c>
      <c r="F270" s="240" t="s">
        <v>203</v>
      </c>
      <c r="G270" s="238"/>
      <c r="H270" s="239" t="s">
        <v>1</v>
      </c>
      <c r="I270" s="241"/>
      <c r="J270" s="238"/>
      <c r="K270" s="238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128</v>
      </c>
      <c r="AU270" s="246" t="s">
        <v>86</v>
      </c>
      <c r="AV270" s="13" t="s">
        <v>84</v>
      </c>
      <c r="AW270" s="13" t="s">
        <v>32</v>
      </c>
      <c r="AX270" s="13" t="s">
        <v>76</v>
      </c>
      <c r="AY270" s="246" t="s">
        <v>118</v>
      </c>
    </row>
    <row r="271" spans="1:51" s="14" customFormat="1" ht="12">
      <c r="A271" s="14"/>
      <c r="B271" s="247"/>
      <c r="C271" s="248"/>
      <c r="D271" s="232" t="s">
        <v>128</v>
      </c>
      <c r="E271" s="249" t="s">
        <v>1</v>
      </c>
      <c r="F271" s="250" t="s">
        <v>197</v>
      </c>
      <c r="G271" s="248"/>
      <c r="H271" s="251">
        <v>500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128</v>
      </c>
      <c r="AU271" s="257" t="s">
        <v>86</v>
      </c>
      <c r="AV271" s="14" t="s">
        <v>86</v>
      </c>
      <c r="AW271" s="14" t="s">
        <v>32</v>
      </c>
      <c r="AX271" s="14" t="s">
        <v>84</v>
      </c>
      <c r="AY271" s="257" t="s">
        <v>118</v>
      </c>
    </row>
    <row r="272" spans="1:65" s="2" customFormat="1" ht="21.75" customHeight="1">
      <c r="A272" s="37"/>
      <c r="B272" s="38"/>
      <c r="C272" s="218" t="s">
        <v>8</v>
      </c>
      <c r="D272" s="218" t="s">
        <v>121</v>
      </c>
      <c r="E272" s="219" t="s">
        <v>204</v>
      </c>
      <c r="F272" s="220" t="s">
        <v>205</v>
      </c>
      <c r="G272" s="221" t="s">
        <v>124</v>
      </c>
      <c r="H272" s="222">
        <v>5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41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125</v>
      </c>
      <c r="AT272" s="230" t="s">
        <v>121</v>
      </c>
      <c r="AU272" s="230" t="s">
        <v>86</v>
      </c>
      <c r="AY272" s="16" t="s">
        <v>118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84</v>
      </c>
      <c r="BK272" s="231">
        <f>ROUND(I272*H272,2)</f>
        <v>0</v>
      </c>
      <c r="BL272" s="16" t="s">
        <v>125</v>
      </c>
      <c r="BM272" s="230" t="s">
        <v>206</v>
      </c>
    </row>
    <row r="273" spans="1:47" s="2" customFormat="1" ht="12">
      <c r="A273" s="37"/>
      <c r="B273" s="38"/>
      <c r="C273" s="39"/>
      <c r="D273" s="232" t="s">
        <v>127</v>
      </c>
      <c r="E273" s="39"/>
      <c r="F273" s="233" t="s">
        <v>205</v>
      </c>
      <c r="G273" s="39"/>
      <c r="H273" s="39"/>
      <c r="I273" s="234"/>
      <c r="J273" s="39"/>
      <c r="K273" s="39"/>
      <c r="L273" s="43"/>
      <c r="M273" s="235"/>
      <c r="N273" s="236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127</v>
      </c>
      <c r="AU273" s="16" t="s">
        <v>86</v>
      </c>
    </row>
    <row r="274" spans="1:51" s="13" customFormat="1" ht="12">
      <c r="A274" s="13"/>
      <c r="B274" s="237"/>
      <c r="C274" s="238"/>
      <c r="D274" s="232" t="s">
        <v>128</v>
      </c>
      <c r="E274" s="239" t="s">
        <v>1</v>
      </c>
      <c r="F274" s="240" t="s">
        <v>207</v>
      </c>
      <c r="G274" s="238"/>
      <c r="H274" s="239" t="s">
        <v>1</v>
      </c>
      <c r="I274" s="241"/>
      <c r="J274" s="238"/>
      <c r="K274" s="238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128</v>
      </c>
      <c r="AU274" s="246" t="s">
        <v>86</v>
      </c>
      <c r="AV274" s="13" t="s">
        <v>84</v>
      </c>
      <c r="AW274" s="13" t="s">
        <v>32</v>
      </c>
      <c r="AX274" s="13" t="s">
        <v>76</v>
      </c>
      <c r="AY274" s="246" t="s">
        <v>118</v>
      </c>
    </row>
    <row r="275" spans="1:51" s="13" customFormat="1" ht="12">
      <c r="A275" s="13"/>
      <c r="B275" s="237"/>
      <c r="C275" s="238"/>
      <c r="D275" s="232" t="s">
        <v>128</v>
      </c>
      <c r="E275" s="239" t="s">
        <v>1</v>
      </c>
      <c r="F275" s="240" t="s">
        <v>208</v>
      </c>
      <c r="G275" s="238"/>
      <c r="H275" s="239" t="s">
        <v>1</v>
      </c>
      <c r="I275" s="241"/>
      <c r="J275" s="238"/>
      <c r="K275" s="238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128</v>
      </c>
      <c r="AU275" s="246" t="s">
        <v>86</v>
      </c>
      <c r="AV275" s="13" t="s">
        <v>84</v>
      </c>
      <c r="AW275" s="13" t="s">
        <v>32</v>
      </c>
      <c r="AX275" s="13" t="s">
        <v>76</v>
      </c>
      <c r="AY275" s="246" t="s">
        <v>118</v>
      </c>
    </row>
    <row r="276" spans="1:51" s="14" customFormat="1" ht="12">
      <c r="A276" s="14"/>
      <c r="B276" s="247"/>
      <c r="C276" s="248"/>
      <c r="D276" s="232" t="s">
        <v>128</v>
      </c>
      <c r="E276" s="249" t="s">
        <v>1</v>
      </c>
      <c r="F276" s="250" t="s">
        <v>153</v>
      </c>
      <c r="G276" s="248"/>
      <c r="H276" s="251">
        <v>5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7" t="s">
        <v>128</v>
      </c>
      <c r="AU276" s="257" t="s">
        <v>86</v>
      </c>
      <c r="AV276" s="14" t="s">
        <v>86</v>
      </c>
      <c r="AW276" s="14" t="s">
        <v>32</v>
      </c>
      <c r="AX276" s="14" t="s">
        <v>84</v>
      </c>
      <c r="AY276" s="257" t="s">
        <v>118</v>
      </c>
    </row>
    <row r="277" spans="1:65" s="2" customFormat="1" ht="21.75" customHeight="1">
      <c r="A277" s="37"/>
      <c r="B277" s="38"/>
      <c r="C277" s="218" t="s">
        <v>209</v>
      </c>
      <c r="D277" s="218" t="s">
        <v>121</v>
      </c>
      <c r="E277" s="219" t="s">
        <v>210</v>
      </c>
      <c r="F277" s="220" t="s">
        <v>211</v>
      </c>
      <c r="G277" s="221" t="s">
        <v>124</v>
      </c>
      <c r="H277" s="222">
        <v>5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41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125</v>
      </c>
      <c r="AT277" s="230" t="s">
        <v>121</v>
      </c>
      <c r="AU277" s="230" t="s">
        <v>86</v>
      </c>
      <c r="AY277" s="16" t="s">
        <v>118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84</v>
      </c>
      <c r="BK277" s="231">
        <f>ROUND(I277*H277,2)</f>
        <v>0</v>
      </c>
      <c r="BL277" s="16" t="s">
        <v>125</v>
      </c>
      <c r="BM277" s="230" t="s">
        <v>212</v>
      </c>
    </row>
    <row r="278" spans="1:47" s="2" customFormat="1" ht="12">
      <c r="A278" s="37"/>
      <c r="B278" s="38"/>
      <c r="C278" s="39"/>
      <c r="D278" s="232" t="s">
        <v>127</v>
      </c>
      <c r="E278" s="39"/>
      <c r="F278" s="233" t="s">
        <v>211</v>
      </c>
      <c r="G278" s="39"/>
      <c r="H278" s="39"/>
      <c r="I278" s="234"/>
      <c r="J278" s="39"/>
      <c r="K278" s="39"/>
      <c r="L278" s="43"/>
      <c r="M278" s="235"/>
      <c r="N278" s="236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127</v>
      </c>
      <c r="AU278" s="16" t="s">
        <v>86</v>
      </c>
    </row>
    <row r="279" spans="1:51" s="13" customFormat="1" ht="12">
      <c r="A279" s="13"/>
      <c r="B279" s="237"/>
      <c r="C279" s="238"/>
      <c r="D279" s="232" t="s">
        <v>128</v>
      </c>
      <c r="E279" s="239" t="s">
        <v>1</v>
      </c>
      <c r="F279" s="240" t="s">
        <v>207</v>
      </c>
      <c r="G279" s="238"/>
      <c r="H279" s="239" t="s">
        <v>1</v>
      </c>
      <c r="I279" s="241"/>
      <c r="J279" s="238"/>
      <c r="K279" s="238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128</v>
      </c>
      <c r="AU279" s="246" t="s">
        <v>86</v>
      </c>
      <c r="AV279" s="13" t="s">
        <v>84</v>
      </c>
      <c r="AW279" s="13" t="s">
        <v>32</v>
      </c>
      <c r="AX279" s="13" t="s">
        <v>76</v>
      </c>
      <c r="AY279" s="246" t="s">
        <v>118</v>
      </c>
    </row>
    <row r="280" spans="1:51" s="13" customFormat="1" ht="12">
      <c r="A280" s="13"/>
      <c r="B280" s="237"/>
      <c r="C280" s="238"/>
      <c r="D280" s="232" t="s">
        <v>128</v>
      </c>
      <c r="E280" s="239" t="s">
        <v>1</v>
      </c>
      <c r="F280" s="240" t="s">
        <v>213</v>
      </c>
      <c r="G280" s="238"/>
      <c r="H280" s="239" t="s">
        <v>1</v>
      </c>
      <c r="I280" s="241"/>
      <c r="J280" s="238"/>
      <c r="K280" s="238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128</v>
      </c>
      <c r="AU280" s="246" t="s">
        <v>86</v>
      </c>
      <c r="AV280" s="13" t="s">
        <v>84</v>
      </c>
      <c r="AW280" s="13" t="s">
        <v>32</v>
      </c>
      <c r="AX280" s="13" t="s">
        <v>76</v>
      </c>
      <c r="AY280" s="246" t="s">
        <v>118</v>
      </c>
    </row>
    <row r="281" spans="1:51" s="14" customFormat="1" ht="12">
      <c r="A281" s="14"/>
      <c r="B281" s="247"/>
      <c r="C281" s="248"/>
      <c r="D281" s="232" t="s">
        <v>128</v>
      </c>
      <c r="E281" s="249" t="s">
        <v>1</v>
      </c>
      <c r="F281" s="250" t="s">
        <v>153</v>
      </c>
      <c r="G281" s="248"/>
      <c r="H281" s="251">
        <v>5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128</v>
      </c>
      <c r="AU281" s="257" t="s">
        <v>86</v>
      </c>
      <c r="AV281" s="14" t="s">
        <v>86</v>
      </c>
      <c r="AW281" s="14" t="s">
        <v>32</v>
      </c>
      <c r="AX281" s="14" t="s">
        <v>84</v>
      </c>
      <c r="AY281" s="257" t="s">
        <v>118</v>
      </c>
    </row>
    <row r="282" spans="1:65" s="2" customFormat="1" ht="21.75" customHeight="1">
      <c r="A282" s="37"/>
      <c r="B282" s="38"/>
      <c r="C282" s="218" t="s">
        <v>214</v>
      </c>
      <c r="D282" s="218" t="s">
        <v>121</v>
      </c>
      <c r="E282" s="219" t="s">
        <v>215</v>
      </c>
      <c r="F282" s="220" t="s">
        <v>216</v>
      </c>
      <c r="G282" s="221" t="s">
        <v>191</v>
      </c>
      <c r="H282" s="222">
        <v>100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41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125</v>
      </c>
      <c r="AT282" s="230" t="s">
        <v>121</v>
      </c>
      <c r="AU282" s="230" t="s">
        <v>86</v>
      </c>
      <c r="AY282" s="16" t="s">
        <v>118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84</v>
      </c>
      <c r="BK282" s="231">
        <f>ROUND(I282*H282,2)</f>
        <v>0</v>
      </c>
      <c r="BL282" s="16" t="s">
        <v>125</v>
      </c>
      <c r="BM282" s="230" t="s">
        <v>217</v>
      </c>
    </row>
    <row r="283" spans="1:47" s="2" customFormat="1" ht="12">
      <c r="A283" s="37"/>
      <c r="B283" s="38"/>
      <c r="C283" s="39"/>
      <c r="D283" s="232" t="s">
        <v>127</v>
      </c>
      <c r="E283" s="39"/>
      <c r="F283" s="233" t="s">
        <v>216</v>
      </c>
      <c r="G283" s="39"/>
      <c r="H283" s="39"/>
      <c r="I283" s="234"/>
      <c r="J283" s="39"/>
      <c r="K283" s="39"/>
      <c r="L283" s="43"/>
      <c r="M283" s="235"/>
      <c r="N283" s="236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127</v>
      </c>
      <c r="AU283" s="16" t="s">
        <v>86</v>
      </c>
    </row>
    <row r="284" spans="1:51" s="13" customFormat="1" ht="12">
      <c r="A284" s="13"/>
      <c r="B284" s="237"/>
      <c r="C284" s="238"/>
      <c r="D284" s="232" t="s">
        <v>128</v>
      </c>
      <c r="E284" s="239" t="s">
        <v>1</v>
      </c>
      <c r="F284" s="240" t="s">
        <v>218</v>
      </c>
      <c r="G284" s="238"/>
      <c r="H284" s="239" t="s">
        <v>1</v>
      </c>
      <c r="I284" s="241"/>
      <c r="J284" s="238"/>
      <c r="K284" s="238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128</v>
      </c>
      <c r="AU284" s="246" t="s">
        <v>86</v>
      </c>
      <c r="AV284" s="13" t="s">
        <v>84</v>
      </c>
      <c r="AW284" s="13" t="s">
        <v>32</v>
      </c>
      <c r="AX284" s="13" t="s">
        <v>76</v>
      </c>
      <c r="AY284" s="246" t="s">
        <v>118</v>
      </c>
    </row>
    <row r="285" spans="1:51" s="13" customFormat="1" ht="12">
      <c r="A285" s="13"/>
      <c r="B285" s="237"/>
      <c r="C285" s="238"/>
      <c r="D285" s="232" t="s">
        <v>128</v>
      </c>
      <c r="E285" s="239" t="s">
        <v>1</v>
      </c>
      <c r="F285" s="240" t="s">
        <v>219</v>
      </c>
      <c r="G285" s="238"/>
      <c r="H285" s="239" t="s">
        <v>1</v>
      </c>
      <c r="I285" s="241"/>
      <c r="J285" s="238"/>
      <c r="K285" s="238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128</v>
      </c>
      <c r="AU285" s="246" t="s">
        <v>86</v>
      </c>
      <c r="AV285" s="13" t="s">
        <v>84</v>
      </c>
      <c r="AW285" s="13" t="s">
        <v>32</v>
      </c>
      <c r="AX285" s="13" t="s">
        <v>76</v>
      </c>
      <c r="AY285" s="246" t="s">
        <v>118</v>
      </c>
    </row>
    <row r="286" spans="1:51" s="13" customFormat="1" ht="12">
      <c r="A286" s="13"/>
      <c r="B286" s="237"/>
      <c r="C286" s="238"/>
      <c r="D286" s="232" t="s">
        <v>128</v>
      </c>
      <c r="E286" s="239" t="s">
        <v>1</v>
      </c>
      <c r="F286" s="240" t="s">
        <v>220</v>
      </c>
      <c r="G286" s="238"/>
      <c r="H286" s="239" t="s">
        <v>1</v>
      </c>
      <c r="I286" s="241"/>
      <c r="J286" s="238"/>
      <c r="K286" s="238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128</v>
      </c>
      <c r="AU286" s="246" t="s">
        <v>86</v>
      </c>
      <c r="AV286" s="13" t="s">
        <v>84</v>
      </c>
      <c r="AW286" s="13" t="s">
        <v>32</v>
      </c>
      <c r="AX286" s="13" t="s">
        <v>76</v>
      </c>
      <c r="AY286" s="246" t="s">
        <v>118</v>
      </c>
    </row>
    <row r="287" spans="1:51" s="13" customFormat="1" ht="12">
      <c r="A287" s="13"/>
      <c r="B287" s="237"/>
      <c r="C287" s="238"/>
      <c r="D287" s="232" t="s">
        <v>128</v>
      </c>
      <c r="E287" s="239" t="s">
        <v>1</v>
      </c>
      <c r="F287" s="240" t="s">
        <v>221</v>
      </c>
      <c r="G287" s="238"/>
      <c r="H287" s="239" t="s">
        <v>1</v>
      </c>
      <c r="I287" s="241"/>
      <c r="J287" s="238"/>
      <c r="K287" s="238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128</v>
      </c>
      <c r="AU287" s="246" t="s">
        <v>86</v>
      </c>
      <c r="AV287" s="13" t="s">
        <v>84</v>
      </c>
      <c r="AW287" s="13" t="s">
        <v>32</v>
      </c>
      <c r="AX287" s="13" t="s">
        <v>76</v>
      </c>
      <c r="AY287" s="246" t="s">
        <v>118</v>
      </c>
    </row>
    <row r="288" spans="1:51" s="14" customFormat="1" ht="12">
      <c r="A288" s="14"/>
      <c r="B288" s="247"/>
      <c r="C288" s="248"/>
      <c r="D288" s="232" t="s">
        <v>128</v>
      </c>
      <c r="E288" s="249" t="s">
        <v>1</v>
      </c>
      <c r="F288" s="250" t="s">
        <v>179</v>
      </c>
      <c r="G288" s="248"/>
      <c r="H288" s="251">
        <v>100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7" t="s">
        <v>128</v>
      </c>
      <c r="AU288" s="257" t="s">
        <v>86</v>
      </c>
      <c r="AV288" s="14" t="s">
        <v>86</v>
      </c>
      <c r="AW288" s="14" t="s">
        <v>32</v>
      </c>
      <c r="AX288" s="14" t="s">
        <v>84</v>
      </c>
      <c r="AY288" s="257" t="s">
        <v>118</v>
      </c>
    </row>
    <row r="289" spans="1:63" s="12" customFormat="1" ht="22.8" customHeight="1">
      <c r="A289" s="12"/>
      <c r="B289" s="202"/>
      <c r="C289" s="203"/>
      <c r="D289" s="204" t="s">
        <v>75</v>
      </c>
      <c r="E289" s="216" t="s">
        <v>222</v>
      </c>
      <c r="F289" s="216" t="s">
        <v>223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SUM(P290:P309)</f>
        <v>0</v>
      </c>
      <c r="Q289" s="210"/>
      <c r="R289" s="211">
        <f>SUM(R290:R309)</f>
        <v>0</v>
      </c>
      <c r="S289" s="210"/>
      <c r="T289" s="212">
        <f>SUM(T290:T309)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84</v>
      </c>
      <c r="AT289" s="214" t="s">
        <v>75</v>
      </c>
      <c r="AU289" s="214" t="s">
        <v>84</v>
      </c>
      <c r="AY289" s="213" t="s">
        <v>118</v>
      </c>
      <c r="BK289" s="215">
        <f>SUM(BK290:BK309)</f>
        <v>0</v>
      </c>
    </row>
    <row r="290" spans="1:65" s="2" customFormat="1" ht="21.75" customHeight="1">
      <c r="A290" s="37"/>
      <c r="B290" s="38"/>
      <c r="C290" s="218" t="s">
        <v>224</v>
      </c>
      <c r="D290" s="218" t="s">
        <v>121</v>
      </c>
      <c r="E290" s="219" t="s">
        <v>225</v>
      </c>
      <c r="F290" s="220" t="s">
        <v>226</v>
      </c>
      <c r="G290" s="221" t="s">
        <v>191</v>
      </c>
      <c r="H290" s="222">
        <v>50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41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125</v>
      </c>
      <c r="AT290" s="230" t="s">
        <v>121</v>
      </c>
      <c r="AU290" s="230" t="s">
        <v>86</v>
      </c>
      <c r="AY290" s="16" t="s">
        <v>118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84</v>
      </c>
      <c r="BK290" s="231">
        <f>ROUND(I290*H290,2)</f>
        <v>0</v>
      </c>
      <c r="BL290" s="16" t="s">
        <v>125</v>
      </c>
      <c r="BM290" s="230" t="s">
        <v>227</v>
      </c>
    </row>
    <row r="291" spans="1:47" s="2" customFormat="1" ht="12">
      <c r="A291" s="37"/>
      <c r="B291" s="38"/>
      <c r="C291" s="39"/>
      <c r="D291" s="232" t="s">
        <v>127</v>
      </c>
      <c r="E291" s="39"/>
      <c r="F291" s="233" t="s">
        <v>226</v>
      </c>
      <c r="G291" s="39"/>
      <c r="H291" s="39"/>
      <c r="I291" s="234"/>
      <c r="J291" s="39"/>
      <c r="K291" s="39"/>
      <c r="L291" s="43"/>
      <c r="M291" s="235"/>
      <c r="N291" s="236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127</v>
      </c>
      <c r="AU291" s="16" t="s">
        <v>86</v>
      </c>
    </row>
    <row r="292" spans="1:51" s="13" customFormat="1" ht="12">
      <c r="A292" s="13"/>
      <c r="B292" s="237"/>
      <c r="C292" s="238"/>
      <c r="D292" s="232" t="s">
        <v>128</v>
      </c>
      <c r="E292" s="239" t="s">
        <v>1</v>
      </c>
      <c r="F292" s="240" t="s">
        <v>228</v>
      </c>
      <c r="G292" s="238"/>
      <c r="H292" s="239" t="s">
        <v>1</v>
      </c>
      <c r="I292" s="241"/>
      <c r="J292" s="238"/>
      <c r="K292" s="238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128</v>
      </c>
      <c r="AU292" s="246" t="s">
        <v>86</v>
      </c>
      <c r="AV292" s="13" t="s">
        <v>84</v>
      </c>
      <c r="AW292" s="13" t="s">
        <v>32</v>
      </c>
      <c r="AX292" s="13" t="s">
        <v>76</v>
      </c>
      <c r="AY292" s="246" t="s">
        <v>118</v>
      </c>
    </row>
    <row r="293" spans="1:51" s="14" customFormat="1" ht="12">
      <c r="A293" s="14"/>
      <c r="B293" s="247"/>
      <c r="C293" s="248"/>
      <c r="D293" s="232" t="s">
        <v>128</v>
      </c>
      <c r="E293" s="249" t="s">
        <v>1</v>
      </c>
      <c r="F293" s="250" t="s">
        <v>146</v>
      </c>
      <c r="G293" s="248"/>
      <c r="H293" s="251">
        <v>50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128</v>
      </c>
      <c r="AU293" s="257" t="s">
        <v>86</v>
      </c>
      <c r="AV293" s="14" t="s">
        <v>86</v>
      </c>
      <c r="AW293" s="14" t="s">
        <v>32</v>
      </c>
      <c r="AX293" s="14" t="s">
        <v>84</v>
      </c>
      <c r="AY293" s="257" t="s">
        <v>118</v>
      </c>
    </row>
    <row r="294" spans="1:65" s="2" customFormat="1" ht="21.75" customHeight="1">
      <c r="A294" s="37"/>
      <c r="B294" s="38"/>
      <c r="C294" s="218" t="s">
        <v>229</v>
      </c>
      <c r="D294" s="218" t="s">
        <v>121</v>
      </c>
      <c r="E294" s="219" t="s">
        <v>230</v>
      </c>
      <c r="F294" s="220" t="s">
        <v>231</v>
      </c>
      <c r="G294" s="221" t="s">
        <v>191</v>
      </c>
      <c r="H294" s="222">
        <v>50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41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125</v>
      </c>
      <c r="AT294" s="230" t="s">
        <v>121</v>
      </c>
      <c r="AU294" s="230" t="s">
        <v>86</v>
      </c>
      <c r="AY294" s="16" t="s">
        <v>118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84</v>
      </c>
      <c r="BK294" s="231">
        <f>ROUND(I294*H294,2)</f>
        <v>0</v>
      </c>
      <c r="BL294" s="16" t="s">
        <v>125</v>
      </c>
      <c r="BM294" s="230" t="s">
        <v>232</v>
      </c>
    </row>
    <row r="295" spans="1:47" s="2" customFormat="1" ht="12">
      <c r="A295" s="37"/>
      <c r="B295" s="38"/>
      <c r="C295" s="39"/>
      <c r="D295" s="232" t="s">
        <v>127</v>
      </c>
      <c r="E295" s="39"/>
      <c r="F295" s="233" t="s">
        <v>231</v>
      </c>
      <c r="G295" s="39"/>
      <c r="H295" s="39"/>
      <c r="I295" s="234"/>
      <c r="J295" s="39"/>
      <c r="K295" s="39"/>
      <c r="L295" s="43"/>
      <c r="M295" s="235"/>
      <c r="N295" s="23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127</v>
      </c>
      <c r="AU295" s="16" t="s">
        <v>86</v>
      </c>
    </row>
    <row r="296" spans="1:51" s="13" customFormat="1" ht="12">
      <c r="A296" s="13"/>
      <c r="B296" s="237"/>
      <c r="C296" s="238"/>
      <c r="D296" s="232" t="s">
        <v>128</v>
      </c>
      <c r="E296" s="239" t="s">
        <v>1</v>
      </c>
      <c r="F296" s="240" t="s">
        <v>228</v>
      </c>
      <c r="G296" s="238"/>
      <c r="H296" s="239" t="s">
        <v>1</v>
      </c>
      <c r="I296" s="241"/>
      <c r="J296" s="238"/>
      <c r="K296" s="238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128</v>
      </c>
      <c r="AU296" s="246" t="s">
        <v>86</v>
      </c>
      <c r="AV296" s="13" t="s">
        <v>84</v>
      </c>
      <c r="AW296" s="13" t="s">
        <v>32</v>
      </c>
      <c r="AX296" s="13" t="s">
        <v>76</v>
      </c>
      <c r="AY296" s="246" t="s">
        <v>118</v>
      </c>
    </row>
    <row r="297" spans="1:51" s="14" customFormat="1" ht="12">
      <c r="A297" s="14"/>
      <c r="B297" s="247"/>
      <c r="C297" s="248"/>
      <c r="D297" s="232" t="s">
        <v>128</v>
      </c>
      <c r="E297" s="249" t="s">
        <v>1</v>
      </c>
      <c r="F297" s="250" t="s">
        <v>146</v>
      </c>
      <c r="G297" s="248"/>
      <c r="H297" s="251">
        <v>50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7" t="s">
        <v>128</v>
      </c>
      <c r="AU297" s="257" t="s">
        <v>86</v>
      </c>
      <c r="AV297" s="14" t="s">
        <v>86</v>
      </c>
      <c r="AW297" s="14" t="s">
        <v>32</v>
      </c>
      <c r="AX297" s="14" t="s">
        <v>84</v>
      </c>
      <c r="AY297" s="257" t="s">
        <v>118</v>
      </c>
    </row>
    <row r="298" spans="1:65" s="2" customFormat="1" ht="16.5" customHeight="1">
      <c r="A298" s="37"/>
      <c r="B298" s="38"/>
      <c r="C298" s="218" t="s">
        <v>137</v>
      </c>
      <c r="D298" s="218" t="s">
        <v>121</v>
      </c>
      <c r="E298" s="219" t="s">
        <v>233</v>
      </c>
      <c r="F298" s="220" t="s">
        <v>234</v>
      </c>
      <c r="G298" s="221" t="s">
        <v>191</v>
      </c>
      <c r="H298" s="222">
        <v>200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41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125</v>
      </c>
      <c r="AT298" s="230" t="s">
        <v>121</v>
      </c>
      <c r="AU298" s="230" t="s">
        <v>86</v>
      </c>
      <c r="AY298" s="16" t="s">
        <v>118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84</v>
      </c>
      <c r="BK298" s="231">
        <f>ROUND(I298*H298,2)</f>
        <v>0</v>
      </c>
      <c r="BL298" s="16" t="s">
        <v>125</v>
      </c>
      <c r="BM298" s="230" t="s">
        <v>235</v>
      </c>
    </row>
    <row r="299" spans="1:47" s="2" customFormat="1" ht="12">
      <c r="A299" s="37"/>
      <c r="B299" s="38"/>
      <c r="C299" s="39"/>
      <c r="D299" s="232" t="s">
        <v>127</v>
      </c>
      <c r="E299" s="39"/>
      <c r="F299" s="233" t="s">
        <v>234</v>
      </c>
      <c r="G299" s="39"/>
      <c r="H299" s="39"/>
      <c r="I299" s="234"/>
      <c r="J299" s="39"/>
      <c r="K299" s="39"/>
      <c r="L299" s="43"/>
      <c r="M299" s="235"/>
      <c r="N299" s="236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127</v>
      </c>
      <c r="AU299" s="16" t="s">
        <v>86</v>
      </c>
    </row>
    <row r="300" spans="1:51" s="13" customFormat="1" ht="12">
      <c r="A300" s="13"/>
      <c r="B300" s="237"/>
      <c r="C300" s="238"/>
      <c r="D300" s="232" t="s">
        <v>128</v>
      </c>
      <c r="E300" s="239" t="s">
        <v>1</v>
      </c>
      <c r="F300" s="240" t="s">
        <v>228</v>
      </c>
      <c r="G300" s="238"/>
      <c r="H300" s="239" t="s">
        <v>1</v>
      </c>
      <c r="I300" s="241"/>
      <c r="J300" s="238"/>
      <c r="K300" s="238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128</v>
      </c>
      <c r="AU300" s="246" t="s">
        <v>86</v>
      </c>
      <c r="AV300" s="13" t="s">
        <v>84</v>
      </c>
      <c r="AW300" s="13" t="s">
        <v>32</v>
      </c>
      <c r="AX300" s="13" t="s">
        <v>76</v>
      </c>
      <c r="AY300" s="246" t="s">
        <v>118</v>
      </c>
    </row>
    <row r="301" spans="1:51" s="14" customFormat="1" ht="12">
      <c r="A301" s="14"/>
      <c r="B301" s="247"/>
      <c r="C301" s="248"/>
      <c r="D301" s="232" t="s">
        <v>128</v>
      </c>
      <c r="E301" s="249" t="s">
        <v>1</v>
      </c>
      <c r="F301" s="250" t="s">
        <v>236</v>
      </c>
      <c r="G301" s="248"/>
      <c r="H301" s="251">
        <v>200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128</v>
      </c>
      <c r="AU301" s="257" t="s">
        <v>86</v>
      </c>
      <c r="AV301" s="14" t="s">
        <v>86</v>
      </c>
      <c r="AW301" s="14" t="s">
        <v>32</v>
      </c>
      <c r="AX301" s="14" t="s">
        <v>84</v>
      </c>
      <c r="AY301" s="257" t="s">
        <v>118</v>
      </c>
    </row>
    <row r="302" spans="1:65" s="2" customFormat="1" ht="21.75" customHeight="1">
      <c r="A302" s="37"/>
      <c r="B302" s="38"/>
      <c r="C302" s="218" t="s">
        <v>7</v>
      </c>
      <c r="D302" s="218" t="s">
        <v>121</v>
      </c>
      <c r="E302" s="219" t="s">
        <v>237</v>
      </c>
      <c r="F302" s="220" t="s">
        <v>238</v>
      </c>
      <c r="G302" s="221" t="s">
        <v>239</v>
      </c>
      <c r="H302" s="222">
        <v>50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41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125</v>
      </c>
      <c r="AT302" s="230" t="s">
        <v>121</v>
      </c>
      <c r="AU302" s="230" t="s">
        <v>86</v>
      </c>
      <c r="AY302" s="16" t="s">
        <v>118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84</v>
      </c>
      <c r="BK302" s="231">
        <f>ROUND(I302*H302,2)</f>
        <v>0</v>
      </c>
      <c r="BL302" s="16" t="s">
        <v>125</v>
      </c>
      <c r="BM302" s="230" t="s">
        <v>240</v>
      </c>
    </row>
    <row r="303" spans="1:47" s="2" customFormat="1" ht="12">
      <c r="A303" s="37"/>
      <c r="B303" s="38"/>
      <c r="C303" s="39"/>
      <c r="D303" s="232" t="s">
        <v>127</v>
      </c>
      <c r="E303" s="39"/>
      <c r="F303" s="233" t="s">
        <v>238</v>
      </c>
      <c r="G303" s="39"/>
      <c r="H303" s="39"/>
      <c r="I303" s="234"/>
      <c r="J303" s="39"/>
      <c r="K303" s="39"/>
      <c r="L303" s="43"/>
      <c r="M303" s="235"/>
      <c r="N303" s="236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127</v>
      </c>
      <c r="AU303" s="16" t="s">
        <v>86</v>
      </c>
    </row>
    <row r="304" spans="1:51" s="13" customFormat="1" ht="12">
      <c r="A304" s="13"/>
      <c r="B304" s="237"/>
      <c r="C304" s="238"/>
      <c r="D304" s="232" t="s">
        <v>128</v>
      </c>
      <c r="E304" s="239" t="s">
        <v>1</v>
      </c>
      <c r="F304" s="240" t="s">
        <v>228</v>
      </c>
      <c r="G304" s="238"/>
      <c r="H304" s="239" t="s">
        <v>1</v>
      </c>
      <c r="I304" s="241"/>
      <c r="J304" s="238"/>
      <c r="K304" s="238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128</v>
      </c>
      <c r="AU304" s="246" t="s">
        <v>86</v>
      </c>
      <c r="AV304" s="13" t="s">
        <v>84</v>
      </c>
      <c r="AW304" s="13" t="s">
        <v>32</v>
      </c>
      <c r="AX304" s="13" t="s">
        <v>76</v>
      </c>
      <c r="AY304" s="246" t="s">
        <v>118</v>
      </c>
    </row>
    <row r="305" spans="1:51" s="14" customFormat="1" ht="12">
      <c r="A305" s="14"/>
      <c r="B305" s="247"/>
      <c r="C305" s="248"/>
      <c r="D305" s="232" t="s">
        <v>128</v>
      </c>
      <c r="E305" s="249" t="s">
        <v>1</v>
      </c>
      <c r="F305" s="250" t="s">
        <v>146</v>
      </c>
      <c r="G305" s="248"/>
      <c r="H305" s="251">
        <v>50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128</v>
      </c>
      <c r="AU305" s="257" t="s">
        <v>86</v>
      </c>
      <c r="AV305" s="14" t="s">
        <v>86</v>
      </c>
      <c r="AW305" s="14" t="s">
        <v>32</v>
      </c>
      <c r="AX305" s="14" t="s">
        <v>84</v>
      </c>
      <c r="AY305" s="257" t="s">
        <v>118</v>
      </c>
    </row>
    <row r="306" spans="1:65" s="2" customFormat="1" ht="16.5" customHeight="1">
      <c r="A306" s="37"/>
      <c r="B306" s="38"/>
      <c r="C306" s="218" t="s">
        <v>241</v>
      </c>
      <c r="D306" s="218" t="s">
        <v>121</v>
      </c>
      <c r="E306" s="219" t="s">
        <v>242</v>
      </c>
      <c r="F306" s="220" t="s">
        <v>243</v>
      </c>
      <c r="G306" s="221" t="s">
        <v>239</v>
      </c>
      <c r="H306" s="222">
        <v>100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41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125</v>
      </c>
      <c r="AT306" s="230" t="s">
        <v>121</v>
      </c>
      <c r="AU306" s="230" t="s">
        <v>86</v>
      </c>
      <c r="AY306" s="16" t="s">
        <v>118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84</v>
      </c>
      <c r="BK306" s="231">
        <f>ROUND(I306*H306,2)</f>
        <v>0</v>
      </c>
      <c r="BL306" s="16" t="s">
        <v>125</v>
      </c>
      <c r="BM306" s="230" t="s">
        <v>244</v>
      </c>
    </row>
    <row r="307" spans="1:47" s="2" customFormat="1" ht="12">
      <c r="A307" s="37"/>
      <c r="B307" s="38"/>
      <c r="C307" s="39"/>
      <c r="D307" s="232" t="s">
        <v>127</v>
      </c>
      <c r="E307" s="39"/>
      <c r="F307" s="233" t="s">
        <v>243</v>
      </c>
      <c r="G307" s="39"/>
      <c r="H307" s="39"/>
      <c r="I307" s="234"/>
      <c r="J307" s="39"/>
      <c r="K307" s="39"/>
      <c r="L307" s="43"/>
      <c r="M307" s="235"/>
      <c r="N307" s="236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127</v>
      </c>
      <c r="AU307" s="16" t="s">
        <v>86</v>
      </c>
    </row>
    <row r="308" spans="1:51" s="13" customFormat="1" ht="12">
      <c r="A308" s="13"/>
      <c r="B308" s="237"/>
      <c r="C308" s="238"/>
      <c r="D308" s="232" t="s">
        <v>128</v>
      </c>
      <c r="E308" s="239" t="s">
        <v>1</v>
      </c>
      <c r="F308" s="240" t="s">
        <v>245</v>
      </c>
      <c r="G308" s="238"/>
      <c r="H308" s="239" t="s">
        <v>1</v>
      </c>
      <c r="I308" s="241"/>
      <c r="J308" s="238"/>
      <c r="K308" s="238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128</v>
      </c>
      <c r="AU308" s="246" t="s">
        <v>86</v>
      </c>
      <c r="AV308" s="13" t="s">
        <v>84</v>
      </c>
      <c r="AW308" s="13" t="s">
        <v>32</v>
      </c>
      <c r="AX308" s="13" t="s">
        <v>76</v>
      </c>
      <c r="AY308" s="246" t="s">
        <v>118</v>
      </c>
    </row>
    <row r="309" spans="1:51" s="14" customFormat="1" ht="12">
      <c r="A309" s="14"/>
      <c r="B309" s="247"/>
      <c r="C309" s="248"/>
      <c r="D309" s="232" t="s">
        <v>128</v>
      </c>
      <c r="E309" s="249" t="s">
        <v>1</v>
      </c>
      <c r="F309" s="250" t="s">
        <v>179</v>
      </c>
      <c r="G309" s="248"/>
      <c r="H309" s="251">
        <v>100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7" t="s">
        <v>128</v>
      </c>
      <c r="AU309" s="257" t="s">
        <v>86</v>
      </c>
      <c r="AV309" s="14" t="s">
        <v>86</v>
      </c>
      <c r="AW309" s="14" t="s">
        <v>32</v>
      </c>
      <c r="AX309" s="14" t="s">
        <v>84</v>
      </c>
      <c r="AY309" s="257" t="s">
        <v>118</v>
      </c>
    </row>
    <row r="310" spans="1:63" s="12" customFormat="1" ht="22.8" customHeight="1">
      <c r="A310" s="12"/>
      <c r="B310" s="202"/>
      <c r="C310" s="203"/>
      <c r="D310" s="204" t="s">
        <v>75</v>
      </c>
      <c r="E310" s="216" t="s">
        <v>246</v>
      </c>
      <c r="F310" s="216" t="s">
        <v>247</v>
      </c>
      <c r="G310" s="203"/>
      <c r="H310" s="203"/>
      <c r="I310" s="206"/>
      <c r="J310" s="217">
        <f>BK310</f>
        <v>0</v>
      </c>
      <c r="K310" s="203"/>
      <c r="L310" s="208"/>
      <c r="M310" s="209"/>
      <c r="N310" s="210"/>
      <c r="O310" s="210"/>
      <c r="P310" s="211">
        <f>SUM(P311:P450)</f>
        <v>0</v>
      </c>
      <c r="Q310" s="210"/>
      <c r="R310" s="211">
        <f>SUM(R311:R450)</f>
        <v>0</v>
      </c>
      <c r="S310" s="210"/>
      <c r="T310" s="212">
        <f>SUM(T311:T450)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84</v>
      </c>
      <c r="AT310" s="214" t="s">
        <v>75</v>
      </c>
      <c r="AU310" s="214" t="s">
        <v>84</v>
      </c>
      <c r="AY310" s="213" t="s">
        <v>118</v>
      </c>
      <c r="BK310" s="215">
        <f>SUM(BK311:BK450)</f>
        <v>0</v>
      </c>
    </row>
    <row r="311" spans="1:65" s="2" customFormat="1" ht="21.75" customHeight="1">
      <c r="A311" s="37"/>
      <c r="B311" s="38"/>
      <c r="C311" s="218" t="s">
        <v>248</v>
      </c>
      <c r="D311" s="218" t="s">
        <v>121</v>
      </c>
      <c r="E311" s="219" t="s">
        <v>249</v>
      </c>
      <c r="F311" s="220" t="s">
        <v>250</v>
      </c>
      <c r="G311" s="221" t="s">
        <v>191</v>
      </c>
      <c r="H311" s="222">
        <v>40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41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125</v>
      </c>
      <c r="AT311" s="230" t="s">
        <v>121</v>
      </c>
      <c r="AU311" s="230" t="s">
        <v>86</v>
      </c>
      <c r="AY311" s="16" t="s">
        <v>118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84</v>
      </c>
      <c r="BK311" s="231">
        <f>ROUND(I311*H311,2)</f>
        <v>0</v>
      </c>
      <c r="BL311" s="16" t="s">
        <v>125</v>
      </c>
      <c r="BM311" s="230" t="s">
        <v>251</v>
      </c>
    </row>
    <row r="312" spans="1:47" s="2" customFormat="1" ht="12">
      <c r="A312" s="37"/>
      <c r="B312" s="38"/>
      <c r="C312" s="39"/>
      <c r="D312" s="232" t="s">
        <v>127</v>
      </c>
      <c r="E312" s="39"/>
      <c r="F312" s="233" t="s">
        <v>250</v>
      </c>
      <c r="G312" s="39"/>
      <c r="H312" s="39"/>
      <c r="I312" s="234"/>
      <c r="J312" s="39"/>
      <c r="K312" s="39"/>
      <c r="L312" s="43"/>
      <c r="M312" s="235"/>
      <c r="N312" s="236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127</v>
      </c>
      <c r="AU312" s="16" t="s">
        <v>86</v>
      </c>
    </row>
    <row r="313" spans="1:51" s="13" customFormat="1" ht="12">
      <c r="A313" s="13"/>
      <c r="B313" s="237"/>
      <c r="C313" s="238"/>
      <c r="D313" s="232" t="s">
        <v>128</v>
      </c>
      <c r="E313" s="239" t="s">
        <v>1</v>
      </c>
      <c r="F313" s="240" t="s">
        <v>129</v>
      </c>
      <c r="G313" s="238"/>
      <c r="H313" s="239" t="s">
        <v>1</v>
      </c>
      <c r="I313" s="241"/>
      <c r="J313" s="238"/>
      <c r="K313" s="238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128</v>
      </c>
      <c r="AU313" s="246" t="s">
        <v>86</v>
      </c>
      <c r="AV313" s="13" t="s">
        <v>84</v>
      </c>
      <c r="AW313" s="13" t="s">
        <v>32</v>
      </c>
      <c r="AX313" s="13" t="s">
        <v>76</v>
      </c>
      <c r="AY313" s="246" t="s">
        <v>118</v>
      </c>
    </row>
    <row r="314" spans="1:51" s="13" customFormat="1" ht="12">
      <c r="A314" s="13"/>
      <c r="B314" s="237"/>
      <c r="C314" s="238"/>
      <c r="D314" s="232" t="s">
        <v>128</v>
      </c>
      <c r="E314" s="239" t="s">
        <v>1</v>
      </c>
      <c r="F314" s="240" t="s">
        <v>130</v>
      </c>
      <c r="G314" s="238"/>
      <c r="H314" s="239" t="s">
        <v>1</v>
      </c>
      <c r="I314" s="241"/>
      <c r="J314" s="238"/>
      <c r="K314" s="238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128</v>
      </c>
      <c r="AU314" s="246" t="s">
        <v>86</v>
      </c>
      <c r="AV314" s="13" t="s">
        <v>84</v>
      </c>
      <c r="AW314" s="13" t="s">
        <v>32</v>
      </c>
      <c r="AX314" s="13" t="s">
        <v>76</v>
      </c>
      <c r="AY314" s="246" t="s">
        <v>118</v>
      </c>
    </row>
    <row r="315" spans="1:51" s="13" customFormat="1" ht="12">
      <c r="A315" s="13"/>
      <c r="B315" s="237"/>
      <c r="C315" s="238"/>
      <c r="D315" s="232" t="s">
        <v>128</v>
      </c>
      <c r="E315" s="239" t="s">
        <v>1</v>
      </c>
      <c r="F315" s="240" t="s">
        <v>131</v>
      </c>
      <c r="G315" s="238"/>
      <c r="H315" s="239" t="s">
        <v>1</v>
      </c>
      <c r="I315" s="241"/>
      <c r="J315" s="238"/>
      <c r="K315" s="238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128</v>
      </c>
      <c r="AU315" s="246" t="s">
        <v>86</v>
      </c>
      <c r="AV315" s="13" t="s">
        <v>84</v>
      </c>
      <c r="AW315" s="13" t="s">
        <v>32</v>
      </c>
      <c r="AX315" s="13" t="s">
        <v>76</v>
      </c>
      <c r="AY315" s="246" t="s">
        <v>118</v>
      </c>
    </row>
    <row r="316" spans="1:51" s="13" customFormat="1" ht="12">
      <c r="A316" s="13"/>
      <c r="B316" s="237"/>
      <c r="C316" s="238"/>
      <c r="D316" s="232" t="s">
        <v>128</v>
      </c>
      <c r="E316" s="239" t="s">
        <v>1</v>
      </c>
      <c r="F316" s="240" t="s">
        <v>132</v>
      </c>
      <c r="G316" s="238"/>
      <c r="H316" s="239" t="s">
        <v>1</v>
      </c>
      <c r="I316" s="241"/>
      <c r="J316" s="238"/>
      <c r="K316" s="238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128</v>
      </c>
      <c r="AU316" s="246" t="s">
        <v>86</v>
      </c>
      <c r="AV316" s="13" t="s">
        <v>84</v>
      </c>
      <c r="AW316" s="13" t="s">
        <v>32</v>
      </c>
      <c r="AX316" s="13" t="s">
        <v>76</v>
      </c>
      <c r="AY316" s="246" t="s">
        <v>118</v>
      </c>
    </row>
    <row r="317" spans="1:51" s="13" customFormat="1" ht="12">
      <c r="A317" s="13"/>
      <c r="B317" s="237"/>
      <c r="C317" s="238"/>
      <c r="D317" s="232" t="s">
        <v>128</v>
      </c>
      <c r="E317" s="239" t="s">
        <v>1</v>
      </c>
      <c r="F317" s="240" t="s">
        <v>133</v>
      </c>
      <c r="G317" s="238"/>
      <c r="H317" s="239" t="s">
        <v>1</v>
      </c>
      <c r="I317" s="241"/>
      <c r="J317" s="238"/>
      <c r="K317" s="238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128</v>
      </c>
      <c r="AU317" s="246" t="s">
        <v>86</v>
      </c>
      <c r="AV317" s="13" t="s">
        <v>84</v>
      </c>
      <c r="AW317" s="13" t="s">
        <v>32</v>
      </c>
      <c r="AX317" s="13" t="s">
        <v>76</v>
      </c>
      <c r="AY317" s="246" t="s">
        <v>118</v>
      </c>
    </row>
    <row r="318" spans="1:51" s="13" customFormat="1" ht="12">
      <c r="A318" s="13"/>
      <c r="B318" s="237"/>
      <c r="C318" s="238"/>
      <c r="D318" s="232" t="s">
        <v>128</v>
      </c>
      <c r="E318" s="239" t="s">
        <v>1</v>
      </c>
      <c r="F318" s="240" t="s">
        <v>150</v>
      </c>
      <c r="G318" s="238"/>
      <c r="H318" s="239" t="s">
        <v>1</v>
      </c>
      <c r="I318" s="241"/>
      <c r="J318" s="238"/>
      <c r="K318" s="238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128</v>
      </c>
      <c r="AU318" s="246" t="s">
        <v>86</v>
      </c>
      <c r="AV318" s="13" t="s">
        <v>84</v>
      </c>
      <c r="AW318" s="13" t="s">
        <v>32</v>
      </c>
      <c r="AX318" s="13" t="s">
        <v>76</v>
      </c>
      <c r="AY318" s="246" t="s">
        <v>118</v>
      </c>
    </row>
    <row r="319" spans="1:51" s="13" customFormat="1" ht="12">
      <c r="A319" s="13"/>
      <c r="B319" s="237"/>
      <c r="C319" s="238"/>
      <c r="D319" s="232" t="s">
        <v>128</v>
      </c>
      <c r="E319" s="239" t="s">
        <v>1</v>
      </c>
      <c r="F319" s="240" t="s">
        <v>151</v>
      </c>
      <c r="G319" s="238"/>
      <c r="H319" s="239" t="s">
        <v>1</v>
      </c>
      <c r="I319" s="241"/>
      <c r="J319" s="238"/>
      <c r="K319" s="238"/>
      <c r="L319" s="242"/>
      <c r="M319" s="243"/>
      <c r="N319" s="244"/>
      <c r="O319" s="244"/>
      <c r="P319" s="244"/>
      <c r="Q319" s="244"/>
      <c r="R319" s="244"/>
      <c r="S319" s="244"/>
      <c r="T319" s="24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6" t="s">
        <v>128</v>
      </c>
      <c r="AU319" s="246" t="s">
        <v>86</v>
      </c>
      <c r="AV319" s="13" t="s">
        <v>84</v>
      </c>
      <c r="AW319" s="13" t="s">
        <v>32</v>
      </c>
      <c r="AX319" s="13" t="s">
        <v>76</v>
      </c>
      <c r="AY319" s="246" t="s">
        <v>118</v>
      </c>
    </row>
    <row r="320" spans="1:51" s="13" customFormat="1" ht="12">
      <c r="A320" s="13"/>
      <c r="B320" s="237"/>
      <c r="C320" s="238"/>
      <c r="D320" s="232" t="s">
        <v>128</v>
      </c>
      <c r="E320" s="239" t="s">
        <v>1</v>
      </c>
      <c r="F320" s="240" t="s">
        <v>135</v>
      </c>
      <c r="G320" s="238"/>
      <c r="H320" s="239" t="s">
        <v>1</v>
      </c>
      <c r="I320" s="241"/>
      <c r="J320" s="238"/>
      <c r="K320" s="238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128</v>
      </c>
      <c r="AU320" s="246" t="s">
        <v>86</v>
      </c>
      <c r="AV320" s="13" t="s">
        <v>84</v>
      </c>
      <c r="AW320" s="13" t="s">
        <v>32</v>
      </c>
      <c r="AX320" s="13" t="s">
        <v>76</v>
      </c>
      <c r="AY320" s="246" t="s">
        <v>118</v>
      </c>
    </row>
    <row r="321" spans="1:51" s="13" customFormat="1" ht="12">
      <c r="A321" s="13"/>
      <c r="B321" s="237"/>
      <c r="C321" s="238"/>
      <c r="D321" s="232" t="s">
        <v>128</v>
      </c>
      <c r="E321" s="239" t="s">
        <v>1</v>
      </c>
      <c r="F321" s="240" t="s">
        <v>152</v>
      </c>
      <c r="G321" s="238"/>
      <c r="H321" s="239" t="s">
        <v>1</v>
      </c>
      <c r="I321" s="241"/>
      <c r="J321" s="238"/>
      <c r="K321" s="238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128</v>
      </c>
      <c r="AU321" s="246" t="s">
        <v>86</v>
      </c>
      <c r="AV321" s="13" t="s">
        <v>84</v>
      </c>
      <c r="AW321" s="13" t="s">
        <v>32</v>
      </c>
      <c r="AX321" s="13" t="s">
        <v>76</v>
      </c>
      <c r="AY321" s="246" t="s">
        <v>118</v>
      </c>
    </row>
    <row r="322" spans="1:51" s="13" customFormat="1" ht="12">
      <c r="A322" s="13"/>
      <c r="B322" s="237"/>
      <c r="C322" s="238"/>
      <c r="D322" s="232" t="s">
        <v>128</v>
      </c>
      <c r="E322" s="239" t="s">
        <v>1</v>
      </c>
      <c r="F322" s="240" t="s">
        <v>252</v>
      </c>
      <c r="G322" s="238"/>
      <c r="H322" s="239" t="s">
        <v>1</v>
      </c>
      <c r="I322" s="241"/>
      <c r="J322" s="238"/>
      <c r="K322" s="238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128</v>
      </c>
      <c r="AU322" s="246" t="s">
        <v>86</v>
      </c>
      <c r="AV322" s="13" t="s">
        <v>84</v>
      </c>
      <c r="AW322" s="13" t="s">
        <v>32</v>
      </c>
      <c r="AX322" s="13" t="s">
        <v>76</v>
      </c>
      <c r="AY322" s="246" t="s">
        <v>118</v>
      </c>
    </row>
    <row r="323" spans="1:51" s="14" customFormat="1" ht="12">
      <c r="A323" s="14"/>
      <c r="B323" s="247"/>
      <c r="C323" s="248"/>
      <c r="D323" s="232" t="s">
        <v>128</v>
      </c>
      <c r="E323" s="249" t="s">
        <v>1</v>
      </c>
      <c r="F323" s="250" t="s">
        <v>141</v>
      </c>
      <c r="G323" s="248"/>
      <c r="H323" s="251">
        <v>40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128</v>
      </c>
      <c r="AU323" s="257" t="s">
        <v>86</v>
      </c>
      <c r="AV323" s="14" t="s">
        <v>86</v>
      </c>
      <c r="AW323" s="14" t="s">
        <v>32</v>
      </c>
      <c r="AX323" s="14" t="s">
        <v>84</v>
      </c>
      <c r="AY323" s="257" t="s">
        <v>118</v>
      </c>
    </row>
    <row r="324" spans="1:65" s="2" customFormat="1" ht="33" customHeight="1">
      <c r="A324" s="37"/>
      <c r="B324" s="38"/>
      <c r="C324" s="218" t="s">
        <v>253</v>
      </c>
      <c r="D324" s="218" t="s">
        <v>121</v>
      </c>
      <c r="E324" s="219" t="s">
        <v>254</v>
      </c>
      <c r="F324" s="220" t="s">
        <v>255</v>
      </c>
      <c r="G324" s="221" t="s">
        <v>191</v>
      </c>
      <c r="H324" s="222">
        <v>80</v>
      </c>
      <c r="I324" s="223"/>
      <c r="J324" s="224">
        <f>ROUND(I324*H324,2)</f>
        <v>0</v>
      </c>
      <c r="K324" s="225"/>
      <c r="L324" s="43"/>
      <c r="M324" s="226" t="s">
        <v>1</v>
      </c>
      <c r="N324" s="227" t="s">
        <v>41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125</v>
      </c>
      <c r="AT324" s="230" t="s">
        <v>121</v>
      </c>
      <c r="AU324" s="230" t="s">
        <v>86</v>
      </c>
      <c r="AY324" s="16" t="s">
        <v>118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84</v>
      </c>
      <c r="BK324" s="231">
        <f>ROUND(I324*H324,2)</f>
        <v>0</v>
      </c>
      <c r="BL324" s="16" t="s">
        <v>125</v>
      </c>
      <c r="BM324" s="230" t="s">
        <v>256</v>
      </c>
    </row>
    <row r="325" spans="1:47" s="2" customFormat="1" ht="12">
      <c r="A325" s="37"/>
      <c r="B325" s="38"/>
      <c r="C325" s="39"/>
      <c r="D325" s="232" t="s">
        <v>127</v>
      </c>
      <c r="E325" s="39"/>
      <c r="F325" s="233" t="s">
        <v>255</v>
      </c>
      <c r="G325" s="39"/>
      <c r="H325" s="39"/>
      <c r="I325" s="234"/>
      <c r="J325" s="39"/>
      <c r="K325" s="39"/>
      <c r="L325" s="43"/>
      <c r="M325" s="235"/>
      <c r="N325" s="23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127</v>
      </c>
      <c r="AU325" s="16" t="s">
        <v>86</v>
      </c>
    </row>
    <row r="326" spans="1:51" s="13" customFormat="1" ht="12">
      <c r="A326" s="13"/>
      <c r="B326" s="237"/>
      <c r="C326" s="238"/>
      <c r="D326" s="232" t="s">
        <v>128</v>
      </c>
      <c r="E326" s="239" t="s">
        <v>1</v>
      </c>
      <c r="F326" s="240" t="s">
        <v>129</v>
      </c>
      <c r="G326" s="238"/>
      <c r="H326" s="239" t="s">
        <v>1</v>
      </c>
      <c r="I326" s="241"/>
      <c r="J326" s="238"/>
      <c r="K326" s="238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128</v>
      </c>
      <c r="AU326" s="246" t="s">
        <v>86</v>
      </c>
      <c r="AV326" s="13" t="s">
        <v>84</v>
      </c>
      <c r="AW326" s="13" t="s">
        <v>32</v>
      </c>
      <c r="AX326" s="13" t="s">
        <v>76</v>
      </c>
      <c r="AY326" s="246" t="s">
        <v>118</v>
      </c>
    </row>
    <row r="327" spans="1:51" s="13" customFormat="1" ht="12">
      <c r="A327" s="13"/>
      <c r="B327" s="237"/>
      <c r="C327" s="238"/>
      <c r="D327" s="232" t="s">
        <v>128</v>
      </c>
      <c r="E327" s="239" t="s">
        <v>1</v>
      </c>
      <c r="F327" s="240" t="s">
        <v>130</v>
      </c>
      <c r="G327" s="238"/>
      <c r="H327" s="239" t="s">
        <v>1</v>
      </c>
      <c r="I327" s="241"/>
      <c r="J327" s="238"/>
      <c r="K327" s="238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128</v>
      </c>
      <c r="AU327" s="246" t="s">
        <v>86</v>
      </c>
      <c r="AV327" s="13" t="s">
        <v>84</v>
      </c>
      <c r="AW327" s="13" t="s">
        <v>32</v>
      </c>
      <c r="AX327" s="13" t="s">
        <v>76</v>
      </c>
      <c r="AY327" s="246" t="s">
        <v>118</v>
      </c>
    </row>
    <row r="328" spans="1:51" s="13" customFormat="1" ht="12">
      <c r="A328" s="13"/>
      <c r="B328" s="237"/>
      <c r="C328" s="238"/>
      <c r="D328" s="232" t="s">
        <v>128</v>
      </c>
      <c r="E328" s="239" t="s">
        <v>1</v>
      </c>
      <c r="F328" s="240" t="s">
        <v>131</v>
      </c>
      <c r="G328" s="238"/>
      <c r="H328" s="239" t="s">
        <v>1</v>
      </c>
      <c r="I328" s="241"/>
      <c r="J328" s="238"/>
      <c r="K328" s="238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128</v>
      </c>
      <c r="AU328" s="246" t="s">
        <v>86</v>
      </c>
      <c r="AV328" s="13" t="s">
        <v>84</v>
      </c>
      <c r="AW328" s="13" t="s">
        <v>32</v>
      </c>
      <c r="AX328" s="13" t="s">
        <v>76</v>
      </c>
      <c r="AY328" s="246" t="s">
        <v>118</v>
      </c>
    </row>
    <row r="329" spans="1:51" s="13" customFormat="1" ht="12">
      <c r="A329" s="13"/>
      <c r="B329" s="237"/>
      <c r="C329" s="238"/>
      <c r="D329" s="232" t="s">
        <v>128</v>
      </c>
      <c r="E329" s="239" t="s">
        <v>1</v>
      </c>
      <c r="F329" s="240" t="s">
        <v>132</v>
      </c>
      <c r="G329" s="238"/>
      <c r="H329" s="239" t="s">
        <v>1</v>
      </c>
      <c r="I329" s="241"/>
      <c r="J329" s="238"/>
      <c r="K329" s="238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128</v>
      </c>
      <c r="AU329" s="246" t="s">
        <v>86</v>
      </c>
      <c r="AV329" s="13" t="s">
        <v>84</v>
      </c>
      <c r="AW329" s="13" t="s">
        <v>32</v>
      </c>
      <c r="AX329" s="13" t="s">
        <v>76</v>
      </c>
      <c r="AY329" s="246" t="s">
        <v>118</v>
      </c>
    </row>
    <row r="330" spans="1:51" s="13" customFormat="1" ht="12">
      <c r="A330" s="13"/>
      <c r="B330" s="237"/>
      <c r="C330" s="238"/>
      <c r="D330" s="232" t="s">
        <v>128</v>
      </c>
      <c r="E330" s="239" t="s">
        <v>1</v>
      </c>
      <c r="F330" s="240" t="s">
        <v>133</v>
      </c>
      <c r="G330" s="238"/>
      <c r="H330" s="239" t="s">
        <v>1</v>
      </c>
      <c r="I330" s="241"/>
      <c r="J330" s="238"/>
      <c r="K330" s="238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128</v>
      </c>
      <c r="AU330" s="246" t="s">
        <v>86</v>
      </c>
      <c r="AV330" s="13" t="s">
        <v>84</v>
      </c>
      <c r="AW330" s="13" t="s">
        <v>32</v>
      </c>
      <c r="AX330" s="13" t="s">
        <v>76</v>
      </c>
      <c r="AY330" s="246" t="s">
        <v>118</v>
      </c>
    </row>
    <row r="331" spans="1:51" s="13" customFormat="1" ht="12">
      <c r="A331" s="13"/>
      <c r="B331" s="237"/>
      <c r="C331" s="238"/>
      <c r="D331" s="232" t="s">
        <v>128</v>
      </c>
      <c r="E331" s="239" t="s">
        <v>1</v>
      </c>
      <c r="F331" s="240" t="s">
        <v>151</v>
      </c>
      <c r="G331" s="238"/>
      <c r="H331" s="239" t="s">
        <v>1</v>
      </c>
      <c r="I331" s="241"/>
      <c r="J331" s="238"/>
      <c r="K331" s="238"/>
      <c r="L331" s="242"/>
      <c r="M331" s="243"/>
      <c r="N331" s="244"/>
      <c r="O331" s="244"/>
      <c r="P331" s="244"/>
      <c r="Q331" s="244"/>
      <c r="R331" s="244"/>
      <c r="S331" s="244"/>
      <c r="T331" s="24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6" t="s">
        <v>128</v>
      </c>
      <c r="AU331" s="246" t="s">
        <v>86</v>
      </c>
      <c r="AV331" s="13" t="s">
        <v>84</v>
      </c>
      <c r="AW331" s="13" t="s">
        <v>32</v>
      </c>
      <c r="AX331" s="13" t="s">
        <v>76</v>
      </c>
      <c r="AY331" s="246" t="s">
        <v>118</v>
      </c>
    </row>
    <row r="332" spans="1:51" s="13" customFormat="1" ht="12">
      <c r="A332" s="13"/>
      <c r="B332" s="237"/>
      <c r="C332" s="238"/>
      <c r="D332" s="232" t="s">
        <v>128</v>
      </c>
      <c r="E332" s="239" t="s">
        <v>1</v>
      </c>
      <c r="F332" s="240" t="s">
        <v>135</v>
      </c>
      <c r="G332" s="238"/>
      <c r="H332" s="239" t="s">
        <v>1</v>
      </c>
      <c r="I332" s="241"/>
      <c r="J332" s="238"/>
      <c r="K332" s="238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128</v>
      </c>
      <c r="AU332" s="246" t="s">
        <v>86</v>
      </c>
      <c r="AV332" s="13" t="s">
        <v>84</v>
      </c>
      <c r="AW332" s="13" t="s">
        <v>32</v>
      </c>
      <c r="AX332" s="13" t="s">
        <v>76</v>
      </c>
      <c r="AY332" s="246" t="s">
        <v>118</v>
      </c>
    </row>
    <row r="333" spans="1:51" s="13" customFormat="1" ht="12">
      <c r="A333" s="13"/>
      <c r="B333" s="237"/>
      <c r="C333" s="238"/>
      <c r="D333" s="232" t="s">
        <v>128</v>
      </c>
      <c r="E333" s="239" t="s">
        <v>1</v>
      </c>
      <c r="F333" s="240" t="s">
        <v>152</v>
      </c>
      <c r="G333" s="238"/>
      <c r="H333" s="239" t="s">
        <v>1</v>
      </c>
      <c r="I333" s="241"/>
      <c r="J333" s="238"/>
      <c r="K333" s="238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128</v>
      </c>
      <c r="AU333" s="246" t="s">
        <v>86</v>
      </c>
      <c r="AV333" s="13" t="s">
        <v>84</v>
      </c>
      <c r="AW333" s="13" t="s">
        <v>32</v>
      </c>
      <c r="AX333" s="13" t="s">
        <v>76</v>
      </c>
      <c r="AY333" s="246" t="s">
        <v>118</v>
      </c>
    </row>
    <row r="334" spans="1:51" s="13" customFormat="1" ht="12">
      <c r="A334" s="13"/>
      <c r="B334" s="237"/>
      <c r="C334" s="238"/>
      <c r="D334" s="232" t="s">
        <v>128</v>
      </c>
      <c r="E334" s="239" t="s">
        <v>1</v>
      </c>
      <c r="F334" s="240" t="s">
        <v>252</v>
      </c>
      <c r="G334" s="238"/>
      <c r="H334" s="239" t="s">
        <v>1</v>
      </c>
      <c r="I334" s="241"/>
      <c r="J334" s="238"/>
      <c r="K334" s="238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128</v>
      </c>
      <c r="AU334" s="246" t="s">
        <v>86</v>
      </c>
      <c r="AV334" s="13" t="s">
        <v>84</v>
      </c>
      <c r="AW334" s="13" t="s">
        <v>32</v>
      </c>
      <c r="AX334" s="13" t="s">
        <v>76</v>
      </c>
      <c r="AY334" s="246" t="s">
        <v>118</v>
      </c>
    </row>
    <row r="335" spans="1:51" s="14" customFormat="1" ht="12">
      <c r="A335" s="14"/>
      <c r="B335" s="247"/>
      <c r="C335" s="248"/>
      <c r="D335" s="232" t="s">
        <v>128</v>
      </c>
      <c r="E335" s="249" t="s">
        <v>1</v>
      </c>
      <c r="F335" s="250" t="s">
        <v>257</v>
      </c>
      <c r="G335" s="248"/>
      <c r="H335" s="251">
        <v>80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128</v>
      </c>
      <c r="AU335" s="257" t="s">
        <v>86</v>
      </c>
      <c r="AV335" s="14" t="s">
        <v>86</v>
      </c>
      <c r="AW335" s="14" t="s">
        <v>32</v>
      </c>
      <c r="AX335" s="14" t="s">
        <v>84</v>
      </c>
      <c r="AY335" s="257" t="s">
        <v>118</v>
      </c>
    </row>
    <row r="336" spans="1:65" s="2" customFormat="1" ht="33" customHeight="1">
      <c r="A336" s="37"/>
      <c r="B336" s="38"/>
      <c r="C336" s="218" t="s">
        <v>258</v>
      </c>
      <c r="D336" s="218" t="s">
        <v>121</v>
      </c>
      <c r="E336" s="219" t="s">
        <v>259</v>
      </c>
      <c r="F336" s="220" t="s">
        <v>260</v>
      </c>
      <c r="G336" s="221" t="s">
        <v>191</v>
      </c>
      <c r="H336" s="222">
        <v>100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41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125</v>
      </c>
      <c r="AT336" s="230" t="s">
        <v>121</v>
      </c>
      <c r="AU336" s="230" t="s">
        <v>86</v>
      </c>
      <c r="AY336" s="16" t="s">
        <v>118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84</v>
      </c>
      <c r="BK336" s="231">
        <f>ROUND(I336*H336,2)</f>
        <v>0</v>
      </c>
      <c r="BL336" s="16" t="s">
        <v>125</v>
      </c>
      <c r="BM336" s="230" t="s">
        <v>261</v>
      </c>
    </row>
    <row r="337" spans="1:47" s="2" customFormat="1" ht="12">
      <c r="A337" s="37"/>
      <c r="B337" s="38"/>
      <c r="C337" s="39"/>
      <c r="D337" s="232" t="s">
        <v>127</v>
      </c>
      <c r="E337" s="39"/>
      <c r="F337" s="233" t="s">
        <v>260</v>
      </c>
      <c r="G337" s="39"/>
      <c r="H337" s="39"/>
      <c r="I337" s="234"/>
      <c r="J337" s="39"/>
      <c r="K337" s="39"/>
      <c r="L337" s="43"/>
      <c r="M337" s="235"/>
      <c r="N337" s="236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127</v>
      </c>
      <c r="AU337" s="16" t="s">
        <v>86</v>
      </c>
    </row>
    <row r="338" spans="1:51" s="13" customFormat="1" ht="12">
      <c r="A338" s="13"/>
      <c r="B338" s="237"/>
      <c r="C338" s="238"/>
      <c r="D338" s="232" t="s">
        <v>128</v>
      </c>
      <c r="E338" s="239" t="s">
        <v>1</v>
      </c>
      <c r="F338" s="240" t="s">
        <v>129</v>
      </c>
      <c r="G338" s="238"/>
      <c r="H338" s="239" t="s">
        <v>1</v>
      </c>
      <c r="I338" s="241"/>
      <c r="J338" s="238"/>
      <c r="K338" s="238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128</v>
      </c>
      <c r="AU338" s="246" t="s">
        <v>86</v>
      </c>
      <c r="AV338" s="13" t="s">
        <v>84</v>
      </c>
      <c r="AW338" s="13" t="s">
        <v>32</v>
      </c>
      <c r="AX338" s="13" t="s">
        <v>76</v>
      </c>
      <c r="AY338" s="246" t="s">
        <v>118</v>
      </c>
    </row>
    <row r="339" spans="1:51" s="13" customFormat="1" ht="12">
      <c r="A339" s="13"/>
      <c r="B339" s="237"/>
      <c r="C339" s="238"/>
      <c r="D339" s="232" t="s">
        <v>128</v>
      </c>
      <c r="E339" s="239" t="s">
        <v>1</v>
      </c>
      <c r="F339" s="240" t="s">
        <v>130</v>
      </c>
      <c r="G339" s="238"/>
      <c r="H339" s="239" t="s">
        <v>1</v>
      </c>
      <c r="I339" s="241"/>
      <c r="J339" s="238"/>
      <c r="K339" s="238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128</v>
      </c>
      <c r="AU339" s="246" t="s">
        <v>86</v>
      </c>
      <c r="AV339" s="13" t="s">
        <v>84</v>
      </c>
      <c r="AW339" s="13" t="s">
        <v>32</v>
      </c>
      <c r="AX339" s="13" t="s">
        <v>76</v>
      </c>
      <c r="AY339" s="246" t="s">
        <v>118</v>
      </c>
    </row>
    <row r="340" spans="1:51" s="13" customFormat="1" ht="12">
      <c r="A340" s="13"/>
      <c r="B340" s="237"/>
      <c r="C340" s="238"/>
      <c r="D340" s="232" t="s">
        <v>128</v>
      </c>
      <c r="E340" s="239" t="s">
        <v>1</v>
      </c>
      <c r="F340" s="240" t="s">
        <v>131</v>
      </c>
      <c r="G340" s="238"/>
      <c r="H340" s="239" t="s">
        <v>1</v>
      </c>
      <c r="I340" s="241"/>
      <c r="J340" s="238"/>
      <c r="K340" s="238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128</v>
      </c>
      <c r="AU340" s="246" t="s">
        <v>86</v>
      </c>
      <c r="AV340" s="13" t="s">
        <v>84</v>
      </c>
      <c r="AW340" s="13" t="s">
        <v>32</v>
      </c>
      <c r="AX340" s="13" t="s">
        <v>76</v>
      </c>
      <c r="AY340" s="246" t="s">
        <v>118</v>
      </c>
    </row>
    <row r="341" spans="1:51" s="13" customFormat="1" ht="12">
      <c r="A341" s="13"/>
      <c r="B341" s="237"/>
      <c r="C341" s="238"/>
      <c r="D341" s="232" t="s">
        <v>128</v>
      </c>
      <c r="E341" s="239" t="s">
        <v>1</v>
      </c>
      <c r="F341" s="240" t="s">
        <v>132</v>
      </c>
      <c r="G341" s="238"/>
      <c r="H341" s="239" t="s">
        <v>1</v>
      </c>
      <c r="I341" s="241"/>
      <c r="J341" s="238"/>
      <c r="K341" s="238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128</v>
      </c>
      <c r="AU341" s="246" t="s">
        <v>86</v>
      </c>
      <c r="AV341" s="13" t="s">
        <v>84</v>
      </c>
      <c r="AW341" s="13" t="s">
        <v>32</v>
      </c>
      <c r="AX341" s="13" t="s">
        <v>76</v>
      </c>
      <c r="AY341" s="246" t="s">
        <v>118</v>
      </c>
    </row>
    <row r="342" spans="1:51" s="13" customFormat="1" ht="12">
      <c r="A342" s="13"/>
      <c r="B342" s="237"/>
      <c r="C342" s="238"/>
      <c r="D342" s="232" t="s">
        <v>128</v>
      </c>
      <c r="E342" s="239" t="s">
        <v>1</v>
      </c>
      <c r="F342" s="240" t="s">
        <v>133</v>
      </c>
      <c r="G342" s="238"/>
      <c r="H342" s="239" t="s">
        <v>1</v>
      </c>
      <c r="I342" s="241"/>
      <c r="J342" s="238"/>
      <c r="K342" s="238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128</v>
      </c>
      <c r="AU342" s="246" t="s">
        <v>86</v>
      </c>
      <c r="AV342" s="13" t="s">
        <v>84</v>
      </c>
      <c r="AW342" s="13" t="s">
        <v>32</v>
      </c>
      <c r="AX342" s="13" t="s">
        <v>76</v>
      </c>
      <c r="AY342" s="246" t="s">
        <v>118</v>
      </c>
    </row>
    <row r="343" spans="1:51" s="13" customFormat="1" ht="12">
      <c r="A343" s="13"/>
      <c r="B343" s="237"/>
      <c r="C343" s="238"/>
      <c r="D343" s="232" t="s">
        <v>128</v>
      </c>
      <c r="E343" s="239" t="s">
        <v>1</v>
      </c>
      <c r="F343" s="240" t="s">
        <v>151</v>
      </c>
      <c r="G343" s="238"/>
      <c r="H343" s="239" t="s">
        <v>1</v>
      </c>
      <c r="I343" s="241"/>
      <c r="J343" s="238"/>
      <c r="K343" s="238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128</v>
      </c>
      <c r="AU343" s="246" t="s">
        <v>86</v>
      </c>
      <c r="AV343" s="13" t="s">
        <v>84</v>
      </c>
      <c r="AW343" s="13" t="s">
        <v>32</v>
      </c>
      <c r="AX343" s="13" t="s">
        <v>76</v>
      </c>
      <c r="AY343" s="246" t="s">
        <v>118</v>
      </c>
    </row>
    <row r="344" spans="1:51" s="13" customFormat="1" ht="12">
      <c r="A344" s="13"/>
      <c r="B344" s="237"/>
      <c r="C344" s="238"/>
      <c r="D344" s="232" t="s">
        <v>128</v>
      </c>
      <c r="E344" s="239" t="s">
        <v>1</v>
      </c>
      <c r="F344" s="240" t="s">
        <v>135</v>
      </c>
      <c r="G344" s="238"/>
      <c r="H344" s="239" t="s">
        <v>1</v>
      </c>
      <c r="I344" s="241"/>
      <c r="J344" s="238"/>
      <c r="K344" s="238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128</v>
      </c>
      <c r="AU344" s="246" t="s">
        <v>86</v>
      </c>
      <c r="AV344" s="13" t="s">
        <v>84</v>
      </c>
      <c r="AW344" s="13" t="s">
        <v>32</v>
      </c>
      <c r="AX344" s="13" t="s">
        <v>76</v>
      </c>
      <c r="AY344" s="246" t="s">
        <v>118</v>
      </c>
    </row>
    <row r="345" spans="1:51" s="13" customFormat="1" ht="12">
      <c r="A345" s="13"/>
      <c r="B345" s="237"/>
      <c r="C345" s="238"/>
      <c r="D345" s="232" t="s">
        <v>128</v>
      </c>
      <c r="E345" s="239" t="s">
        <v>1</v>
      </c>
      <c r="F345" s="240" t="s">
        <v>152</v>
      </c>
      <c r="G345" s="238"/>
      <c r="H345" s="239" t="s">
        <v>1</v>
      </c>
      <c r="I345" s="241"/>
      <c r="J345" s="238"/>
      <c r="K345" s="238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128</v>
      </c>
      <c r="AU345" s="246" t="s">
        <v>86</v>
      </c>
      <c r="AV345" s="13" t="s">
        <v>84</v>
      </c>
      <c r="AW345" s="13" t="s">
        <v>32</v>
      </c>
      <c r="AX345" s="13" t="s">
        <v>76</v>
      </c>
      <c r="AY345" s="246" t="s">
        <v>118</v>
      </c>
    </row>
    <row r="346" spans="1:51" s="13" customFormat="1" ht="12">
      <c r="A346" s="13"/>
      <c r="B346" s="237"/>
      <c r="C346" s="238"/>
      <c r="D346" s="232" t="s">
        <v>128</v>
      </c>
      <c r="E346" s="239" t="s">
        <v>1</v>
      </c>
      <c r="F346" s="240" t="s">
        <v>252</v>
      </c>
      <c r="G346" s="238"/>
      <c r="H346" s="239" t="s">
        <v>1</v>
      </c>
      <c r="I346" s="241"/>
      <c r="J346" s="238"/>
      <c r="K346" s="238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128</v>
      </c>
      <c r="AU346" s="246" t="s">
        <v>86</v>
      </c>
      <c r="AV346" s="13" t="s">
        <v>84</v>
      </c>
      <c r="AW346" s="13" t="s">
        <v>32</v>
      </c>
      <c r="AX346" s="13" t="s">
        <v>76</v>
      </c>
      <c r="AY346" s="246" t="s">
        <v>118</v>
      </c>
    </row>
    <row r="347" spans="1:51" s="14" customFormat="1" ht="12">
      <c r="A347" s="14"/>
      <c r="B347" s="247"/>
      <c r="C347" s="248"/>
      <c r="D347" s="232" t="s">
        <v>128</v>
      </c>
      <c r="E347" s="249" t="s">
        <v>1</v>
      </c>
      <c r="F347" s="250" t="s">
        <v>179</v>
      </c>
      <c r="G347" s="248"/>
      <c r="H347" s="251">
        <v>100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128</v>
      </c>
      <c r="AU347" s="257" t="s">
        <v>86</v>
      </c>
      <c r="AV347" s="14" t="s">
        <v>86</v>
      </c>
      <c r="AW347" s="14" t="s">
        <v>32</v>
      </c>
      <c r="AX347" s="14" t="s">
        <v>84</v>
      </c>
      <c r="AY347" s="257" t="s">
        <v>118</v>
      </c>
    </row>
    <row r="348" spans="1:65" s="2" customFormat="1" ht="21.75" customHeight="1">
      <c r="A348" s="37"/>
      <c r="B348" s="38"/>
      <c r="C348" s="218" t="s">
        <v>262</v>
      </c>
      <c r="D348" s="218" t="s">
        <v>121</v>
      </c>
      <c r="E348" s="219" t="s">
        <v>263</v>
      </c>
      <c r="F348" s="220" t="s">
        <v>264</v>
      </c>
      <c r="G348" s="221" t="s">
        <v>191</v>
      </c>
      <c r="H348" s="222">
        <v>30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41</v>
      </c>
      <c r="O348" s="90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125</v>
      </c>
      <c r="AT348" s="230" t="s">
        <v>121</v>
      </c>
      <c r="AU348" s="230" t="s">
        <v>86</v>
      </c>
      <c r="AY348" s="16" t="s">
        <v>118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84</v>
      </c>
      <c r="BK348" s="231">
        <f>ROUND(I348*H348,2)</f>
        <v>0</v>
      </c>
      <c r="BL348" s="16" t="s">
        <v>125</v>
      </c>
      <c r="BM348" s="230" t="s">
        <v>265</v>
      </c>
    </row>
    <row r="349" spans="1:47" s="2" customFormat="1" ht="12">
      <c r="A349" s="37"/>
      <c r="B349" s="38"/>
      <c r="C349" s="39"/>
      <c r="D349" s="232" t="s">
        <v>127</v>
      </c>
      <c r="E349" s="39"/>
      <c r="F349" s="233" t="s">
        <v>264</v>
      </c>
      <c r="G349" s="39"/>
      <c r="H349" s="39"/>
      <c r="I349" s="234"/>
      <c r="J349" s="39"/>
      <c r="K349" s="39"/>
      <c r="L349" s="43"/>
      <c r="M349" s="235"/>
      <c r="N349" s="236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127</v>
      </c>
      <c r="AU349" s="16" t="s">
        <v>86</v>
      </c>
    </row>
    <row r="350" spans="1:51" s="13" customFormat="1" ht="12">
      <c r="A350" s="13"/>
      <c r="B350" s="237"/>
      <c r="C350" s="238"/>
      <c r="D350" s="232" t="s">
        <v>128</v>
      </c>
      <c r="E350" s="239" t="s">
        <v>1</v>
      </c>
      <c r="F350" s="240" t="s">
        <v>129</v>
      </c>
      <c r="G350" s="238"/>
      <c r="H350" s="239" t="s">
        <v>1</v>
      </c>
      <c r="I350" s="241"/>
      <c r="J350" s="238"/>
      <c r="K350" s="238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128</v>
      </c>
      <c r="AU350" s="246" t="s">
        <v>86</v>
      </c>
      <c r="AV350" s="13" t="s">
        <v>84</v>
      </c>
      <c r="AW350" s="13" t="s">
        <v>32</v>
      </c>
      <c r="AX350" s="13" t="s">
        <v>76</v>
      </c>
      <c r="AY350" s="246" t="s">
        <v>118</v>
      </c>
    </row>
    <row r="351" spans="1:51" s="13" customFormat="1" ht="12">
      <c r="A351" s="13"/>
      <c r="B351" s="237"/>
      <c r="C351" s="238"/>
      <c r="D351" s="232" t="s">
        <v>128</v>
      </c>
      <c r="E351" s="239" t="s">
        <v>1</v>
      </c>
      <c r="F351" s="240" t="s">
        <v>130</v>
      </c>
      <c r="G351" s="238"/>
      <c r="H351" s="239" t="s">
        <v>1</v>
      </c>
      <c r="I351" s="241"/>
      <c r="J351" s="238"/>
      <c r="K351" s="238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128</v>
      </c>
      <c r="AU351" s="246" t="s">
        <v>86</v>
      </c>
      <c r="AV351" s="13" t="s">
        <v>84</v>
      </c>
      <c r="AW351" s="13" t="s">
        <v>32</v>
      </c>
      <c r="AX351" s="13" t="s">
        <v>76</v>
      </c>
      <c r="AY351" s="246" t="s">
        <v>118</v>
      </c>
    </row>
    <row r="352" spans="1:51" s="13" customFormat="1" ht="12">
      <c r="A352" s="13"/>
      <c r="B352" s="237"/>
      <c r="C352" s="238"/>
      <c r="D352" s="232" t="s">
        <v>128</v>
      </c>
      <c r="E352" s="239" t="s">
        <v>1</v>
      </c>
      <c r="F352" s="240" t="s">
        <v>131</v>
      </c>
      <c r="G352" s="238"/>
      <c r="H352" s="239" t="s">
        <v>1</v>
      </c>
      <c r="I352" s="241"/>
      <c r="J352" s="238"/>
      <c r="K352" s="238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128</v>
      </c>
      <c r="AU352" s="246" t="s">
        <v>86</v>
      </c>
      <c r="AV352" s="13" t="s">
        <v>84</v>
      </c>
      <c r="AW352" s="13" t="s">
        <v>32</v>
      </c>
      <c r="AX352" s="13" t="s">
        <v>76</v>
      </c>
      <c r="AY352" s="246" t="s">
        <v>118</v>
      </c>
    </row>
    <row r="353" spans="1:51" s="13" customFormat="1" ht="12">
      <c r="A353" s="13"/>
      <c r="B353" s="237"/>
      <c r="C353" s="238"/>
      <c r="D353" s="232" t="s">
        <v>128</v>
      </c>
      <c r="E353" s="239" t="s">
        <v>1</v>
      </c>
      <c r="F353" s="240" t="s">
        <v>132</v>
      </c>
      <c r="G353" s="238"/>
      <c r="H353" s="239" t="s">
        <v>1</v>
      </c>
      <c r="I353" s="241"/>
      <c r="J353" s="238"/>
      <c r="K353" s="238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128</v>
      </c>
      <c r="AU353" s="246" t="s">
        <v>86</v>
      </c>
      <c r="AV353" s="13" t="s">
        <v>84</v>
      </c>
      <c r="AW353" s="13" t="s">
        <v>32</v>
      </c>
      <c r="AX353" s="13" t="s">
        <v>76</v>
      </c>
      <c r="AY353" s="246" t="s">
        <v>118</v>
      </c>
    </row>
    <row r="354" spans="1:51" s="13" customFormat="1" ht="12">
      <c r="A354" s="13"/>
      <c r="B354" s="237"/>
      <c r="C354" s="238"/>
      <c r="D354" s="232" t="s">
        <v>128</v>
      </c>
      <c r="E354" s="239" t="s">
        <v>1</v>
      </c>
      <c r="F354" s="240" t="s">
        <v>133</v>
      </c>
      <c r="G354" s="238"/>
      <c r="H354" s="239" t="s">
        <v>1</v>
      </c>
      <c r="I354" s="241"/>
      <c r="J354" s="238"/>
      <c r="K354" s="238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128</v>
      </c>
      <c r="AU354" s="246" t="s">
        <v>86</v>
      </c>
      <c r="AV354" s="13" t="s">
        <v>84</v>
      </c>
      <c r="AW354" s="13" t="s">
        <v>32</v>
      </c>
      <c r="AX354" s="13" t="s">
        <v>76</v>
      </c>
      <c r="AY354" s="246" t="s">
        <v>118</v>
      </c>
    </row>
    <row r="355" spans="1:51" s="13" customFormat="1" ht="12">
      <c r="A355" s="13"/>
      <c r="B355" s="237"/>
      <c r="C355" s="238"/>
      <c r="D355" s="232" t="s">
        <v>128</v>
      </c>
      <c r="E355" s="239" t="s">
        <v>1</v>
      </c>
      <c r="F355" s="240" t="s">
        <v>150</v>
      </c>
      <c r="G355" s="238"/>
      <c r="H355" s="239" t="s">
        <v>1</v>
      </c>
      <c r="I355" s="241"/>
      <c r="J355" s="238"/>
      <c r="K355" s="238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128</v>
      </c>
      <c r="AU355" s="246" t="s">
        <v>86</v>
      </c>
      <c r="AV355" s="13" t="s">
        <v>84</v>
      </c>
      <c r="AW355" s="13" t="s">
        <v>32</v>
      </c>
      <c r="AX355" s="13" t="s">
        <v>76</v>
      </c>
      <c r="AY355" s="246" t="s">
        <v>118</v>
      </c>
    </row>
    <row r="356" spans="1:51" s="13" customFormat="1" ht="12">
      <c r="A356" s="13"/>
      <c r="B356" s="237"/>
      <c r="C356" s="238"/>
      <c r="D356" s="232" t="s">
        <v>128</v>
      </c>
      <c r="E356" s="239" t="s">
        <v>1</v>
      </c>
      <c r="F356" s="240" t="s">
        <v>151</v>
      </c>
      <c r="G356" s="238"/>
      <c r="H356" s="239" t="s">
        <v>1</v>
      </c>
      <c r="I356" s="241"/>
      <c r="J356" s="238"/>
      <c r="K356" s="238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128</v>
      </c>
      <c r="AU356" s="246" t="s">
        <v>86</v>
      </c>
      <c r="AV356" s="13" t="s">
        <v>84</v>
      </c>
      <c r="AW356" s="13" t="s">
        <v>32</v>
      </c>
      <c r="AX356" s="13" t="s">
        <v>76</v>
      </c>
      <c r="AY356" s="246" t="s">
        <v>118</v>
      </c>
    </row>
    <row r="357" spans="1:51" s="13" customFormat="1" ht="12">
      <c r="A357" s="13"/>
      <c r="B357" s="237"/>
      <c r="C357" s="238"/>
      <c r="D357" s="232" t="s">
        <v>128</v>
      </c>
      <c r="E357" s="239" t="s">
        <v>1</v>
      </c>
      <c r="F357" s="240" t="s">
        <v>135</v>
      </c>
      <c r="G357" s="238"/>
      <c r="H357" s="239" t="s">
        <v>1</v>
      </c>
      <c r="I357" s="241"/>
      <c r="J357" s="238"/>
      <c r="K357" s="238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128</v>
      </c>
      <c r="AU357" s="246" t="s">
        <v>86</v>
      </c>
      <c r="AV357" s="13" t="s">
        <v>84</v>
      </c>
      <c r="AW357" s="13" t="s">
        <v>32</v>
      </c>
      <c r="AX357" s="13" t="s">
        <v>76</v>
      </c>
      <c r="AY357" s="246" t="s">
        <v>118</v>
      </c>
    </row>
    <row r="358" spans="1:51" s="13" customFormat="1" ht="12">
      <c r="A358" s="13"/>
      <c r="B358" s="237"/>
      <c r="C358" s="238"/>
      <c r="D358" s="232" t="s">
        <v>128</v>
      </c>
      <c r="E358" s="239" t="s">
        <v>1</v>
      </c>
      <c r="F358" s="240" t="s">
        <v>165</v>
      </c>
      <c r="G358" s="238"/>
      <c r="H358" s="239" t="s">
        <v>1</v>
      </c>
      <c r="I358" s="241"/>
      <c r="J358" s="238"/>
      <c r="K358" s="238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128</v>
      </c>
      <c r="AU358" s="246" t="s">
        <v>86</v>
      </c>
      <c r="AV358" s="13" t="s">
        <v>84</v>
      </c>
      <c r="AW358" s="13" t="s">
        <v>32</v>
      </c>
      <c r="AX358" s="13" t="s">
        <v>76</v>
      </c>
      <c r="AY358" s="246" t="s">
        <v>118</v>
      </c>
    </row>
    <row r="359" spans="1:51" s="13" customFormat="1" ht="12">
      <c r="A359" s="13"/>
      <c r="B359" s="237"/>
      <c r="C359" s="238"/>
      <c r="D359" s="232" t="s">
        <v>128</v>
      </c>
      <c r="E359" s="239" t="s">
        <v>1</v>
      </c>
      <c r="F359" s="240" t="s">
        <v>252</v>
      </c>
      <c r="G359" s="238"/>
      <c r="H359" s="239" t="s">
        <v>1</v>
      </c>
      <c r="I359" s="241"/>
      <c r="J359" s="238"/>
      <c r="K359" s="238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128</v>
      </c>
      <c r="AU359" s="246" t="s">
        <v>86</v>
      </c>
      <c r="AV359" s="13" t="s">
        <v>84</v>
      </c>
      <c r="AW359" s="13" t="s">
        <v>32</v>
      </c>
      <c r="AX359" s="13" t="s">
        <v>76</v>
      </c>
      <c r="AY359" s="246" t="s">
        <v>118</v>
      </c>
    </row>
    <row r="360" spans="1:51" s="14" customFormat="1" ht="12">
      <c r="A360" s="14"/>
      <c r="B360" s="247"/>
      <c r="C360" s="248"/>
      <c r="D360" s="232" t="s">
        <v>128</v>
      </c>
      <c r="E360" s="249" t="s">
        <v>1</v>
      </c>
      <c r="F360" s="250" t="s">
        <v>166</v>
      </c>
      <c r="G360" s="248"/>
      <c r="H360" s="251">
        <v>30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7" t="s">
        <v>128</v>
      </c>
      <c r="AU360" s="257" t="s">
        <v>86</v>
      </c>
      <c r="AV360" s="14" t="s">
        <v>86</v>
      </c>
      <c r="AW360" s="14" t="s">
        <v>32</v>
      </c>
      <c r="AX360" s="14" t="s">
        <v>84</v>
      </c>
      <c r="AY360" s="257" t="s">
        <v>118</v>
      </c>
    </row>
    <row r="361" spans="1:65" s="2" customFormat="1" ht="33" customHeight="1">
      <c r="A361" s="37"/>
      <c r="B361" s="38"/>
      <c r="C361" s="218" t="s">
        <v>266</v>
      </c>
      <c r="D361" s="218" t="s">
        <v>121</v>
      </c>
      <c r="E361" s="219" t="s">
        <v>267</v>
      </c>
      <c r="F361" s="220" t="s">
        <v>268</v>
      </c>
      <c r="G361" s="221" t="s">
        <v>191</v>
      </c>
      <c r="H361" s="222">
        <v>40</v>
      </c>
      <c r="I361" s="223"/>
      <c r="J361" s="224">
        <f>ROUND(I361*H361,2)</f>
        <v>0</v>
      </c>
      <c r="K361" s="225"/>
      <c r="L361" s="43"/>
      <c r="M361" s="226" t="s">
        <v>1</v>
      </c>
      <c r="N361" s="227" t="s">
        <v>41</v>
      </c>
      <c r="O361" s="90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125</v>
      </c>
      <c r="AT361" s="230" t="s">
        <v>121</v>
      </c>
      <c r="AU361" s="230" t="s">
        <v>86</v>
      </c>
      <c r="AY361" s="16" t="s">
        <v>118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84</v>
      </c>
      <c r="BK361" s="231">
        <f>ROUND(I361*H361,2)</f>
        <v>0</v>
      </c>
      <c r="BL361" s="16" t="s">
        <v>125</v>
      </c>
      <c r="BM361" s="230" t="s">
        <v>269</v>
      </c>
    </row>
    <row r="362" spans="1:47" s="2" customFormat="1" ht="12">
      <c r="A362" s="37"/>
      <c r="B362" s="38"/>
      <c r="C362" s="39"/>
      <c r="D362" s="232" t="s">
        <v>127</v>
      </c>
      <c r="E362" s="39"/>
      <c r="F362" s="233" t="s">
        <v>268</v>
      </c>
      <c r="G362" s="39"/>
      <c r="H362" s="39"/>
      <c r="I362" s="234"/>
      <c r="J362" s="39"/>
      <c r="K362" s="39"/>
      <c r="L362" s="43"/>
      <c r="M362" s="235"/>
      <c r="N362" s="236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127</v>
      </c>
      <c r="AU362" s="16" t="s">
        <v>86</v>
      </c>
    </row>
    <row r="363" spans="1:51" s="13" customFormat="1" ht="12">
      <c r="A363" s="13"/>
      <c r="B363" s="237"/>
      <c r="C363" s="238"/>
      <c r="D363" s="232" t="s">
        <v>128</v>
      </c>
      <c r="E363" s="239" t="s">
        <v>1</v>
      </c>
      <c r="F363" s="240" t="s">
        <v>129</v>
      </c>
      <c r="G363" s="238"/>
      <c r="H363" s="239" t="s">
        <v>1</v>
      </c>
      <c r="I363" s="241"/>
      <c r="J363" s="238"/>
      <c r="K363" s="238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128</v>
      </c>
      <c r="AU363" s="246" t="s">
        <v>86</v>
      </c>
      <c r="AV363" s="13" t="s">
        <v>84</v>
      </c>
      <c r="AW363" s="13" t="s">
        <v>32</v>
      </c>
      <c r="AX363" s="13" t="s">
        <v>76</v>
      </c>
      <c r="AY363" s="246" t="s">
        <v>118</v>
      </c>
    </row>
    <row r="364" spans="1:51" s="13" customFormat="1" ht="12">
      <c r="A364" s="13"/>
      <c r="B364" s="237"/>
      <c r="C364" s="238"/>
      <c r="D364" s="232" t="s">
        <v>128</v>
      </c>
      <c r="E364" s="239" t="s">
        <v>1</v>
      </c>
      <c r="F364" s="240" t="s">
        <v>130</v>
      </c>
      <c r="G364" s="238"/>
      <c r="H364" s="239" t="s">
        <v>1</v>
      </c>
      <c r="I364" s="241"/>
      <c r="J364" s="238"/>
      <c r="K364" s="238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128</v>
      </c>
      <c r="AU364" s="246" t="s">
        <v>86</v>
      </c>
      <c r="AV364" s="13" t="s">
        <v>84</v>
      </c>
      <c r="AW364" s="13" t="s">
        <v>32</v>
      </c>
      <c r="AX364" s="13" t="s">
        <v>76</v>
      </c>
      <c r="AY364" s="246" t="s">
        <v>118</v>
      </c>
    </row>
    <row r="365" spans="1:51" s="13" customFormat="1" ht="12">
      <c r="A365" s="13"/>
      <c r="B365" s="237"/>
      <c r="C365" s="238"/>
      <c r="D365" s="232" t="s">
        <v>128</v>
      </c>
      <c r="E365" s="239" t="s">
        <v>1</v>
      </c>
      <c r="F365" s="240" t="s">
        <v>131</v>
      </c>
      <c r="G365" s="238"/>
      <c r="H365" s="239" t="s">
        <v>1</v>
      </c>
      <c r="I365" s="241"/>
      <c r="J365" s="238"/>
      <c r="K365" s="238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128</v>
      </c>
      <c r="AU365" s="246" t="s">
        <v>86</v>
      </c>
      <c r="AV365" s="13" t="s">
        <v>84</v>
      </c>
      <c r="AW365" s="13" t="s">
        <v>32</v>
      </c>
      <c r="AX365" s="13" t="s">
        <v>76</v>
      </c>
      <c r="AY365" s="246" t="s">
        <v>118</v>
      </c>
    </row>
    <row r="366" spans="1:51" s="13" customFormat="1" ht="12">
      <c r="A366" s="13"/>
      <c r="B366" s="237"/>
      <c r="C366" s="238"/>
      <c r="D366" s="232" t="s">
        <v>128</v>
      </c>
      <c r="E366" s="239" t="s">
        <v>1</v>
      </c>
      <c r="F366" s="240" t="s">
        <v>132</v>
      </c>
      <c r="G366" s="238"/>
      <c r="H366" s="239" t="s">
        <v>1</v>
      </c>
      <c r="I366" s="241"/>
      <c r="J366" s="238"/>
      <c r="K366" s="238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128</v>
      </c>
      <c r="AU366" s="246" t="s">
        <v>86</v>
      </c>
      <c r="AV366" s="13" t="s">
        <v>84</v>
      </c>
      <c r="AW366" s="13" t="s">
        <v>32</v>
      </c>
      <c r="AX366" s="13" t="s">
        <v>76</v>
      </c>
      <c r="AY366" s="246" t="s">
        <v>118</v>
      </c>
    </row>
    <row r="367" spans="1:51" s="13" customFormat="1" ht="12">
      <c r="A367" s="13"/>
      <c r="B367" s="237"/>
      <c r="C367" s="238"/>
      <c r="D367" s="232" t="s">
        <v>128</v>
      </c>
      <c r="E367" s="239" t="s">
        <v>1</v>
      </c>
      <c r="F367" s="240" t="s">
        <v>133</v>
      </c>
      <c r="G367" s="238"/>
      <c r="H367" s="239" t="s">
        <v>1</v>
      </c>
      <c r="I367" s="241"/>
      <c r="J367" s="238"/>
      <c r="K367" s="238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128</v>
      </c>
      <c r="AU367" s="246" t="s">
        <v>86</v>
      </c>
      <c r="AV367" s="13" t="s">
        <v>84</v>
      </c>
      <c r="AW367" s="13" t="s">
        <v>32</v>
      </c>
      <c r="AX367" s="13" t="s">
        <v>76</v>
      </c>
      <c r="AY367" s="246" t="s">
        <v>118</v>
      </c>
    </row>
    <row r="368" spans="1:51" s="13" customFormat="1" ht="12">
      <c r="A368" s="13"/>
      <c r="B368" s="237"/>
      <c r="C368" s="238"/>
      <c r="D368" s="232" t="s">
        <v>128</v>
      </c>
      <c r="E368" s="239" t="s">
        <v>1</v>
      </c>
      <c r="F368" s="240" t="s">
        <v>151</v>
      </c>
      <c r="G368" s="238"/>
      <c r="H368" s="239" t="s">
        <v>1</v>
      </c>
      <c r="I368" s="241"/>
      <c r="J368" s="238"/>
      <c r="K368" s="238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128</v>
      </c>
      <c r="AU368" s="246" t="s">
        <v>86</v>
      </c>
      <c r="AV368" s="13" t="s">
        <v>84</v>
      </c>
      <c r="AW368" s="13" t="s">
        <v>32</v>
      </c>
      <c r="AX368" s="13" t="s">
        <v>76</v>
      </c>
      <c r="AY368" s="246" t="s">
        <v>118</v>
      </c>
    </row>
    <row r="369" spans="1:51" s="13" customFormat="1" ht="12">
      <c r="A369" s="13"/>
      <c r="B369" s="237"/>
      <c r="C369" s="238"/>
      <c r="D369" s="232" t="s">
        <v>128</v>
      </c>
      <c r="E369" s="239" t="s">
        <v>1</v>
      </c>
      <c r="F369" s="240" t="s">
        <v>135</v>
      </c>
      <c r="G369" s="238"/>
      <c r="H369" s="239" t="s">
        <v>1</v>
      </c>
      <c r="I369" s="241"/>
      <c r="J369" s="238"/>
      <c r="K369" s="238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128</v>
      </c>
      <c r="AU369" s="246" t="s">
        <v>86</v>
      </c>
      <c r="AV369" s="13" t="s">
        <v>84</v>
      </c>
      <c r="AW369" s="13" t="s">
        <v>32</v>
      </c>
      <c r="AX369" s="13" t="s">
        <v>76</v>
      </c>
      <c r="AY369" s="246" t="s">
        <v>118</v>
      </c>
    </row>
    <row r="370" spans="1:51" s="13" customFormat="1" ht="12">
      <c r="A370" s="13"/>
      <c r="B370" s="237"/>
      <c r="C370" s="238"/>
      <c r="D370" s="232" t="s">
        <v>128</v>
      </c>
      <c r="E370" s="239" t="s">
        <v>1</v>
      </c>
      <c r="F370" s="240" t="s">
        <v>165</v>
      </c>
      <c r="G370" s="238"/>
      <c r="H370" s="239" t="s">
        <v>1</v>
      </c>
      <c r="I370" s="241"/>
      <c r="J370" s="238"/>
      <c r="K370" s="238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128</v>
      </c>
      <c r="AU370" s="246" t="s">
        <v>86</v>
      </c>
      <c r="AV370" s="13" t="s">
        <v>84</v>
      </c>
      <c r="AW370" s="13" t="s">
        <v>32</v>
      </c>
      <c r="AX370" s="13" t="s">
        <v>76</v>
      </c>
      <c r="AY370" s="246" t="s">
        <v>118</v>
      </c>
    </row>
    <row r="371" spans="1:51" s="13" customFormat="1" ht="12">
      <c r="A371" s="13"/>
      <c r="B371" s="237"/>
      <c r="C371" s="238"/>
      <c r="D371" s="232" t="s">
        <v>128</v>
      </c>
      <c r="E371" s="239" t="s">
        <v>1</v>
      </c>
      <c r="F371" s="240" t="s">
        <v>252</v>
      </c>
      <c r="G371" s="238"/>
      <c r="H371" s="239" t="s">
        <v>1</v>
      </c>
      <c r="I371" s="241"/>
      <c r="J371" s="238"/>
      <c r="K371" s="238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128</v>
      </c>
      <c r="AU371" s="246" t="s">
        <v>86</v>
      </c>
      <c r="AV371" s="13" t="s">
        <v>84</v>
      </c>
      <c r="AW371" s="13" t="s">
        <v>32</v>
      </c>
      <c r="AX371" s="13" t="s">
        <v>76</v>
      </c>
      <c r="AY371" s="246" t="s">
        <v>118</v>
      </c>
    </row>
    <row r="372" spans="1:51" s="14" customFormat="1" ht="12">
      <c r="A372" s="14"/>
      <c r="B372" s="247"/>
      <c r="C372" s="248"/>
      <c r="D372" s="232" t="s">
        <v>128</v>
      </c>
      <c r="E372" s="249" t="s">
        <v>1</v>
      </c>
      <c r="F372" s="250" t="s">
        <v>141</v>
      </c>
      <c r="G372" s="248"/>
      <c r="H372" s="251">
        <v>40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7" t="s">
        <v>128</v>
      </c>
      <c r="AU372" s="257" t="s">
        <v>86</v>
      </c>
      <c r="AV372" s="14" t="s">
        <v>86</v>
      </c>
      <c r="AW372" s="14" t="s">
        <v>32</v>
      </c>
      <c r="AX372" s="14" t="s">
        <v>84</v>
      </c>
      <c r="AY372" s="257" t="s">
        <v>118</v>
      </c>
    </row>
    <row r="373" spans="1:65" s="2" customFormat="1" ht="33" customHeight="1">
      <c r="A373" s="37"/>
      <c r="B373" s="38"/>
      <c r="C373" s="218" t="s">
        <v>270</v>
      </c>
      <c r="D373" s="218" t="s">
        <v>121</v>
      </c>
      <c r="E373" s="219" t="s">
        <v>271</v>
      </c>
      <c r="F373" s="220" t="s">
        <v>272</v>
      </c>
      <c r="G373" s="221" t="s">
        <v>191</v>
      </c>
      <c r="H373" s="222">
        <v>50</v>
      </c>
      <c r="I373" s="223"/>
      <c r="J373" s="224">
        <f>ROUND(I373*H373,2)</f>
        <v>0</v>
      </c>
      <c r="K373" s="225"/>
      <c r="L373" s="43"/>
      <c r="M373" s="226" t="s">
        <v>1</v>
      </c>
      <c r="N373" s="227" t="s">
        <v>41</v>
      </c>
      <c r="O373" s="90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125</v>
      </c>
      <c r="AT373" s="230" t="s">
        <v>121</v>
      </c>
      <c r="AU373" s="230" t="s">
        <v>86</v>
      </c>
      <c r="AY373" s="16" t="s">
        <v>118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84</v>
      </c>
      <c r="BK373" s="231">
        <f>ROUND(I373*H373,2)</f>
        <v>0</v>
      </c>
      <c r="BL373" s="16" t="s">
        <v>125</v>
      </c>
      <c r="BM373" s="230" t="s">
        <v>273</v>
      </c>
    </row>
    <row r="374" spans="1:47" s="2" customFormat="1" ht="12">
      <c r="A374" s="37"/>
      <c r="B374" s="38"/>
      <c r="C374" s="39"/>
      <c r="D374" s="232" t="s">
        <v>127</v>
      </c>
      <c r="E374" s="39"/>
      <c r="F374" s="233" t="s">
        <v>272</v>
      </c>
      <c r="G374" s="39"/>
      <c r="H374" s="39"/>
      <c r="I374" s="234"/>
      <c r="J374" s="39"/>
      <c r="K374" s="39"/>
      <c r="L374" s="43"/>
      <c r="M374" s="235"/>
      <c r="N374" s="236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127</v>
      </c>
      <c r="AU374" s="16" t="s">
        <v>86</v>
      </c>
    </row>
    <row r="375" spans="1:51" s="13" customFormat="1" ht="12">
      <c r="A375" s="13"/>
      <c r="B375" s="237"/>
      <c r="C375" s="238"/>
      <c r="D375" s="232" t="s">
        <v>128</v>
      </c>
      <c r="E375" s="239" t="s">
        <v>1</v>
      </c>
      <c r="F375" s="240" t="s">
        <v>129</v>
      </c>
      <c r="G375" s="238"/>
      <c r="H375" s="239" t="s">
        <v>1</v>
      </c>
      <c r="I375" s="241"/>
      <c r="J375" s="238"/>
      <c r="K375" s="238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128</v>
      </c>
      <c r="AU375" s="246" t="s">
        <v>86</v>
      </c>
      <c r="AV375" s="13" t="s">
        <v>84</v>
      </c>
      <c r="AW375" s="13" t="s">
        <v>32</v>
      </c>
      <c r="AX375" s="13" t="s">
        <v>76</v>
      </c>
      <c r="AY375" s="246" t="s">
        <v>118</v>
      </c>
    </row>
    <row r="376" spans="1:51" s="13" customFormat="1" ht="12">
      <c r="A376" s="13"/>
      <c r="B376" s="237"/>
      <c r="C376" s="238"/>
      <c r="D376" s="232" t="s">
        <v>128</v>
      </c>
      <c r="E376" s="239" t="s">
        <v>1</v>
      </c>
      <c r="F376" s="240" t="s">
        <v>130</v>
      </c>
      <c r="G376" s="238"/>
      <c r="H376" s="239" t="s">
        <v>1</v>
      </c>
      <c r="I376" s="241"/>
      <c r="J376" s="238"/>
      <c r="K376" s="238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128</v>
      </c>
      <c r="AU376" s="246" t="s">
        <v>86</v>
      </c>
      <c r="AV376" s="13" t="s">
        <v>84</v>
      </c>
      <c r="AW376" s="13" t="s">
        <v>32</v>
      </c>
      <c r="AX376" s="13" t="s">
        <v>76</v>
      </c>
      <c r="AY376" s="246" t="s">
        <v>118</v>
      </c>
    </row>
    <row r="377" spans="1:51" s="13" customFormat="1" ht="12">
      <c r="A377" s="13"/>
      <c r="B377" s="237"/>
      <c r="C377" s="238"/>
      <c r="D377" s="232" t="s">
        <v>128</v>
      </c>
      <c r="E377" s="239" t="s">
        <v>1</v>
      </c>
      <c r="F377" s="240" t="s">
        <v>131</v>
      </c>
      <c r="G377" s="238"/>
      <c r="H377" s="239" t="s">
        <v>1</v>
      </c>
      <c r="I377" s="241"/>
      <c r="J377" s="238"/>
      <c r="K377" s="238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128</v>
      </c>
      <c r="AU377" s="246" t="s">
        <v>86</v>
      </c>
      <c r="AV377" s="13" t="s">
        <v>84</v>
      </c>
      <c r="AW377" s="13" t="s">
        <v>32</v>
      </c>
      <c r="AX377" s="13" t="s">
        <v>76</v>
      </c>
      <c r="AY377" s="246" t="s">
        <v>118</v>
      </c>
    </row>
    <row r="378" spans="1:51" s="13" customFormat="1" ht="12">
      <c r="A378" s="13"/>
      <c r="B378" s="237"/>
      <c r="C378" s="238"/>
      <c r="D378" s="232" t="s">
        <v>128</v>
      </c>
      <c r="E378" s="239" t="s">
        <v>1</v>
      </c>
      <c r="F378" s="240" t="s">
        <v>132</v>
      </c>
      <c r="G378" s="238"/>
      <c r="H378" s="239" t="s">
        <v>1</v>
      </c>
      <c r="I378" s="241"/>
      <c r="J378" s="238"/>
      <c r="K378" s="238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128</v>
      </c>
      <c r="AU378" s="246" t="s">
        <v>86</v>
      </c>
      <c r="AV378" s="13" t="s">
        <v>84</v>
      </c>
      <c r="AW378" s="13" t="s">
        <v>32</v>
      </c>
      <c r="AX378" s="13" t="s">
        <v>76</v>
      </c>
      <c r="AY378" s="246" t="s">
        <v>118</v>
      </c>
    </row>
    <row r="379" spans="1:51" s="13" customFormat="1" ht="12">
      <c r="A379" s="13"/>
      <c r="B379" s="237"/>
      <c r="C379" s="238"/>
      <c r="D379" s="232" t="s">
        <v>128</v>
      </c>
      <c r="E379" s="239" t="s">
        <v>1</v>
      </c>
      <c r="F379" s="240" t="s">
        <v>133</v>
      </c>
      <c r="G379" s="238"/>
      <c r="H379" s="239" t="s">
        <v>1</v>
      </c>
      <c r="I379" s="241"/>
      <c r="J379" s="238"/>
      <c r="K379" s="238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128</v>
      </c>
      <c r="AU379" s="246" t="s">
        <v>86</v>
      </c>
      <c r="AV379" s="13" t="s">
        <v>84</v>
      </c>
      <c r="AW379" s="13" t="s">
        <v>32</v>
      </c>
      <c r="AX379" s="13" t="s">
        <v>76</v>
      </c>
      <c r="AY379" s="246" t="s">
        <v>118</v>
      </c>
    </row>
    <row r="380" spans="1:51" s="13" customFormat="1" ht="12">
      <c r="A380" s="13"/>
      <c r="B380" s="237"/>
      <c r="C380" s="238"/>
      <c r="D380" s="232" t="s">
        <v>128</v>
      </c>
      <c r="E380" s="239" t="s">
        <v>1</v>
      </c>
      <c r="F380" s="240" t="s">
        <v>151</v>
      </c>
      <c r="G380" s="238"/>
      <c r="H380" s="239" t="s">
        <v>1</v>
      </c>
      <c r="I380" s="241"/>
      <c r="J380" s="238"/>
      <c r="K380" s="238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128</v>
      </c>
      <c r="AU380" s="246" t="s">
        <v>86</v>
      </c>
      <c r="AV380" s="13" t="s">
        <v>84</v>
      </c>
      <c r="AW380" s="13" t="s">
        <v>32</v>
      </c>
      <c r="AX380" s="13" t="s">
        <v>76</v>
      </c>
      <c r="AY380" s="246" t="s">
        <v>118</v>
      </c>
    </row>
    <row r="381" spans="1:51" s="13" customFormat="1" ht="12">
      <c r="A381" s="13"/>
      <c r="B381" s="237"/>
      <c r="C381" s="238"/>
      <c r="D381" s="232" t="s">
        <v>128</v>
      </c>
      <c r="E381" s="239" t="s">
        <v>1</v>
      </c>
      <c r="F381" s="240" t="s">
        <v>135</v>
      </c>
      <c r="G381" s="238"/>
      <c r="H381" s="239" t="s">
        <v>1</v>
      </c>
      <c r="I381" s="241"/>
      <c r="J381" s="238"/>
      <c r="K381" s="238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128</v>
      </c>
      <c r="AU381" s="246" t="s">
        <v>86</v>
      </c>
      <c r="AV381" s="13" t="s">
        <v>84</v>
      </c>
      <c r="AW381" s="13" t="s">
        <v>32</v>
      </c>
      <c r="AX381" s="13" t="s">
        <v>76</v>
      </c>
      <c r="AY381" s="246" t="s">
        <v>118</v>
      </c>
    </row>
    <row r="382" spans="1:51" s="13" customFormat="1" ht="12">
      <c r="A382" s="13"/>
      <c r="B382" s="237"/>
      <c r="C382" s="238"/>
      <c r="D382" s="232" t="s">
        <v>128</v>
      </c>
      <c r="E382" s="239" t="s">
        <v>1</v>
      </c>
      <c r="F382" s="240" t="s">
        <v>165</v>
      </c>
      <c r="G382" s="238"/>
      <c r="H382" s="239" t="s">
        <v>1</v>
      </c>
      <c r="I382" s="241"/>
      <c r="J382" s="238"/>
      <c r="K382" s="238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128</v>
      </c>
      <c r="AU382" s="246" t="s">
        <v>86</v>
      </c>
      <c r="AV382" s="13" t="s">
        <v>84</v>
      </c>
      <c r="AW382" s="13" t="s">
        <v>32</v>
      </c>
      <c r="AX382" s="13" t="s">
        <v>76</v>
      </c>
      <c r="AY382" s="246" t="s">
        <v>118</v>
      </c>
    </row>
    <row r="383" spans="1:51" s="13" customFormat="1" ht="12">
      <c r="A383" s="13"/>
      <c r="B383" s="237"/>
      <c r="C383" s="238"/>
      <c r="D383" s="232" t="s">
        <v>128</v>
      </c>
      <c r="E383" s="239" t="s">
        <v>1</v>
      </c>
      <c r="F383" s="240" t="s">
        <v>252</v>
      </c>
      <c r="G383" s="238"/>
      <c r="H383" s="239" t="s">
        <v>1</v>
      </c>
      <c r="I383" s="241"/>
      <c r="J383" s="238"/>
      <c r="K383" s="238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128</v>
      </c>
      <c r="AU383" s="246" t="s">
        <v>86</v>
      </c>
      <c r="AV383" s="13" t="s">
        <v>84</v>
      </c>
      <c r="AW383" s="13" t="s">
        <v>32</v>
      </c>
      <c r="AX383" s="13" t="s">
        <v>76</v>
      </c>
      <c r="AY383" s="246" t="s">
        <v>118</v>
      </c>
    </row>
    <row r="384" spans="1:51" s="14" customFormat="1" ht="12">
      <c r="A384" s="14"/>
      <c r="B384" s="247"/>
      <c r="C384" s="248"/>
      <c r="D384" s="232" t="s">
        <v>128</v>
      </c>
      <c r="E384" s="249" t="s">
        <v>1</v>
      </c>
      <c r="F384" s="250" t="s">
        <v>146</v>
      </c>
      <c r="G384" s="248"/>
      <c r="H384" s="251">
        <v>50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7" t="s">
        <v>128</v>
      </c>
      <c r="AU384" s="257" t="s">
        <v>86</v>
      </c>
      <c r="AV384" s="14" t="s">
        <v>86</v>
      </c>
      <c r="AW384" s="14" t="s">
        <v>32</v>
      </c>
      <c r="AX384" s="14" t="s">
        <v>84</v>
      </c>
      <c r="AY384" s="257" t="s">
        <v>118</v>
      </c>
    </row>
    <row r="385" spans="1:65" s="2" customFormat="1" ht="21.75" customHeight="1">
      <c r="A385" s="37"/>
      <c r="B385" s="38"/>
      <c r="C385" s="218" t="s">
        <v>274</v>
      </c>
      <c r="D385" s="218" t="s">
        <v>121</v>
      </c>
      <c r="E385" s="219" t="s">
        <v>275</v>
      </c>
      <c r="F385" s="220" t="s">
        <v>276</v>
      </c>
      <c r="G385" s="221" t="s">
        <v>191</v>
      </c>
      <c r="H385" s="222">
        <v>100</v>
      </c>
      <c r="I385" s="223"/>
      <c r="J385" s="224">
        <f>ROUND(I385*H385,2)</f>
        <v>0</v>
      </c>
      <c r="K385" s="225"/>
      <c r="L385" s="43"/>
      <c r="M385" s="226" t="s">
        <v>1</v>
      </c>
      <c r="N385" s="227" t="s">
        <v>41</v>
      </c>
      <c r="O385" s="90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125</v>
      </c>
      <c r="AT385" s="230" t="s">
        <v>121</v>
      </c>
      <c r="AU385" s="230" t="s">
        <v>86</v>
      </c>
      <c r="AY385" s="16" t="s">
        <v>118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84</v>
      </c>
      <c r="BK385" s="231">
        <f>ROUND(I385*H385,2)</f>
        <v>0</v>
      </c>
      <c r="BL385" s="16" t="s">
        <v>125</v>
      </c>
      <c r="BM385" s="230" t="s">
        <v>277</v>
      </c>
    </row>
    <row r="386" spans="1:47" s="2" customFormat="1" ht="12">
      <c r="A386" s="37"/>
      <c r="B386" s="38"/>
      <c r="C386" s="39"/>
      <c r="D386" s="232" t="s">
        <v>127</v>
      </c>
      <c r="E386" s="39"/>
      <c r="F386" s="233" t="s">
        <v>276</v>
      </c>
      <c r="G386" s="39"/>
      <c r="H386" s="39"/>
      <c r="I386" s="234"/>
      <c r="J386" s="39"/>
      <c r="K386" s="39"/>
      <c r="L386" s="43"/>
      <c r="M386" s="235"/>
      <c r="N386" s="236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127</v>
      </c>
      <c r="AU386" s="16" t="s">
        <v>86</v>
      </c>
    </row>
    <row r="387" spans="1:51" s="13" customFormat="1" ht="12">
      <c r="A387" s="13"/>
      <c r="B387" s="237"/>
      <c r="C387" s="238"/>
      <c r="D387" s="232" t="s">
        <v>128</v>
      </c>
      <c r="E387" s="239" t="s">
        <v>1</v>
      </c>
      <c r="F387" s="240" t="s">
        <v>129</v>
      </c>
      <c r="G387" s="238"/>
      <c r="H387" s="239" t="s">
        <v>1</v>
      </c>
      <c r="I387" s="241"/>
      <c r="J387" s="238"/>
      <c r="K387" s="238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128</v>
      </c>
      <c r="AU387" s="246" t="s">
        <v>86</v>
      </c>
      <c r="AV387" s="13" t="s">
        <v>84</v>
      </c>
      <c r="AW387" s="13" t="s">
        <v>32</v>
      </c>
      <c r="AX387" s="13" t="s">
        <v>76</v>
      </c>
      <c r="AY387" s="246" t="s">
        <v>118</v>
      </c>
    </row>
    <row r="388" spans="1:51" s="13" customFormat="1" ht="12">
      <c r="A388" s="13"/>
      <c r="B388" s="237"/>
      <c r="C388" s="238"/>
      <c r="D388" s="232" t="s">
        <v>128</v>
      </c>
      <c r="E388" s="239" t="s">
        <v>1</v>
      </c>
      <c r="F388" s="240" t="s">
        <v>130</v>
      </c>
      <c r="G388" s="238"/>
      <c r="H388" s="239" t="s">
        <v>1</v>
      </c>
      <c r="I388" s="241"/>
      <c r="J388" s="238"/>
      <c r="K388" s="238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128</v>
      </c>
      <c r="AU388" s="246" t="s">
        <v>86</v>
      </c>
      <c r="AV388" s="13" t="s">
        <v>84</v>
      </c>
      <c r="AW388" s="13" t="s">
        <v>32</v>
      </c>
      <c r="AX388" s="13" t="s">
        <v>76</v>
      </c>
      <c r="AY388" s="246" t="s">
        <v>118</v>
      </c>
    </row>
    <row r="389" spans="1:51" s="13" customFormat="1" ht="12">
      <c r="A389" s="13"/>
      <c r="B389" s="237"/>
      <c r="C389" s="238"/>
      <c r="D389" s="232" t="s">
        <v>128</v>
      </c>
      <c r="E389" s="239" t="s">
        <v>1</v>
      </c>
      <c r="F389" s="240" t="s">
        <v>131</v>
      </c>
      <c r="G389" s="238"/>
      <c r="H389" s="239" t="s">
        <v>1</v>
      </c>
      <c r="I389" s="241"/>
      <c r="J389" s="238"/>
      <c r="K389" s="238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128</v>
      </c>
      <c r="AU389" s="246" t="s">
        <v>86</v>
      </c>
      <c r="AV389" s="13" t="s">
        <v>84</v>
      </c>
      <c r="AW389" s="13" t="s">
        <v>32</v>
      </c>
      <c r="AX389" s="13" t="s">
        <v>76</v>
      </c>
      <c r="AY389" s="246" t="s">
        <v>118</v>
      </c>
    </row>
    <row r="390" spans="1:51" s="13" customFormat="1" ht="12">
      <c r="A390" s="13"/>
      <c r="B390" s="237"/>
      <c r="C390" s="238"/>
      <c r="D390" s="232" t="s">
        <v>128</v>
      </c>
      <c r="E390" s="239" t="s">
        <v>1</v>
      </c>
      <c r="F390" s="240" t="s">
        <v>132</v>
      </c>
      <c r="G390" s="238"/>
      <c r="H390" s="239" t="s">
        <v>1</v>
      </c>
      <c r="I390" s="241"/>
      <c r="J390" s="238"/>
      <c r="K390" s="238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128</v>
      </c>
      <c r="AU390" s="246" t="s">
        <v>86</v>
      </c>
      <c r="AV390" s="13" t="s">
        <v>84</v>
      </c>
      <c r="AW390" s="13" t="s">
        <v>32</v>
      </c>
      <c r="AX390" s="13" t="s">
        <v>76</v>
      </c>
      <c r="AY390" s="246" t="s">
        <v>118</v>
      </c>
    </row>
    <row r="391" spans="1:51" s="13" customFormat="1" ht="12">
      <c r="A391" s="13"/>
      <c r="B391" s="237"/>
      <c r="C391" s="238"/>
      <c r="D391" s="232" t="s">
        <v>128</v>
      </c>
      <c r="E391" s="239" t="s">
        <v>1</v>
      </c>
      <c r="F391" s="240" t="s">
        <v>133</v>
      </c>
      <c r="G391" s="238"/>
      <c r="H391" s="239" t="s">
        <v>1</v>
      </c>
      <c r="I391" s="241"/>
      <c r="J391" s="238"/>
      <c r="K391" s="238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128</v>
      </c>
      <c r="AU391" s="246" t="s">
        <v>86</v>
      </c>
      <c r="AV391" s="13" t="s">
        <v>84</v>
      </c>
      <c r="AW391" s="13" t="s">
        <v>32</v>
      </c>
      <c r="AX391" s="13" t="s">
        <v>76</v>
      </c>
      <c r="AY391" s="246" t="s">
        <v>118</v>
      </c>
    </row>
    <row r="392" spans="1:51" s="13" customFormat="1" ht="12">
      <c r="A392" s="13"/>
      <c r="B392" s="237"/>
      <c r="C392" s="238"/>
      <c r="D392" s="232" t="s">
        <v>128</v>
      </c>
      <c r="E392" s="239" t="s">
        <v>1</v>
      </c>
      <c r="F392" s="240" t="s">
        <v>150</v>
      </c>
      <c r="G392" s="238"/>
      <c r="H392" s="239" t="s">
        <v>1</v>
      </c>
      <c r="I392" s="241"/>
      <c r="J392" s="238"/>
      <c r="K392" s="238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128</v>
      </c>
      <c r="AU392" s="246" t="s">
        <v>86</v>
      </c>
      <c r="AV392" s="13" t="s">
        <v>84</v>
      </c>
      <c r="AW392" s="13" t="s">
        <v>32</v>
      </c>
      <c r="AX392" s="13" t="s">
        <v>76</v>
      </c>
      <c r="AY392" s="246" t="s">
        <v>118</v>
      </c>
    </row>
    <row r="393" spans="1:51" s="13" customFormat="1" ht="12">
      <c r="A393" s="13"/>
      <c r="B393" s="237"/>
      <c r="C393" s="238"/>
      <c r="D393" s="232" t="s">
        <v>128</v>
      </c>
      <c r="E393" s="239" t="s">
        <v>1</v>
      </c>
      <c r="F393" s="240" t="s">
        <v>151</v>
      </c>
      <c r="G393" s="238"/>
      <c r="H393" s="239" t="s">
        <v>1</v>
      </c>
      <c r="I393" s="241"/>
      <c r="J393" s="238"/>
      <c r="K393" s="238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128</v>
      </c>
      <c r="AU393" s="246" t="s">
        <v>86</v>
      </c>
      <c r="AV393" s="13" t="s">
        <v>84</v>
      </c>
      <c r="AW393" s="13" t="s">
        <v>32</v>
      </c>
      <c r="AX393" s="13" t="s">
        <v>76</v>
      </c>
      <c r="AY393" s="246" t="s">
        <v>118</v>
      </c>
    </row>
    <row r="394" spans="1:51" s="13" customFormat="1" ht="12">
      <c r="A394" s="13"/>
      <c r="B394" s="237"/>
      <c r="C394" s="238"/>
      <c r="D394" s="232" t="s">
        <v>128</v>
      </c>
      <c r="E394" s="239" t="s">
        <v>1</v>
      </c>
      <c r="F394" s="240" t="s">
        <v>135</v>
      </c>
      <c r="G394" s="238"/>
      <c r="H394" s="239" t="s">
        <v>1</v>
      </c>
      <c r="I394" s="241"/>
      <c r="J394" s="238"/>
      <c r="K394" s="238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128</v>
      </c>
      <c r="AU394" s="246" t="s">
        <v>86</v>
      </c>
      <c r="AV394" s="13" t="s">
        <v>84</v>
      </c>
      <c r="AW394" s="13" t="s">
        <v>32</v>
      </c>
      <c r="AX394" s="13" t="s">
        <v>76</v>
      </c>
      <c r="AY394" s="246" t="s">
        <v>118</v>
      </c>
    </row>
    <row r="395" spans="1:51" s="13" customFormat="1" ht="12">
      <c r="A395" s="13"/>
      <c r="B395" s="237"/>
      <c r="C395" s="238"/>
      <c r="D395" s="232" t="s">
        <v>128</v>
      </c>
      <c r="E395" s="239" t="s">
        <v>1</v>
      </c>
      <c r="F395" s="240" t="s">
        <v>165</v>
      </c>
      <c r="G395" s="238"/>
      <c r="H395" s="239" t="s">
        <v>1</v>
      </c>
      <c r="I395" s="241"/>
      <c r="J395" s="238"/>
      <c r="K395" s="238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128</v>
      </c>
      <c r="AU395" s="246" t="s">
        <v>86</v>
      </c>
      <c r="AV395" s="13" t="s">
        <v>84</v>
      </c>
      <c r="AW395" s="13" t="s">
        <v>32</v>
      </c>
      <c r="AX395" s="13" t="s">
        <v>76</v>
      </c>
      <c r="AY395" s="246" t="s">
        <v>118</v>
      </c>
    </row>
    <row r="396" spans="1:51" s="14" customFormat="1" ht="12">
      <c r="A396" s="14"/>
      <c r="B396" s="247"/>
      <c r="C396" s="248"/>
      <c r="D396" s="232" t="s">
        <v>128</v>
      </c>
      <c r="E396" s="249" t="s">
        <v>1</v>
      </c>
      <c r="F396" s="250" t="s">
        <v>179</v>
      </c>
      <c r="G396" s="248"/>
      <c r="H396" s="251">
        <v>100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7" t="s">
        <v>128</v>
      </c>
      <c r="AU396" s="257" t="s">
        <v>86</v>
      </c>
      <c r="AV396" s="14" t="s">
        <v>86</v>
      </c>
      <c r="AW396" s="14" t="s">
        <v>32</v>
      </c>
      <c r="AX396" s="14" t="s">
        <v>84</v>
      </c>
      <c r="AY396" s="257" t="s">
        <v>118</v>
      </c>
    </row>
    <row r="397" spans="1:65" s="2" customFormat="1" ht="21.75" customHeight="1">
      <c r="A397" s="37"/>
      <c r="B397" s="38"/>
      <c r="C397" s="218" t="s">
        <v>166</v>
      </c>
      <c r="D397" s="218" t="s">
        <v>121</v>
      </c>
      <c r="E397" s="219" t="s">
        <v>278</v>
      </c>
      <c r="F397" s="220" t="s">
        <v>279</v>
      </c>
      <c r="G397" s="221" t="s">
        <v>191</v>
      </c>
      <c r="H397" s="222">
        <v>100</v>
      </c>
      <c r="I397" s="223"/>
      <c r="J397" s="224">
        <f>ROUND(I397*H397,2)</f>
        <v>0</v>
      </c>
      <c r="K397" s="225"/>
      <c r="L397" s="43"/>
      <c r="M397" s="226" t="s">
        <v>1</v>
      </c>
      <c r="N397" s="227" t="s">
        <v>41</v>
      </c>
      <c r="O397" s="90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125</v>
      </c>
      <c r="AT397" s="230" t="s">
        <v>121</v>
      </c>
      <c r="AU397" s="230" t="s">
        <v>86</v>
      </c>
      <c r="AY397" s="16" t="s">
        <v>118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84</v>
      </c>
      <c r="BK397" s="231">
        <f>ROUND(I397*H397,2)</f>
        <v>0</v>
      </c>
      <c r="BL397" s="16" t="s">
        <v>125</v>
      </c>
      <c r="BM397" s="230" t="s">
        <v>280</v>
      </c>
    </row>
    <row r="398" spans="1:47" s="2" customFormat="1" ht="12">
      <c r="A398" s="37"/>
      <c r="B398" s="38"/>
      <c r="C398" s="39"/>
      <c r="D398" s="232" t="s">
        <v>127</v>
      </c>
      <c r="E398" s="39"/>
      <c r="F398" s="233" t="s">
        <v>279</v>
      </c>
      <c r="G398" s="39"/>
      <c r="H398" s="39"/>
      <c r="I398" s="234"/>
      <c r="J398" s="39"/>
      <c r="K398" s="39"/>
      <c r="L398" s="43"/>
      <c r="M398" s="235"/>
      <c r="N398" s="236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127</v>
      </c>
      <c r="AU398" s="16" t="s">
        <v>86</v>
      </c>
    </row>
    <row r="399" spans="1:51" s="13" customFormat="1" ht="12">
      <c r="A399" s="13"/>
      <c r="B399" s="237"/>
      <c r="C399" s="238"/>
      <c r="D399" s="232" t="s">
        <v>128</v>
      </c>
      <c r="E399" s="239" t="s">
        <v>1</v>
      </c>
      <c r="F399" s="240" t="s">
        <v>129</v>
      </c>
      <c r="G399" s="238"/>
      <c r="H399" s="239" t="s">
        <v>1</v>
      </c>
      <c r="I399" s="241"/>
      <c r="J399" s="238"/>
      <c r="K399" s="238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128</v>
      </c>
      <c r="AU399" s="246" t="s">
        <v>86</v>
      </c>
      <c r="AV399" s="13" t="s">
        <v>84</v>
      </c>
      <c r="AW399" s="13" t="s">
        <v>32</v>
      </c>
      <c r="AX399" s="13" t="s">
        <v>76</v>
      </c>
      <c r="AY399" s="246" t="s">
        <v>118</v>
      </c>
    </row>
    <row r="400" spans="1:51" s="13" customFormat="1" ht="12">
      <c r="A400" s="13"/>
      <c r="B400" s="237"/>
      <c r="C400" s="238"/>
      <c r="D400" s="232" t="s">
        <v>128</v>
      </c>
      <c r="E400" s="239" t="s">
        <v>1</v>
      </c>
      <c r="F400" s="240" t="s">
        <v>130</v>
      </c>
      <c r="G400" s="238"/>
      <c r="H400" s="239" t="s">
        <v>1</v>
      </c>
      <c r="I400" s="241"/>
      <c r="J400" s="238"/>
      <c r="K400" s="238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128</v>
      </c>
      <c r="AU400" s="246" t="s">
        <v>86</v>
      </c>
      <c r="AV400" s="13" t="s">
        <v>84</v>
      </c>
      <c r="AW400" s="13" t="s">
        <v>32</v>
      </c>
      <c r="AX400" s="13" t="s">
        <v>76</v>
      </c>
      <c r="AY400" s="246" t="s">
        <v>118</v>
      </c>
    </row>
    <row r="401" spans="1:51" s="13" customFormat="1" ht="12">
      <c r="A401" s="13"/>
      <c r="B401" s="237"/>
      <c r="C401" s="238"/>
      <c r="D401" s="232" t="s">
        <v>128</v>
      </c>
      <c r="E401" s="239" t="s">
        <v>1</v>
      </c>
      <c r="F401" s="240" t="s">
        <v>131</v>
      </c>
      <c r="G401" s="238"/>
      <c r="H401" s="239" t="s">
        <v>1</v>
      </c>
      <c r="I401" s="241"/>
      <c r="J401" s="238"/>
      <c r="K401" s="238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128</v>
      </c>
      <c r="AU401" s="246" t="s">
        <v>86</v>
      </c>
      <c r="AV401" s="13" t="s">
        <v>84</v>
      </c>
      <c r="AW401" s="13" t="s">
        <v>32</v>
      </c>
      <c r="AX401" s="13" t="s">
        <v>76</v>
      </c>
      <c r="AY401" s="246" t="s">
        <v>118</v>
      </c>
    </row>
    <row r="402" spans="1:51" s="13" customFormat="1" ht="12">
      <c r="A402" s="13"/>
      <c r="B402" s="237"/>
      <c r="C402" s="238"/>
      <c r="D402" s="232" t="s">
        <v>128</v>
      </c>
      <c r="E402" s="239" t="s">
        <v>1</v>
      </c>
      <c r="F402" s="240" t="s">
        <v>132</v>
      </c>
      <c r="G402" s="238"/>
      <c r="H402" s="239" t="s">
        <v>1</v>
      </c>
      <c r="I402" s="241"/>
      <c r="J402" s="238"/>
      <c r="K402" s="238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128</v>
      </c>
      <c r="AU402" s="246" t="s">
        <v>86</v>
      </c>
      <c r="AV402" s="13" t="s">
        <v>84</v>
      </c>
      <c r="AW402" s="13" t="s">
        <v>32</v>
      </c>
      <c r="AX402" s="13" t="s">
        <v>76</v>
      </c>
      <c r="AY402" s="246" t="s">
        <v>118</v>
      </c>
    </row>
    <row r="403" spans="1:51" s="13" customFormat="1" ht="12">
      <c r="A403" s="13"/>
      <c r="B403" s="237"/>
      <c r="C403" s="238"/>
      <c r="D403" s="232" t="s">
        <v>128</v>
      </c>
      <c r="E403" s="239" t="s">
        <v>1</v>
      </c>
      <c r="F403" s="240" t="s">
        <v>133</v>
      </c>
      <c r="G403" s="238"/>
      <c r="H403" s="239" t="s">
        <v>1</v>
      </c>
      <c r="I403" s="241"/>
      <c r="J403" s="238"/>
      <c r="K403" s="238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128</v>
      </c>
      <c r="AU403" s="246" t="s">
        <v>86</v>
      </c>
      <c r="AV403" s="13" t="s">
        <v>84</v>
      </c>
      <c r="AW403" s="13" t="s">
        <v>32</v>
      </c>
      <c r="AX403" s="13" t="s">
        <v>76</v>
      </c>
      <c r="AY403" s="246" t="s">
        <v>118</v>
      </c>
    </row>
    <row r="404" spans="1:51" s="13" customFormat="1" ht="12">
      <c r="A404" s="13"/>
      <c r="B404" s="237"/>
      <c r="C404" s="238"/>
      <c r="D404" s="232" t="s">
        <v>128</v>
      </c>
      <c r="E404" s="239" t="s">
        <v>1</v>
      </c>
      <c r="F404" s="240" t="s">
        <v>151</v>
      </c>
      <c r="G404" s="238"/>
      <c r="H404" s="239" t="s">
        <v>1</v>
      </c>
      <c r="I404" s="241"/>
      <c r="J404" s="238"/>
      <c r="K404" s="238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128</v>
      </c>
      <c r="AU404" s="246" t="s">
        <v>86</v>
      </c>
      <c r="AV404" s="13" t="s">
        <v>84</v>
      </c>
      <c r="AW404" s="13" t="s">
        <v>32</v>
      </c>
      <c r="AX404" s="13" t="s">
        <v>76</v>
      </c>
      <c r="AY404" s="246" t="s">
        <v>118</v>
      </c>
    </row>
    <row r="405" spans="1:51" s="13" customFormat="1" ht="12">
      <c r="A405" s="13"/>
      <c r="B405" s="237"/>
      <c r="C405" s="238"/>
      <c r="D405" s="232" t="s">
        <v>128</v>
      </c>
      <c r="E405" s="239" t="s">
        <v>1</v>
      </c>
      <c r="F405" s="240" t="s">
        <v>135</v>
      </c>
      <c r="G405" s="238"/>
      <c r="H405" s="239" t="s">
        <v>1</v>
      </c>
      <c r="I405" s="241"/>
      <c r="J405" s="238"/>
      <c r="K405" s="238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128</v>
      </c>
      <c r="AU405" s="246" t="s">
        <v>86</v>
      </c>
      <c r="AV405" s="13" t="s">
        <v>84</v>
      </c>
      <c r="AW405" s="13" t="s">
        <v>32</v>
      </c>
      <c r="AX405" s="13" t="s">
        <v>76</v>
      </c>
      <c r="AY405" s="246" t="s">
        <v>118</v>
      </c>
    </row>
    <row r="406" spans="1:51" s="13" customFormat="1" ht="12">
      <c r="A406" s="13"/>
      <c r="B406" s="237"/>
      <c r="C406" s="238"/>
      <c r="D406" s="232" t="s">
        <v>128</v>
      </c>
      <c r="E406" s="239" t="s">
        <v>1</v>
      </c>
      <c r="F406" s="240" t="s">
        <v>165</v>
      </c>
      <c r="G406" s="238"/>
      <c r="H406" s="239" t="s">
        <v>1</v>
      </c>
      <c r="I406" s="241"/>
      <c r="J406" s="238"/>
      <c r="K406" s="238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128</v>
      </c>
      <c r="AU406" s="246" t="s">
        <v>86</v>
      </c>
      <c r="AV406" s="13" t="s">
        <v>84</v>
      </c>
      <c r="AW406" s="13" t="s">
        <v>32</v>
      </c>
      <c r="AX406" s="13" t="s">
        <v>76</v>
      </c>
      <c r="AY406" s="246" t="s">
        <v>118</v>
      </c>
    </row>
    <row r="407" spans="1:51" s="14" customFormat="1" ht="12">
      <c r="A407" s="14"/>
      <c r="B407" s="247"/>
      <c r="C407" s="248"/>
      <c r="D407" s="232" t="s">
        <v>128</v>
      </c>
      <c r="E407" s="249" t="s">
        <v>1</v>
      </c>
      <c r="F407" s="250" t="s">
        <v>179</v>
      </c>
      <c r="G407" s="248"/>
      <c r="H407" s="251">
        <v>100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7" t="s">
        <v>128</v>
      </c>
      <c r="AU407" s="257" t="s">
        <v>86</v>
      </c>
      <c r="AV407" s="14" t="s">
        <v>86</v>
      </c>
      <c r="AW407" s="14" t="s">
        <v>32</v>
      </c>
      <c r="AX407" s="14" t="s">
        <v>84</v>
      </c>
      <c r="AY407" s="257" t="s">
        <v>118</v>
      </c>
    </row>
    <row r="408" spans="1:65" s="2" customFormat="1" ht="21.75" customHeight="1">
      <c r="A408" s="37"/>
      <c r="B408" s="38"/>
      <c r="C408" s="218" t="s">
        <v>281</v>
      </c>
      <c r="D408" s="218" t="s">
        <v>121</v>
      </c>
      <c r="E408" s="219" t="s">
        <v>282</v>
      </c>
      <c r="F408" s="220" t="s">
        <v>283</v>
      </c>
      <c r="G408" s="221" t="s">
        <v>191</v>
      </c>
      <c r="H408" s="222">
        <v>100</v>
      </c>
      <c r="I408" s="223"/>
      <c r="J408" s="224">
        <f>ROUND(I408*H408,2)</f>
        <v>0</v>
      </c>
      <c r="K408" s="225"/>
      <c r="L408" s="43"/>
      <c r="M408" s="226" t="s">
        <v>1</v>
      </c>
      <c r="N408" s="227" t="s">
        <v>41</v>
      </c>
      <c r="O408" s="90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125</v>
      </c>
      <c r="AT408" s="230" t="s">
        <v>121</v>
      </c>
      <c r="AU408" s="230" t="s">
        <v>86</v>
      </c>
      <c r="AY408" s="16" t="s">
        <v>118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84</v>
      </c>
      <c r="BK408" s="231">
        <f>ROUND(I408*H408,2)</f>
        <v>0</v>
      </c>
      <c r="BL408" s="16" t="s">
        <v>125</v>
      </c>
      <c r="BM408" s="230" t="s">
        <v>284</v>
      </c>
    </row>
    <row r="409" spans="1:47" s="2" customFormat="1" ht="12">
      <c r="A409" s="37"/>
      <c r="B409" s="38"/>
      <c r="C409" s="39"/>
      <c r="D409" s="232" t="s">
        <v>127</v>
      </c>
      <c r="E409" s="39"/>
      <c r="F409" s="233" t="s">
        <v>283</v>
      </c>
      <c r="G409" s="39"/>
      <c r="H409" s="39"/>
      <c r="I409" s="234"/>
      <c r="J409" s="39"/>
      <c r="K409" s="39"/>
      <c r="L409" s="43"/>
      <c r="M409" s="235"/>
      <c r="N409" s="236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127</v>
      </c>
      <c r="AU409" s="16" t="s">
        <v>86</v>
      </c>
    </row>
    <row r="410" spans="1:51" s="13" customFormat="1" ht="12">
      <c r="A410" s="13"/>
      <c r="B410" s="237"/>
      <c r="C410" s="238"/>
      <c r="D410" s="232" t="s">
        <v>128</v>
      </c>
      <c r="E410" s="239" t="s">
        <v>1</v>
      </c>
      <c r="F410" s="240" t="s">
        <v>129</v>
      </c>
      <c r="G410" s="238"/>
      <c r="H410" s="239" t="s">
        <v>1</v>
      </c>
      <c r="I410" s="241"/>
      <c r="J410" s="238"/>
      <c r="K410" s="238"/>
      <c r="L410" s="242"/>
      <c r="M410" s="243"/>
      <c r="N410" s="244"/>
      <c r="O410" s="244"/>
      <c r="P410" s="244"/>
      <c r="Q410" s="244"/>
      <c r="R410" s="244"/>
      <c r="S410" s="244"/>
      <c r="T410" s="24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6" t="s">
        <v>128</v>
      </c>
      <c r="AU410" s="246" t="s">
        <v>86</v>
      </c>
      <c r="AV410" s="13" t="s">
        <v>84</v>
      </c>
      <c r="AW410" s="13" t="s">
        <v>32</v>
      </c>
      <c r="AX410" s="13" t="s">
        <v>76</v>
      </c>
      <c r="AY410" s="246" t="s">
        <v>118</v>
      </c>
    </row>
    <row r="411" spans="1:51" s="13" customFormat="1" ht="12">
      <c r="A411" s="13"/>
      <c r="B411" s="237"/>
      <c r="C411" s="238"/>
      <c r="D411" s="232" t="s">
        <v>128</v>
      </c>
      <c r="E411" s="239" t="s">
        <v>1</v>
      </c>
      <c r="F411" s="240" t="s">
        <v>130</v>
      </c>
      <c r="G411" s="238"/>
      <c r="H411" s="239" t="s">
        <v>1</v>
      </c>
      <c r="I411" s="241"/>
      <c r="J411" s="238"/>
      <c r="K411" s="238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128</v>
      </c>
      <c r="AU411" s="246" t="s">
        <v>86</v>
      </c>
      <c r="AV411" s="13" t="s">
        <v>84</v>
      </c>
      <c r="AW411" s="13" t="s">
        <v>32</v>
      </c>
      <c r="AX411" s="13" t="s">
        <v>76</v>
      </c>
      <c r="AY411" s="246" t="s">
        <v>118</v>
      </c>
    </row>
    <row r="412" spans="1:51" s="13" customFormat="1" ht="12">
      <c r="A412" s="13"/>
      <c r="B412" s="237"/>
      <c r="C412" s="238"/>
      <c r="D412" s="232" t="s">
        <v>128</v>
      </c>
      <c r="E412" s="239" t="s">
        <v>1</v>
      </c>
      <c r="F412" s="240" t="s">
        <v>131</v>
      </c>
      <c r="G412" s="238"/>
      <c r="H412" s="239" t="s">
        <v>1</v>
      </c>
      <c r="I412" s="241"/>
      <c r="J412" s="238"/>
      <c r="K412" s="238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128</v>
      </c>
      <c r="AU412" s="246" t="s">
        <v>86</v>
      </c>
      <c r="AV412" s="13" t="s">
        <v>84</v>
      </c>
      <c r="AW412" s="13" t="s">
        <v>32</v>
      </c>
      <c r="AX412" s="13" t="s">
        <v>76</v>
      </c>
      <c r="AY412" s="246" t="s">
        <v>118</v>
      </c>
    </row>
    <row r="413" spans="1:51" s="13" customFormat="1" ht="12">
      <c r="A413" s="13"/>
      <c r="B413" s="237"/>
      <c r="C413" s="238"/>
      <c r="D413" s="232" t="s">
        <v>128</v>
      </c>
      <c r="E413" s="239" t="s">
        <v>1</v>
      </c>
      <c r="F413" s="240" t="s">
        <v>132</v>
      </c>
      <c r="G413" s="238"/>
      <c r="H413" s="239" t="s">
        <v>1</v>
      </c>
      <c r="I413" s="241"/>
      <c r="J413" s="238"/>
      <c r="K413" s="238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128</v>
      </c>
      <c r="AU413" s="246" t="s">
        <v>86</v>
      </c>
      <c r="AV413" s="13" t="s">
        <v>84</v>
      </c>
      <c r="AW413" s="13" t="s">
        <v>32</v>
      </c>
      <c r="AX413" s="13" t="s">
        <v>76</v>
      </c>
      <c r="AY413" s="246" t="s">
        <v>118</v>
      </c>
    </row>
    <row r="414" spans="1:51" s="13" customFormat="1" ht="12">
      <c r="A414" s="13"/>
      <c r="B414" s="237"/>
      <c r="C414" s="238"/>
      <c r="D414" s="232" t="s">
        <v>128</v>
      </c>
      <c r="E414" s="239" t="s">
        <v>1</v>
      </c>
      <c r="F414" s="240" t="s">
        <v>133</v>
      </c>
      <c r="G414" s="238"/>
      <c r="H414" s="239" t="s">
        <v>1</v>
      </c>
      <c r="I414" s="241"/>
      <c r="J414" s="238"/>
      <c r="K414" s="238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128</v>
      </c>
      <c r="AU414" s="246" t="s">
        <v>86</v>
      </c>
      <c r="AV414" s="13" t="s">
        <v>84</v>
      </c>
      <c r="AW414" s="13" t="s">
        <v>32</v>
      </c>
      <c r="AX414" s="13" t="s">
        <v>76</v>
      </c>
      <c r="AY414" s="246" t="s">
        <v>118</v>
      </c>
    </row>
    <row r="415" spans="1:51" s="13" customFormat="1" ht="12">
      <c r="A415" s="13"/>
      <c r="B415" s="237"/>
      <c r="C415" s="238"/>
      <c r="D415" s="232" t="s">
        <v>128</v>
      </c>
      <c r="E415" s="239" t="s">
        <v>1</v>
      </c>
      <c r="F415" s="240" t="s">
        <v>151</v>
      </c>
      <c r="G415" s="238"/>
      <c r="H415" s="239" t="s">
        <v>1</v>
      </c>
      <c r="I415" s="241"/>
      <c r="J415" s="238"/>
      <c r="K415" s="238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128</v>
      </c>
      <c r="AU415" s="246" t="s">
        <v>86</v>
      </c>
      <c r="AV415" s="13" t="s">
        <v>84</v>
      </c>
      <c r="AW415" s="13" t="s">
        <v>32</v>
      </c>
      <c r="AX415" s="13" t="s">
        <v>76</v>
      </c>
      <c r="AY415" s="246" t="s">
        <v>118</v>
      </c>
    </row>
    <row r="416" spans="1:51" s="13" customFormat="1" ht="12">
      <c r="A416" s="13"/>
      <c r="B416" s="237"/>
      <c r="C416" s="238"/>
      <c r="D416" s="232" t="s">
        <v>128</v>
      </c>
      <c r="E416" s="239" t="s">
        <v>1</v>
      </c>
      <c r="F416" s="240" t="s">
        <v>135</v>
      </c>
      <c r="G416" s="238"/>
      <c r="H416" s="239" t="s">
        <v>1</v>
      </c>
      <c r="I416" s="241"/>
      <c r="J416" s="238"/>
      <c r="K416" s="238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128</v>
      </c>
      <c r="AU416" s="246" t="s">
        <v>86</v>
      </c>
      <c r="AV416" s="13" t="s">
        <v>84</v>
      </c>
      <c r="AW416" s="13" t="s">
        <v>32</v>
      </c>
      <c r="AX416" s="13" t="s">
        <v>76</v>
      </c>
      <c r="AY416" s="246" t="s">
        <v>118</v>
      </c>
    </row>
    <row r="417" spans="1:51" s="13" customFormat="1" ht="12">
      <c r="A417" s="13"/>
      <c r="B417" s="237"/>
      <c r="C417" s="238"/>
      <c r="D417" s="232" t="s">
        <v>128</v>
      </c>
      <c r="E417" s="239" t="s">
        <v>1</v>
      </c>
      <c r="F417" s="240" t="s">
        <v>165</v>
      </c>
      <c r="G417" s="238"/>
      <c r="H417" s="239" t="s">
        <v>1</v>
      </c>
      <c r="I417" s="241"/>
      <c r="J417" s="238"/>
      <c r="K417" s="238"/>
      <c r="L417" s="242"/>
      <c r="M417" s="243"/>
      <c r="N417" s="244"/>
      <c r="O417" s="244"/>
      <c r="P417" s="244"/>
      <c r="Q417" s="244"/>
      <c r="R417" s="244"/>
      <c r="S417" s="244"/>
      <c r="T417" s="24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6" t="s">
        <v>128</v>
      </c>
      <c r="AU417" s="246" t="s">
        <v>86</v>
      </c>
      <c r="AV417" s="13" t="s">
        <v>84</v>
      </c>
      <c r="AW417" s="13" t="s">
        <v>32</v>
      </c>
      <c r="AX417" s="13" t="s">
        <v>76</v>
      </c>
      <c r="AY417" s="246" t="s">
        <v>118</v>
      </c>
    </row>
    <row r="418" spans="1:51" s="14" customFormat="1" ht="12">
      <c r="A418" s="14"/>
      <c r="B418" s="247"/>
      <c r="C418" s="248"/>
      <c r="D418" s="232" t="s">
        <v>128</v>
      </c>
      <c r="E418" s="249" t="s">
        <v>1</v>
      </c>
      <c r="F418" s="250" t="s">
        <v>179</v>
      </c>
      <c r="G418" s="248"/>
      <c r="H418" s="251">
        <v>100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7" t="s">
        <v>128</v>
      </c>
      <c r="AU418" s="257" t="s">
        <v>86</v>
      </c>
      <c r="AV418" s="14" t="s">
        <v>86</v>
      </c>
      <c r="AW418" s="14" t="s">
        <v>32</v>
      </c>
      <c r="AX418" s="14" t="s">
        <v>84</v>
      </c>
      <c r="AY418" s="257" t="s">
        <v>118</v>
      </c>
    </row>
    <row r="419" spans="1:65" s="2" customFormat="1" ht="21.75" customHeight="1">
      <c r="A419" s="37"/>
      <c r="B419" s="38"/>
      <c r="C419" s="218" t="s">
        <v>285</v>
      </c>
      <c r="D419" s="218" t="s">
        <v>121</v>
      </c>
      <c r="E419" s="219" t="s">
        <v>286</v>
      </c>
      <c r="F419" s="220" t="s">
        <v>287</v>
      </c>
      <c r="G419" s="221" t="s">
        <v>191</v>
      </c>
      <c r="H419" s="222">
        <v>5</v>
      </c>
      <c r="I419" s="223"/>
      <c r="J419" s="224">
        <f>ROUND(I419*H419,2)</f>
        <v>0</v>
      </c>
      <c r="K419" s="225"/>
      <c r="L419" s="43"/>
      <c r="M419" s="226" t="s">
        <v>1</v>
      </c>
      <c r="N419" s="227" t="s">
        <v>41</v>
      </c>
      <c r="O419" s="90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125</v>
      </c>
      <c r="AT419" s="230" t="s">
        <v>121</v>
      </c>
      <c r="AU419" s="230" t="s">
        <v>86</v>
      </c>
      <c r="AY419" s="16" t="s">
        <v>118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84</v>
      </c>
      <c r="BK419" s="231">
        <f>ROUND(I419*H419,2)</f>
        <v>0</v>
      </c>
      <c r="BL419" s="16" t="s">
        <v>125</v>
      </c>
      <c r="BM419" s="230" t="s">
        <v>288</v>
      </c>
    </row>
    <row r="420" spans="1:47" s="2" customFormat="1" ht="12">
      <c r="A420" s="37"/>
      <c r="B420" s="38"/>
      <c r="C420" s="39"/>
      <c r="D420" s="232" t="s">
        <v>127</v>
      </c>
      <c r="E420" s="39"/>
      <c r="F420" s="233" t="s">
        <v>287</v>
      </c>
      <c r="G420" s="39"/>
      <c r="H420" s="39"/>
      <c r="I420" s="234"/>
      <c r="J420" s="39"/>
      <c r="K420" s="39"/>
      <c r="L420" s="43"/>
      <c r="M420" s="235"/>
      <c r="N420" s="236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127</v>
      </c>
      <c r="AU420" s="16" t="s">
        <v>86</v>
      </c>
    </row>
    <row r="421" spans="1:51" s="13" customFormat="1" ht="12">
      <c r="A421" s="13"/>
      <c r="B421" s="237"/>
      <c r="C421" s="238"/>
      <c r="D421" s="232" t="s">
        <v>128</v>
      </c>
      <c r="E421" s="239" t="s">
        <v>1</v>
      </c>
      <c r="F421" s="240" t="s">
        <v>207</v>
      </c>
      <c r="G421" s="238"/>
      <c r="H421" s="239" t="s">
        <v>1</v>
      </c>
      <c r="I421" s="241"/>
      <c r="J421" s="238"/>
      <c r="K421" s="238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128</v>
      </c>
      <c r="AU421" s="246" t="s">
        <v>86</v>
      </c>
      <c r="AV421" s="13" t="s">
        <v>84</v>
      </c>
      <c r="AW421" s="13" t="s">
        <v>32</v>
      </c>
      <c r="AX421" s="13" t="s">
        <v>76</v>
      </c>
      <c r="AY421" s="246" t="s">
        <v>118</v>
      </c>
    </row>
    <row r="422" spans="1:51" s="13" customFormat="1" ht="12">
      <c r="A422" s="13"/>
      <c r="B422" s="237"/>
      <c r="C422" s="238"/>
      <c r="D422" s="232" t="s">
        <v>128</v>
      </c>
      <c r="E422" s="239" t="s">
        <v>1</v>
      </c>
      <c r="F422" s="240" t="s">
        <v>208</v>
      </c>
      <c r="G422" s="238"/>
      <c r="H422" s="239" t="s">
        <v>1</v>
      </c>
      <c r="I422" s="241"/>
      <c r="J422" s="238"/>
      <c r="K422" s="238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128</v>
      </c>
      <c r="AU422" s="246" t="s">
        <v>86</v>
      </c>
      <c r="AV422" s="13" t="s">
        <v>84</v>
      </c>
      <c r="AW422" s="13" t="s">
        <v>32</v>
      </c>
      <c r="AX422" s="13" t="s">
        <v>76</v>
      </c>
      <c r="AY422" s="246" t="s">
        <v>118</v>
      </c>
    </row>
    <row r="423" spans="1:51" s="13" customFormat="1" ht="12">
      <c r="A423" s="13"/>
      <c r="B423" s="237"/>
      <c r="C423" s="238"/>
      <c r="D423" s="232" t="s">
        <v>128</v>
      </c>
      <c r="E423" s="239" t="s">
        <v>1</v>
      </c>
      <c r="F423" s="240" t="s">
        <v>252</v>
      </c>
      <c r="G423" s="238"/>
      <c r="H423" s="239" t="s">
        <v>1</v>
      </c>
      <c r="I423" s="241"/>
      <c r="J423" s="238"/>
      <c r="K423" s="238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128</v>
      </c>
      <c r="AU423" s="246" t="s">
        <v>86</v>
      </c>
      <c r="AV423" s="13" t="s">
        <v>84</v>
      </c>
      <c r="AW423" s="13" t="s">
        <v>32</v>
      </c>
      <c r="AX423" s="13" t="s">
        <v>76</v>
      </c>
      <c r="AY423" s="246" t="s">
        <v>118</v>
      </c>
    </row>
    <row r="424" spans="1:51" s="14" customFormat="1" ht="12">
      <c r="A424" s="14"/>
      <c r="B424" s="247"/>
      <c r="C424" s="248"/>
      <c r="D424" s="232" t="s">
        <v>128</v>
      </c>
      <c r="E424" s="249" t="s">
        <v>1</v>
      </c>
      <c r="F424" s="250" t="s">
        <v>153</v>
      </c>
      <c r="G424" s="248"/>
      <c r="H424" s="251">
        <v>5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7" t="s">
        <v>128</v>
      </c>
      <c r="AU424" s="257" t="s">
        <v>86</v>
      </c>
      <c r="AV424" s="14" t="s">
        <v>86</v>
      </c>
      <c r="AW424" s="14" t="s">
        <v>32</v>
      </c>
      <c r="AX424" s="14" t="s">
        <v>84</v>
      </c>
      <c r="AY424" s="257" t="s">
        <v>118</v>
      </c>
    </row>
    <row r="425" spans="1:65" s="2" customFormat="1" ht="21.75" customHeight="1">
      <c r="A425" s="37"/>
      <c r="B425" s="38"/>
      <c r="C425" s="218" t="s">
        <v>289</v>
      </c>
      <c r="D425" s="218" t="s">
        <v>121</v>
      </c>
      <c r="E425" s="219" t="s">
        <v>290</v>
      </c>
      <c r="F425" s="220" t="s">
        <v>291</v>
      </c>
      <c r="G425" s="221" t="s">
        <v>191</v>
      </c>
      <c r="H425" s="222">
        <v>5</v>
      </c>
      <c r="I425" s="223"/>
      <c r="J425" s="224">
        <f>ROUND(I425*H425,2)</f>
        <v>0</v>
      </c>
      <c r="K425" s="225"/>
      <c r="L425" s="43"/>
      <c r="M425" s="226" t="s">
        <v>1</v>
      </c>
      <c r="N425" s="227" t="s">
        <v>41</v>
      </c>
      <c r="O425" s="90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125</v>
      </c>
      <c r="AT425" s="230" t="s">
        <v>121</v>
      </c>
      <c r="AU425" s="230" t="s">
        <v>86</v>
      </c>
      <c r="AY425" s="16" t="s">
        <v>118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84</v>
      </c>
      <c r="BK425" s="231">
        <f>ROUND(I425*H425,2)</f>
        <v>0</v>
      </c>
      <c r="BL425" s="16" t="s">
        <v>125</v>
      </c>
      <c r="BM425" s="230" t="s">
        <v>292</v>
      </c>
    </row>
    <row r="426" spans="1:47" s="2" customFormat="1" ht="12">
      <c r="A426" s="37"/>
      <c r="B426" s="38"/>
      <c r="C426" s="39"/>
      <c r="D426" s="232" t="s">
        <v>127</v>
      </c>
      <c r="E426" s="39"/>
      <c r="F426" s="233" t="s">
        <v>291</v>
      </c>
      <c r="G426" s="39"/>
      <c r="H426" s="39"/>
      <c r="I426" s="234"/>
      <c r="J426" s="39"/>
      <c r="K426" s="39"/>
      <c r="L426" s="43"/>
      <c r="M426" s="235"/>
      <c r="N426" s="236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127</v>
      </c>
      <c r="AU426" s="16" t="s">
        <v>86</v>
      </c>
    </row>
    <row r="427" spans="1:51" s="13" customFormat="1" ht="12">
      <c r="A427" s="13"/>
      <c r="B427" s="237"/>
      <c r="C427" s="238"/>
      <c r="D427" s="232" t="s">
        <v>128</v>
      </c>
      <c r="E427" s="239" t="s">
        <v>1</v>
      </c>
      <c r="F427" s="240" t="s">
        <v>207</v>
      </c>
      <c r="G427" s="238"/>
      <c r="H427" s="239" t="s">
        <v>1</v>
      </c>
      <c r="I427" s="241"/>
      <c r="J427" s="238"/>
      <c r="K427" s="238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128</v>
      </c>
      <c r="AU427" s="246" t="s">
        <v>86</v>
      </c>
      <c r="AV427" s="13" t="s">
        <v>84</v>
      </c>
      <c r="AW427" s="13" t="s">
        <v>32</v>
      </c>
      <c r="AX427" s="13" t="s">
        <v>76</v>
      </c>
      <c r="AY427" s="246" t="s">
        <v>118</v>
      </c>
    </row>
    <row r="428" spans="1:51" s="13" customFormat="1" ht="12">
      <c r="A428" s="13"/>
      <c r="B428" s="237"/>
      <c r="C428" s="238"/>
      <c r="D428" s="232" t="s">
        <v>128</v>
      </c>
      <c r="E428" s="239" t="s">
        <v>1</v>
      </c>
      <c r="F428" s="240" t="s">
        <v>213</v>
      </c>
      <c r="G428" s="238"/>
      <c r="H428" s="239" t="s">
        <v>1</v>
      </c>
      <c r="I428" s="241"/>
      <c r="J428" s="238"/>
      <c r="K428" s="238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128</v>
      </c>
      <c r="AU428" s="246" t="s">
        <v>86</v>
      </c>
      <c r="AV428" s="13" t="s">
        <v>84</v>
      </c>
      <c r="AW428" s="13" t="s">
        <v>32</v>
      </c>
      <c r="AX428" s="13" t="s">
        <v>76</v>
      </c>
      <c r="AY428" s="246" t="s">
        <v>118</v>
      </c>
    </row>
    <row r="429" spans="1:51" s="14" customFormat="1" ht="12">
      <c r="A429" s="14"/>
      <c r="B429" s="247"/>
      <c r="C429" s="248"/>
      <c r="D429" s="232" t="s">
        <v>128</v>
      </c>
      <c r="E429" s="249" t="s">
        <v>1</v>
      </c>
      <c r="F429" s="250" t="s">
        <v>153</v>
      </c>
      <c r="G429" s="248"/>
      <c r="H429" s="251">
        <v>5</v>
      </c>
      <c r="I429" s="252"/>
      <c r="J429" s="248"/>
      <c r="K429" s="248"/>
      <c r="L429" s="253"/>
      <c r="M429" s="254"/>
      <c r="N429" s="255"/>
      <c r="O429" s="255"/>
      <c r="P429" s="255"/>
      <c r="Q429" s="255"/>
      <c r="R429" s="255"/>
      <c r="S429" s="255"/>
      <c r="T429" s="25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7" t="s">
        <v>128</v>
      </c>
      <c r="AU429" s="257" t="s">
        <v>86</v>
      </c>
      <c r="AV429" s="14" t="s">
        <v>86</v>
      </c>
      <c r="AW429" s="14" t="s">
        <v>32</v>
      </c>
      <c r="AX429" s="14" t="s">
        <v>84</v>
      </c>
      <c r="AY429" s="257" t="s">
        <v>118</v>
      </c>
    </row>
    <row r="430" spans="1:65" s="2" customFormat="1" ht="16.5" customHeight="1">
      <c r="A430" s="37"/>
      <c r="B430" s="38"/>
      <c r="C430" s="218" t="s">
        <v>293</v>
      </c>
      <c r="D430" s="218" t="s">
        <v>121</v>
      </c>
      <c r="E430" s="219" t="s">
        <v>294</v>
      </c>
      <c r="F430" s="220" t="s">
        <v>295</v>
      </c>
      <c r="G430" s="221" t="s">
        <v>191</v>
      </c>
      <c r="H430" s="222">
        <v>100</v>
      </c>
      <c r="I430" s="223"/>
      <c r="J430" s="224">
        <f>ROUND(I430*H430,2)</f>
        <v>0</v>
      </c>
      <c r="K430" s="225"/>
      <c r="L430" s="43"/>
      <c r="M430" s="226" t="s">
        <v>1</v>
      </c>
      <c r="N430" s="227" t="s">
        <v>41</v>
      </c>
      <c r="O430" s="90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0" t="s">
        <v>125</v>
      </c>
      <c r="AT430" s="230" t="s">
        <v>121</v>
      </c>
      <c r="AU430" s="230" t="s">
        <v>86</v>
      </c>
      <c r="AY430" s="16" t="s">
        <v>118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6" t="s">
        <v>84</v>
      </c>
      <c r="BK430" s="231">
        <f>ROUND(I430*H430,2)</f>
        <v>0</v>
      </c>
      <c r="BL430" s="16" t="s">
        <v>125</v>
      </c>
      <c r="BM430" s="230" t="s">
        <v>296</v>
      </c>
    </row>
    <row r="431" spans="1:47" s="2" customFormat="1" ht="12">
      <c r="A431" s="37"/>
      <c r="B431" s="38"/>
      <c r="C431" s="39"/>
      <c r="D431" s="232" t="s">
        <v>127</v>
      </c>
      <c r="E431" s="39"/>
      <c r="F431" s="233" t="s">
        <v>295</v>
      </c>
      <c r="G431" s="39"/>
      <c r="H431" s="39"/>
      <c r="I431" s="234"/>
      <c r="J431" s="39"/>
      <c r="K431" s="39"/>
      <c r="L431" s="43"/>
      <c r="M431" s="235"/>
      <c r="N431" s="236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127</v>
      </c>
      <c r="AU431" s="16" t="s">
        <v>86</v>
      </c>
    </row>
    <row r="432" spans="1:51" s="13" customFormat="1" ht="12">
      <c r="A432" s="13"/>
      <c r="B432" s="237"/>
      <c r="C432" s="238"/>
      <c r="D432" s="232" t="s">
        <v>128</v>
      </c>
      <c r="E432" s="239" t="s">
        <v>1</v>
      </c>
      <c r="F432" s="240" t="s">
        <v>228</v>
      </c>
      <c r="G432" s="238"/>
      <c r="H432" s="239" t="s">
        <v>1</v>
      </c>
      <c r="I432" s="241"/>
      <c r="J432" s="238"/>
      <c r="K432" s="238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128</v>
      </c>
      <c r="AU432" s="246" t="s">
        <v>86</v>
      </c>
      <c r="AV432" s="13" t="s">
        <v>84</v>
      </c>
      <c r="AW432" s="13" t="s">
        <v>32</v>
      </c>
      <c r="AX432" s="13" t="s">
        <v>76</v>
      </c>
      <c r="AY432" s="246" t="s">
        <v>118</v>
      </c>
    </row>
    <row r="433" spans="1:51" s="13" customFormat="1" ht="12">
      <c r="A433" s="13"/>
      <c r="B433" s="237"/>
      <c r="C433" s="238"/>
      <c r="D433" s="232" t="s">
        <v>128</v>
      </c>
      <c r="E433" s="239" t="s">
        <v>1</v>
      </c>
      <c r="F433" s="240" t="s">
        <v>252</v>
      </c>
      <c r="G433" s="238"/>
      <c r="H433" s="239" t="s">
        <v>1</v>
      </c>
      <c r="I433" s="241"/>
      <c r="J433" s="238"/>
      <c r="K433" s="238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128</v>
      </c>
      <c r="AU433" s="246" t="s">
        <v>86</v>
      </c>
      <c r="AV433" s="13" t="s">
        <v>84</v>
      </c>
      <c r="AW433" s="13" t="s">
        <v>32</v>
      </c>
      <c r="AX433" s="13" t="s">
        <v>76</v>
      </c>
      <c r="AY433" s="246" t="s">
        <v>118</v>
      </c>
    </row>
    <row r="434" spans="1:51" s="14" customFormat="1" ht="12">
      <c r="A434" s="14"/>
      <c r="B434" s="247"/>
      <c r="C434" s="248"/>
      <c r="D434" s="232" t="s">
        <v>128</v>
      </c>
      <c r="E434" s="249" t="s">
        <v>1</v>
      </c>
      <c r="F434" s="250" t="s">
        <v>179</v>
      </c>
      <c r="G434" s="248"/>
      <c r="H434" s="251">
        <v>100</v>
      </c>
      <c r="I434" s="252"/>
      <c r="J434" s="248"/>
      <c r="K434" s="248"/>
      <c r="L434" s="253"/>
      <c r="M434" s="254"/>
      <c r="N434" s="255"/>
      <c r="O434" s="255"/>
      <c r="P434" s="255"/>
      <c r="Q434" s="255"/>
      <c r="R434" s="255"/>
      <c r="S434" s="255"/>
      <c r="T434" s="25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7" t="s">
        <v>128</v>
      </c>
      <c r="AU434" s="257" t="s">
        <v>86</v>
      </c>
      <c r="AV434" s="14" t="s">
        <v>86</v>
      </c>
      <c r="AW434" s="14" t="s">
        <v>32</v>
      </c>
      <c r="AX434" s="14" t="s">
        <v>84</v>
      </c>
      <c r="AY434" s="257" t="s">
        <v>118</v>
      </c>
    </row>
    <row r="435" spans="1:65" s="2" customFormat="1" ht="16.5" customHeight="1">
      <c r="A435" s="37"/>
      <c r="B435" s="38"/>
      <c r="C435" s="218" t="s">
        <v>297</v>
      </c>
      <c r="D435" s="218" t="s">
        <v>121</v>
      </c>
      <c r="E435" s="219" t="s">
        <v>298</v>
      </c>
      <c r="F435" s="220" t="s">
        <v>299</v>
      </c>
      <c r="G435" s="221" t="s">
        <v>191</v>
      </c>
      <c r="H435" s="222">
        <v>50</v>
      </c>
      <c r="I435" s="223"/>
      <c r="J435" s="224">
        <f>ROUND(I435*H435,2)</f>
        <v>0</v>
      </c>
      <c r="K435" s="225"/>
      <c r="L435" s="43"/>
      <c r="M435" s="226" t="s">
        <v>1</v>
      </c>
      <c r="N435" s="227" t="s">
        <v>41</v>
      </c>
      <c r="O435" s="90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125</v>
      </c>
      <c r="AT435" s="230" t="s">
        <v>121</v>
      </c>
      <c r="AU435" s="230" t="s">
        <v>86</v>
      </c>
      <c r="AY435" s="16" t="s">
        <v>118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84</v>
      </c>
      <c r="BK435" s="231">
        <f>ROUND(I435*H435,2)</f>
        <v>0</v>
      </c>
      <c r="BL435" s="16" t="s">
        <v>125</v>
      </c>
      <c r="BM435" s="230" t="s">
        <v>300</v>
      </c>
    </row>
    <row r="436" spans="1:47" s="2" customFormat="1" ht="12">
      <c r="A436" s="37"/>
      <c r="B436" s="38"/>
      <c r="C436" s="39"/>
      <c r="D436" s="232" t="s">
        <v>127</v>
      </c>
      <c r="E436" s="39"/>
      <c r="F436" s="233" t="s">
        <v>299</v>
      </c>
      <c r="G436" s="39"/>
      <c r="H436" s="39"/>
      <c r="I436" s="234"/>
      <c r="J436" s="39"/>
      <c r="K436" s="39"/>
      <c r="L436" s="43"/>
      <c r="M436" s="235"/>
      <c r="N436" s="236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127</v>
      </c>
      <c r="AU436" s="16" t="s">
        <v>86</v>
      </c>
    </row>
    <row r="437" spans="1:51" s="13" customFormat="1" ht="12">
      <c r="A437" s="13"/>
      <c r="B437" s="237"/>
      <c r="C437" s="238"/>
      <c r="D437" s="232" t="s">
        <v>128</v>
      </c>
      <c r="E437" s="239" t="s">
        <v>1</v>
      </c>
      <c r="F437" s="240" t="s">
        <v>228</v>
      </c>
      <c r="G437" s="238"/>
      <c r="H437" s="239" t="s">
        <v>1</v>
      </c>
      <c r="I437" s="241"/>
      <c r="J437" s="238"/>
      <c r="K437" s="238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128</v>
      </c>
      <c r="AU437" s="246" t="s">
        <v>86</v>
      </c>
      <c r="AV437" s="13" t="s">
        <v>84</v>
      </c>
      <c r="AW437" s="13" t="s">
        <v>32</v>
      </c>
      <c r="AX437" s="13" t="s">
        <v>76</v>
      </c>
      <c r="AY437" s="246" t="s">
        <v>118</v>
      </c>
    </row>
    <row r="438" spans="1:51" s="13" customFormat="1" ht="12">
      <c r="A438" s="13"/>
      <c r="B438" s="237"/>
      <c r="C438" s="238"/>
      <c r="D438" s="232" t="s">
        <v>128</v>
      </c>
      <c r="E438" s="239" t="s">
        <v>1</v>
      </c>
      <c r="F438" s="240" t="s">
        <v>252</v>
      </c>
      <c r="G438" s="238"/>
      <c r="H438" s="239" t="s">
        <v>1</v>
      </c>
      <c r="I438" s="241"/>
      <c r="J438" s="238"/>
      <c r="K438" s="238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128</v>
      </c>
      <c r="AU438" s="246" t="s">
        <v>86</v>
      </c>
      <c r="AV438" s="13" t="s">
        <v>84</v>
      </c>
      <c r="AW438" s="13" t="s">
        <v>32</v>
      </c>
      <c r="AX438" s="13" t="s">
        <v>76</v>
      </c>
      <c r="AY438" s="246" t="s">
        <v>118</v>
      </c>
    </row>
    <row r="439" spans="1:51" s="14" customFormat="1" ht="12">
      <c r="A439" s="14"/>
      <c r="B439" s="247"/>
      <c r="C439" s="248"/>
      <c r="D439" s="232" t="s">
        <v>128</v>
      </c>
      <c r="E439" s="249" t="s">
        <v>1</v>
      </c>
      <c r="F439" s="250" t="s">
        <v>146</v>
      </c>
      <c r="G439" s="248"/>
      <c r="H439" s="251">
        <v>50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7" t="s">
        <v>128</v>
      </c>
      <c r="AU439" s="257" t="s">
        <v>86</v>
      </c>
      <c r="AV439" s="14" t="s">
        <v>86</v>
      </c>
      <c r="AW439" s="14" t="s">
        <v>32</v>
      </c>
      <c r="AX439" s="14" t="s">
        <v>84</v>
      </c>
      <c r="AY439" s="257" t="s">
        <v>118</v>
      </c>
    </row>
    <row r="440" spans="1:65" s="2" customFormat="1" ht="21.75" customHeight="1">
      <c r="A440" s="37"/>
      <c r="B440" s="38"/>
      <c r="C440" s="218" t="s">
        <v>301</v>
      </c>
      <c r="D440" s="218" t="s">
        <v>121</v>
      </c>
      <c r="E440" s="219" t="s">
        <v>302</v>
      </c>
      <c r="F440" s="220" t="s">
        <v>303</v>
      </c>
      <c r="G440" s="221" t="s">
        <v>191</v>
      </c>
      <c r="H440" s="222">
        <v>100</v>
      </c>
      <c r="I440" s="223"/>
      <c r="J440" s="224">
        <f>ROUND(I440*H440,2)</f>
        <v>0</v>
      </c>
      <c r="K440" s="225"/>
      <c r="L440" s="43"/>
      <c r="M440" s="226" t="s">
        <v>1</v>
      </c>
      <c r="N440" s="227" t="s">
        <v>41</v>
      </c>
      <c r="O440" s="90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0" t="s">
        <v>125</v>
      </c>
      <c r="AT440" s="230" t="s">
        <v>121</v>
      </c>
      <c r="AU440" s="230" t="s">
        <v>86</v>
      </c>
      <c r="AY440" s="16" t="s">
        <v>118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6" t="s">
        <v>84</v>
      </c>
      <c r="BK440" s="231">
        <f>ROUND(I440*H440,2)</f>
        <v>0</v>
      </c>
      <c r="BL440" s="16" t="s">
        <v>125</v>
      </c>
      <c r="BM440" s="230" t="s">
        <v>304</v>
      </c>
    </row>
    <row r="441" spans="1:47" s="2" customFormat="1" ht="12">
      <c r="A441" s="37"/>
      <c r="B441" s="38"/>
      <c r="C441" s="39"/>
      <c r="D441" s="232" t="s">
        <v>127</v>
      </c>
      <c r="E441" s="39"/>
      <c r="F441" s="233" t="s">
        <v>303</v>
      </c>
      <c r="G441" s="39"/>
      <c r="H441" s="39"/>
      <c r="I441" s="234"/>
      <c r="J441" s="39"/>
      <c r="K441" s="39"/>
      <c r="L441" s="43"/>
      <c r="M441" s="235"/>
      <c r="N441" s="236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127</v>
      </c>
      <c r="AU441" s="16" t="s">
        <v>86</v>
      </c>
    </row>
    <row r="442" spans="1:51" s="13" customFormat="1" ht="12">
      <c r="A442" s="13"/>
      <c r="B442" s="237"/>
      <c r="C442" s="238"/>
      <c r="D442" s="232" t="s">
        <v>128</v>
      </c>
      <c r="E442" s="239" t="s">
        <v>1</v>
      </c>
      <c r="F442" s="240" t="s">
        <v>218</v>
      </c>
      <c r="G442" s="238"/>
      <c r="H442" s="239" t="s">
        <v>1</v>
      </c>
      <c r="I442" s="241"/>
      <c r="J442" s="238"/>
      <c r="K442" s="238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128</v>
      </c>
      <c r="AU442" s="246" t="s">
        <v>86</v>
      </c>
      <c r="AV442" s="13" t="s">
        <v>84</v>
      </c>
      <c r="AW442" s="13" t="s">
        <v>32</v>
      </c>
      <c r="AX442" s="13" t="s">
        <v>76</v>
      </c>
      <c r="AY442" s="246" t="s">
        <v>118</v>
      </c>
    </row>
    <row r="443" spans="1:51" s="13" customFormat="1" ht="12">
      <c r="A443" s="13"/>
      <c r="B443" s="237"/>
      <c r="C443" s="238"/>
      <c r="D443" s="232" t="s">
        <v>128</v>
      </c>
      <c r="E443" s="239" t="s">
        <v>1</v>
      </c>
      <c r="F443" s="240" t="s">
        <v>219</v>
      </c>
      <c r="G443" s="238"/>
      <c r="H443" s="239" t="s">
        <v>1</v>
      </c>
      <c r="I443" s="241"/>
      <c r="J443" s="238"/>
      <c r="K443" s="238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128</v>
      </c>
      <c r="AU443" s="246" t="s">
        <v>86</v>
      </c>
      <c r="AV443" s="13" t="s">
        <v>84</v>
      </c>
      <c r="AW443" s="13" t="s">
        <v>32</v>
      </c>
      <c r="AX443" s="13" t="s">
        <v>76</v>
      </c>
      <c r="AY443" s="246" t="s">
        <v>118</v>
      </c>
    </row>
    <row r="444" spans="1:51" s="13" customFormat="1" ht="12">
      <c r="A444" s="13"/>
      <c r="B444" s="237"/>
      <c r="C444" s="238"/>
      <c r="D444" s="232" t="s">
        <v>128</v>
      </c>
      <c r="E444" s="239" t="s">
        <v>1</v>
      </c>
      <c r="F444" s="240" t="s">
        <v>220</v>
      </c>
      <c r="G444" s="238"/>
      <c r="H444" s="239" t="s">
        <v>1</v>
      </c>
      <c r="I444" s="241"/>
      <c r="J444" s="238"/>
      <c r="K444" s="238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128</v>
      </c>
      <c r="AU444" s="246" t="s">
        <v>86</v>
      </c>
      <c r="AV444" s="13" t="s">
        <v>84</v>
      </c>
      <c r="AW444" s="13" t="s">
        <v>32</v>
      </c>
      <c r="AX444" s="13" t="s">
        <v>76</v>
      </c>
      <c r="AY444" s="246" t="s">
        <v>118</v>
      </c>
    </row>
    <row r="445" spans="1:51" s="13" customFormat="1" ht="12">
      <c r="A445" s="13"/>
      <c r="B445" s="237"/>
      <c r="C445" s="238"/>
      <c r="D445" s="232" t="s">
        <v>128</v>
      </c>
      <c r="E445" s="239" t="s">
        <v>1</v>
      </c>
      <c r="F445" s="240" t="s">
        <v>221</v>
      </c>
      <c r="G445" s="238"/>
      <c r="H445" s="239" t="s">
        <v>1</v>
      </c>
      <c r="I445" s="241"/>
      <c r="J445" s="238"/>
      <c r="K445" s="238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128</v>
      </c>
      <c r="AU445" s="246" t="s">
        <v>86</v>
      </c>
      <c r="AV445" s="13" t="s">
        <v>84</v>
      </c>
      <c r="AW445" s="13" t="s">
        <v>32</v>
      </c>
      <c r="AX445" s="13" t="s">
        <v>76</v>
      </c>
      <c r="AY445" s="246" t="s">
        <v>118</v>
      </c>
    </row>
    <row r="446" spans="1:51" s="13" customFormat="1" ht="12">
      <c r="A446" s="13"/>
      <c r="B446" s="237"/>
      <c r="C446" s="238"/>
      <c r="D446" s="232" t="s">
        <v>128</v>
      </c>
      <c r="E446" s="239" t="s">
        <v>1</v>
      </c>
      <c r="F446" s="240" t="s">
        <v>252</v>
      </c>
      <c r="G446" s="238"/>
      <c r="H446" s="239" t="s">
        <v>1</v>
      </c>
      <c r="I446" s="241"/>
      <c r="J446" s="238"/>
      <c r="K446" s="238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128</v>
      </c>
      <c r="AU446" s="246" t="s">
        <v>86</v>
      </c>
      <c r="AV446" s="13" t="s">
        <v>84</v>
      </c>
      <c r="AW446" s="13" t="s">
        <v>32</v>
      </c>
      <c r="AX446" s="13" t="s">
        <v>76</v>
      </c>
      <c r="AY446" s="246" t="s">
        <v>118</v>
      </c>
    </row>
    <row r="447" spans="1:51" s="14" customFormat="1" ht="12">
      <c r="A447" s="14"/>
      <c r="B447" s="247"/>
      <c r="C447" s="248"/>
      <c r="D447" s="232" t="s">
        <v>128</v>
      </c>
      <c r="E447" s="249" t="s">
        <v>1</v>
      </c>
      <c r="F447" s="250" t="s">
        <v>179</v>
      </c>
      <c r="G447" s="248"/>
      <c r="H447" s="251">
        <v>100</v>
      </c>
      <c r="I447" s="252"/>
      <c r="J447" s="248"/>
      <c r="K447" s="248"/>
      <c r="L447" s="253"/>
      <c r="M447" s="254"/>
      <c r="N447" s="255"/>
      <c r="O447" s="255"/>
      <c r="P447" s="255"/>
      <c r="Q447" s="255"/>
      <c r="R447" s="255"/>
      <c r="S447" s="255"/>
      <c r="T447" s="25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7" t="s">
        <v>128</v>
      </c>
      <c r="AU447" s="257" t="s">
        <v>86</v>
      </c>
      <c r="AV447" s="14" t="s">
        <v>86</v>
      </c>
      <c r="AW447" s="14" t="s">
        <v>32</v>
      </c>
      <c r="AX447" s="14" t="s">
        <v>84</v>
      </c>
      <c r="AY447" s="257" t="s">
        <v>118</v>
      </c>
    </row>
    <row r="448" spans="1:65" s="2" customFormat="1" ht="16.5" customHeight="1">
      <c r="A448" s="37"/>
      <c r="B448" s="38"/>
      <c r="C448" s="218" t="s">
        <v>305</v>
      </c>
      <c r="D448" s="218" t="s">
        <v>121</v>
      </c>
      <c r="E448" s="219" t="s">
        <v>306</v>
      </c>
      <c r="F448" s="220" t="s">
        <v>307</v>
      </c>
      <c r="G448" s="221" t="s">
        <v>191</v>
      </c>
      <c r="H448" s="222">
        <v>100</v>
      </c>
      <c r="I448" s="223"/>
      <c r="J448" s="224">
        <f>ROUND(I448*H448,2)</f>
        <v>0</v>
      </c>
      <c r="K448" s="225"/>
      <c r="L448" s="43"/>
      <c r="M448" s="226" t="s">
        <v>1</v>
      </c>
      <c r="N448" s="227" t="s">
        <v>41</v>
      </c>
      <c r="O448" s="90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30" t="s">
        <v>125</v>
      </c>
      <c r="AT448" s="230" t="s">
        <v>121</v>
      </c>
      <c r="AU448" s="230" t="s">
        <v>86</v>
      </c>
      <c r="AY448" s="16" t="s">
        <v>118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6" t="s">
        <v>84</v>
      </c>
      <c r="BK448" s="231">
        <f>ROUND(I448*H448,2)</f>
        <v>0</v>
      </c>
      <c r="BL448" s="16" t="s">
        <v>125</v>
      </c>
      <c r="BM448" s="230" t="s">
        <v>308</v>
      </c>
    </row>
    <row r="449" spans="1:47" s="2" customFormat="1" ht="12">
      <c r="A449" s="37"/>
      <c r="B449" s="38"/>
      <c r="C449" s="39"/>
      <c r="D449" s="232" t="s">
        <v>127</v>
      </c>
      <c r="E449" s="39"/>
      <c r="F449" s="233" t="s">
        <v>307</v>
      </c>
      <c r="G449" s="39"/>
      <c r="H449" s="39"/>
      <c r="I449" s="234"/>
      <c r="J449" s="39"/>
      <c r="K449" s="39"/>
      <c r="L449" s="43"/>
      <c r="M449" s="235"/>
      <c r="N449" s="236"/>
      <c r="O449" s="90"/>
      <c r="P449" s="90"/>
      <c r="Q449" s="90"/>
      <c r="R449" s="90"/>
      <c r="S449" s="90"/>
      <c r="T449" s="91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6" t="s">
        <v>127</v>
      </c>
      <c r="AU449" s="16" t="s">
        <v>86</v>
      </c>
    </row>
    <row r="450" spans="1:51" s="14" customFormat="1" ht="12">
      <c r="A450" s="14"/>
      <c r="B450" s="247"/>
      <c r="C450" s="248"/>
      <c r="D450" s="232" t="s">
        <v>128</v>
      </c>
      <c r="E450" s="249" t="s">
        <v>1</v>
      </c>
      <c r="F450" s="250" t="s">
        <v>179</v>
      </c>
      <c r="G450" s="248"/>
      <c r="H450" s="251">
        <v>100</v>
      </c>
      <c r="I450" s="252"/>
      <c r="J450" s="248"/>
      <c r="K450" s="248"/>
      <c r="L450" s="253"/>
      <c r="M450" s="254"/>
      <c r="N450" s="255"/>
      <c r="O450" s="255"/>
      <c r="P450" s="255"/>
      <c r="Q450" s="255"/>
      <c r="R450" s="255"/>
      <c r="S450" s="255"/>
      <c r="T450" s="25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7" t="s">
        <v>128</v>
      </c>
      <c r="AU450" s="257" t="s">
        <v>86</v>
      </c>
      <c r="AV450" s="14" t="s">
        <v>86</v>
      </c>
      <c r="AW450" s="14" t="s">
        <v>32</v>
      </c>
      <c r="AX450" s="14" t="s">
        <v>84</v>
      </c>
      <c r="AY450" s="257" t="s">
        <v>118</v>
      </c>
    </row>
    <row r="451" spans="1:63" s="12" customFormat="1" ht="25.9" customHeight="1">
      <c r="A451" s="12"/>
      <c r="B451" s="202"/>
      <c r="C451" s="203"/>
      <c r="D451" s="204" t="s">
        <v>75</v>
      </c>
      <c r="E451" s="205" t="s">
        <v>309</v>
      </c>
      <c r="F451" s="205" t="s">
        <v>310</v>
      </c>
      <c r="G451" s="203"/>
      <c r="H451" s="203"/>
      <c r="I451" s="206"/>
      <c r="J451" s="207">
        <f>BK451</f>
        <v>0</v>
      </c>
      <c r="K451" s="203"/>
      <c r="L451" s="208"/>
      <c r="M451" s="209"/>
      <c r="N451" s="210"/>
      <c r="O451" s="210"/>
      <c r="P451" s="211">
        <f>SUM(P452:P461)</f>
        <v>0</v>
      </c>
      <c r="Q451" s="210"/>
      <c r="R451" s="211">
        <f>SUM(R452:R461)</f>
        <v>0</v>
      </c>
      <c r="S451" s="210"/>
      <c r="T451" s="212">
        <f>SUM(T452:T461)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125</v>
      </c>
      <c r="AT451" s="214" t="s">
        <v>75</v>
      </c>
      <c r="AU451" s="214" t="s">
        <v>76</v>
      </c>
      <c r="AY451" s="213" t="s">
        <v>118</v>
      </c>
      <c r="BK451" s="215">
        <f>SUM(BK452:BK461)</f>
        <v>0</v>
      </c>
    </row>
    <row r="452" spans="1:65" s="2" customFormat="1" ht="21.75" customHeight="1">
      <c r="A452" s="37"/>
      <c r="B452" s="38"/>
      <c r="C452" s="218" t="s">
        <v>311</v>
      </c>
      <c r="D452" s="218" t="s">
        <v>121</v>
      </c>
      <c r="E452" s="219" t="s">
        <v>312</v>
      </c>
      <c r="F452" s="220" t="s">
        <v>313</v>
      </c>
      <c r="G452" s="221" t="s">
        <v>314</v>
      </c>
      <c r="H452" s="222">
        <v>100</v>
      </c>
      <c r="I452" s="223"/>
      <c r="J452" s="224">
        <f>ROUND(I452*H452,2)</f>
        <v>0</v>
      </c>
      <c r="K452" s="225"/>
      <c r="L452" s="43"/>
      <c r="M452" s="226" t="s">
        <v>1</v>
      </c>
      <c r="N452" s="227" t="s">
        <v>41</v>
      </c>
      <c r="O452" s="90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0" t="s">
        <v>315</v>
      </c>
      <c r="AT452" s="230" t="s">
        <v>121</v>
      </c>
      <c r="AU452" s="230" t="s">
        <v>84</v>
      </c>
      <c r="AY452" s="16" t="s">
        <v>118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6" t="s">
        <v>84</v>
      </c>
      <c r="BK452" s="231">
        <f>ROUND(I452*H452,2)</f>
        <v>0</v>
      </c>
      <c r="BL452" s="16" t="s">
        <v>315</v>
      </c>
      <c r="BM452" s="230" t="s">
        <v>316</v>
      </c>
    </row>
    <row r="453" spans="1:47" s="2" customFormat="1" ht="12">
      <c r="A453" s="37"/>
      <c r="B453" s="38"/>
      <c r="C453" s="39"/>
      <c r="D453" s="232" t="s">
        <v>127</v>
      </c>
      <c r="E453" s="39"/>
      <c r="F453" s="233" t="s">
        <v>313</v>
      </c>
      <c r="G453" s="39"/>
      <c r="H453" s="39"/>
      <c r="I453" s="234"/>
      <c r="J453" s="39"/>
      <c r="K453" s="39"/>
      <c r="L453" s="43"/>
      <c r="M453" s="235"/>
      <c r="N453" s="236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127</v>
      </c>
      <c r="AU453" s="16" t="s">
        <v>84</v>
      </c>
    </row>
    <row r="454" spans="1:51" s="13" customFormat="1" ht="12">
      <c r="A454" s="13"/>
      <c r="B454" s="237"/>
      <c r="C454" s="238"/>
      <c r="D454" s="232" t="s">
        <v>128</v>
      </c>
      <c r="E454" s="239" t="s">
        <v>1</v>
      </c>
      <c r="F454" s="240" t="s">
        <v>317</v>
      </c>
      <c r="G454" s="238"/>
      <c r="H454" s="239" t="s">
        <v>1</v>
      </c>
      <c r="I454" s="241"/>
      <c r="J454" s="238"/>
      <c r="K454" s="238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128</v>
      </c>
      <c r="AU454" s="246" t="s">
        <v>84</v>
      </c>
      <c r="AV454" s="13" t="s">
        <v>84</v>
      </c>
      <c r="AW454" s="13" t="s">
        <v>32</v>
      </c>
      <c r="AX454" s="13" t="s">
        <v>76</v>
      </c>
      <c r="AY454" s="246" t="s">
        <v>118</v>
      </c>
    </row>
    <row r="455" spans="1:51" s="14" customFormat="1" ht="12">
      <c r="A455" s="14"/>
      <c r="B455" s="247"/>
      <c r="C455" s="248"/>
      <c r="D455" s="232" t="s">
        <v>128</v>
      </c>
      <c r="E455" s="249" t="s">
        <v>1</v>
      </c>
      <c r="F455" s="250" t="s">
        <v>179</v>
      </c>
      <c r="G455" s="248"/>
      <c r="H455" s="251">
        <v>100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7" t="s">
        <v>128</v>
      </c>
      <c r="AU455" s="257" t="s">
        <v>84</v>
      </c>
      <c r="AV455" s="14" t="s">
        <v>86</v>
      </c>
      <c r="AW455" s="14" t="s">
        <v>32</v>
      </c>
      <c r="AX455" s="14" t="s">
        <v>84</v>
      </c>
      <c r="AY455" s="257" t="s">
        <v>118</v>
      </c>
    </row>
    <row r="456" spans="1:65" s="2" customFormat="1" ht="16.5" customHeight="1">
      <c r="A456" s="37"/>
      <c r="B456" s="38"/>
      <c r="C456" s="218" t="s">
        <v>318</v>
      </c>
      <c r="D456" s="218" t="s">
        <v>121</v>
      </c>
      <c r="E456" s="219" t="s">
        <v>319</v>
      </c>
      <c r="F456" s="220" t="s">
        <v>320</v>
      </c>
      <c r="G456" s="221" t="s">
        <v>314</v>
      </c>
      <c r="H456" s="222">
        <v>100</v>
      </c>
      <c r="I456" s="223"/>
      <c r="J456" s="224">
        <f>ROUND(I456*H456,2)</f>
        <v>0</v>
      </c>
      <c r="K456" s="225"/>
      <c r="L456" s="43"/>
      <c r="M456" s="226" t="s">
        <v>1</v>
      </c>
      <c r="N456" s="227" t="s">
        <v>41</v>
      </c>
      <c r="O456" s="90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0" t="s">
        <v>315</v>
      </c>
      <c r="AT456" s="230" t="s">
        <v>121</v>
      </c>
      <c r="AU456" s="230" t="s">
        <v>84</v>
      </c>
      <c r="AY456" s="16" t="s">
        <v>118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6" t="s">
        <v>84</v>
      </c>
      <c r="BK456" s="231">
        <f>ROUND(I456*H456,2)</f>
        <v>0</v>
      </c>
      <c r="BL456" s="16" t="s">
        <v>315</v>
      </c>
      <c r="BM456" s="230" t="s">
        <v>321</v>
      </c>
    </row>
    <row r="457" spans="1:47" s="2" customFormat="1" ht="12">
      <c r="A457" s="37"/>
      <c r="B457" s="38"/>
      <c r="C457" s="39"/>
      <c r="D457" s="232" t="s">
        <v>127</v>
      </c>
      <c r="E457" s="39"/>
      <c r="F457" s="233" t="s">
        <v>320</v>
      </c>
      <c r="G457" s="39"/>
      <c r="H457" s="39"/>
      <c r="I457" s="234"/>
      <c r="J457" s="39"/>
      <c r="K457" s="39"/>
      <c r="L457" s="43"/>
      <c r="M457" s="235"/>
      <c r="N457" s="236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127</v>
      </c>
      <c r="AU457" s="16" t="s">
        <v>84</v>
      </c>
    </row>
    <row r="458" spans="1:65" s="2" customFormat="1" ht="21.75" customHeight="1">
      <c r="A458" s="37"/>
      <c r="B458" s="38"/>
      <c r="C458" s="218" t="s">
        <v>141</v>
      </c>
      <c r="D458" s="218" t="s">
        <v>121</v>
      </c>
      <c r="E458" s="219" t="s">
        <v>322</v>
      </c>
      <c r="F458" s="220" t="s">
        <v>323</v>
      </c>
      <c r="G458" s="221" t="s">
        <v>314</v>
      </c>
      <c r="H458" s="222">
        <v>100</v>
      </c>
      <c r="I458" s="223"/>
      <c r="J458" s="224">
        <f>ROUND(I458*H458,2)</f>
        <v>0</v>
      </c>
      <c r="K458" s="225"/>
      <c r="L458" s="43"/>
      <c r="M458" s="226" t="s">
        <v>1</v>
      </c>
      <c r="N458" s="227" t="s">
        <v>41</v>
      </c>
      <c r="O458" s="90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0" t="s">
        <v>315</v>
      </c>
      <c r="AT458" s="230" t="s">
        <v>121</v>
      </c>
      <c r="AU458" s="230" t="s">
        <v>84</v>
      </c>
      <c r="AY458" s="16" t="s">
        <v>118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6" t="s">
        <v>84</v>
      </c>
      <c r="BK458" s="231">
        <f>ROUND(I458*H458,2)</f>
        <v>0</v>
      </c>
      <c r="BL458" s="16" t="s">
        <v>315</v>
      </c>
      <c r="BM458" s="230" t="s">
        <v>324</v>
      </c>
    </row>
    <row r="459" spans="1:47" s="2" customFormat="1" ht="12">
      <c r="A459" s="37"/>
      <c r="B459" s="38"/>
      <c r="C459" s="39"/>
      <c r="D459" s="232" t="s">
        <v>127</v>
      </c>
      <c r="E459" s="39"/>
      <c r="F459" s="233" t="s">
        <v>323</v>
      </c>
      <c r="G459" s="39"/>
      <c r="H459" s="39"/>
      <c r="I459" s="234"/>
      <c r="J459" s="39"/>
      <c r="K459" s="39"/>
      <c r="L459" s="43"/>
      <c r="M459" s="235"/>
      <c r="N459" s="236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127</v>
      </c>
      <c r="AU459" s="16" t="s">
        <v>84</v>
      </c>
    </row>
    <row r="460" spans="1:51" s="13" customFormat="1" ht="12">
      <c r="A460" s="13"/>
      <c r="B460" s="237"/>
      <c r="C460" s="238"/>
      <c r="D460" s="232" t="s">
        <v>128</v>
      </c>
      <c r="E460" s="239" t="s">
        <v>1</v>
      </c>
      <c r="F460" s="240" t="s">
        <v>325</v>
      </c>
      <c r="G460" s="238"/>
      <c r="H460" s="239" t="s">
        <v>1</v>
      </c>
      <c r="I460" s="241"/>
      <c r="J460" s="238"/>
      <c r="K460" s="238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128</v>
      </c>
      <c r="AU460" s="246" t="s">
        <v>84</v>
      </c>
      <c r="AV460" s="13" t="s">
        <v>84</v>
      </c>
      <c r="AW460" s="13" t="s">
        <v>32</v>
      </c>
      <c r="AX460" s="13" t="s">
        <v>76</v>
      </c>
      <c r="AY460" s="246" t="s">
        <v>118</v>
      </c>
    </row>
    <row r="461" spans="1:51" s="14" customFormat="1" ht="12">
      <c r="A461" s="14"/>
      <c r="B461" s="247"/>
      <c r="C461" s="248"/>
      <c r="D461" s="232" t="s">
        <v>128</v>
      </c>
      <c r="E461" s="249" t="s">
        <v>1</v>
      </c>
      <c r="F461" s="250" t="s">
        <v>179</v>
      </c>
      <c r="G461" s="248"/>
      <c r="H461" s="251">
        <v>100</v>
      </c>
      <c r="I461" s="252"/>
      <c r="J461" s="248"/>
      <c r="K461" s="248"/>
      <c r="L461" s="253"/>
      <c r="M461" s="258"/>
      <c r="N461" s="259"/>
      <c r="O461" s="259"/>
      <c r="P461" s="259"/>
      <c r="Q461" s="259"/>
      <c r="R461" s="259"/>
      <c r="S461" s="259"/>
      <c r="T461" s="26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7" t="s">
        <v>128</v>
      </c>
      <c r="AU461" s="257" t="s">
        <v>84</v>
      </c>
      <c r="AV461" s="14" t="s">
        <v>86</v>
      </c>
      <c r="AW461" s="14" t="s">
        <v>32</v>
      </c>
      <c r="AX461" s="14" t="s">
        <v>84</v>
      </c>
      <c r="AY461" s="257" t="s">
        <v>118</v>
      </c>
    </row>
    <row r="462" spans="1:31" s="2" customFormat="1" ht="6.95" customHeight="1">
      <c r="A462" s="37"/>
      <c r="B462" s="65"/>
      <c r="C462" s="66"/>
      <c r="D462" s="66"/>
      <c r="E462" s="66"/>
      <c r="F462" s="66"/>
      <c r="G462" s="66"/>
      <c r="H462" s="66"/>
      <c r="I462" s="66"/>
      <c r="J462" s="66"/>
      <c r="K462" s="66"/>
      <c r="L462" s="43"/>
      <c r="M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</sheetData>
  <sheetProtection password="CC35" sheet="1" objects="1" scenarios="1" formatColumns="0" formatRows="0" autoFilter="0"/>
  <autoFilter ref="C120:K46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Dodávka tabulí staničních orientačních systémů v obvodu OŘ Ústí nad Labem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21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21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44"/>
      <c r="B27" s="145"/>
      <c r="C27" s="144"/>
      <c r="D27" s="144"/>
      <c r="E27" s="146" t="s">
        <v>35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ROUND((SUM(BE118:BE122)),2)</f>
        <v>0</v>
      </c>
      <c r="G33" s="37"/>
      <c r="H33" s="37"/>
      <c r="I33" s="154">
        <v>0.21</v>
      </c>
      <c r="J33" s="153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ROUND((SUM(BF118:BF122)),2)</f>
        <v>0</v>
      </c>
      <c r="G34" s="37"/>
      <c r="H34" s="37"/>
      <c r="I34" s="154">
        <v>0.15</v>
      </c>
      <c r="J34" s="153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ROUND((SUM(BG118:BG122)),2)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ROUND((SUM(BH118:BH122)),2)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ROUND((SUM(BI118:BI122)),2)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Dodávka tabulí staničních orientačních systémů v obvodu OŘ Ústí nad Labem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11. 2. 2021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Správa železnic,s.o.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326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327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103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3" t="str">
        <f>E7</f>
        <v>Dodávka tabulí staničních orientačních systémů v obvodu OŘ Ústí nad Labem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VRN - Vedlejší rozpočtové náklady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 xml:space="preserve"> </v>
      </c>
      <c r="G112" s="39"/>
      <c r="H112" s="39"/>
      <c r="I112" s="31" t="s">
        <v>22</v>
      </c>
      <c r="J112" s="78" t="str">
        <f>IF(J12="","",J12)</f>
        <v>11. 2. 2021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Správa železnic,s.o.</v>
      </c>
      <c r="G114" s="39"/>
      <c r="H114" s="39"/>
      <c r="I114" s="31" t="s">
        <v>31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104</v>
      </c>
      <c r="D117" s="193" t="s">
        <v>61</v>
      </c>
      <c r="E117" s="193" t="s">
        <v>57</v>
      </c>
      <c r="F117" s="193" t="s">
        <v>58</v>
      </c>
      <c r="G117" s="193" t="s">
        <v>105</v>
      </c>
      <c r="H117" s="193" t="s">
        <v>106</v>
      </c>
      <c r="I117" s="193" t="s">
        <v>107</v>
      </c>
      <c r="J117" s="194" t="s">
        <v>95</v>
      </c>
      <c r="K117" s="195" t="s">
        <v>108</v>
      </c>
      <c r="L117" s="196"/>
      <c r="M117" s="99" t="s">
        <v>1</v>
      </c>
      <c r="N117" s="100" t="s">
        <v>40</v>
      </c>
      <c r="O117" s="100" t="s">
        <v>109</v>
      </c>
      <c r="P117" s="100" t="s">
        <v>110</v>
      </c>
      <c r="Q117" s="100" t="s">
        <v>111</v>
      </c>
      <c r="R117" s="100" t="s">
        <v>112</v>
      </c>
      <c r="S117" s="100" t="s">
        <v>113</v>
      </c>
      <c r="T117" s="101" t="s">
        <v>114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115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97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75</v>
      </c>
      <c r="E119" s="205" t="s">
        <v>87</v>
      </c>
      <c r="F119" s="205" t="s">
        <v>88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153</v>
      </c>
      <c r="AT119" s="214" t="s">
        <v>75</v>
      </c>
      <c r="AU119" s="214" t="s">
        <v>76</v>
      </c>
      <c r="AY119" s="213" t="s">
        <v>118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75</v>
      </c>
      <c r="E120" s="216" t="s">
        <v>328</v>
      </c>
      <c r="F120" s="216" t="s">
        <v>329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SUM(P121:P122)</f>
        <v>0</v>
      </c>
      <c r="Q120" s="210"/>
      <c r="R120" s="211">
        <f>SUM(R121:R122)</f>
        <v>0</v>
      </c>
      <c r="S120" s="210"/>
      <c r="T120" s="21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153</v>
      </c>
      <c r="AT120" s="214" t="s">
        <v>75</v>
      </c>
      <c r="AU120" s="214" t="s">
        <v>84</v>
      </c>
      <c r="AY120" s="213" t="s">
        <v>118</v>
      </c>
      <c r="BK120" s="215">
        <f>SUM(BK121:BK122)</f>
        <v>0</v>
      </c>
    </row>
    <row r="121" spans="1:65" s="2" customFormat="1" ht="16.5" customHeight="1">
      <c r="A121" s="37"/>
      <c r="B121" s="38"/>
      <c r="C121" s="218" t="s">
        <v>84</v>
      </c>
      <c r="D121" s="218" t="s">
        <v>121</v>
      </c>
      <c r="E121" s="219" t="s">
        <v>330</v>
      </c>
      <c r="F121" s="220" t="s">
        <v>331</v>
      </c>
      <c r="G121" s="221" t="s">
        <v>332</v>
      </c>
      <c r="H121" s="222">
        <v>10000</v>
      </c>
      <c r="I121" s="223"/>
      <c r="J121" s="224">
        <f>ROUND(I121*H121,2)</f>
        <v>0</v>
      </c>
      <c r="K121" s="225"/>
      <c r="L121" s="43"/>
      <c r="M121" s="226" t="s">
        <v>1</v>
      </c>
      <c r="N121" s="227" t="s">
        <v>41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333</v>
      </c>
      <c r="AT121" s="230" t="s">
        <v>121</v>
      </c>
      <c r="AU121" s="230" t="s">
        <v>86</v>
      </c>
      <c r="AY121" s="16" t="s">
        <v>118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84</v>
      </c>
      <c r="BK121" s="231">
        <f>ROUND(I121*H121,2)</f>
        <v>0</v>
      </c>
      <c r="BL121" s="16" t="s">
        <v>333</v>
      </c>
      <c r="BM121" s="230" t="s">
        <v>334</v>
      </c>
    </row>
    <row r="122" spans="1:47" s="2" customFormat="1" ht="12">
      <c r="A122" s="37"/>
      <c r="B122" s="38"/>
      <c r="C122" s="39"/>
      <c r="D122" s="232" t="s">
        <v>127</v>
      </c>
      <c r="E122" s="39"/>
      <c r="F122" s="233" t="s">
        <v>331</v>
      </c>
      <c r="G122" s="39"/>
      <c r="H122" s="39"/>
      <c r="I122" s="234"/>
      <c r="J122" s="39"/>
      <c r="K122" s="39"/>
      <c r="L122" s="43"/>
      <c r="M122" s="261"/>
      <c r="N122" s="262"/>
      <c r="O122" s="263"/>
      <c r="P122" s="263"/>
      <c r="Q122" s="263"/>
      <c r="R122" s="263"/>
      <c r="S122" s="263"/>
      <c r="T122" s="26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127</v>
      </c>
      <c r="AU122" s="16" t="s">
        <v>86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Křehlík Petr, MBA</dc:creator>
  <cp:keywords/>
  <dc:description/>
  <cp:lastModifiedBy>Křehlík Petr, MBA</cp:lastModifiedBy>
  <dcterms:created xsi:type="dcterms:W3CDTF">2021-07-02T06:22:56Z</dcterms:created>
  <dcterms:modified xsi:type="dcterms:W3CDTF">2021-07-02T06:23:04Z</dcterms:modified>
  <cp:category/>
  <cp:version/>
  <cp:contentType/>
  <cp:contentStatus/>
</cp:coreProperties>
</file>