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 - žst. Putim" sheetId="2" r:id="rId2"/>
    <sheet name="SO 1.2 - žst. Čížová" sheetId="3" r:id="rId3"/>
    <sheet name="SO 1.3 - žst. Vráž u Písku" sheetId="4" r:id="rId4"/>
    <sheet name="SO 1.4 - žst. Čimelice" sheetId="5" r:id="rId5"/>
    <sheet name="SO 1.5 - žst. Mirovice" sheetId="6" r:id="rId6"/>
    <sheet name="SO 1.6 - žst. Březnice" sheetId="7" r:id="rId7"/>
    <sheet name="SO 2.1 - žst. Písek Město" sheetId="8" r:id="rId8"/>
    <sheet name="SO 2.2 - žst. Záhoří" sheetId="9" r:id="rId9"/>
    <sheet name="SO 2.3 - žst. Vlastec" sheetId="10" r:id="rId10"/>
    <sheet name="SO 2.4 - žst. Červená nad..." sheetId="11" r:id="rId11"/>
    <sheet name="SO 2.5 - žst. Branice" sheetId="12" r:id="rId12"/>
    <sheet name="SO 2.6 - nákl. zast. Sepekov" sheetId="13" r:id="rId13"/>
    <sheet name="SO 2.7 - žst. Božejovice" sheetId="14" r:id="rId14"/>
    <sheet name="SO 2.8 - žst. Bálkova Lhota" sheetId="15" r:id="rId15"/>
    <sheet name="SO 3.1 - zast. Radomyšl" sheetId="16" r:id="rId16"/>
    <sheet name="SO 3.2 - nákl. zast. Rado..." sheetId="17" r:id="rId17"/>
    <sheet name="SO 3.3 - zast. Sedlice" sheetId="18" r:id="rId18"/>
    <sheet name="SO 3.4 - žst. Bělčice" sheetId="19" r:id="rId19"/>
    <sheet name="SO 3.5 - nákl. zast. Lnáře" sheetId="20" r:id="rId20"/>
    <sheet name="SO 3.6 - nákl. zast. Kase..." sheetId="21" r:id="rId21"/>
    <sheet name="SO 4.1 - žst. Vodňany" sheetId="22" r:id="rId22"/>
    <sheet name="SO 4.2 - žst. Černý Kříž" sheetId="23" r:id="rId23"/>
    <sheet name="SO 4.3 - nákl. zast. Stožec" sheetId="24" r:id="rId24"/>
    <sheet name="SO 4.4 - zast. Nové Údolí" sheetId="25" r:id="rId25"/>
    <sheet name="SO 5.1 - žst. Volyně" sheetId="26" r:id="rId26"/>
    <sheet name="SO 5.2 - žst. Čkyně" sheetId="27" r:id="rId27"/>
    <sheet name="SO 5.3 - zast. Bohumilice..." sheetId="28" r:id="rId28"/>
    <sheet name="SO 5.4 - žst. Lenora" sheetId="29" r:id="rId29"/>
    <sheet name="SO 5.5 - zast. Soumarský ..." sheetId="30" r:id="rId30"/>
    <sheet name="SO 6.1 - žst. Boršov nad ..." sheetId="31" r:id="rId31"/>
    <sheet name="SO 6.2 - žst. Křemže" sheetId="32" r:id="rId32"/>
    <sheet name="SO 6.3 - žst. Zlatá Koruna" sheetId="33" r:id="rId33"/>
    <sheet name="SO 6.4 - žst. Český Krumlov" sheetId="34" r:id="rId34"/>
    <sheet name="SO 6.5 - žst. Hořice na Š..." sheetId="35" r:id="rId35"/>
    <sheet name="SO 6.6 - žst. Černá v Poš..." sheetId="36" r:id="rId36"/>
    <sheet name="SO 6.7 - žst. Horní Planá" sheetId="37" r:id="rId37"/>
    <sheet name="SO 6.8 - nákl. zast. Nová..." sheetId="38" r:id="rId38"/>
    <sheet name="Pokyny pro vyplnění" sheetId="39" r:id="rId39"/>
  </sheets>
  <definedNames>
    <definedName name="_xlnm.Print_Area" localSheetId="0">'Rekapitulace stavby'!$D$4:$AO$33,'Rekapitulace stavby'!$C$39:$AQ$95</definedName>
    <definedName name="_xlnm.Print_Titles" localSheetId="0">'Rekapitulace stavby'!$49:$49</definedName>
    <definedName name="_xlnm._FilterDatabase" localSheetId="1" hidden="1">'SO 1.1 - žst. Putim'!$C$83:$K$90</definedName>
    <definedName name="_xlnm.Print_Area" localSheetId="1">'SO 1.1 - žst. Putim'!$C$4:$J$38,'SO 1.1 - žst. Putim'!$C$44:$J$63,'SO 1.1 - žst. Putim'!$C$69:$K$90</definedName>
    <definedName name="_xlnm.Print_Titles" localSheetId="1">'SO 1.1 - žst. Putim'!$83:$83</definedName>
    <definedName name="_xlnm._FilterDatabase" localSheetId="2" hidden="1">'SO 1.2 - žst. Čížová'!$C$83:$K$90</definedName>
    <definedName name="_xlnm.Print_Area" localSheetId="2">'SO 1.2 - žst. Čížová'!$C$4:$J$38,'SO 1.2 - žst. Čížová'!$C$44:$J$63,'SO 1.2 - žst. Čížová'!$C$69:$K$90</definedName>
    <definedName name="_xlnm.Print_Titles" localSheetId="2">'SO 1.2 - žst. Čížová'!$83:$83</definedName>
    <definedName name="_xlnm._FilterDatabase" localSheetId="3" hidden="1">'SO 1.3 - žst. Vráž u Písku'!$C$83:$K$90</definedName>
    <definedName name="_xlnm.Print_Area" localSheetId="3">'SO 1.3 - žst. Vráž u Písku'!$C$4:$J$38,'SO 1.3 - žst. Vráž u Písku'!$C$44:$J$63,'SO 1.3 - žst. Vráž u Písku'!$C$69:$K$90</definedName>
    <definedName name="_xlnm.Print_Titles" localSheetId="3">'SO 1.3 - žst. Vráž u Písku'!$83:$83</definedName>
    <definedName name="_xlnm._FilterDatabase" localSheetId="4" hidden="1">'SO 1.4 - žst. Čimelice'!$C$83:$K$90</definedName>
    <definedName name="_xlnm.Print_Area" localSheetId="4">'SO 1.4 - žst. Čimelice'!$C$4:$J$38,'SO 1.4 - žst. Čimelice'!$C$44:$J$63,'SO 1.4 - žst. Čimelice'!$C$69:$K$90</definedName>
    <definedName name="_xlnm.Print_Titles" localSheetId="4">'SO 1.4 - žst. Čimelice'!$83:$83</definedName>
    <definedName name="_xlnm._FilterDatabase" localSheetId="5" hidden="1">'SO 1.5 - žst. Mirovice'!$C$83:$K$90</definedName>
    <definedName name="_xlnm.Print_Area" localSheetId="5">'SO 1.5 - žst. Mirovice'!$C$4:$J$38,'SO 1.5 - žst. Mirovice'!$C$44:$J$63,'SO 1.5 - žst. Mirovice'!$C$69:$K$90</definedName>
    <definedName name="_xlnm.Print_Titles" localSheetId="5">'SO 1.5 - žst. Mirovice'!$83:$83</definedName>
    <definedName name="_xlnm._FilterDatabase" localSheetId="6" hidden="1">'SO 1.6 - žst. Březnice'!$C$84:$K$94</definedName>
    <definedName name="_xlnm.Print_Area" localSheetId="6">'SO 1.6 - žst. Březnice'!$C$4:$J$38,'SO 1.6 - žst. Březnice'!$C$44:$J$64,'SO 1.6 - žst. Březnice'!$C$70:$K$94</definedName>
    <definedName name="_xlnm.Print_Titles" localSheetId="6">'SO 1.6 - žst. Březnice'!$84:$84</definedName>
    <definedName name="_xlnm._FilterDatabase" localSheetId="7" hidden="1">'SO 2.1 - žst. Písek Město'!$C$83:$K$90</definedName>
    <definedName name="_xlnm.Print_Area" localSheetId="7">'SO 2.1 - žst. Písek Město'!$C$4:$J$38,'SO 2.1 - žst. Písek Město'!$C$44:$J$63,'SO 2.1 - žst. Písek Město'!$C$69:$K$90</definedName>
    <definedName name="_xlnm.Print_Titles" localSheetId="7">'SO 2.1 - žst. Písek Město'!$83:$83</definedName>
    <definedName name="_xlnm._FilterDatabase" localSheetId="8" hidden="1">'SO 2.2 - žst. Záhoří'!$C$83:$K$90</definedName>
    <definedName name="_xlnm.Print_Area" localSheetId="8">'SO 2.2 - žst. Záhoří'!$C$4:$J$38,'SO 2.2 - žst. Záhoří'!$C$44:$J$63,'SO 2.2 - žst. Záhoří'!$C$69:$K$90</definedName>
    <definedName name="_xlnm.Print_Titles" localSheetId="8">'SO 2.2 - žst. Záhoří'!$83:$83</definedName>
    <definedName name="_xlnm._FilterDatabase" localSheetId="9" hidden="1">'SO 2.3 - žst. Vlastec'!$C$83:$K$90</definedName>
    <definedName name="_xlnm.Print_Area" localSheetId="9">'SO 2.3 - žst. Vlastec'!$C$4:$J$38,'SO 2.3 - žst. Vlastec'!$C$44:$J$63,'SO 2.3 - žst. Vlastec'!$C$69:$K$90</definedName>
    <definedName name="_xlnm.Print_Titles" localSheetId="9">'SO 2.3 - žst. Vlastec'!$83:$83</definedName>
    <definedName name="_xlnm._FilterDatabase" localSheetId="10" hidden="1">'SO 2.4 - žst. Červená nad...'!$C$83:$K$90</definedName>
    <definedName name="_xlnm.Print_Area" localSheetId="10">'SO 2.4 - žst. Červená nad...'!$C$4:$J$38,'SO 2.4 - žst. Červená nad...'!$C$44:$J$63,'SO 2.4 - žst. Červená nad...'!$C$69:$K$90</definedName>
    <definedName name="_xlnm.Print_Titles" localSheetId="10">'SO 2.4 - žst. Červená nad...'!$83:$83</definedName>
    <definedName name="_xlnm._FilterDatabase" localSheetId="11" hidden="1">'SO 2.5 - žst. Branice'!$C$83:$K$90</definedName>
    <definedName name="_xlnm.Print_Area" localSheetId="11">'SO 2.5 - žst. Branice'!$C$4:$J$38,'SO 2.5 - žst. Branice'!$C$44:$J$63,'SO 2.5 - žst. Branice'!$C$69:$K$90</definedName>
    <definedName name="_xlnm.Print_Titles" localSheetId="11">'SO 2.5 - žst. Branice'!$83:$83</definedName>
    <definedName name="_xlnm._FilterDatabase" localSheetId="12" hidden="1">'SO 2.6 - nákl. zast. Sepekov'!$C$83:$K$90</definedName>
    <definedName name="_xlnm.Print_Area" localSheetId="12">'SO 2.6 - nákl. zast. Sepekov'!$C$4:$J$38,'SO 2.6 - nákl. zast. Sepekov'!$C$44:$J$63,'SO 2.6 - nákl. zast. Sepekov'!$C$69:$K$90</definedName>
    <definedName name="_xlnm.Print_Titles" localSheetId="12">'SO 2.6 - nákl. zast. Sepekov'!$83:$83</definedName>
    <definedName name="_xlnm._FilterDatabase" localSheetId="13" hidden="1">'SO 2.7 - žst. Božejovice'!$C$83:$K$90</definedName>
    <definedName name="_xlnm.Print_Area" localSheetId="13">'SO 2.7 - žst. Božejovice'!$C$4:$J$38,'SO 2.7 - žst. Božejovice'!$C$44:$J$63,'SO 2.7 - žst. Božejovice'!$C$69:$K$90</definedName>
    <definedName name="_xlnm.Print_Titles" localSheetId="13">'SO 2.7 - žst. Božejovice'!$83:$83</definedName>
    <definedName name="_xlnm._FilterDatabase" localSheetId="14" hidden="1">'SO 2.8 - žst. Bálkova Lhota'!$C$84:$K$94</definedName>
    <definedName name="_xlnm.Print_Area" localSheetId="14">'SO 2.8 - žst. Bálkova Lhota'!$C$4:$J$38,'SO 2.8 - žst. Bálkova Lhota'!$C$44:$J$64,'SO 2.8 - žst. Bálkova Lhota'!$C$70:$K$94</definedName>
    <definedName name="_xlnm.Print_Titles" localSheetId="14">'SO 2.8 - žst. Bálkova Lhota'!$84:$84</definedName>
    <definedName name="_xlnm._FilterDatabase" localSheetId="15" hidden="1">'SO 3.1 - zast. Radomyšl'!$C$83:$K$90</definedName>
    <definedName name="_xlnm.Print_Area" localSheetId="15">'SO 3.1 - zast. Radomyšl'!$C$4:$J$38,'SO 3.1 - zast. Radomyšl'!$C$44:$J$63,'SO 3.1 - zast. Radomyšl'!$C$69:$K$90</definedName>
    <definedName name="_xlnm.Print_Titles" localSheetId="15">'SO 3.1 - zast. Radomyšl'!$83:$83</definedName>
    <definedName name="_xlnm._FilterDatabase" localSheetId="16" hidden="1">'SO 3.2 - nákl. zast. Rado...'!$C$83:$K$90</definedName>
    <definedName name="_xlnm.Print_Area" localSheetId="16">'SO 3.2 - nákl. zast. Rado...'!$C$4:$J$38,'SO 3.2 - nákl. zast. Rado...'!$C$44:$J$63,'SO 3.2 - nákl. zast. Rado...'!$C$69:$K$90</definedName>
    <definedName name="_xlnm.Print_Titles" localSheetId="16">'SO 3.2 - nákl. zast. Rado...'!$83:$83</definedName>
    <definedName name="_xlnm._FilterDatabase" localSheetId="17" hidden="1">'SO 3.3 - zast. Sedlice'!$C$83:$K$90</definedName>
    <definedName name="_xlnm.Print_Area" localSheetId="17">'SO 3.3 - zast. Sedlice'!$C$4:$J$38,'SO 3.3 - zast. Sedlice'!$C$44:$J$63,'SO 3.3 - zast. Sedlice'!$C$69:$K$90</definedName>
    <definedName name="_xlnm.Print_Titles" localSheetId="17">'SO 3.3 - zast. Sedlice'!$83:$83</definedName>
    <definedName name="_xlnm._FilterDatabase" localSheetId="18" hidden="1">'SO 3.4 - žst. Bělčice'!$C$83:$K$90</definedName>
    <definedName name="_xlnm.Print_Area" localSheetId="18">'SO 3.4 - žst. Bělčice'!$C$4:$J$38,'SO 3.4 - žst. Bělčice'!$C$44:$J$63,'SO 3.4 - žst. Bělčice'!$C$69:$K$90</definedName>
    <definedName name="_xlnm.Print_Titles" localSheetId="18">'SO 3.4 - žst. Bělčice'!$83:$83</definedName>
    <definedName name="_xlnm._FilterDatabase" localSheetId="19" hidden="1">'SO 3.5 - nákl. zast. Lnáře'!$C$83:$K$90</definedName>
    <definedName name="_xlnm.Print_Area" localSheetId="19">'SO 3.5 - nákl. zast. Lnáře'!$C$4:$J$38,'SO 3.5 - nákl. zast. Lnáře'!$C$44:$J$63,'SO 3.5 - nákl. zast. Lnáře'!$C$69:$K$90</definedName>
    <definedName name="_xlnm.Print_Titles" localSheetId="19">'SO 3.5 - nákl. zast. Lnáře'!$83:$83</definedName>
    <definedName name="_xlnm._FilterDatabase" localSheetId="20" hidden="1">'SO 3.6 - nákl. zast. Kase...'!$C$84:$K$94</definedName>
    <definedName name="_xlnm.Print_Area" localSheetId="20">'SO 3.6 - nákl. zast. Kase...'!$C$4:$J$38,'SO 3.6 - nákl. zast. Kase...'!$C$44:$J$64,'SO 3.6 - nákl. zast. Kase...'!$C$70:$K$94</definedName>
    <definedName name="_xlnm.Print_Titles" localSheetId="20">'SO 3.6 - nákl. zast. Kase...'!$84:$84</definedName>
    <definedName name="_xlnm._FilterDatabase" localSheetId="21" hidden="1">'SO 4.1 - žst. Vodňany'!$C$83:$K$90</definedName>
    <definedName name="_xlnm.Print_Area" localSheetId="21">'SO 4.1 - žst. Vodňany'!$C$4:$J$38,'SO 4.1 - žst. Vodňany'!$C$44:$J$63,'SO 4.1 - žst. Vodňany'!$C$69:$K$90</definedName>
    <definedName name="_xlnm.Print_Titles" localSheetId="21">'SO 4.1 - žst. Vodňany'!$83:$83</definedName>
    <definedName name="_xlnm._FilterDatabase" localSheetId="22" hidden="1">'SO 4.2 - žst. Černý Kříž'!$C$83:$K$90</definedName>
    <definedName name="_xlnm.Print_Area" localSheetId="22">'SO 4.2 - žst. Černý Kříž'!$C$4:$J$38,'SO 4.2 - žst. Černý Kříž'!$C$44:$J$63,'SO 4.2 - žst. Černý Kříž'!$C$69:$K$90</definedName>
    <definedName name="_xlnm.Print_Titles" localSheetId="22">'SO 4.2 - žst. Černý Kříž'!$83:$83</definedName>
    <definedName name="_xlnm._FilterDatabase" localSheetId="23" hidden="1">'SO 4.3 - nákl. zast. Stožec'!$C$83:$K$90</definedName>
    <definedName name="_xlnm.Print_Area" localSheetId="23">'SO 4.3 - nákl. zast. Stožec'!$C$4:$J$38,'SO 4.3 - nákl. zast. Stožec'!$C$44:$J$63,'SO 4.3 - nákl. zast. Stožec'!$C$69:$K$90</definedName>
    <definedName name="_xlnm.Print_Titles" localSheetId="23">'SO 4.3 - nákl. zast. Stožec'!$83:$83</definedName>
    <definedName name="_xlnm._FilterDatabase" localSheetId="24" hidden="1">'SO 4.4 - zast. Nové Údolí'!$C$84:$K$94</definedName>
    <definedName name="_xlnm.Print_Area" localSheetId="24">'SO 4.4 - zast. Nové Údolí'!$C$4:$J$38,'SO 4.4 - zast. Nové Údolí'!$C$44:$J$64,'SO 4.4 - zast. Nové Údolí'!$C$70:$K$94</definedName>
    <definedName name="_xlnm.Print_Titles" localSheetId="24">'SO 4.4 - zast. Nové Údolí'!$84:$84</definedName>
    <definedName name="_xlnm._FilterDatabase" localSheetId="25" hidden="1">'SO 5.1 - žst. Volyně'!$C$83:$K$90</definedName>
    <definedName name="_xlnm.Print_Area" localSheetId="25">'SO 5.1 - žst. Volyně'!$C$4:$J$38,'SO 5.1 - žst. Volyně'!$C$44:$J$63,'SO 5.1 - žst. Volyně'!$C$69:$K$90</definedName>
    <definedName name="_xlnm.Print_Titles" localSheetId="25">'SO 5.1 - žst. Volyně'!$83:$83</definedName>
    <definedName name="_xlnm._FilterDatabase" localSheetId="26" hidden="1">'SO 5.2 - žst. Čkyně'!$C$83:$K$90</definedName>
    <definedName name="_xlnm.Print_Area" localSheetId="26">'SO 5.2 - žst. Čkyně'!$C$4:$J$38,'SO 5.2 - žst. Čkyně'!$C$44:$J$63,'SO 5.2 - žst. Čkyně'!$C$69:$K$90</definedName>
    <definedName name="_xlnm.Print_Titles" localSheetId="26">'SO 5.2 - žst. Čkyně'!$83:$83</definedName>
    <definedName name="_xlnm._FilterDatabase" localSheetId="27" hidden="1">'SO 5.3 - zast. Bohumilice...'!$C$83:$K$90</definedName>
    <definedName name="_xlnm.Print_Area" localSheetId="27">'SO 5.3 - zast. Bohumilice...'!$C$4:$J$38,'SO 5.3 - zast. Bohumilice...'!$C$44:$J$63,'SO 5.3 - zast. Bohumilice...'!$C$69:$K$90</definedName>
    <definedName name="_xlnm.Print_Titles" localSheetId="27">'SO 5.3 - zast. Bohumilice...'!$83:$83</definedName>
    <definedName name="_xlnm._FilterDatabase" localSheetId="28" hidden="1">'SO 5.4 - žst. Lenora'!$C$83:$K$90</definedName>
    <definedName name="_xlnm.Print_Area" localSheetId="28">'SO 5.4 - žst. Lenora'!$C$4:$J$38,'SO 5.4 - žst. Lenora'!$C$44:$J$63,'SO 5.4 - žst. Lenora'!$C$69:$K$90</definedName>
    <definedName name="_xlnm.Print_Titles" localSheetId="28">'SO 5.4 - žst. Lenora'!$83:$83</definedName>
    <definedName name="_xlnm._FilterDatabase" localSheetId="29" hidden="1">'SO 5.5 - zast. Soumarský ...'!$C$84:$K$94</definedName>
    <definedName name="_xlnm.Print_Area" localSheetId="29">'SO 5.5 - zast. Soumarský ...'!$C$4:$J$38,'SO 5.5 - zast. Soumarský ...'!$C$44:$J$64,'SO 5.5 - zast. Soumarský ...'!$C$70:$K$94</definedName>
    <definedName name="_xlnm.Print_Titles" localSheetId="29">'SO 5.5 - zast. Soumarský ...'!$84:$84</definedName>
    <definedName name="_xlnm._FilterDatabase" localSheetId="30" hidden="1">'SO 6.1 - žst. Boršov nad ...'!$C$83:$K$90</definedName>
    <definedName name="_xlnm.Print_Area" localSheetId="30">'SO 6.1 - žst. Boršov nad ...'!$C$4:$J$38,'SO 6.1 - žst. Boršov nad ...'!$C$44:$J$63,'SO 6.1 - žst. Boršov nad ...'!$C$69:$K$90</definedName>
    <definedName name="_xlnm.Print_Titles" localSheetId="30">'SO 6.1 - žst. Boršov nad ...'!$83:$83</definedName>
    <definedName name="_xlnm._FilterDatabase" localSheetId="31" hidden="1">'SO 6.2 - žst. Křemže'!$C$83:$K$90</definedName>
    <definedName name="_xlnm.Print_Area" localSheetId="31">'SO 6.2 - žst. Křemže'!$C$4:$J$38,'SO 6.2 - žst. Křemže'!$C$44:$J$63,'SO 6.2 - žst. Křemže'!$C$69:$K$90</definedName>
    <definedName name="_xlnm.Print_Titles" localSheetId="31">'SO 6.2 - žst. Křemže'!$83:$83</definedName>
    <definedName name="_xlnm._FilterDatabase" localSheetId="32" hidden="1">'SO 6.3 - žst. Zlatá Koruna'!$C$83:$K$90</definedName>
    <definedName name="_xlnm.Print_Area" localSheetId="32">'SO 6.3 - žst. Zlatá Koruna'!$C$4:$J$38,'SO 6.3 - žst. Zlatá Koruna'!$C$44:$J$63,'SO 6.3 - žst. Zlatá Koruna'!$C$69:$K$90</definedName>
    <definedName name="_xlnm.Print_Titles" localSheetId="32">'SO 6.3 - žst. Zlatá Koruna'!$83:$83</definedName>
    <definedName name="_xlnm._FilterDatabase" localSheetId="33" hidden="1">'SO 6.4 - žst. Český Krumlov'!$C$83:$K$90</definedName>
    <definedName name="_xlnm.Print_Area" localSheetId="33">'SO 6.4 - žst. Český Krumlov'!$C$4:$J$38,'SO 6.4 - žst. Český Krumlov'!$C$44:$J$63,'SO 6.4 - žst. Český Krumlov'!$C$69:$K$90</definedName>
    <definedName name="_xlnm.Print_Titles" localSheetId="33">'SO 6.4 - žst. Český Krumlov'!$83:$83</definedName>
    <definedName name="_xlnm._FilterDatabase" localSheetId="34" hidden="1">'SO 6.5 - žst. Hořice na Š...'!$C$83:$K$90</definedName>
    <definedName name="_xlnm.Print_Area" localSheetId="34">'SO 6.5 - žst. Hořice na Š...'!$C$4:$J$38,'SO 6.5 - žst. Hořice na Š...'!$C$44:$J$63,'SO 6.5 - žst. Hořice na Š...'!$C$69:$K$90</definedName>
    <definedName name="_xlnm.Print_Titles" localSheetId="34">'SO 6.5 - žst. Hořice na Š...'!$83:$83</definedName>
    <definedName name="_xlnm._FilterDatabase" localSheetId="35" hidden="1">'SO 6.6 - žst. Černá v Poš...'!$C$83:$K$90</definedName>
    <definedName name="_xlnm.Print_Area" localSheetId="35">'SO 6.6 - žst. Černá v Poš...'!$C$4:$J$38,'SO 6.6 - žst. Černá v Poš...'!$C$44:$J$63,'SO 6.6 - žst. Černá v Poš...'!$C$69:$K$90</definedName>
    <definedName name="_xlnm.Print_Titles" localSheetId="35">'SO 6.6 - žst. Černá v Poš...'!$83:$83</definedName>
    <definedName name="_xlnm._FilterDatabase" localSheetId="36" hidden="1">'SO 6.7 - žst. Horní Planá'!$C$83:$K$90</definedName>
    <definedName name="_xlnm.Print_Area" localSheetId="36">'SO 6.7 - žst. Horní Planá'!$C$4:$J$38,'SO 6.7 - žst. Horní Planá'!$C$44:$J$63,'SO 6.7 - žst. Horní Planá'!$C$69:$K$90</definedName>
    <definedName name="_xlnm.Print_Titles" localSheetId="36">'SO 6.7 - žst. Horní Planá'!$83:$83</definedName>
    <definedName name="_xlnm._FilterDatabase" localSheetId="37" hidden="1">'SO 6.8 - nákl. zast. Nová...'!$C$84:$K$94</definedName>
    <definedName name="_xlnm.Print_Area" localSheetId="37">'SO 6.8 - nákl. zast. Nová...'!$C$4:$J$38,'SO 6.8 - nákl. zast. Nová...'!$C$44:$J$64,'SO 6.8 - nákl. zast. Nová...'!$C$70:$K$94</definedName>
    <definedName name="_xlnm.Print_Titles" localSheetId="37">'SO 6.8 - nákl. zast. Nová...'!$84:$84</definedName>
    <definedName name="_xlnm.Print_Area" localSheetId="38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94"/>
  <c r="AX94"/>
  <c i="38" r="BI93"/>
  <c r="BH93"/>
  <c r="BG93"/>
  <c r="BF93"/>
  <c r="T93"/>
  <c r="T92"/>
  <c r="R93"/>
  <c r="R92"/>
  <c r="P93"/>
  <c r="P92"/>
  <c r="BK93"/>
  <c r="BK92"/>
  <c r="J92"/>
  <c r="J93"/>
  <c r="BE93"/>
  <c r="J63"/>
  <c r="BI90"/>
  <c r="BH90"/>
  <c r="BG90"/>
  <c r="BF90"/>
  <c r="T90"/>
  <c r="R90"/>
  <c r="P90"/>
  <c r="BK90"/>
  <c r="J90"/>
  <c r="BE90"/>
  <c r="BI88"/>
  <c r="F36"/>
  <c i="1" r="BD94"/>
  <c i="38" r="BH88"/>
  <c r="F35"/>
  <c i="1" r="BC94"/>
  <c i="38" r="BG88"/>
  <c r="F34"/>
  <c i="1" r="BB94"/>
  <c i="38" r="BF88"/>
  <c r="J33"/>
  <c i="1" r="AW94"/>
  <c i="38" r="F33"/>
  <c i="1" r="BA94"/>
  <c i="38" r="T88"/>
  <c r="T87"/>
  <c r="T86"/>
  <c r="T85"/>
  <c r="R88"/>
  <c r="R87"/>
  <c r="R86"/>
  <c r="R85"/>
  <c r="P88"/>
  <c r="P87"/>
  <c r="P86"/>
  <c r="P85"/>
  <c i="1" r="AU94"/>
  <c i="38" r="BK88"/>
  <c r="BK87"/>
  <c r="J87"/>
  <c r="BK86"/>
  <c r="J86"/>
  <c r="BK85"/>
  <c r="J85"/>
  <c r="J60"/>
  <c r="J29"/>
  <c i="1" r="AG94"/>
  <c i="38" r="J88"/>
  <c r="BE88"/>
  <c r="J32"/>
  <c i="1" r="AV94"/>
  <c i="38" r="F32"/>
  <c i="1" r="AZ94"/>
  <c i="38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93"/>
  <c r="AX93"/>
  <c i="37" r="BI89"/>
  <c r="BH89"/>
  <c r="BG89"/>
  <c r="BF89"/>
  <c r="T89"/>
  <c r="R89"/>
  <c r="P89"/>
  <c r="BK89"/>
  <c r="J89"/>
  <c r="BE89"/>
  <c r="BI87"/>
  <c r="F36"/>
  <c i="1" r="BD93"/>
  <c i="37" r="BH87"/>
  <c r="F35"/>
  <c i="1" r="BC93"/>
  <c i="37" r="BG87"/>
  <c r="F34"/>
  <c i="1" r="BB93"/>
  <c i="37" r="BF87"/>
  <c r="J33"/>
  <c i="1" r="AW93"/>
  <c i="37" r="F33"/>
  <c i="1" r="BA93"/>
  <c i="37" r="T87"/>
  <c r="T86"/>
  <c r="T85"/>
  <c r="T84"/>
  <c r="R87"/>
  <c r="R86"/>
  <c r="R85"/>
  <c r="R84"/>
  <c r="P87"/>
  <c r="P86"/>
  <c r="P85"/>
  <c r="P84"/>
  <c i="1" r="AU93"/>
  <c i="37" r="BK87"/>
  <c r="BK86"/>
  <c r="J86"/>
  <c r="BK85"/>
  <c r="J85"/>
  <c r="BK84"/>
  <c r="J84"/>
  <c r="J60"/>
  <c r="J29"/>
  <c i="1" r="AG93"/>
  <c i="37" r="J87"/>
  <c r="BE87"/>
  <c r="J32"/>
  <c i="1" r="AV93"/>
  <c i="37" r="F32"/>
  <c i="1" r="AZ93"/>
  <c i="37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92"/>
  <c r="AX92"/>
  <c i="36" r="BI89"/>
  <c r="BH89"/>
  <c r="BG89"/>
  <c r="BF89"/>
  <c r="T89"/>
  <c r="R89"/>
  <c r="P89"/>
  <c r="BK89"/>
  <c r="J89"/>
  <c r="BE89"/>
  <c r="BI87"/>
  <c r="F36"/>
  <c i="1" r="BD92"/>
  <c i="36" r="BH87"/>
  <c r="F35"/>
  <c i="1" r="BC92"/>
  <c i="36" r="BG87"/>
  <c r="F34"/>
  <c i="1" r="BB92"/>
  <c i="36" r="BF87"/>
  <c r="J33"/>
  <c i="1" r="AW92"/>
  <c i="36" r="F33"/>
  <c i="1" r="BA92"/>
  <c i="36" r="T87"/>
  <c r="T86"/>
  <c r="T85"/>
  <c r="T84"/>
  <c r="R87"/>
  <c r="R86"/>
  <c r="R85"/>
  <c r="R84"/>
  <c r="P87"/>
  <c r="P86"/>
  <c r="P85"/>
  <c r="P84"/>
  <c i="1" r="AU92"/>
  <c i="36" r="BK87"/>
  <c r="BK86"/>
  <c r="J86"/>
  <c r="BK85"/>
  <c r="J85"/>
  <c r="BK84"/>
  <c r="J84"/>
  <c r="J60"/>
  <c r="J29"/>
  <c i="1" r="AG92"/>
  <c i="36" r="J87"/>
  <c r="BE87"/>
  <c r="J32"/>
  <c i="1" r="AV92"/>
  <c i="36" r="F32"/>
  <c i="1" r="AZ92"/>
  <c i="36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91"/>
  <c r="AX91"/>
  <c i="35" r="BI89"/>
  <c r="BH89"/>
  <c r="BG89"/>
  <c r="BF89"/>
  <c r="T89"/>
  <c r="R89"/>
  <c r="P89"/>
  <c r="BK89"/>
  <c r="J89"/>
  <c r="BE89"/>
  <c r="BI87"/>
  <c r="F36"/>
  <c i="1" r="BD91"/>
  <c i="35" r="BH87"/>
  <c r="F35"/>
  <c i="1" r="BC91"/>
  <c i="35" r="BG87"/>
  <c r="F34"/>
  <c i="1" r="BB91"/>
  <c i="35" r="BF87"/>
  <c r="J33"/>
  <c i="1" r="AW91"/>
  <c i="35" r="F33"/>
  <c i="1" r="BA91"/>
  <c i="35" r="T87"/>
  <c r="T86"/>
  <c r="T85"/>
  <c r="T84"/>
  <c r="R87"/>
  <c r="R86"/>
  <c r="R85"/>
  <c r="R84"/>
  <c r="P87"/>
  <c r="P86"/>
  <c r="P85"/>
  <c r="P84"/>
  <c i="1" r="AU91"/>
  <c i="35" r="BK87"/>
  <c r="BK86"/>
  <c r="J86"/>
  <c r="BK85"/>
  <c r="J85"/>
  <c r="BK84"/>
  <c r="J84"/>
  <c r="J60"/>
  <c r="J29"/>
  <c i="1" r="AG91"/>
  <c i="35" r="J87"/>
  <c r="BE87"/>
  <c r="J32"/>
  <c i="1" r="AV91"/>
  <c i="35" r="F32"/>
  <c i="1" r="AZ91"/>
  <c i="35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90"/>
  <c r="AX90"/>
  <c i="34" r="BI89"/>
  <c r="BH89"/>
  <c r="BG89"/>
  <c r="BF89"/>
  <c r="T89"/>
  <c r="R89"/>
  <c r="P89"/>
  <c r="BK89"/>
  <c r="J89"/>
  <c r="BE89"/>
  <c r="BI87"/>
  <c r="F36"/>
  <c i="1" r="BD90"/>
  <c i="34" r="BH87"/>
  <c r="F35"/>
  <c i="1" r="BC90"/>
  <c i="34" r="BG87"/>
  <c r="F34"/>
  <c i="1" r="BB90"/>
  <c i="34" r="BF87"/>
  <c r="J33"/>
  <c i="1" r="AW90"/>
  <c i="34" r="F33"/>
  <c i="1" r="BA90"/>
  <c i="34" r="T87"/>
  <c r="T86"/>
  <c r="T85"/>
  <c r="T84"/>
  <c r="R87"/>
  <c r="R86"/>
  <c r="R85"/>
  <c r="R84"/>
  <c r="P87"/>
  <c r="P86"/>
  <c r="P85"/>
  <c r="P84"/>
  <c i="1" r="AU90"/>
  <c i="34" r="BK87"/>
  <c r="BK86"/>
  <c r="J86"/>
  <c r="BK85"/>
  <c r="J85"/>
  <c r="BK84"/>
  <c r="J84"/>
  <c r="J60"/>
  <c r="J29"/>
  <c i="1" r="AG90"/>
  <c i="34" r="J87"/>
  <c r="BE87"/>
  <c r="J32"/>
  <c i="1" r="AV90"/>
  <c i="34" r="F32"/>
  <c i="1" r="AZ90"/>
  <c i="34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9"/>
  <c r="AX89"/>
  <c i="33" r="BI89"/>
  <c r="BH89"/>
  <c r="BG89"/>
  <c r="BF89"/>
  <c r="T89"/>
  <c r="R89"/>
  <c r="P89"/>
  <c r="BK89"/>
  <c r="J89"/>
  <c r="BE89"/>
  <c r="BI87"/>
  <c r="F36"/>
  <c i="1" r="BD89"/>
  <c i="33" r="BH87"/>
  <c r="F35"/>
  <c i="1" r="BC89"/>
  <c i="33" r="BG87"/>
  <c r="F34"/>
  <c i="1" r="BB89"/>
  <c i="33" r="BF87"/>
  <c r="J33"/>
  <c i="1" r="AW89"/>
  <c i="33" r="F33"/>
  <c i="1" r="BA89"/>
  <c i="33" r="T87"/>
  <c r="T86"/>
  <c r="T85"/>
  <c r="T84"/>
  <c r="R87"/>
  <c r="R86"/>
  <c r="R85"/>
  <c r="R84"/>
  <c r="P87"/>
  <c r="P86"/>
  <c r="P85"/>
  <c r="P84"/>
  <c i="1" r="AU89"/>
  <c i="33" r="BK87"/>
  <c r="BK86"/>
  <c r="J86"/>
  <c r="BK85"/>
  <c r="J85"/>
  <c r="BK84"/>
  <c r="J84"/>
  <c r="J60"/>
  <c r="J29"/>
  <c i="1" r="AG89"/>
  <c i="33" r="J87"/>
  <c r="BE87"/>
  <c r="J32"/>
  <c i="1" r="AV89"/>
  <c i="33" r="F32"/>
  <c i="1" r="AZ89"/>
  <c i="33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8"/>
  <c r="AX88"/>
  <c i="32" r="BI89"/>
  <c r="BH89"/>
  <c r="BG89"/>
  <c r="BF89"/>
  <c r="T89"/>
  <c r="R89"/>
  <c r="P89"/>
  <c r="BK89"/>
  <c r="J89"/>
  <c r="BE89"/>
  <c r="BI87"/>
  <c r="F36"/>
  <c i="1" r="BD88"/>
  <c i="32" r="BH87"/>
  <c r="F35"/>
  <c i="1" r="BC88"/>
  <c i="32" r="BG87"/>
  <c r="F34"/>
  <c i="1" r="BB88"/>
  <c i="32" r="BF87"/>
  <c r="J33"/>
  <c i="1" r="AW88"/>
  <c i="32" r="F33"/>
  <c i="1" r="BA88"/>
  <c i="32" r="T87"/>
  <c r="T86"/>
  <c r="T85"/>
  <c r="T84"/>
  <c r="R87"/>
  <c r="R86"/>
  <c r="R85"/>
  <c r="R84"/>
  <c r="P87"/>
  <c r="P86"/>
  <c r="P85"/>
  <c r="P84"/>
  <c i="1" r="AU88"/>
  <c i="32" r="BK87"/>
  <c r="BK86"/>
  <c r="J86"/>
  <c r="BK85"/>
  <c r="J85"/>
  <c r="BK84"/>
  <c r="J84"/>
  <c r="J60"/>
  <c r="J29"/>
  <c i="1" r="AG88"/>
  <c i="32" r="J87"/>
  <c r="BE87"/>
  <c r="J32"/>
  <c i="1" r="AV88"/>
  <c i="32" r="F32"/>
  <c i="1" r="AZ88"/>
  <c i="32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7"/>
  <c r="AX87"/>
  <c i="31" r="BI89"/>
  <c r="BH89"/>
  <c r="BG89"/>
  <c r="BF89"/>
  <c r="T89"/>
  <c r="R89"/>
  <c r="P89"/>
  <c r="BK89"/>
  <c r="J89"/>
  <c r="BE89"/>
  <c r="BI87"/>
  <c r="F36"/>
  <c i="1" r="BD87"/>
  <c i="31" r="BH87"/>
  <c r="F35"/>
  <c i="1" r="BC87"/>
  <c i="31" r="BG87"/>
  <c r="F34"/>
  <c i="1" r="BB87"/>
  <c i="31" r="BF87"/>
  <c r="J33"/>
  <c i="1" r="AW87"/>
  <c i="31" r="F33"/>
  <c i="1" r="BA87"/>
  <c i="31" r="T87"/>
  <c r="T86"/>
  <c r="T85"/>
  <c r="T84"/>
  <c r="R87"/>
  <c r="R86"/>
  <c r="R85"/>
  <c r="R84"/>
  <c r="P87"/>
  <c r="P86"/>
  <c r="P85"/>
  <c r="P84"/>
  <c i="1" r="AU87"/>
  <c i="31" r="BK87"/>
  <c r="BK86"/>
  <c r="J86"/>
  <c r="BK85"/>
  <c r="J85"/>
  <c r="BK84"/>
  <c r="J84"/>
  <c r="J60"/>
  <c r="J29"/>
  <c i="1" r="AG87"/>
  <c i="31" r="J87"/>
  <c r="BE87"/>
  <c r="J32"/>
  <c i="1" r="AV87"/>
  <c i="31" r="F32"/>
  <c i="1" r="AZ87"/>
  <c i="31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5"/>
  <c r="AX85"/>
  <c i="30" r="BI93"/>
  <c r="BH93"/>
  <c r="BG93"/>
  <c r="BF93"/>
  <c r="T93"/>
  <c r="T92"/>
  <c r="R93"/>
  <c r="R92"/>
  <c r="P93"/>
  <c r="P92"/>
  <c r="BK93"/>
  <c r="BK92"/>
  <c r="J92"/>
  <c r="J93"/>
  <c r="BE93"/>
  <c r="J63"/>
  <c r="BI90"/>
  <c r="BH90"/>
  <c r="BG90"/>
  <c r="BF90"/>
  <c r="T90"/>
  <c r="R90"/>
  <c r="P90"/>
  <c r="BK90"/>
  <c r="J90"/>
  <c r="BE90"/>
  <c r="BI88"/>
  <c r="F36"/>
  <c i="1" r="BD85"/>
  <c i="30" r="BH88"/>
  <c r="F35"/>
  <c i="1" r="BC85"/>
  <c i="30" r="BG88"/>
  <c r="F34"/>
  <c i="1" r="BB85"/>
  <c i="30" r="BF88"/>
  <c r="J33"/>
  <c i="1" r="AW85"/>
  <c i="30" r="F33"/>
  <c i="1" r="BA85"/>
  <c i="30" r="T88"/>
  <c r="T87"/>
  <c r="T86"/>
  <c r="T85"/>
  <c r="R88"/>
  <c r="R87"/>
  <c r="R86"/>
  <c r="R85"/>
  <c r="P88"/>
  <c r="P87"/>
  <c r="P86"/>
  <c r="P85"/>
  <c i="1" r="AU85"/>
  <c i="30" r="BK88"/>
  <c r="BK87"/>
  <c r="J87"/>
  <c r="BK86"/>
  <c r="J86"/>
  <c r="BK85"/>
  <c r="J85"/>
  <c r="J60"/>
  <c r="J29"/>
  <c i="1" r="AG85"/>
  <c i="30" r="J88"/>
  <c r="BE88"/>
  <c r="J32"/>
  <c i="1" r="AV85"/>
  <c i="30" r="F32"/>
  <c i="1" r="AZ85"/>
  <c i="30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84"/>
  <c r="AX84"/>
  <c i="29" r="BI89"/>
  <c r="BH89"/>
  <c r="BG89"/>
  <c r="BF89"/>
  <c r="T89"/>
  <c r="R89"/>
  <c r="P89"/>
  <c r="BK89"/>
  <c r="J89"/>
  <c r="BE89"/>
  <c r="BI87"/>
  <c r="F36"/>
  <c i="1" r="BD84"/>
  <c i="29" r="BH87"/>
  <c r="F35"/>
  <c i="1" r="BC84"/>
  <c i="29" r="BG87"/>
  <c r="F34"/>
  <c i="1" r="BB84"/>
  <c i="29" r="BF87"/>
  <c r="J33"/>
  <c i="1" r="AW84"/>
  <c i="29" r="F33"/>
  <c i="1" r="BA84"/>
  <c i="29" r="T87"/>
  <c r="T86"/>
  <c r="T85"/>
  <c r="T84"/>
  <c r="R87"/>
  <c r="R86"/>
  <c r="R85"/>
  <c r="R84"/>
  <c r="P87"/>
  <c r="P86"/>
  <c r="P85"/>
  <c r="P84"/>
  <c i="1" r="AU84"/>
  <c i="29" r="BK87"/>
  <c r="BK86"/>
  <c r="J86"/>
  <c r="BK85"/>
  <c r="J85"/>
  <c r="BK84"/>
  <c r="J84"/>
  <c r="J60"/>
  <c r="J29"/>
  <c i="1" r="AG84"/>
  <c i="29" r="J87"/>
  <c r="BE87"/>
  <c r="J32"/>
  <c i="1" r="AV84"/>
  <c i="29" r="F32"/>
  <c i="1" r="AZ84"/>
  <c i="29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3"/>
  <c r="AX83"/>
  <c i="28" r="BI89"/>
  <c r="BH89"/>
  <c r="BG89"/>
  <c r="BF89"/>
  <c r="T89"/>
  <c r="R89"/>
  <c r="P89"/>
  <c r="BK89"/>
  <c r="J89"/>
  <c r="BE89"/>
  <c r="BI87"/>
  <c r="F36"/>
  <c i="1" r="BD83"/>
  <c i="28" r="BH87"/>
  <c r="F35"/>
  <c i="1" r="BC83"/>
  <c i="28" r="BG87"/>
  <c r="F34"/>
  <c i="1" r="BB83"/>
  <c i="28" r="BF87"/>
  <c r="J33"/>
  <c i="1" r="AW83"/>
  <c i="28" r="F33"/>
  <c i="1" r="BA83"/>
  <c i="28" r="T87"/>
  <c r="T86"/>
  <c r="T85"/>
  <c r="T84"/>
  <c r="R87"/>
  <c r="R86"/>
  <c r="R85"/>
  <c r="R84"/>
  <c r="P87"/>
  <c r="P86"/>
  <c r="P85"/>
  <c r="P84"/>
  <c i="1" r="AU83"/>
  <c i="28" r="BK87"/>
  <c r="BK86"/>
  <c r="J86"/>
  <c r="BK85"/>
  <c r="J85"/>
  <c r="BK84"/>
  <c r="J84"/>
  <c r="J60"/>
  <c r="J29"/>
  <c i="1" r="AG83"/>
  <c i="28" r="J87"/>
  <c r="BE87"/>
  <c r="J32"/>
  <c i="1" r="AV83"/>
  <c i="28" r="F32"/>
  <c i="1" r="AZ83"/>
  <c i="28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2"/>
  <c r="AX82"/>
  <c i="27" r="BI89"/>
  <c r="BH89"/>
  <c r="BG89"/>
  <c r="BF89"/>
  <c r="T89"/>
  <c r="R89"/>
  <c r="P89"/>
  <c r="BK89"/>
  <c r="J89"/>
  <c r="BE89"/>
  <c r="BI87"/>
  <c r="F36"/>
  <c i="1" r="BD82"/>
  <c i="27" r="BH87"/>
  <c r="F35"/>
  <c i="1" r="BC82"/>
  <c i="27" r="BG87"/>
  <c r="F34"/>
  <c i="1" r="BB82"/>
  <c i="27" r="BF87"/>
  <c r="J33"/>
  <c i="1" r="AW82"/>
  <c i="27" r="F33"/>
  <c i="1" r="BA82"/>
  <c i="27" r="T87"/>
  <c r="T86"/>
  <c r="T85"/>
  <c r="T84"/>
  <c r="R87"/>
  <c r="R86"/>
  <c r="R85"/>
  <c r="R84"/>
  <c r="P87"/>
  <c r="P86"/>
  <c r="P85"/>
  <c r="P84"/>
  <c i="1" r="AU82"/>
  <c i="27" r="BK87"/>
  <c r="BK86"/>
  <c r="J86"/>
  <c r="BK85"/>
  <c r="J85"/>
  <c r="BK84"/>
  <c r="J84"/>
  <c r="J60"/>
  <c r="J29"/>
  <c i="1" r="AG82"/>
  <c i="27" r="J87"/>
  <c r="BE87"/>
  <c r="J32"/>
  <c i="1" r="AV82"/>
  <c i="27" r="F32"/>
  <c i="1" r="AZ82"/>
  <c i="27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81"/>
  <c r="AX81"/>
  <c i="26" r="BI89"/>
  <c r="BH89"/>
  <c r="BG89"/>
  <c r="BF89"/>
  <c r="T89"/>
  <c r="R89"/>
  <c r="P89"/>
  <c r="BK89"/>
  <c r="J89"/>
  <c r="BE89"/>
  <c r="BI87"/>
  <c r="F36"/>
  <c i="1" r="BD81"/>
  <c i="26" r="BH87"/>
  <c r="F35"/>
  <c i="1" r="BC81"/>
  <c i="26" r="BG87"/>
  <c r="F34"/>
  <c i="1" r="BB81"/>
  <c i="26" r="BF87"/>
  <c r="J33"/>
  <c i="1" r="AW81"/>
  <c i="26" r="F33"/>
  <c i="1" r="BA81"/>
  <c i="26" r="T87"/>
  <c r="T86"/>
  <c r="T85"/>
  <c r="T84"/>
  <c r="R87"/>
  <c r="R86"/>
  <c r="R85"/>
  <c r="R84"/>
  <c r="P87"/>
  <c r="P86"/>
  <c r="P85"/>
  <c r="P84"/>
  <c i="1" r="AU81"/>
  <c i="26" r="BK87"/>
  <c r="BK86"/>
  <c r="J86"/>
  <c r="BK85"/>
  <c r="J85"/>
  <c r="BK84"/>
  <c r="J84"/>
  <c r="J60"/>
  <c r="J29"/>
  <c i="1" r="AG81"/>
  <c i="26" r="J87"/>
  <c r="BE87"/>
  <c r="J32"/>
  <c i="1" r="AV81"/>
  <c i="26" r="F32"/>
  <c i="1" r="AZ81"/>
  <c i="26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9"/>
  <c r="AX79"/>
  <c i="25" r="BI93"/>
  <c r="BH93"/>
  <c r="BG93"/>
  <c r="BF93"/>
  <c r="T93"/>
  <c r="T92"/>
  <c r="R93"/>
  <c r="R92"/>
  <c r="P93"/>
  <c r="P92"/>
  <c r="BK93"/>
  <c r="BK92"/>
  <c r="J92"/>
  <c r="J93"/>
  <c r="BE93"/>
  <c r="J63"/>
  <c r="BI90"/>
  <c r="BH90"/>
  <c r="BG90"/>
  <c r="BF90"/>
  <c r="T90"/>
  <c r="R90"/>
  <c r="P90"/>
  <c r="BK90"/>
  <c r="J90"/>
  <c r="BE90"/>
  <c r="BI88"/>
  <c r="F36"/>
  <c i="1" r="BD79"/>
  <c i="25" r="BH88"/>
  <c r="F35"/>
  <c i="1" r="BC79"/>
  <c i="25" r="BG88"/>
  <c r="F34"/>
  <c i="1" r="BB79"/>
  <c i="25" r="BF88"/>
  <c r="J33"/>
  <c i="1" r="AW79"/>
  <c i="25" r="F33"/>
  <c i="1" r="BA79"/>
  <c i="25" r="T88"/>
  <c r="T87"/>
  <c r="T86"/>
  <c r="T85"/>
  <c r="R88"/>
  <c r="R87"/>
  <c r="R86"/>
  <c r="R85"/>
  <c r="P88"/>
  <c r="P87"/>
  <c r="P86"/>
  <c r="P85"/>
  <c i="1" r="AU79"/>
  <c i="25" r="BK88"/>
  <c r="BK87"/>
  <c r="J87"/>
  <c r="BK86"/>
  <c r="J86"/>
  <c r="BK85"/>
  <c r="J85"/>
  <c r="J60"/>
  <c r="J29"/>
  <c i="1" r="AG79"/>
  <c i="25" r="J88"/>
  <c r="BE88"/>
  <c r="J32"/>
  <c i="1" r="AV79"/>
  <c i="25" r="F32"/>
  <c i="1" r="AZ79"/>
  <c i="25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78"/>
  <c r="AX78"/>
  <c i="24" r="BI89"/>
  <c r="BH89"/>
  <c r="BG89"/>
  <c r="BF89"/>
  <c r="T89"/>
  <c r="R89"/>
  <c r="P89"/>
  <c r="BK89"/>
  <c r="J89"/>
  <c r="BE89"/>
  <c r="BI87"/>
  <c r="F36"/>
  <c i="1" r="BD78"/>
  <c i="24" r="BH87"/>
  <c r="F35"/>
  <c i="1" r="BC78"/>
  <c i="24" r="BG87"/>
  <c r="F34"/>
  <c i="1" r="BB78"/>
  <c i="24" r="BF87"/>
  <c r="J33"/>
  <c i="1" r="AW78"/>
  <c i="24" r="F33"/>
  <c i="1" r="BA78"/>
  <c i="24" r="T87"/>
  <c r="T86"/>
  <c r="T85"/>
  <c r="T84"/>
  <c r="R87"/>
  <c r="R86"/>
  <c r="R85"/>
  <c r="R84"/>
  <c r="P87"/>
  <c r="P86"/>
  <c r="P85"/>
  <c r="P84"/>
  <c i="1" r="AU78"/>
  <c i="24" r="BK87"/>
  <c r="BK86"/>
  <c r="J86"/>
  <c r="BK85"/>
  <c r="J85"/>
  <c r="BK84"/>
  <c r="J84"/>
  <c r="J60"/>
  <c r="J29"/>
  <c i="1" r="AG78"/>
  <c i="24" r="J87"/>
  <c r="BE87"/>
  <c r="J32"/>
  <c i="1" r="AV78"/>
  <c i="24" r="F32"/>
  <c i="1" r="AZ78"/>
  <c i="24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7"/>
  <c r="AX77"/>
  <c i="23" r="BI89"/>
  <c r="BH89"/>
  <c r="BG89"/>
  <c r="BF89"/>
  <c r="T89"/>
  <c r="R89"/>
  <c r="P89"/>
  <c r="BK89"/>
  <c r="J89"/>
  <c r="BE89"/>
  <c r="BI87"/>
  <c r="F36"/>
  <c i="1" r="BD77"/>
  <c i="23" r="BH87"/>
  <c r="F35"/>
  <c i="1" r="BC77"/>
  <c i="23" r="BG87"/>
  <c r="F34"/>
  <c i="1" r="BB77"/>
  <c i="23" r="BF87"/>
  <c r="J33"/>
  <c i="1" r="AW77"/>
  <c i="23" r="F33"/>
  <c i="1" r="BA77"/>
  <c i="23" r="T87"/>
  <c r="T86"/>
  <c r="T85"/>
  <c r="T84"/>
  <c r="R87"/>
  <c r="R86"/>
  <c r="R85"/>
  <c r="R84"/>
  <c r="P87"/>
  <c r="P86"/>
  <c r="P85"/>
  <c r="P84"/>
  <c i="1" r="AU77"/>
  <c i="23" r="BK87"/>
  <c r="BK86"/>
  <c r="J86"/>
  <c r="BK85"/>
  <c r="J85"/>
  <c r="BK84"/>
  <c r="J84"/>
  <c r="J60"/>
  <c r="J29"/>
  <c i="1" r="AG77"/>
  <c i="23" r="J87"/>
  <c r="BE87"/>
  <c r="J32"/>
  <c i="1" r="AV77"/>
  <c i="23" r="F32"/>
  <c i="1" r="AZ77"/>
  <c i="23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6"/>
  <c r="AX76"/>
  <c i="22" r="BI89"/>
  <c r="BH89"/>
  <c r="BG89"/>
  <c r="BF89"/>
  <c r="T89"/>
  <c r="R89"/>
  <c r="P89"/>
  <c r="BK89"/>
  <c r="J89"/>
  <c r="BE89"/>
  <c r="BI87"/>
  <c r="F36"/>
  <c i="1" r="BD76"/>
  <c i="22" r="BH87"/>
  <c r="F35"/>
  <c i="1" r="BC76"/>
  <c i="22" r="BG87"/>
  <c r="F34"/>
  <c i="1" r="BB76"/>
  <c i="22" r="BF87"/>
  <c r="J33"/>
  <c i="1" r="AW76"/>
  <c i="22" r="F33"/>
  <c i="1" r="BA76"/>
  <c i="22" r="T87"/>
  <c r="T86"/>
  <c r="T85"/>
  <c r="T84"/>
  <c r="R87"/>
  <c r="R86"/>
  <c r="R85"/>
  <c r="R84"/>
  <c r="P87"/>
  <c r="P86"/>
  <c r="P85"/>
  <c r="P84"/>
  <c i="1" r="AU76"/>
  <c i="22" r="BK87"/>
  <c r="BK86"/>
  <c r="J86"/>
  <c r="BK85"/>
  <c r="J85"/>
  <c r="BK84"/>
  <c r="J84"/>
  <c r="J60"/>
  <c r="J29"/>
  <c i="1" r="AG76"/>
  <c i="22" r="J87"/>
  <c r="BE87"/>
  <c r="J32"/>
  <c i="1" r="AV76"/>
  <c i="22" r="F32"/>
  <c i="1" r="AZ76"/>
  <c i="22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4"/>
  <c r="AX74"/>
  <c i="21" r="BI93"/>
  <c r="BH93"/>
  <c r="BG93"/>
  <c r="BF93"/>
  <c r="T93"/>
  <c r="T92"/>
  <c r="R93"/>
  <c r="R92"/>
  <c r="P93"/>
  <c r="P92"/>
  <c r="BK93"/>
  <c r="BK92"/>
  <c r="J92"/>
  <c r="J93"/>
  <c r="BE93"/>
  <c r="J63"/>
  <c r="BI90"/>
  <c r="BH90"/>
  <c r="BG90"/>
  <c r="BF90"/>
  <c r="T90"/>
  <c r="R90"/>
  <c r="P90"/>
  <c r="BK90"/>
  <c r="J90"/>
  <c r="BE90"/>
  <c r="BI88"/>
  <c r="F36"/>
  <c i="1" r="BD74"/>
  <c i="21" r="BH88"/>
  <c r="F35"/>
  <c i="1" r="BC74"/>
  <c i="21" r="BG88"/>
  <c r="F34"/>
  <c i="1" r="BB74"/>
  <c i="21" r="BF88"/>
  <c r="J33"/>
  <c i="1" r="AW74"/>
  <c i="21" r="F33"/>
  <c i="1" r="BA74"/>
  <c i="21" r="T88"/>
  <c r="T87"/>
  <c r="T86"/>
  <c r="T85"/>
  <c r="R88"/>
  <c r="R87"/>
  <c r="R86"/>
  <c r="R85"/>
  <c r="P88"/>
  <c r="P87"/>
  <c r="P86"/>
  <c r="P85"/>
  <c i="1" r="AU74"/>
  <c i="21" r="BK88"/>
  <c r="BK87"/>
  <c r="J87"/>
  <c r="BK86"/>
  <c r="J86"/>
  <c r="BK85"/>
  <c r="J85"/>
  <c r="J60"/>
  <c r="J29"/>
  <c i="1" r="AG74"/>
  <c i="21" r="J88"/>
  <c r="BE88"/>
  <c r="J32"/>
  <c i="1" r="AV74"/>
  <c i="21" r="F32"/>
  <c i="1" r="AZ74"/>
  <c i="21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73"/>
  <c r="AX73"/>
  <c i="20" r="BI89"/>
  <c r="BH89"/>
  <c r="BG89"/>
  <c r="BF89"/>
  <c r="T89"/>
  <c r="R89"/>
  <c r="P89"/>
  <c r="BK89"/>
  <c r="J89"/>
  <c r="BE89"/>
  <c r="BI87"/>
  <c r="F36"/>
  <c i="1" r="BD73"/>
  <c i="20" r="BH87"/>
  <c r="F35"/>
  <c i="1" r="BC73"/>
  <c i="20" r="BG87"/>
  <c r="F34"/>
  <c i="1" r="BB73"/>
  <c i="20" r="BF87"/>
  <c r="J33"/>
  <c i="1" r="AW73"/>
  <c i="20" r="F33"/>
  <c i="1" r="BA73"/>
  <c i="20" r="T87"/>
  <c r="T86"/>
  <c r="T85"/>
  <c r="T84"/>
  <c r="R87"/>
  <c r="R86"/>
  <c r="R85"/>
  <c r="R84"/>
  <c r="P87"/>
  <c r="P86"/>
  <c r="P85"/>
  <c r="P84"/>
  <c i="1" r="AU73"/>
  <c i="20" r="BK87"/>
  <c r="BK86"/>
  <c r="J86"/>
  <c r="BK85"/>
  <c r="J85"/>
  <c r="BK84"/>
  <c r="J84"/>
  <c r="J60"/>
  <c r="J29"/>
  <c i="1" r="AG73"/>
  <c i="20" r="J87"/>
  <c r="BE87"/>
  <c r="J32"/>
  <c i="1" r="AV73"/>
  <c i="20" r="F32"/>
  <c i="1" r="AZ73"/>
  <c i="20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2"/>
  <c r="AX72"/>
  <c i="19" r="BI89"/>
  <c r="BH89"/>
  <c r="BG89"/>
  <c r="BF89"/>
  <c r="T89"/>
  <c r="R89"/>
  <c r="P89"/>
  <c r="BK89"/>
  <c r="J89"/>
  <c r="BE89"/>
  <c r="BI87"/>
  <c r="F36"/>
  <c i="1" r="BD72"/>
  <c i="19" r="BH87"/>
  <c r="F35"/>
  <c i="1" r="BC72"/>
  <c i="19" r="BG87"/>
  <c r="F34"/>
  <c i="1" r="BB72"/>
  <c i="19" r="BF87"/>
  <c r="J33"/>
  <c i="1" r="AW72"/>
  <c i="19" r="F33"/>
  <c i="1" r="BA72"/>
  <c i="19" r="T87"/>
  <c r="T86"/>
  <c r="T85"/>
  <c r="T84"/>
  <c r="R87"/>
  <c r="R86"/>
  <c r="R85"/>
  <c r="R84"/>
  <c r="P87"/>
  <c r="P86"/>
  <c r="P85"/>
  <c r="P84"/>
  <c i="1" r="AU72"/>
  <c i="19" r="BK87"/>
  <c r="BK86"/>
  <c r="J86"/>
  <c r="BK85"/>
  <c r="J85"/>
  <c r="BK84"/>
  <c r="J84"/>
  <c r="J60"/>
  <c r="J29"/>
  <c i="1" r="AG72"/>
  <c i="19" r="J87"/>
  <c r="BE87"/>
  <c r="J32"/>
  <c i="1" r="AV72"/>
  <c i="19" r="F32"/>
  <c i="1" r="AZ72"/>
  <c i="19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1"/>
  <c r="AX71"/>
  <c i="18" r="BI89"/>
  <c r="BH89"/>
  <c r="BG89"/>
  <c r="BF89"/>
  <c r="T89"/>
  <c r="R89"/>
  <c r="P89"/>
  <c r="BK89"/>
  <c r="J89"/>
  <c r="BE89"/>
  <c r="BI87"/>
  <c r="F36"/>
  <c i="1" r="BD71"/>
  <c i="18" r="BH87"/>
  <c r="F35"/>
  <c i="1" r="BC71"/>
  <c i="18" r="BG87"/>
  <c r="F34"/>
  <c i="1" r="BB71"/>
  <c i="18" r="BF87"/>
  <c r="J33"/>
  <c i="1" r="AW71"/>
  <c i="18" r="F33"/>
  <c i="1" r="BA71"/>
  <c i="18" r="T87"/>
  <c r="T86"/>
  <c r="T85"/>
  <c r="T84"/>
  <c r="R87"/>
  <c r="R86"/>
  <c r="R85"/>
  <c r="R84"/>
  <c r="P87"/>
  <c r="P86"/>
  <c r="P85"/>
  <c r="P84"/>
  <c i="1" r="AU71"/>
  <c i="18" r="BK87"/>
  <c r="BK86"/>
  <c r="J86"/>
  <c r="BK85"/>
  <c r="J85"/>
  <c r="BK84"/>
  <c r="J84"/>
  <c r="J60"/>
  <c r="J29"/>
  <c i="1" r="AG71"/>
  <c i="18" r="J87"/>
  <c r="BE87"/>
  <c r="J32"/>
  <c i="1" r="AV71"/>
  <c i="18" r="F32"/>
  <c i="1" r="AZ71"/>
  <c i="18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70"/>
  <c r="AX70"/>
  <c i="17" r="BI89"/>
  <c r="BH89"/>
  <c r="BG89"/>
  <c r="BF89"/>
  <c r="T89"/>
  <c r="R89"/>
  <c r="P89"/>
  <c r="BK89"/>
  <c r="J89"/>
  <c r="BE89"/>
  <c r="BI87"/>
  <c r="F36"/>
  <c i="1" r="BD70"/>
  <c i="17" r="BH87"/>
  <c r="F35"/>
  <c i="1" r="BC70"/>
  <c i="17" r="BG87"/>
  <c r="F34"/>
  <c i="1" r="BB70"/>
  <c i="17" r="BF87"/>
  <c r="J33"/>
  <c i="1" r="AW70"/>
  <c i="17" r="F33"/>
  <c i="1" r="BA70"/>
  <c i="17" r="T87"/>
  <c r="T86"/>
  <c r="T85"/>
  <c r="T84"/>
  <c r="R87"/>
  <c r="R86"/>
  <c r="R85"/>
  <c r="R84"/>
  <c r="P87"/>
  <c r="P86"/>
  <c r="P85"/>
  <c r="P84"/>
  <c i="1" r="AU70"/>
  <c i="17" r="BK87"/>
  <c r="BK86"/>
  <c r="J86"/>
  <c r="BK85"/>
  <c r="J85"/>
  <c r="BK84"/>
  <c r="J84"/>
  <c r="J60"/>
  <c r="J29"/>
  <c i="1" r="AG70"/>
  <c i="17" r="J87"/>
  <c r="BE87"/>
  <c r="J32"/>
  <c i="1" r="AV70"/>
  <c i="17" r="F32"/>
  <c i="1" r="AZ70"/>
  <c i="17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9"/>
  <c r="AX69"/>
  <c i="16" r="BI89"/>
  <c r="BH89"/>
  <c r="BG89"/>
  <c r="BF89"/>
  <c r="T89"/>
  <c r="R89"/>
  <c r="P89"/>
  <c r="BK89"/>
  <c r="J89"/>
  <c r="BE89"/>
  <c r="BI87"/>
  <c r="F36"/>
  <c i="1" r="BD69"/>
  <c i="16" r="BH87"/>
  <c r="F35"/>
  <c i="1" r="BC69"/>
  <c i="16" r="BG87"/>
  <c r="F34"/>
  <c i="1" r="BB69"/>
  <c i="16" r="BF87"/>
  <c r="J33"/>
  <c i="1" r="AW69"/>
  <c i="16" r="F33"/>
  <c i="1" r="BA69"/>
  <c i="16" r="T87"/>
  <c r="T86"/>
  <c r="T85"/>
  <c r="T84"/>
  <c r="R87"/>
  <c r="R86"/>
  <c r="R85"/>
  <c r="R84"/>
  <c r="P87"/>
  <c r="P86"/>
  <c r="P85"/>
  <c r="P84"/>
  <c i="1" r="AU69"/>
  <c i="16" r="BK87"/>
  <c r="BK86"/>
  <c r="J86"/>
  <c r="BK85"/>
  <c r="J85"/>
  <c r="BK84"/>
  <c r="J84"/>
  <c r="J60"/>
  <c r="J29"/>
  <c i="1" r="AG69"/>
  <c i="16" r="J87"/>
  <c r="BE87"/>
  <c r="J32"/>
  <c i="1" r="AV69"/>
  <c i="16" r="F32"/>
  <c i="1" r="AZ69"/>
  <c i="16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7"/>
  <c r="AX67"/>
  <c i="15" r="BI93"/>
  <c r="BH93"/>
  <c r="BG93"/>
  <c r="BF93"/>
  <c r="T93"/>
  <c r="T92"/>
  <c r="R93"/>
  <c r="R92"/>
  <c r="P93"/>
  <c r="P92"/>
  <c r="BK93"/>
  <c r="BK92"/>
  <c r="J92"/>
  <c r="J93"/>
  <c r="BE93"/>
  <c r="J63"/>
  <c r="BI90"/>
  <c r="BH90"/>
  <c r="BG90"/>
  <c r="BF90"/>
  <c r="T90"/>
  <c r="R90"/>
  <c r="P90"/>
  <c r="BK90"/>
  <c r="J90"/>
  <c r="BE90"/>
  <c r="BI88"/>
  <c r="F36"/>
  <c i="1" r="BD67"/>
  <c i="15" r="BH88"/>
  <c r="F35"/>
  <c i="1" r="BC67"/>
  <c i="15" r="BG88"/>
  <c r="F34"/>
  <c i="1" r="BB67"/>
  <c i="15" r="BF88"/>
  <c r="J33"/>
  <c i="1" r="AW67"/>
  <c i="15" r="F33"/>
  <c i="1" r="BA67"/>
  <c i="15" r="T88"/>
  <c r="T87"/>
  <c r="T86"/>
  <c r="T85"/>
  <c r="R88"/>
  <c r="R87"/>
  <c r="R86"/>
  <c r="R85"/>
  <c r="P88"/>
  <c r="P87"/>
  <c r="P86"/>
  <c r="P85"/>
  <c i="1" r="AU67"/>
  <c i="15" r="BK88"/>
  <c r="BK87"/>
  <c r="J87"/>
  <c r="BK86"/>
  <c r="J86"/>
  <c r="BK85"/>
  <c r="J85"/>
  <c r="J60"/>
  <c r="J29"/>
  <c i="1" r="AG67"/>
  <c i="15" r="J88"/>
  <c r="BE88"/>
  <c r="J32"/>
  <c i="1" r="AV67"/>
  <c i="15" r="F32"/>
  <c i="1" r="AZ67"/>
  <c i="15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66"/>
  <c r="AX66"/>
  <c i="14" r="BI89"/>
  <c r="BH89"/>
  <c r="BG89"/>
  <c r="BF89"/>
  <c r="T89"/>
  <c r="R89"/>
  <c r="P89"/>
  <c r="BK89"/>
  <c r="J89"/>
  <c r="BE89"/>
  <c r="BI87"/>
  <c r="F36"/>
  <c i="1" r="BD66"/>
  <c i="14" r="BH87"/>
  <c r="F35"/>
  <c i="1" r="BC66"/>
  <c i="14" r="BG87"/>
  <c r="F34"/>
  <c i="1" r="BB66"/>
  <c i="14" r="BF87"/>
  <c r="J33"/>
  <c i="1" r="AW66"/>
  <c i="14" r="F33"/>
  <c i="1" r="BA66"/>
  <c i="14" r="T87"/>
  <c r="T86"/>
  <c r="T85"/>
  <c r="T84"/>
  <c r="R87"/>
  <c r="R86"/>
  <c r="R85"/>
  <c r="R84"/>
  <c r="P87"/>
  <c r="P86"/>
  <c r="P85"/>
  <c r="P84"/>
  <c i="1" r="AU66"/>
  <c i="14" r="BK87"/>
  <c r="BK86"/>
  <c r="J86"/>
  <c r="BK85"/>
  <c r="J85"/>
  <c r="BK84"/>
  <c r="J84"/>
  <c r="J60"/>
  <c r="J29"/>
  <c i="1" r="AG66"/>
  <c i="14" r="J87"/>
  <c r="BE87"/>
  <c r="J32"/>
  <c i="1" r="AV66"/>
  <c i="14" r="F32"/>
  <c i="1" r="AZ66"/>
  <c i="14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5"/>
  <c r="AX65"/>
  <c i="13" r="BI89"/>
  <c r="BH89"/>
  <c r="BG89"/>
  <c r="BF89"/>
  <c r="T89"/>
  <c r="R89"/>
  <c r="P89"/>
  <c r="BK89"/>
  <c r="J89"/>
  <c r="BE89"/>
  <c r="BI87"/>
  <c r="F36"/>
  <c i="1" r="BD65"/>
  <c i="13" r="BH87"/>
  <c r="F35"/>
  <c i="1" r="BC65"/>
  <c i="13" r="BG87"/>
  <c r="F34"/>
  <c i="1" r="BB65"/>
  <c i="13" r="BF87"/>
  <c r="J33"/>
  <c i="1" r="AW65"/>
  <c i="13" r="F33"/>
  <c i="1" r="BA65"/>
  <c i="13" r="T87"/>
  <c r="T86"/>
  <c r="T85"/>
  <c r="T84"/>
  <c r="R87"/>
  <c r="R86"/>
  <c r="R85"/>
  <c r="R84"/>
  <c r="P87"/>
  <c r="P86"/>
  <c r="P85"/>
  <c r="P84"/>
  <c i="1" r="AU65"/>
  <c i="13" r="BK87"/>
  <c r="BK86"/>
  <c r="J86"/>
  <c r="BK85"/>
  <c r="J85"/>
  <c r="BK84"/>
  <c r="J84"/>
  <c r="J60"/>
  <c r="J29"/>
  <c i="1" r="AG65"/>
  <c i="13" r="J87"/>
  <c r="BE87"/>
  <c r="J32"/>
  <c i="1" r="AV65"/>
  <c i="13" r="F32"/>
  <c i="1" r="AZ65"/>
  <c i="13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4"/>
  <c r="AX64"/>
  <c i="12" r="BI89"/>
  <c r="BH89"/>
  <c r="BG89"/>
  <c r="BF89"/>
  <c r="T89"/>
  <c r="R89"/>
  <c r="P89"/>
  <c r="BK89"/>
  <c r="J89"/>
  <c r="BE89"/>
  <c r="BI87"/>
  <c r="F36"/>
  <c i="1" r="BD64"/>
  <c i="12" r="BH87"/>
  <c r="F35"/>
  <c i="1" r="BC64"/>
  <c i="12" r="BG87"/>
  <c r="F34"/>
  <c i="1" r="BB64"/>
  <c i="12" r="BF87"/>
  <c r="J33"/>
  <c i="1" r="AW64"/>
  <c i="12" r="F33"/>
  <c i="1" r="BA64"/>
  <c i="12" r="T87"/>
  <c r="T86"/>
  <c r="T85"/>
  <c r="T84"/>
  <c r="R87"/>
  <c r="R86"/>
  <c r="R85"/>
  <c r="R84"/>
  <c r="P87"/>
  <c r="P86"/>
  <c r="P85"/>
  <c r="P84"/>
  <c i="1" r="AU64"/>
  <c i="12" r="BK87"/>
  <c r="BK86"/>
  <c r="J86"/>
  <c r="BK85"/>
  <c r="J85"/>
  <c r="BK84"/>
  <c r="J84"/>
  <c r="J60"/>
  <c r="J29"/>
  <c i="1" r="AG64"/>
  <c i="12" r="J87"/>
  <c r="BE87"/>
  <c r="J32"/>
  <c i="1" r="AV64"/>
  <c i="12" r="F32"/>
  <c i="1" r="AZ64"/>
  <c i="12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3"/>
  <c r="AX63"/>
  <c i="11" r="BI89"/>
  <c r="BH89"/>
  <c r="BG89"/>
  <c r="BF89"/>
  <c r="T89"/>
  <c r="R89"/>
  <c r="P89"/>
  <c r="BK89"/>
  <c r="J89"/>
  <c r="BE89"/>
  <c r="BI87"/>
  <c r="F36"/>
  <c i="1" r="BD63"/>
  <c i="11" r="BH87"/>
  <c r="F35"/>
  <c i="1" r="BC63"/>
  <c i="11" r="BG87"/>
  <c r="F34"/>
  <c i="1" r="BB63"/>
  <c i="11" r="BF87"/>
  <c r="J33"/>
  <c i="1" r="AW63"/>
  <c i="11" r="F33"/>
  <c i="1" r="BA63"/>
  <c i="11" r="T87"/>
  <c r="T86"/>
  <c r="T85"/>
  <c r="T84"/>
  <c r="R87"/>
  <c r="R86"/>
  <c r="R85"/>
  <c r="R84"/>
  <c r="P87"/>
  <c r="P86"/>
  <c r="P85"/>
  <c r="P84"/>
  <c i="1" r="AU63"/>
  <c i="11" r="BK87"/>
  <c r="BK86"/>
  <c r="J86"/>
  <c r="BK85"/>
  <c r="J85"/>
  <c r="BK84"/>
  <c r="J84"/>
  <c r="J60"/>
  <c r="J29"/>
  <c i="1" r="AG63"/>
  <c i="11" r="J87"/>
  <c r="BE87"/>
  <c r="J32"/>
  <c i="1" r="AV63"/>
  <c i="11" r="F32"/>
  <c i="1" r="AZ63"/>
  <c i="11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2"/>
  <c r="AX62"/>
  <c i="10" r="BI89"/>
  <c r="BH89"/>
  <c r="BG89"/>
  <c r="BF89"/>
  <c r="T89"/>
  <c r="R89"/>
  <c r="P89"/>
  <c r="BK89"/>
  <c r="J89"/>
  <c r="BE89"/>
  <c r="BI87"/>
  <c r="F36"/>
  <c i="1" r="BD62"/>
  <c i="10" r="BH87"/>
  <c r="F35"/>
  <c i="1" r="BC62"/>
  <c i="10" r="BG87"/>
  <c r="F34"/>
  <c i="1" r="BB62"/>
  <c i="10" r="BF87"/>
  <c r="J33"/>
  <c i="1" r="AW62"/>
  <c i="10" r="F33"/>
  <c i="1" r="BA62"/>
  <c i="10" r="T87"/>
  <c r="T86"/>
  <c r="T85"/>
  <c r="T84"/>
  <c r="R87"/>
  <c r="R86"/>
  <c r="R85"/>
  <c r="R84"/>
  <c r="P87"/>
  <c r="P86"/>
  <c r="P85"/>
  <c r="P84"/>
  <c i="1" r="AU62"/>
  <c i="10" r="BK87"/>
  <c r="BK86"/>
  <c r="J86"/>
  <c r="BK85"/>
  <c r="J85"/>
  <c r="BK84"/>
  <c r="J84"/>
  <c r="J60"/>
  <c r="J29"/>
  <c i="1" r="AG62"/>
  <c i="10" r="J87"/>
  <c r="BE87"/>
  <c r="J32"/>
  <c i="1" r="AV62"/>
  <c i="10" r="F32"/>
  <c i="1" r="AZ62"/>
  <c i="10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1"/>
  <c r="AX61"/>
  <c i="9" r="BI89"/>
  <c r="BH89"/>
  <c r="BG89"/>
  <c r="BF89"/>
  <c r="T89"/>
  <c r="R89"/>
  <c r="P89"/>
  <c r="BK89"/>
  <c r="J89"/>
  <c r="BE89"/>
  <c r="BI87"/>
  <c r="F36"/>
  <c i="1" r="BD61"/>
  <c i="9" r="BH87"/>
  <c r="F35"/>
  <c i="1" r="BC61"/>
  <c i="9" r="BG87"/>
  <c r="F34"/>
  <c i="1" r="BB61"/>
  <c i="9" r="BF87"/>
  <c r="J33"/>
  <c i="1" r="AW61"/>
  <c i="9" r="F33"/>
  <c i="1" r="BA61"/>
  <c i="9" r="T87"/>
  <c r="T86"/>
  <c r="T85"/>
  <c r="T84"/>
  <c r="R87"/>
  <c r="R86"/>
  <c r="R85"/>
  <c r="R84"/>
  <c r="P87"/>
  <c r="P86"/>
  <c r="P85"/>
  <c r="P84"/>
  <c i="1" r="AU61"/>
  <c i="9" r="BK87"/>
  <c r="BK86"/>
  <c r="J86"/>
  <c r="BK85"/>
  <c r="J85"/>
  <c r="BK84"/>
  <c r="J84"/>
  <c r="J60"/>
  <c r="J29"/>
  <c i="1" r="AG61"/>
  <c i="9" r="J87"/>
  <c r="BE87"/>
  <c r="J32"/>
  <c i="1" r="AV61"/>
  <c i="9" r="F32"/>
  <c i="1" r="AZ61"/>
  <c i="9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0"/>
  <c r="AX60"/>
  <c i="8" r="BI89"/>
  <c r="BH89"/>
  <c r="BG89"/>
  <c r="BF89"/>
  <c r="T89"/>
  <c r="R89"/>
  <c r="P89"/>
  <c r="BK89"/>
  <c r="J89"/>
  <c r="BE89"/>
  <c r="BI87"/>
  <c r="F36"/>
  <c i="1" r="BD60"/>
  <c i="8" r="BH87"/>
  <c r="F35"/>
  <c i="1" r="BC60"/>
  <c i="8" r="BG87"/>
  <c r="F34"/>
  <c i="1" r="BB60"/>
  <c i="8" r="BF87"/>
  <c r="J33"/>
  <c i="1" r="AW60"/>
  <c i="8" r="F33"/>
  <c i="1" r="BA60"/>
  <c i="8" r="T87"/>
  <c r="T86"/>
  <c r="T85"/>
  <c r="T84"/>
  <c r="R87"/>
  <c r="R86"/>
  <c r="R85"/>
  <c r="R84"/>
  <c r="P87"/>
  <c r="P86"/>
  <c r="P85"/>
  <c r="P84"/>
  <c i="1" r="AU60"/>
  <c i="8" r="BK87"/>
  <c r="BK86"/>
  <c r="J86"/>
  <c r="BK85"/>
  <c r="J85"/>
  <c r="BK84"/>
  <c r="J84"/>
  <c r="J60"/>
  <c r="J29"/>
  <c i="1" r="AG60"/>
  <c i="8" r="J87"/>
  <c r="BE87"/>
  <c r="J32"/>
  <c i="1" r="AV60"/>
  <c i="8" r="F32"/>
  <c i="1" r="AZ60"/>
  <c i="8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8"/>
  <c r="AX58"/>
  <c i="7" r="BI93"/>
  <c r="BH93"/>
  <c r="BG93"/>
  <c r="BF93"/>
  <c r="T93"/>
  <c r="T92"/>
  <c r="R93"/>
  <c r="R92"/>
  <c r="P93"/>
  <c r="P92"/>
  <c r="BK93"/>
  <c r="BK92"/>
  <c r="J92"/>
  <c r="J93"/>
  <c r="BE93"/>
  <c r="J63"/>
  <c r="BI90"/>
  <c r="BH90"/>
  <c r="BG90"/>
  <c r="BF90"/>
  <c r="T90"/>
  <c r="R90"/>
  <c r="P90"/>
  <c r="BK90"/>
  <c r="J90"/>
  <c r="BE90"/>
  <c r="BI88"/>
  <c r="F36"/>
  <c i="1" r="BD58"/>
  <c i="7" r="BH88"/>
  <c r="F35"/>
  <c i="1" r="BC58"/>
  <c i="7" r="BG88"/>
  <c r="F34"/>
  <c i="1" r="BB58"/>
  <c i="7" r="BF88"/>
  <c r="J33"/>
  <c i="1" r="AW58"/>
  <c i="7" r="F33"/>
  <c i="1" r="BA58"/>
  <c i="7" r="T88"/>
  <c r="T87"/>
  <c r="T86"/>
  <c r="T85"/>
  <c r="R88"/>
  <c r="R87"/>
  <c r="R86"/>
  <c r="R85"/>
  <c r="P88"/>
  <c r="P87"/>
  <c r="P86"/>
  <c r="P85"/>
  <c i="1" r="AU58"/>
  <c i="7" r="BK88"/>
  <c r="BK87"/>
  <c r="J87"/>
  <c r="BK86"/>
  <c r="J86"/>
  <c r="BK85"/>
  <c r="J85"/>
  <c r="J60"/>
  <c r="J29"/>
  <c i="1" r="AG58"/>
  <c i="7" r="J88"/>
  <c r="BE88"/>
  <c r="J32"/>
  <c i="1" r="AV58"/>
  <c i="7" r="F32"/>
  <c i="1" r="AZ58"/>
  <c i="7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57"/>
  <c r="AX57"/>
  <c i="6" r="BI89"/>
  <c r="BH89"/>
  <c r="BG89"/>
  <c r="BF89"/>
  <c r="T89"/>
  <c r="R89"/>
  <c r="P89"/>
  <c r="BK89"/>
  <c r="J89"/>
  <c r="BE89"/>
  <c r="BI87"/>
  <c r="F36"/>
  <c i="1" r="BD57"/>
  <c i="6" r="BH87"/>
  <c r="F35"/>
  <c i="1" r="BC57"/>
  <c i="6" r="BG87"/>
  <c r="F34"/>
  <c i="1" r="BB57"/>
  <c i="6" r="BF87"/>
  <c r="J33"/>
  <c i="1" r="AW57"/>
  <c i="6" r="F33"/>
  <c i="1" r="BA57"/>
  <c i="6" r="T87"/>
  <c r="T86"/>
  <c r="T85"/>
  <c r="T84"/>
  <c r="R87"/>
  <c r="R86"/>
  <c r="R85"/>
  <c r="R84"/>
  <c r="P87"/>
  <c r="P86"/>
  <c r="P85"/>
  <c r="P84"/>
  <c i="1" r="AU57"/>
  <c i="6" r="BK87"/>
  <c r="BK86"/>
  <c r="J86"/>
  <c r="BK85"/>
  <c r="J85"/>
  <c r="BK84"/>
  <c r="J84"/>
  <c r="J60"/>
  <c r="J29"/>
  <c i="1" r="AG57"/>
  <c i="6" r="J87"/>
  <c r="BE87"/>
  <c r="J32"/>
  <c i="1" r="AV57"/>
  <c i="6" r="F32"/>
  <c i="1" r="AZ57"/>
  <c i="6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6"/>
  <c r="AX56"/>
  <c i="5" r="BI89"/>
  <c r="BH89"/>
  <c r="BG89"/>
  <c r="BF89"/>
  <c r="T89"/>
  <c r="R89"/>
  <c r="P89"/>
  <c r="BK89"/>
  <c r="J89"/>
  <c r="BE89"/>
  <c r="BI87"/>
  <c r="F36"/>
  <c i="1" r="BD56"/>
  <c i="5" r="BH87"/>
  <c r="F35"/>
  <c i="1" r="BC56"/>
  <c i="5" r="BG87"/>
  <c r="F34"/>
  <c i="1" r="BB56"/>
  <c i="5" r="BF87"/>
  <c r="J33"/>
  <c i="1" r="AW56"/>
  <c i="5" r="F33"/>
  <c i="1" r="BA56"/>
  <c i="5" r="T87"/>
  <c r="T86"/>
  <c r="T85"/>
  <c r="T84"/>
  <c r="R87"/>
  <c r="R86"/>
  <c r="R85"/>
  <c r="R84"/>
  <c r="P87"/>
  <c r="P86"/>
  <c r="P85"/>
  <c r="P84"/>
  <c i="1" r="AU56"/>
  <c i="5" r="BK87"/>
  <c r="BK86"/>
  <c r="J86"/>
  <c r="BK85"/>
  <c r="J85"/>
  <c r="BK84"/>
  <c r="J84"/>
  <c r="J60"/>
  <c r="J29"/>
  <c i="1" r="AG56"/>
  <c i="5" r="J87"/>
  <c r="BE87"/>
  <c r="J32"/>
  <c i="1" r="AV56"/>
  <c i="5" r="F32"/>
  <c i="1" r="AZ56"/>
  <c i="5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5"/>
  <c r="AX55"/>
  <c i="4" r="BI89"/>
  <c r="BH89"/>
  <c r="BG89"/>
  <c r="BF89"/>
  <c r="T89"/>
  <c r="R89"/>
  <c r="P89"/>
  <c r="BK89"/>
  <c r="J89"/>
  <c r="BE89"/>
  <c r="BI87"/>
  <c r="F36"/>
  <c i="1" r="BD55"/>
  <c i="4" r="BH87"/>
  <c r="F35"/>
  <c i="1" r="BC55"/>
  <c i="4" r="BG87"/>
  <c r="F34"/>
  <c i="1" r="BB55"/>
  <c i="4" r="BF87"/>
  <c r="J33"/>
  <c i="1" r="AW55"/>
  <c i="4" r="F33"/>
  <c i="1" r="BA55"/>
  <c i="4" r="T87"/>
  <c r="T86"/>
  <c r="T85"/>
  <c r="T84"/>
  <c r="R87"/>
  <c r="R86"/>
  <c r="R85"/>
  <c r="R84"/>
  <c r="P87"/>
  <c r="P86"/>
  <c r="P85"/>
  <c r="P84"/>
  <c i="1" r="AU55"/>
  <c i="4" r="BK87"/>
  <c r="BK86"/>
  <c r="J86"/>
  <c r="BK85"/>
  <c r="J85"/>
  <c r="BK84"/>
  <c r="J84"/>
  <c r="J60"/>
  <c r="J29"/>
  <c i="1" r="AG55"/>
  <c i="4" r="J87"/>
  <c r="BE87"/>
  <c r="J32"/>
  <c i="1" r="AV55"/>
  <c i="4" r="F32"/>
  <c i="1" r="AZ55"/>
  <c i="4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4"/>
  <c r="AX54"/>
  <c i="3" r="BI89"/>
  <c r="BH89"/>
  <c r="BG89"/>
  <c r="BF89"/>
  <c r="T89"/>
  <c r="R89"/>
  <c r="P89"/>
  <c r="BK89"/>
  <c r="J89"/>
  <c r="BE89"/>
  <c r="BI87"/>
  <c r="F36"/>
  <c i="1" r="BD54"/>
  <c i="3" r="BH87"/>
  <c r="F35"/>
  <c i="1" r="BC54"/>
  <c i="3" r="BG87"/>
  <c r="F34"/>
  <c i="1" r="BB54"/>
  <c i="3" r="BF87"/>
  <c r="J33"/>
  <c i="1" r="AW54"/>
  <c i="3" r="F33"/>
  <c i="1" r="BA54"/>
  <c i="3" r="T87"/>
  <c r="T86"/>
  <c r="T85"/>
  <c r="T84"/>
  <c r="R87"/>
  <c r="R86"/>
  <c r="R85"/>
  <c r="R84"/>
  <c r="P87"/>
  <c r="P86"/>
  <c r="P85"/>
  <c r="P84"/>
  <c i="1" r="AU54"/>
  <c i="3" r="BK87"/>
  <c r="BK86"/>
  <c r="J86"/>
  <c r="BK85"/>
  <c r="J85"/>
  <c r="BK84"/>
  <c r="J84"/>
  <c r="J60"/>
  <c r="J29"/>
  <c i="1" r="AG54"/>
  <c i="3" r="J87"/>
  <c r="BE87"/>
  <c r="J32"/>
  <c i="1" r="AV54"/>
  <c i="3" r="F32"/>
  <c i="1" r="AZ54"/>
  <c i="3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3"/>
  <c r="AX53"/>
  <c i="2"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BD86"/>
  <c r="BC86"/>
  <c r="BB86"/>
  <c r="BA86"/>
  <c r="AZ86"/>
  <c r="AY86"/>
  <c r="AX86"/>
  <c r="AW86"/>
  <c r="AV86"/>
  <c r="AU86"/>
  <c r="AT86"/>
  <c r="AS86"/>
  <c r="AG86"/>
  <c r="BD80"/>
  <c r="BC80"/>
  <c r="BB80"/>
  <c r="BA80"/>
  <c r="AZ80"/>
  <c r="AY80"/>
  <c r="AX80"/>
  <c r="AW80"/>
  <c r="AV80"/>
  <c r="AU80"/>
  <c r="AT80"/>
  <c r="AS80"/>
  <c r="AG80"/>
  <c r="BD75"/>
  <c r="BC75"/>
  <c r="BB75"/>
  <c r="BA75"/>
  <c r="AZ75"/>
  <c r="AY75"/>
  <c r="AX75"/>
  <c r="AW75"/>
  <c r="AV75"/>
  <c r="AU75"/>
  <c r="AT75"/>
  <c r="AS75"/>
  <c r="AG75"/>
  <c r="BD68"/>
  <c r="BC68"/>
  <c r="BB68"/>
  <c r="BA68"/>
  <c r="AZ68"/>
  <c r="AY68"/>
  <c r="AX68"/>
  <c r="AW68"/>
  <c r="AV68"/>
  <c r="AU68"/>
  <c r="AT68"/>
  <c r="AS68"/>
  <c r="AG68"/>
  <c r="BD59"/>
  <c r="BC59"/>
  <c r="BB59"/>
  <c r="BA59"/>
  <c r="AZ59"/>
  <c r="AY59"/>
  <c r="AX59"/>
  <c r="AW59"/>
  <c r="AV59"/>
  <c r="AU59"/>
  <c r="AT59"/>
  <c r="AS59"/>
  <c r="AG59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94"/>
  <c r="AN94"/>
  <c r="AT93"/>
  <c r="AN93"/>
  <c r="AT92"/>
  <c r="AN92"/>
  <c r="AT91"/>
  <c r="AN91"/>
  <c r="AT90"/>
  <c r="AN90"/>
  <c r="AT89"/>
  <c r="AN89"/>
  <c r="AT88"/>
  <c r="AN88"/>
  <c r="AT87"/>
  <c r="AN87"/>
  <c r="AN86"/>
  <c r="AT85"/>
  <c r="AN85"/>
  <c r="AT84"/>
  <c r="AN84"/>
  <c r="AT83"/>
  <c r="AN83"/>
  <c r="AT82"/>
  <c r="AN82"/>
  <c r="AT81"/>
  <c r="AN81"/>
  <c r="AN80"/>
  <c r="AT79"/>
  <c r="AN79"/>
  <c r="AT78"/>
  <c r="AN78"/>
  <c r="AT77"/>
  <c r="AN77"/>
  <c r="AT76"/>
  <c r="AN76"/>
  <c r="AN75"/>
  <c r="AT74"/>
  <c r="AN74"/>
  <c r="AT73"/>
  <c r="AN73"/>
  <c r="AT72"/>
  <c r="AN72"/>
  <c r="AT71"/>
  <c r="AN71"/>
  <c r="AT70"/>
  <c r="AN70"/>
  <c r="AT69"/>
  <c r="AN69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N59"/>
  <c r="AT58"/>
  <c r="AN58"/>
  <c r="AT57"/>
  <c r="AN57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<sst xmlns="http://schemas.openxmlformats.org/spreadsheetml/2006/main">
  <si>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</si>
  <si>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</si>
  <si>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</si>
  <si>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</si>
  <si>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</si>
  <si>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</si>
  <si>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</si>
  <si>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{2246484f-0a25-4148-9536-3796c19e6d08}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</si>
  <si>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</si>
  <si>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</si>
  <si>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</si>
  <si>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</si>
  <si>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</si>
  <si>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</si>
  <si>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</si>
  <si>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</si>
  <si>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65418064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</si>
  <si>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</si>
  <si>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</si>
  <si>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Úklid stanic v obvodu ST Strakonice</t>
  </si>
  <si>
    <t>KSO:</t>
  </si>
  <si>
    <t>824</t>
  </si>
  <si>
    <t>CC-CZ:</t>
  </si>
  <si>
    <t>212</t>
  </si>
  <si>
    <t>Místo:</t>
  </si>
  <si>
    <t>Obvod ST Strakonice</t>
  </si>
  <si>
    <t>Datum:</t>
  </si>
  <si>
    <t>13.3.2018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</si>
  <si>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</si>
  <si>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</si>
  <si>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</si>
  <si>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</si>
  <si>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</si>
  <si>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</si>
  <si>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</si>
  <si>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</si>
  <si>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</si>
  <si>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</si>
  <si>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</si>
  <si>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</si>
  <si>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</si>
  <si>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</si>
  <si>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</si>
  <si>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</si>
  <si>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</si>
  <si>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</si>
  <si>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</si>
  <si>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</si>
  <si>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</si>
  <si>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</si>
  <si>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</si>
  <si>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</si>
  <si>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</si>
  <si>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</si>
  <si>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</si>
  <si>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</si>
  <si>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</si>
  <si>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</si>
  <si>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</si>
  <si>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</si>
  <si>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</si>
  <si>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</si>
  <si>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</si>
  <si>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</si>
  <si>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</si>
  <si>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</si>
  <si>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</si>
  <si>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</si>
  <si>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</si>
  <si>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</si>
  <si>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</si>
  <si>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</si>
  <si>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</si>
  <si>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</si>
  <si>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</si>
  <si>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</si>
  <si>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</si>
  <si>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</si>
  <si>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</si>
  <si>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</si>
  <si>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Obvod TO Písek</t>
  </si>
  <si>
    <t>STA</t>
  </si>
  <si>
    <t>1</t>
  </si>
  <si>
    <t>{d0e1f23d-25b6-4513-af60-6bd3f452e724}</t>
  </si>
  <si>
    <t>2</t>
  </si>
  <si>
    <t>/</t>
  </si>
  <si>
    <t>SO 1.1</t>
  </si>
  <si>
    <t>žst. Putim</t>
  </si>
  <si>
    <t>Soupis</t>
  </si>
  <si>
    <t>{ab8ff475-6547-46f6-8a51-590b809a366d}</t>
  </si>
  <si>
    <t>SO 1.2</t>
  </si>
  <si>
    <t>žst. Čížová</t>
  </si>
  <si>
    <t>{56b49767-3b55-4601-bc4d-8913a7ba03c5}</t>
  </si>
  <si>
    <t>SO 1.3</t>
  </si>
  <si>
    <t>žst. Vráž u Písku</t>
  </si>
  <si>
    <t>{86a4e2bb-ded3-49e8-add0-7aed733e0810}</t>
  </si>
  <si>
    <t>SO 1.4</t>
  </si>
  <si>
    <t>žst. Čimelice</t>
  </si>
  <si>
    <t>{1a486db4-3d2f-45a7-bff7-0dfdb9549139}</t>
  </si>
  <si>
    <t>SO 1.5</t>
  </si>
  <si>
    <t>žst. Mirovice</t>
  </si>
  <si>
    <t>{0cc9f169-e904-4a33-a8e1-b4da939b3afd}</t>
  </si>
  <si>
    <t>SO 1.6</t>
  </si>
  <si>
    <t>žst. Březnice</t>
  </si>
  <si>
    <t>{8cadb5be-fdc3-4c96-9785-b709e80068f5}</t>
  </si>
  <si>
    <t>SO 2</t>
  </si>
  <si>
    <t>Obvod TO Milevsko</t>
  </si>
  <si>
    <t>{0e67a4d0-7a29-47bb-b2a0-fc99b0ca0218}</t>
  </si>
  <si>
    <t>SO 2.1</t>
  </si>
  <si>
    <t>žst. Písek Město</t>
  </si>
  <si>
    <t>{bcf700db-6822-4a51-9dd0-fd8d20beb623}</t>
  </si>
  <si>
    <t>SO 2.2</t>
  </si>
  <si>
    <t>žst. Záhoří</t>
  </si>
  <si>
    <t>{b728c81e-a6c6-484a-bcb1-2b2f2b8adaaf}</t>
  </si>
  <si>
    <t>SO 2.3</t>
  </si>
  <si>
    <t>žst. Vlastec</t>
  </si>
  <si>
    <t>{eddb94b5-f694-4233-81fa-979ca75a3b76}</t>
  </si>
  <si>
    <t>SO 2.4</t>
  </si>
  <si>
    <t>žst. Červená nad Vltavou</t>
  </si>
  <si>
    <t>{87cb3f15-f592-4ca9-9c8b-d5e404b4083c}</t>
  </si>
  <si>
    <t>SO 2.5</t>
  </si>
  <si>
    <t>žst. Branice</t>
  </si>
  <si>
    <t>{53277368-e9c0-4e7f-8030-77da78af6d0d}</t>
  </si>
  <si>
    <t>SO 2.6</t>
  </si>
  <si>
    <t>nákl. zast. Sepekov</t>
  </si>
  <si>
    <t>{f004ea3d-46e0-475b-b7c9-e066d48b7687}</t>
  </si>
  <si>
    <t>SO 2.7</t>
  </si>
  <si>
    <t>žst. Božejovice</t>
  </si>
  <si>
    <t>{86725df3-ccdb-48a7-84cf-c467fba6e7a8}</t>
  </si>
  <si>
    <t>SO 2.8</t>
  </si>
  <si>
    <t>žst. Bálkova Lhota</t>
  </si>
  <si>
    <t>{09de3414-5ac7-479e-b052-95200cfbd034}</t>
  </si>
  <si>
    <t>SO 3</t>
  </si>
  <si>
    <t>Obvod TO Blatná</t>
  </si>
  <si>
    <t>{6aa55092-1d52-45d3-b7e4-9cce9d02bf8f}</t>
  </si>
  <si>
    <t>SO 3.1</t>
  </si>
  <si>
    <t>zast. Radomyšl</t>
  </si>
  <si>
    <t>{356d61d1-0bf0-4591-8120-5e026c3cd80b}</t>
  </si>
  <si>
    <t>SO 3.2</t>
  </si>
  <si>
    <t>nákl. zast. Radomyšl</t>
  </si>
  <si>
    <t>{0965a8d3-9116-4255-a480-5db49a0232d1}</t>
  </si>
  <si>
    <t>SO 3.3</t>
  </si>
  <si>
    <t>zast. Sedlice</t>
  </si>
  <si>
    <t>{8488c90e-bbce-45b4-9947-9a821fb4079f}</t>
  </si>
  <si>
    <t>SO 3.4</t>
  </si>
  <si>
    <t>žst. Bělčice</t>
  </si>
  <si>
    <t>{13af4968-e78d-4f22-a159-cea749958316}</t>
  </si>
  <si>
    <t>SO 3.5</t>
  </si>
  <si>
    <t>nákl. zast. Lnáře</t>
  </si>
  <si>
    <t>{da0f9044-6e23-47ca-9313-005940133b80}</t>
  </si>
  <si>
    <t>SO 3.6</t>
  </si>
  <si>
    <t>nákl. zast. Kasejovice</t>
  </si>
  <si>
    <t>{07c434f6-3f19-4031-b10c-bf90eb70a951}</t>
  </si>
  <si>
    <t>SO 4</t>
  </si>
  <si>
    <t>Obvod TO Prachatice</t>
  </si>
  <si>
    <t>{4ee10d52-f93c-49ba-a257-a1b2f9979c6b}</t>
  </si>
  <si>
    <t>SO 4.1</t>
  </si>
  <si>
    <t>žst. Vodňany</t>
  </si>
  <si>
    <t>{149f5936-792d-4591-a857-008cde3a97c1}</t>
  </si>
  <si>
    <t>SO 4.2</t>
  </si>
  <si>
    <t>žst. Černý Kříž</t>
  </si>
  <si>
    <t>{40c565a6-b295-45ea-8989-360ae2657cf3}</t>
  </si>
  <si>
    <t>SO 4.3</t>
  </si>
  <si>
    <t>nákl. zast. Stožec</t>
  </si>
  <si>
    <t>{1668bc83-9035-499b-9f02-2413ebc34fc3}</t>
  </si>
  <si>
    <t>SO 4.4</t>
  </si>
  <si>
    <t>zast. Nové Údolí</t>
  </si>
  <si>
    <t>{43a5de1f-06cf-4de7-859f-d1ab131b63c5}</t>
  </si>
  <si>
    <t>SO 5</t>
  </si>
  <si>
    <t>Obvod TO Vimperk</t>
  </si>
  <si>
    <t>{a29c5ab6-5c69-46f1-a60f-c065a9e5defa}</t>
  </si>
  <si>
    <t>SO 5.1</t>
  </si>
  <si>
    <t>žst. Volyně</t>
  </si>
  <si>
    <t>{8825d9ef-9c44-431b-9361-54ac34947687}</t>
  </si>
  <si>
    <t>SO 5.2</t>
  </si>
  <si>
    <t>žst. Čkyně</t>
  </si>
  <si>
    <t>{efb41d7c-1ee5-4063-a0a2-04ce791c27cc}</t>
  </si>
  <si>
    <t>SO 5.3</t>
  </si>
  <si>
    <t>zast. Bohumilice v Čechách</t>
  </si>
  <si>
    <t>{d365ff6e-98e9-4d02-87a5-8d1f65f9ff44}</t>
  </si>
  <si>
    <t>SO 5.4</t>
  </si>
  <si>
    <t>žst. Lenora</t>
  </si>
  <si>
    <t>{4a941ca7-f0d7-4d84-babd-974e4436faa3}</t>
  </si>
  <si>
    <t>SO 5.5</t>
  </si>
  <si>
    <t>zast. Soumarský most</t>
  </si>
  <si>
    <t>{3e6229e8-ced7-4c67-954d-9cb60f915531}</t>
  </si>
  <si>
    <t>SO 6</t>
  </si>
  <si>
    <t>Obvod TO Český Krumlov</t>
  </si>
  <si>
    <t>{cf0ade6f-27f3-407d-bc7f-32c2df41c97c}</t>
  </si>
  <si>
    <t>SO 6.1</t>
  </si>
  <si>
    <t>žst. Boršov nad Vltavou</t>
  </si>
  <si>
    <t>{9cc29c0b-e2e8-46c2-a42f-5f4947d897d5}</t>
  </si>
  <si>
    <t>SO 6.2</t>
  </si>
  <si>
    <t>žst. Křemže</t>
  </si>
  <si>
    <t>{2003e3d4-1eb8-4452-886d-49e3579b4cfb}</t>
  </si>
  <si>
    <t>SO 6.3</t>
  </si>
  <si>
    <t>žst. Zlatá Koruna</t>
  </si>
  <si>
    <t>{544ca364-cb71-4bb8-8007-c9ed438c6484}</t>
  </si>
  <si>
    <t>SO 6.4</t>
  </si>
  <si>
    <t>žst. Český Krumlov</t>
  </si>
  <si>
    <t>{c65ca043-cc08-4ae8-ab84-ef2a25b9c115}</t>
  </si>
  <si>
    <t>SO 6.5</t>
  </si>
  <si>
    <t>žst. Hořice na Šumavě</t>
  </si>
  <si>
    <t>{34ee09b7-43ab-46bd-880a-1c0bafed2a50}</t>
  </si>
  <si>
    <t>SO 6.6</t>
  </si>
  <si>
    <t>žst. Černá v Pošumaví</t>
  </si>
  <si>
    <t>{dd66e114-b471-430f-9a07-2b812f20ff3c}</t>
  </si>
  <si>
    <t>SO 6.7</t>
  </si>
  <si>
    <t>žst. Horní Planá</t>
  </si>
  <si>
    <t>{6e8ea1bf-12b1-4adc-9de1-b4d9e0e5afb2}</t>
  </si>
  <si>
    <t>SO 6.8</t>
  </si>
  <si>
    <t>nákl. zast. Nová Pec</t>
  </si>
  <si>
    <t>{4dc5cc83-779a-49e9-989c-cde73193a013}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</si>
  <si>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</si>
  <si>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</si>
  <si>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</si>
  <si>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</si>
  <si>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</si>
  <si>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</si>
  <si>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</si>
  <si>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1 - Obvod TO Písek</t>
  </si>
  <si>
    <t>Soupis:</t>
  </si>
  <si>
    <t>SO 1.1 - žst. Putim</t>
  </si>
  <si>
    <t>Putim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</si>
  <si>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</si>
  <si>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</si>
  <si>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</si>
  <si>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</si>
  <si>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</si>
  <si>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</si>
  <si>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</si>
  <si>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</si>
  <si>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</si>
  <si>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</si>
  <si>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</si>
  <si>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</si>
  <si>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</si>
  <si>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</si>
  <si>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</si>
  <si>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</si>
  <si>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</si>
  <si>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</si>
  <si>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</si>
  <si>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</si>
  <si>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</si>
  <si>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</si>
  <si>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</si>
  <si>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</si>
  <si>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</si>
  <si>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</si>
  <si>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</si>
  <si>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5916005040</t>
  </si>
  <si>
    <t>Úklid veřejných prostor v prostoru nástupiště odpadků v kolejišti. Poznámka: 1. V cenách jsou započteny náklady na úklid od nečistot a odpadků a naložení odpadu na dopravní prostředek.2. V cenách nejsou obsaženy náklady na odklízení sněhu a ledu, dopravu a skládkovné.</t>
  </si>
  <si>
    <t>hod</t>
  </si>
  <si>
    <t>Sborník UOŽI 01 2017</t>
  </si>
  <si>
    <t>4</t>
  </si>
  <si>
    <t>-349910580</t>
  </si>
  <si>
    <t>P</t>
  </si>
  <si>
    <t>Poznámka k položce:
1 hod 1x týdně pondělí celý rok</t>
  </si>
  <si>
    <t>5916005050</t>
  </si>
  <si>
    <t>Úklid veřejných prostor v prostoru nástupiště vyprázdnění odpadkových košů. Poznámka: 1. V cenách jsou započteny náklady na úklid od nečistot a odpadků a naložení odpadu na dopravní prostředek.2. V cenách nejsou obsaženy náklady na odklízení sněhu a ledu, dopravu a skládkovné.</t>
  </si>
  <si>
    <t>kus</t>
  </si>
  <si>
    <t>-1764493387</t>
  </si>
  <si>
    <t>Poznámka k položce:
1 ks 1x týdně pondělí celý rok</t>
  </si>
  <si>
    <t>SO 1.2 - žst. Čížová</t>
  </si>
  <si>
    <t>Čížová</t>
  </si>
  <si>
    <t>SO 1.3 - žst. Vráž u Písku</t>
  </si>
  <si>
    <t>Vráž u Písku</t>
  </si>
  <si>
    <t>SO 1.4 - žst. Čimelice</t>
  </si>
  <si>
    <t>Čimelice</t>
  </si>
  <si>
    <t>Poznámka k položce:
5 ks 1x týdně pondělí celý rok</t>
  </si>
  <si>
    <t>SO 1.5 - žst. Mirovice</t>
  </si>
  <si>
    <t>Mirovice</t>
  </si>
  <si>
    <t>SO 1.6 - žst. Březnice</t>
  </si>
  <si>
    <t>Březnice</t>
  </si>
  <si>
    <t>VRN - Vedlejší rozpočtové náklady</t>
  </si>
  <si>
    <t>Poznámka k položce:
2 hod 1x týdně pondělí celý rok</t>
  </si>
  <si>
    <t>Poznámka k položce:
2 ks 1x týdně pondělí celý rok</t>
  </si>
  <si>
    <t>VRN</t>
  </si>
  <si>
    <t>Vedlejší rozpočtové náklady</t>
  </si>
  <si>
    <t>3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</si>
  <si>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</si>
  <si>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kus stroje.</t>
  </si>
  <si>
    <t>-635551333</t>
  </si>
  <si>
    <t>Poznámka k položce:
Navýšení (doprava do 50 km je již v ceně položek) pro celý obvod TO Písek 1x týdně po celý rok</t>
  </si>
  <si>
    <t>SO 2 - Obvod TO Milevsko</t>
  </si>
  <si>
    <t>SO 2.1 - žst. Písek Město</t>
  </si>
  <si>
    <t>Písek Město</t>
  </si>
  <si>
    <t>SO 2.2 - žst. Záhoří</t>
  </si>
  <si>
    <t>Záhoří</t>
  </si>
  <si>
    <t>SO 2.3 - žst. Vlastec</t>
  </si>
  <si>
    <t>Vlastec</t>
  </si>
  <si>
    <t>SO 2.4 - žst. Červená nad Vltavou</t>
  </si>
  <si>
    <t>Červená nad Vltavou</t>
  </si>
  <si>
    <t>SO 2.5 - žst. Branice</t>
  </si>
  <si>
    <t>Branice</t>
  </si>
  <si>
    <t>SO 2.6 - nákl. zast. Sepekov</t>
  </si>
  <si>
    <t>Sepekov</t>
  </si>
  <si>
    <t>SO 2.7 - žst. Božejovice</t>
  </si>
  <si>
    <t>Božejovice</t>
  </si>
  <si>
    <t>SO 2.8 - žst. Bálkova Lhota</t>
  </si>
  <si>
    <t xml:space="preserve"> Bálkova Lhota</t>
  </si>
  <si>
    <t>Poznámka k položce:
Navýšení (doprava do 50 km je již v ceně položek) pro celý obvod TO Milevsko 1x týdně po celý rok</t>
  </si>
  <si>
    <t>SO 3 - Obvod TO Blatná</t>
  </si>
  <si>
    <t>SO 3.1 - zast. Radomyšl</t>
  </si>
  <si>
    <t>Radomyšl</t>
  </si>
  <si>
    <t>SO 3.2 - nákl. zast. Radomyšl</t>
  </si>
  <si>
    <t>SO 3.3 - zast. Sedlice</t>
  </si>
  <si>
    <t>Sedlice</t>
  </si>
  <si>
    <t>SO 3.4 - žst. Bělčice</t>
  </si>
  <si>
    <t>Bělčice</t>
  </si>
  <si>
    <t>SO 3.5 - nákl. zast. Lnáře</t>
  </si>
  <si>
    <t>Lnáře</t>
  </si>
  <si>
    <t>SO 3.6 - nákl. zast. Kasejovice</t>
  </si>
  <si>
    <t>Kasejovice</t>
  </si>
  <si>
    <t>Poznámka k položce:
Navýšení (doprava do 50 km je již v ceně položek) pro celý obvod TO Blatná 1x týdně po celý rok</t>
  </si>
  <si>
    <t>SO 4 - Obvod TO Prachatice</t>
  </si>
  <si>
    <t>SO 4.1 - žst. Vodňany</t>
  </si>
  <si>
    <t>Vodňany</t>
  </si>
  <si>
    <t>Poznámka k položce:
3 ks 1x týdně pondělí celý rok</t>
  </si>
  <si>
    <t>SO 4.2 - žst. Černý Kříž</t>
  </si>
  <si>
    <t>Černý Kříž</t>
  </si>
  <si>
    <t>Poznámka k položce:
1 hod 1x týdně pondělí celý rok (52 hod)
navíc od 1. 5. 2018 do 30. 9. 2018 plus 1 hod 1x týdně pátek (22 hod)</t>
  </si>
  <si>
    <t>Poznámka k položce:
2 ks 1x týdně pondělí celý rok (104 x)
navíc od 1. 5. 2018 do 30. 9. 2018 plus 2 ks 1x týdně pátek (44 x)</t>
  </si>
  <si>
    <t>SO 4.3 - nákl. zast. Stožec</t>
  </si>
  <si>
    <t>Stožec</t>
  </si>
  <si>
    <t>SO 4.4 - zast. Nové Údolí</t>
  </si>
  <si>
    <t>Nové Údolí</t>
  </si>
  <si>
    <t>Poznámka k položce:
3 ks 1x týdně pondělí celý rok (156 x)
navíc od 1. 5. 2018 do 30. 9. 2018 plus 3 ks 1x týdně pátek (66 x)</t>
  </si>
  <si>
    <t>-516909340</t>
  </si>
  <si>
    <t>Poznámka k položce:
Navýšení (doprava do 50 km je již v ceně položek) pro celý obvod TO Prachatice
1x týdně po celý rok (52 x)
navíc od 1. 5. 2018 do 30. 9. 2018 plus 1x týdně pátek (22 x)</t>
  </si>
  <si>
    <t>SO 5 - Obvod TO Vimperk</t>
  </si>
  <si>
    <t>SO 5.1 - žst. Volyně</t>
  </si>
  <si>
    <t>Volyně</t>
  </si>
  <si>
    <t>SO 5.2 - žst. Čkyně</t>
  </si>
  <si>
    <t>Čkyně</t>
  </si>
  <si>
    <t>SO 5.3 - zast. Bohumilice v Čechách</t>
  </si>
  <si>
    <t>Bohumilice v Čechách</t>
  </si>
  <si>
    <t>SO 5.4 - žst. Lenora</t>
  </si>
  <si>
    <t>Lenora</t>
  </si>
  <si>
    <t>Poznámka k položce:
1 ks 1x týdně pondělí celý rok (52 x)
navíc od 1. 5. 2018 do 30. 9. 2018 plus 1 ks 1x týdně pátek (22 x)</t>
  </si>
  <si>
    <t>SO 5.5 - zast. Soumarský most</t>
  </si>
  <si>
    <t>Soumarský most</t>
  </si>
  <si>
    <t>465452082</t>
  </si>
  <si>
    <t>Poznámka k položce:
Navýšení (doprava do 50 km je již v ceně položek) pro celý obvod TO Vimperk
1x týdně po celý rok (52 x)
navíc od 1. 5. 2018 do 30. 9. 2018 plus 1x týdně pátek (22 x)</t>
  </si>
  <si>
    <t>SO 6 - Obvod TO Český Krumlov</t>
  </si>
  <si>
    <t>SO 6.1 - žst. Boršov nad Vltavou</t>
  </si>
  <si>
    <t xml:space="preserve"> Boršov nad Vltavou</t>
  </si>
  <si>
    <t>SO 6.2 - žst. Křemže</t>
  </si>
  <si>
    <t>Křemže</t>
  </si>
  <si>
    <t>Poznámka k položce:
4 ks 1x týdně pondělí celý rok (208 x)
navíc od 1. 5. 2018 do 30. 9. 2018 plus 4 ks 1x týdně pátek (88 x)</t>
  </si>
  <si>
    <t>SO 6.3 - žst. Zlatá Koruna</t>
  </si>
  <si>
    <t>Zlatá Koruna</t>
  </si>
  <si>
    <t>SO 6.4 - žst. Český Krumlov</t>
  </si>
  <si>
    <t>Český Krumlov</t>
  </si>
  <si>
    <t>SO 6.5 - žst. Hořice na Šumavě</t>
  </si>
  <si>
    <t>Hořice na Šumavě</t>
  </si>
  <si>
    <t>SO 6.6 - žst. Černá v Pošumaví</t>
  </si>
  <si>
    <t>Černá v Pošumaví</t>
  </si>
  <si>
    <t>SO 6.7 - žst. Horní Planá</t>
  </si>
  <si>
    <t>Horní Planá</t>
  </si>
  <si>
    <t>SO 6.8 - nákl. zast. Nová Pec</t>
  </si>
  <si>
    <t>Nová Pec</t>
  </si>
  <si>
    <t>-2028956082</t>
  </si>
  <si>
    <t>Poznámka k položce:
Navýšení (doprava do 50 km je již v ceně položek) pro celý obvod TO Český Krumlov
1x týdně po celý rok (52 x)
navíc od 1. 5. 2018 do 30. 9. 2018 plus 1x týdně pátek (22 x)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</si>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</sst>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styles" Target="styles.xml" /><Relationship Id="rId41" Type="http://schemas.openxmlformats.org/officeDocument/2006/relationships/theme" Target="theme/theme1.xml" /><Relationship Id="rId42" Type="http://schemas.openxmlformats.org/officeDocument/2006/relationships/calcChain" Target="calcChain.xml" /><Relationship Id="rId4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23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24</v>
      </c>
      <c r="E8" s="26"/>
      <c r="F8" s="26"/>
      <c r="G8" s="26"/>
      <c r="H8" s="26"/>
      <c r="I8" s="26"/>
      <c r="J8" s="26"/>
      <c r="K8" s="32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26</v>
      </c>
      <c r="AL8" s="26"/>
      <c r="AM8" s="26"/>
      <c r="AN8" s="38" t="s">
        <v>27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29</v>
      </c>
      <c r="AL10" s="26"/>
      <c r="AM10" s="26"/>
      <c r="AN10" s="32" t="s">
        <v>30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31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32</v>
      </c>
      <c r="AL11" s="26"/>
      <c r="AM11" s="26"/>
      <c r="AN11" s="32" t="s">
        <v>33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29</v>
      </c>
      <c r="AL13" s="26"/>
      <c r="AM13" s="26"/>
      <c r="AN13" s="39" t="s">
        <v>35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35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32</v>
      </c>
      <c r="AL14" s="26"/>
      <c r="AM14" s="26"/>
      <c r="AN14" s="39" t="s">
        <v>35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29</v>
      </c>
      <c r="AL16" s="26"/>
      <c r="AM16" s="26"/>
      <c r="AN16" s="32" t="s">
        <v>37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38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32</v>
      </c>
      <c r="AL17" s="26"/>
      <c r="AM17" s="26"/>
      <c r="AN17" s="32" t="s">
        <v>37</v>
      </c>
      <c r="AO17" s="26"/>
      <c r="AP17" s="26"/>
      <c r="AQ17" s="28"/>
      <c r="BE17" s="36"/>
      <c r="BS17" s="21" t="s">
        <v>39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37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41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42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43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44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45</v>
      </c>
      <c r="E26" s="51"/>
      <c r="F26" s="52" t="s">
        <v>46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47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48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49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50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51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52</v>
      </c>
      <c r="U32" s="58"/>
      <c r="V32" s="58"/>
      <c r="W32" s="58"/>
      <c r="X32" s="60" t="s">
        <v>53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54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65418064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Úklid stanic v obvodu ST Strakonice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24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>Obvod ST Strakonice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26</v>
      </c>
      <c r="AJ44" s="71"/>
      <c r="AK44" s="71"/>
      <c r="AL44" s="71"/>
      <c r="AM44" s="82" t="str">
        <f>IF(AN8= "","",AN8)</f>
        <v>13.3.2018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28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 xml:space="preserve">Správa železniční dopravní cesty, s. o., OŘ Plzeň 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36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55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34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56</v>
      </c>
      <c r="D49" s="94"/>
      <c r="E49" s="94"/>
      <c r="F49" s="94"/>
      <c r="G49" s="94"/>
      <c r="H49" s="95"/>
      <c r="I49" s="96" t="s">
        <v>57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58</v>
      </c>
      <c r="AH49" s="94"/>
      <c r="AI49" s="94"/>
      <c r="AJ49" s="94"/>
      <c r="AK49" s="94"/>
      <c r="AL49" s="94"/>
      <c r="AM49" s="94"/>
      <c r="AN49" s="96" t="s">
        <v>59</v>
      </c>
      <c r="AO49" s="94"/>
      <c r="AP49" s="94"/>
      <c r="AQ49" s="98" t="s">
        <v>60</v>
      </c>
      <c r="AR49" s="69"/>
      <c r="AS49" s="99" t="s">
        <v>61</v>
      </c>
      <c r="AT49" s="100" t="s">
        <v>62</v>
      </c>
      <c r="AU49" s="100" t="s">
        <v>63</v>
      </c>
      <c r="AV49" s="100" t="s">
        <v>64</v>
      </c>
      <c r="AW49" s="100" t="s">
        <v>65</v>
      </c>
      <c r="AX49" s="100" t="s">
        <v>66</v>
      </c>
      <c r="AY49" s="100" t="s">
        <v>67</v>
      </c>
      <c r="AZ49" s="100" t="s">
        <v>68</v>
      </c>
      <c r="BA49" s="100" t="s">
        <v>69</v>
      </c>
      <c r="BB49" s="100" t="s">
        <v>70</v>
      </c>
      <c r="BC49" s="100" t="s">
        <v>71</v>
      </c>
      <c r="BD49" s="101" t="s">
        <v>72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73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ROUND(AG52+AG59+AG68+AG75+AG80+AG86,2)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37</v>
      </c>
      <c r="AR51" s="80"/>
      <c r="AS51" s="110">
        <f>ROUND(AS52+AS59+AS68+AS75+AS80+AS86,2)</f>
        <v>0</v>
      </c>
      <c r="AT51" s="111">
        <f>ROUND(SUM(AV51:AW51),2)</f>
        <v>0</v>
      </c>
      <c r="AU51" s="112">
        <f>ROUND(AU52+AU59+AU68+AU75+AU80+AU86,5)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ROUND(AZ52+AZ59+AZ68+AZ75+AZ80+AZ86,2)</f>
        <v>0</v>
      </c>
      <c r="BA51" s="111">
        <f>ROUND(BA52+BA59+BA68+BA75+BA80+BA86,2)</f>
        <v>0</v>
      </c>
      <c r="BB51" s="111">
        <f>ROUND(BB52+BB59+BB68+BB75+BB80+BB86,2)</f>
        <v>0</v>
      </c>
      <c r="BC51" s="111">
        <f>ROUND(BC52+BC59+BC68+BC75+BC80+BC86,2)</f>
        <v>0</v>
      </c>
      <c r="BD51" s="113">
        <f>ROUND(BD52+BD59+BD68+BD75+BD80+BD86,2)</f>
        <v>0</v>
      </c>
      <c r="BS51" s="114" t="s">
        <v>74</v>
      </c>
      <c r="BT51" s="114" t="s">
        <v>75</v>
      </c>
      <c r="BU51" s="115" t="s">
        <v>76</v>
      </c>
      <c r="BV51" s="114" t="s">
        <v>77</v>
      </c>
      <c r="BW51" s="114" t="s">
        <v>7</v>
      </c>
      <c r="BX51" s="114" t="s">
        <v>78</v>
      </c>
      <c r="CL51" s="114" t="s">
        <v>21</v>
      </c>
    </row>
    <row r="52" s="5" customFormat="1" ht="16.5" customHeight="1">
      <c r="B52" s="116"/>
      <c r="C52" s="117"/>
      <c r="D52" s="118" t="s">
        <v>79</v>
      </c>
      <c r="E52" s="118"/>
      <c r="F52" s="118"/>
      <c r="G52" s="118"/>
      <c r="H52" s="118"/>
      <c r="I52" s="119"/>
      <c r="J52" s="118" t="s">
        <v>80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ROUND(SUM(AG53:AG58),2)</f>
        <v>0</v>
      </c>
      <c r="AH52" s="119"/>
      <c r="AI52" s="119"/>
      <c r="AJ52" s="119"/>
      <c r="AK52" s="119"/>
      <c r="AL52" s="119"/>
      <c r="AM52" s="119"/>
      <c r="AN52" s="121">
        <f>SUM(AG52,AT52)</f>
        <v>0</v>
      </c>
      <c r="AO52" s="119"/>
      <c r="AP52" s="119"/>
      <c r="AQ52" s="122" t="s">
        <v>81</v>
      </c>
      <c r="AR52" s="123"/>
      <c r="AS52" s="124">
        <f>ROUND(SUM(AS53:AS58),2)</f>
        <v>0</v>
      </c>
      <c r="AT52" s="125">
        <f>ROUND(SUM(AV52:AW52),2)</f>
        <v>0</v>
      </c>
      <c r="AU52" s="126">
        <f>ROUND(SUM(AU53:AU58),5)</f>
        <v>0</v>
      </c>
      <c r="AV52" s="125">
        <f>ROUND(AZ52*L26,2)</f>
        <v>0</v>
      </c>
      <c r="AW52" s="125">
        <f>ROUND(BA52*L27,2)</f>
        <v>0</v>
      </c>
      <c r="AX52" s="125">
        <f>ROUND(BB52*L26,2)</f>
        <v>0</v>
      </c>
      <c r="AY52" s="125">
        <f>ROUND(BC52*L27,2)</f>
        <v>0</v>
      </c>
      <c r="AZ52" s="125">
        <f>ROUND(SUM(AZ53:AZ58),2)</f>
        <v>0</v>
      </c>
      <c r="BA52" s="125">
        <f>ROUND(SUM(BA53:BA58),2)</f>
        <v>0</v>
      </c>
      <c r="BB52" s="125">
        <f>ROUND(SUM(BB53:BB58),2)</f>
        <v>0</v>
      </c>
      <c r="BC52" s="125">
        <f>ROUND(SUM(BC53:BC58),2)</f>
        <v>0</v>
      </c>
      <c r="BD52" s="127">
        <f>ROUND(SUM(BD53:BD58),2)</f>
        <v>0</v>
      </c>
      <c r="BS52" s="128" t="s">
        <v>74</v>
      </c>
      <c r="BT52" s="128" t="s">
        <v>82</v>
      </c>
      <c r="BU52" s="128" t="s">
        <v>76</v>
      </c>
      <c r="BV52" s="128" t="s">
        <v>77</v>
      </c>
      <c r="BW52" s="128" t="s">
        <v>83</v>
      </c>
      <c r="BX52" s="128" t="s">
        <v>7</v>
      </c>
      <c r="CL52" s="128" t="s">
        <v>21</v>
      </c>
      <c r="CM52" s="128" t="s">
        <v>84</v>
      </c>
    </row>
    <row r="53" s="6" customFormat="1" ht="16.5" customHeight="1">
      <c r="A53" s="129" t="s">
        <v>85</v>
      </c>
      <c r="B53" s="130"/>
      <c r="C53" s="131"/>
      <c r="D53" s="131"/>
      <c r="E53" s="132" t="s">
        <v>86</v>
      </c>
      <c r="F53" s="132"/>
      <c r="G53" s="132"/>
      <c r="H53" s="132"/>
      <c r="I53" s="132"/>
      <c r="J53" s="131"/>
      <c r="K53" s="132" t="s">
        <v>87</v>
      </c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3">
        <f>'SO 1.1 - žst. Putim'!J29</f>
        <v>0</v>
      </c>
      <c r="AH53" s="131"/>
      <c r="AI53" s="131"/>
      <c r="AJ53" s="131"/>
      <c r="AK53" s="131"/>
      <c r="AL53" s="131"/>
      <c r="AM53" s="131"/>
      <c r="AN53" s="133">
        <f>SUM(AG53,AT53)</f>
        <v>0</v>
      </c>
      <c r="AO53" s="131"/>
      <c r="AP53" s="131"/>
      <c r="AQ53" s="134" t="s">
        <v>88</v>
      </c>
      <c r="AR53" s="135"/>
      <c r="AS53" s="136">
        <v>0</v>
      </c>
      <c r="AT53" s="137">
        <f>ROUND(SUM(AV53:AW53),2)</f>
        <v>0</v>
      </c>
      <c r="AU53" s="138">
        <f>'SO 1.1 - žst. Putim'!P84</f>
        <v>0</v>
      </c>
      <c r="AV53" s="137">
        <f>'SO 1.1 - žst. Putim'!J32</f>
        <v>0</v>
      </c>
      <c r="AW53" s="137">
        <f>'SO 1.1 - žst. Putim'!J33</f>
        <v>0</v>
      </c>
      <c r="AX53" s="137">
        <f>'SO 1.1 - žst. Putim'!J34</f>
        <v>0</v>
      </c>
      <c r="AY53" s="137">
        <f>'SO 1.1 - žst. Putim'!J35</f>
        <v>0</v>
      </c>
      <c r="AZ53" s="137">
        <f>'SO 1.1 - žst. Putim'!F32</f>
        <v>0</v>
      </c>
      <c r="BA53" s="137">
        <f>'SO 1.1 - žst. Putim'!F33</f>
        <v>0</v>
      </c>
      <c r="BB53" s="137">
        <f>'SO 1.1 - žst. Putim'!F34</f>
        <v>0</v>
      </c>
      <c r="BC53" s="137">
        <f>'SO 1.1 - žst. Putim'!F35</f>
        <v>0</v>
      </c>
      <c r="BD53" s="139">
        <f>'SO 1.1 - žst. Putim'!F36</f>
        <v>0</v>
      </c>
      <c r="BT53" s="140" t="s">
        <v>84</v>
      </c>
      <c r="BV53" s="140" t="s">
        <v>77</v>
      </c>
      <c r="BW53" s="140" t="s">
        <v>89</v>
      </c>
      <c r="BX53" s="140" t="s">
        <v>83</v>
      </c>
      <c r="CL53" s="140" t="s">
        <v>21</v>
      </c>
    </row>
    <row r="54" s="6" customFormat="1" ht="16.5" customHeight="1">
      <c r="A54" s="129" t="s">
        <v>85</v>
      </c>
      <c r="B54" s="130"/>
      <c r="C54" s="131"/>
      <c r="D54" s="131"/>
      <c r="E54" s="132" t="s">
        <v>90</v>
      </c>
      <c r="F54" s="132"/>
      <c r="G54" s="132"/>
      <c r="H54" s="132"/>
      <c r="I54" s="132"/>
      <c r="J54" s="131"/>
      <c r="K54" s="132" t="s">
        <v>91</v>
      </c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3">
        <f>'SO 1.2 - žst. Čížová'!J29</f>
        <v>0</v>
      </c>
      <c r="AH54" s="131"/>
      <c r="AI54" s="131"/>
      <c r="AJ54" s="131"/>
      <c r="AK54" s="131"/>
      <c r="AL54" s="131"/>
      <c r="AM54" s="131"/>
      <c r="AN54" s="133">
        <f>SUM(AG54,AT54)</f>
        <v>0</v>
      </c>
      <c r="AO54" s="131"/>
      <c r="AP54" s="131"/>
      <c r="AQ54" s="134" t="s">
        <v>88</v>
      </c>
      <c r="AR54" s="135"/>
      <c r="AS54" s="136">
        <v>0</v>
      </c>
      <c r="AT54" s="137">
        <f>ROUND(SUM(AV54:AW54),2)</f>
        <v>0</v>
      </c>
      <c r="AU54" s="138">
        <f>'SO 1.2 - žst. Čížová'!P84</f>
        <v>0</v>
      </c>
      <c r="AV54" s="137">
        <f>'SO 1.2 - žst. Čížová'!J32</f>
        <v>0</v>
      </c>
      <c r="AW54" s="137">
        <f>'SO 1.2 - žst. Čížová'!J33</f>
        <v>0</v>
      </c>
      <c r="AX54" s="137">
        <f>'SO 1.2 - žst. Čížová'!J34</f>
        <v>0</v>
      </c>
      <c r="AY54" s="137">
        <f>'SO 1.2 - žst. Čížová'!J35</f>
        <v>0</v>
      </c>
      <c r="AZ54" s="137">
        <f>'SO 1.2 - žst. Čížová'!F32</f>
        <v>0</v>
      </c>
      <c r="BA54" s="137">
        <f>'SO 1.2 - žst. Čížová'!F33</f>
        <v>0</v>
      </c>
      <c r="BB54" s="137">
        <f>'SO 1.2 - žst. Čížová'!F34</f>
        <v>0</v>
      </c>
      <c r="BC54" s="137">
        <f>'SO 1.2 - žst. Čížová'!F35</f>
        <v>0</v>
      </c>
      <c r="BD54" s="139">
        <f>'SO 1.2 - žst. Čížová'!F36</f>
        <v>0</v>
      </c>
      <c r="BT54" s="140" t="s">
        <v>84</v>
      </c>
      <c r="BV54" s="140" t="s">
        <v>77</v>
      </c>
      <c r="BW54" s="140" t="s">
        <v>92</v>
      </c>
      <c r="BX54" s="140" t="s">
        <v>83</v>
      </c>
      <c r="CL54" s="140" t="s">
        <v>21</v>
      </c>
    </row>
    <row r="55" s="6" customFormat="1" ht="16.5" customHeight="1">
      <c r="A55" s="129" t="s">
        <v>85</v>
      </c>
      <c r="B55" s="130"/>
      <c r="C55" s="131"/>
      <c r="D55" s="131"/>
      <c r="E55" s="132" t="s">
        <v>93</v>
      </c>
      <c r="F55" s="132"/>
      <c r="G55" s="132"/>
      <c r="H55" s="132"/>
      <c r="I55" s="132"/>
      <c r="J55" s="131"/>
      <c r="K55" s="132" t="s">
        <v>94</v>
      </c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3">
        <f>'SO 1.3 - žst. Vráž u Písku'!J29</f>
        <v>0</v>
      </c>
      <c r="AH55" s="131"/>
      <c r="AI55" s="131"/>
      <c r="AJ55" s="131"/>
      <c r="AK55" s="131"/>
      <c r="AL55" s="131"/>
      <c r="AM55" s="131"/>
      <c r="AN55" s="133">
        <f>SUM(AG55,AT55)</f>
        <v>0</v>
      </c>
      <c r="AO55" s="131"/>
      <c r="AP55" s="131"/>
      <c r="AQ55" s="134" t="s">
        <v>88</v>
      </c>
      <c r="AR55" s="135"/>
      <c r="AS55" s="136">
        <v>0</v>
      </c>
      <c r="AT55" s="137">
        <f>ROUND(SUM(AV55:AW55),2)</f>
        <v>0</v>
      </c>
      <c r="AU55" s="138">
        <f>'SO 1.3 - žst. Vráž u Písku'!P84</f>
        <v>0</v>
      </c>
      <c r="AV55" s="137">
        <f>'SO 1.3 - žst. Vráž u Písku'!J32</f>
        <v>0</v>
      </c>
      <c r="AW55" s="137">
        <f>'SO 1.3 - žst. Vráž u Písku'!J33</f>
        <v>0</v>
      </c>
      <c r="AX55" s="137">
        <f>'SO 1.3 - žst. Vráž u Písku'!J34</f>
        <v>0</v>
      </c>
      <c r="AY55" s="137">
        <f>'SO 1.3 - žst. Vráž u Písku'!J35</f>
        <v>0</v>
      </c>
      <c r="AZ55" s="137">
        <f>'SO 1.3 - žst. Vráž u Písku'!F32</f>
        <v>0</v>
      </c>
      <c r="BA55" s="137">
        <f>'SO 1.3 - žst. Vráž u Písku'!F33</f>
        <v>0</v>
      </c>
      <c r="BB55" s="137">
        <f>'SO 1.3 - žst. Vráž u Písku'!F34</f>
        <v>0</v>
      </c>
      <c r="BC55" s="137">
        <f>'SO 1.3 - žst. Vráž u Písku'!F35</f>
        <v>0</v>
      </c>
      <c r="BD55" s="139">
        <f>'SO 1.3 - žst. Vráž u Písku'!F36</f>
        <v>0</v>
      </c>
      <c r="BT55" s="140" t="s">
        <v>84</v>
      </c>
      <c r="BV55" s="140" t="s">
        <v>77</v>
      </c>
      <c r="BW55" s="140" t="s">
        <v>95</v>
      </c>
      <c r="BX55" s="140" t="s">
        <v>83</v>
      </c>
      <c r="CL55" s="140" t="s">
        <v>21</v>
      </c>
    </row>
    <row r="56" s="6" customFormat="1" ht="16.5" customHeight="1">
      <c r="A56" s="129" t="s">
        <v>85</v>
      </c>
      <c r="B56" s="130"/>
      <c r="C56" s="131"/>
      <c r="D56" s="131"/>
      <c r="E56" s="132" t="s">
        <v>96</v>
      </c>
      <c r="F56" s="132"/>
      <c r="G56" s="132"/>
      <c r="H56" s="132"/>
      <c r="I56" s="132"/>
      <c r="J56" s="131"/>
      <c r="K56" s="132" t="s">
        <v>97</v>
      </c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3">
        <f>'SO 1.4 - žst. Čimelice'!J29</f>
        <v>0</v>
      </c>
      <c r="AH56" s="131"/>
      <c r="AI56" s="131"/>
      <c r="AJ56" s="131"/>
      <c r="AK56" s="131"/>
      <c r="AL56" s="131"/>
      <c r="AM56" s="131"/>
      <c r="AN56" s="133">
        <f>SUM(AG56,AT56)</f>
        <v>0</v>
      </c>
      <c r="AO56" s="131"/>
      <c r="AP56" s="131"/>
      <c r="AQ56" s="134" t="s">
        <v>88</v>
      </c>
      <c r="AR56" s="135"/>
      <c r="AS56" s="136">
        <v>0</v>
      </c>
      <c r="AT56" s="137">
        <f>ROUND(SUM(AV56:AW56),2)</f>
        <v>0</v>
      </c>
      <c r="AU56" s="138">
        <f>'SO 1.4 - žst. Čimelice'!P84</f>
        <v>0</v>
      </c>
      <c r="AV56" s="137">
        <f>'SO 1.4 - žst. Čimelice'!J32</f>
        <v>0</v>
      </c>
      <c r="AW56" s="137">
        <f>'SO 1.4 - žst. Čimelice'!J33</f>
        <v>0</v>
      </c>
      <c r="AX56" s="137">
        <f>'SO 1.4 - žst. Čimelice'!J34</f>
        <v>0</v>
      </c>
      <c r="AY56" s="137">
        <f>'SO 1.4 - žst. Čimelice'!J35</f>
        <v>0</v>
      </c>
      <c r="AZ56" s="137">
        <f>'SO 1.4 - žst. Čimelice'!F32</f>
        <v>0</v>
      </c>
      <c r="BA56" s="137">
        <f>'SO 1.4 - žst. Čimelice'!F33</f>
        <v>0</v>
      </c>
      <c r="BB56" s="137">
        <f>'SO 1.4 - žst. Čimelice'!F34</f>
        <v>0</v>
      </c>
      <c r="BC56" s="137">
        <f>'SO 1.4 - žst. Čimelice'!F35</f>
        <v>0</v>
      </c>
      <c r="BD56" s="139">
        <f>'SO 1.4 - žst. Čimelice'!F36</f>
        <v>0</v>
      </c>
      <c r="BT56" s="140" t="s">
        <v>84</v>
      </c>
      <c r="BV56" s="140" t="s">
        <v>77</v>
      </c>
      <c r="BW56" s="140" t="s">
        <v>98</v>
      </c>
      <c r="BX56" s="140" t="s">
        <v>83</v>
      </c>
      <c r="CL56" s="140" t="s">
        <v>21</v>
      </c>
    </row>
    <row r="57" s="6" customFormat="1" ht="16.5" customHeight="1">
      <c r="A57" s="129" t="s">
        <v>85</v>
      </c>
      <c r="B57" s="130"/>
      <c r="C57" s="131"/>
      <c r="D57" s="131"/>
      <c r="E57" s="132" t="s">
        <v>99</v>
      </c>
      <c r="F57" s="132"/>
      <c r="G57" s="132"/>
      <c r="H57" s="132"/>
      <c r="I57" s="132"/>
      <c r="J57" s="131"/>
      <c r="K57" s="132" t="s">
        <v>100</v>
      </c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3">
        <f>'SO 1.5 - žst. Mirovice'!J29</f>
        <v>0</v>
      </c>
      <c r="AH57" s="131"/>
      <c r="AI57" s="131"/>
      <c r="AJ57" s="131"/>
      <c r="AK57" s="131"/>
      <c r="AL57" s="131"/>
      <c r="AM57" s="131"/>
      <c r="AN57" s="133">
        <f>SUM(AG57,AT57)</f>
        <v>0</v>
      </c>
      <c r="AO57" s="131"/>
      <c r="AP57" s="131"/>
      <c r="AQ57" s="134" t="s">
        <v>88</v>
      </c>
      <c r="AR57" s="135"/>
      <c r="AS57" s="136">
        <v>0</v>
      </c>
      <c r="AT57" s="137">
        <f>ROUND(SUM(AV57:AW57),2)</f>
        <v>0</v>
      </c>
      <c r="AU57" s="138">
        <f>'SO 1.5 - žst. Mirovice'!P84</f>
        <v>0</v>
      </c>
      <c r="AV57" s="137">
        <f>'SO 1.5 - žst. Mirovice'!J32</f>
        <v>0</v>
      </c>
      <c r="AW57" s="137">
        <f>'SO 1.5 - žst. Mirovice'!J33</f>
        <v>0</v>
      </c>
      <c r="AX57" s="137">
        <f>'SO 1.5 - žst. Mirovice'!J34</f>
        <v>0</v>
      </c>
      <c r="AY57" s="137">
        <f>'SO 1.5 - žst. Mirovice'!J35</f>
        <v>0</v>
      </c>
      <c r="AZ57" s="137">
        <f>'SO 1.5 - žst. Mirovice'!F32</f>
        <v>0</v>
      </c>
      <c r="BA57" s="137">
        <f>'SO 1.5 - žst. Mirovice'!F33</f>
        <v>0</v>
      </c>
      <c r="BB57" s="137">
        <f>'SO 1.5 - žst. Mirovice'!F34</f>
        <v>0</v>
      </c>
      <c r="BC57" s="137">
        <f>'SO 1.5 - žst. Mirovice'!F35</f>
        <v>0</v>
      </c>
      <c r="BD57" s="139">
        <f>'SO 1.5 - žst. Mirovice'!F36</f>
        <v>0</v>
      </c>
      <c r="BT57" s="140" t="s">
        <v>84</v>
      </c>
      <c r="BV57" s="140" t="s">
        <v>77</v>
      </c>
      <c r="BW57" s="140" t="s">
        <v>101</v>
      </c>
      <c r="BX57" s="140" t="s">
        <v>83</v>
      </c>
      <c r="CL57" s="140" t="s">
        <v>21</v>
      </c>
    </row>
    <row r="58" s="6" customFormat="1" ht="16.5" customHeight="1">
      <c r="A58" s="129" t="s">
        <v>85</v>
      </c>
      <c r="B58" s="130"/>
      <c r="C58" s="131"/>
      <c r="D58" s="131"/>
      <c r="E58" s="132" t="s">
        <v>102</v>
      </c>
      <c r="F58" s="132"/>
      <c r="G58" s="132"/>
      <c r="H58" s="132"/>
      <c r="I58" s="132"/>
      <c r="J58" s="131"/>
      <c r="K58" s="132" t="s">
        <v>103</v>
      </c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3">
        <f>'SO 1.6 - žst. Březnice'!J29</f>
        <v>0</v>
      </c>
      <c r="AH58" s="131"/>
      <c r="AI58" s="131"/>
      <c r="AJ58" s="131"/>
      <c r="AK58" s="131"/>
      <c r="AL58" s="131"/>
      <c r="AM58" s="131"/>
      <c r="AN58" s="133">
        <f>SUM(AG58,AT58)</f>
        <v>0</v>
      </c>
      <c r="AO58" s="131"/>
      <c r="AP58" s="131"/>
      <c r="AQ58" s="134" t="s">
        <v>88</v>
      </c>
      <c r="AR58" s="135"/>
      <c r="AS58" s="136">
        <v>0</v>
      </c>
      <c r="AT58" s="137">
        <f>ROUND(SUM(AV58:AW58),2)</f>
        <v>0</v>
      </c>
      <c r="AU58" s="138">
        <f>'SO 1.6 - žst. Březnice'!P85</f>
        <v>0</v>
      </c>
      <c r="AV58" s="137">
        <f>'SO 1.6 - žst. Březnice'!J32</f>
        <v>0</v>
      </c>
      <c r="AW58" s="137">
        <f>'SO 1.6 - žst. Březnice'!J33</f>
        <v>0</v>
      </c>
      <c r="AX58" s="137">
        <f>'SO 1.6 - žst. Březnice'!J34</f>
        <v>0</v>
      </c>
      <c r="AY58" s="137">
        <f>'SO 1.6 - žst. Březnice'!J35</f>
        <v>0</v>
      </c>
      <c r="AZ58" s="137">
        <f>'SO 1.6 - žst. Březnice'!F32</f>
        <v>0</v>
      </c>
      <c r="BA58" s="137">
        <f>'SO 1.6 - žst. Březnice'!F33</f>
        <v>0</v>
      </c>
      <c r="BB58" s="137">
        <f>'SO 1.6 - žst. Březnice'!F34</f>
        <v>0</v>
      </c>
      <c r="BC58" s="137">
        <f>'SO 1.6 - žst. Březnice'!F35</f>
        <v>0</v>
      </c>
      <c r="BD58" s="139">
        <f>'SO 1.6 - žst. Březnice'!F36</f>
        <v>0</v>
      </c>
      <c r="BT58" s="140" t="s">
        <v>84</v>
      </c>
      <c r="BV58" s="140" t="s">
        <v>77</v>
      </c>
      <c r="BW58" s="140" t="s">
        <v>104</v>
      </c>
      <c r="BX58" s="140" t="s">
        <v>83</v>
      </c>
      <c r="CL58" s="140" t="s">
        <v>21</v>
      </c>
    </row>
    <row r="59" s="5" customFormat="1" ht="16.5" customHeight="1">
      <c r="B59" s="116"/>
      <c r="C59" s="117"/>
      <c r="D59" s="118" t="s">
        <v>105</v>
      </c>
      <c r="E59" s="118"/>
      <c r="F59" s="118"/>
      <c r="G59" s="118"/>
      <c r="H59" s="118"/>
      <c r="I59" s="119"/>
      <c r="J59" s="118" t="s">
        <v>106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ROUND(SUM(AG60:AG67),2)</f>
        <v>0</v>
      </c>
      <c r="AH59" s="119"/>
      <c r="AI59" s="119"/>
      <c r="AJ59" s="119"/>
      <c r="AK59" s="119"/>
      <c r="AL59" s="119"/>
      <c r="AM59" s="119"/>
      <c r="AN59" s="121">
        <f>SUM(AG59,AT59)</f>
        <v>0</v>
      </c>
      <c r="AO59" s="119"/>
      <c r="AP59" s="119"/>
      <c r="AQ59" s="122" t="s">
        <v>81</v>
      </c>
      <c r="AR59" s="123"/>
      <c r="AS59" s="124">
        <f>ROUND(SUM(AS60:AS67),2)</f>
        <v>0</v>
      </c>
      <c r="AT59" s="125">
        <f>ROUND(SUM(AV59:AW59),2)</f>
        <v>0</v>
      </c>
      <c r="AU59" s="126">
        <f>ROUND(SUM(AU60:AU67),5)</f>
        <v>0</v>
      </c>
      <c r="AV59" s="125">
        <f>ROUND(AZ59*L26,2)</f>
        <v>0</v>
      </c>
      <c r="AW59" s="125">
        <f>ROUND(BA59*L27,2)</f>
        <v>0</v>
      </c>
      <c r="AX59" s="125">
        <f>ROUND(BB59*L26,2)</f>
        <v>0</v>
      </c>
      <c r="AY59" s="125">
        <f>ROUND(BC59*L27,2)</f>
        <v>0</v>
      </c>
      <c r="AZ59" s="125">
        <f>ROUND(SUM(AZ60:AZ67),2)</f>
        <v>0</v>
      </c>
      <c r="BA59" s="125">
        <f>ROUND(SUM(BA60:BA67),2)</f>
        <v>0</v>
      </c>
      <c r="BB59" s="125">
        <f>ROUND(SUM(BB60:BB67),2)</f>
        <v>0</v>
      </c>
      <c r="BC59" s="125">
        <f>ROUND(SUM(BC60:BC67),2)</f>
        <v>0</v>
      </c>
      <c r="BD59" s="127">
        <f>ROUND(SUM(BD60:BD67),2)</f>
        <v>0</v>
      </c>
      <c r="BS59" s="128" t="s">
        <v>74</v>
      </c>
      <c r="BT59" s="128" t="s">
        <v>82</v>
      </c>
      <c r="BU59" s="128" t="s">
        <v>76</v>
      </c>
      <c r="BV59" s="128" t="s">
        <v>77</v>
      </c>
      <c r="BW59" s="128" t="s">
        <v>107</v>
      </c>
      <c r="BX59" s="128" t="s">
        <v>7</v>
      </c>
      <c r="CL59" s="128" t="s">
        <v>21</v>
      </c>
      <c r="CM59" s="128" t="s">
        <v>84</v>
      </c>
    </row>
    <row r="60" s="6" customFormat="1" ht="16.5" customHeight="1">
      <c r="A60" s="129" t="s">
        <v>85</v>
      </c>
      <c r="B60" s="130"/>
      <c r="C60" s="131"/>
      <c r="D60" s="131"/>
      <c r="E60" s="132" t="s">
        <v>108</v>
      </c>
      <c r="F60" s="132"/>
      <c r="G60" s="132"/>
      <c r="H60" s="132"/>
      <c r="I60" s="132"/>
      <c r="J60" s="131"/>
      <c r="K60" s="132" t="s">
        <v>109</v>
      </c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3">
        <f>'SO 2.1 - žst. Písek Město'!J29</f>
        <v>0</v>
      </c>
      <c r="AH60" s="131"/>
      <c r="AI60" s="131"/>
      <c r="AJ60" s="131"/>
      <c r="AK60" s="131"/>
      <c r="AL60" s="131"/>
      <c r="AM60" s="131"/>
      <c r="AN60" s="133">
        <f>SUM(AG60,AT60)</f>
        <v>0</v>
      </c>
      <c r="AO60" s="131"/>
      <c r="AP60" s="131"/>
      <c r="AQ60" s="134" t="s">
        <v>88</v>
      </c>
      <c r="AR60" s="135"/>
      <c r="AS60" s="136">
        <v>0</v>
      </c>
      <c r="AT60" s="137">
        <f>ROUND(SUM(AV60:AW60),2)</f>
        <v>0</v>
      </c>
      <c r="AU60" s="138">
        <f>'SO 2.1 - žst. Písek Město'!P84</f>
        <v>0</v>
      </c>
      <c r="AV60" s="137">
        <f>'SO 2.1 - žst. Písek Město'!J32</f>
        <v>0</v>
      </c>
      <c r="AW60" s="137">
        <f>'SO 2.1 - žst. Písek Město'!J33</f>
        <v>0</v>
      </c>
      <c r="AX60" s="137">
        <f>'SO 2.1 - žst. Písek Město'!J34</f>
        <v>0</v>
      </c>
      <c r="AY60" s="137">
        <f>'SO 2.1 - žst. Písek Město'!J35</f>
        <v>0</v>
      </c>
      <c r="AZ60" s="137">
        <f>'SO 2.1 - žst. Písek Město'!F32</f>
        <v>0</v>
      </c>
      <c r="BA60" s="137">
        <f>'SO 2.1 - žst. Písek Město'!F33</f>
        <v>0</v>
      </c>
      <c r="BB60" s="137">
        <f>'SO 2.1 - žst. Písek Město'!F34</f>
        <v>0</v>
      </c>
      <c r="BC60" s="137">
        <f>'SO 2.1 - žst. Písek Město'!F35</f>
        <v>0</v>
      </c>
      <c r="BD60" s="139">
        <f>'SO 2.1 - žst. Písek Město'!F36</f>
        <v>0</v>
      </c>
      <c r="BT60" s="140" t="s">
        <v>84</v>
      </c>
      <c r="BV60" s="140" t="s">
        <v>77</v>
      </c>
      <c r="BW60" s="140" t="s">
        <v>110</v>
      </c>
      <c r="BX60" s="140" t="s">
        <v>107</v>
      </c>
      <c r="CL60" s="140" t="s">
        <v>21</v>
      </c>
    </row>
    <row r="61" s="6" customFormat="1" ht="16.5" customHeight="1">
      <c r="A61" s="129" t="s">
        <v>85</v>
      </c>
      <c r="B61" s="130"/>
      <c r="C61" s="131"/>
      <c r="D61" s="131"/>
      <c r="E61" s="132" t="s">
        <v>111</v>
      </c>
      <c r="F61" s="132"/>
      <c r="G61" s="132"/>
      <c r="H61" s="132"/>
      <c r="I61" s="132"/>
      <c r="J61" s="131"/>
      <c r="K61" s="132" t="s">
        <v>112</v>
      </c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3">
        <f>'SO 2.2 - žst. Záhoří'!J29</f>
        <v>0</v>
      </c>
      <c r="AH61" s="131"/>
      <c r="AI61" s="131"/>
      <c r="AJ61" s="131"/>
      <c r="AK61" s="131"/>
      <c r="AL61" s="131"/>
      <c r="AM61" s="131"/>
      <c r="AN61" s="133">
        <f>SUM(AG61,AT61)</f>
        <v>0</v>
      </c>
      <c r="AO61" s="131"/>
      <c r="AP61" s="131"/>
      <c r="AQ61" s="134" t="s">
        <v>88</v>
      </c>
      <c r="AR61" s="135"/>
      <c r="AS61" s="136">
        <v>0</v>
      </c>
      <c r="AT61" s="137">
        <f>ROUND(SUM(AV61:AW61),2)</f>
        <v>0</v>
      </c>
      <c r="AU61" s="138">
        <f>'SO 2.2 - žst. Záhoří'!P84</f>
        <v>0</v>
      </c>
      <c r="AV61" s="137">
        <f>'SO 2.2 - žst. Záhoří'!J32</f>
        <v>0</v>
      </c>
      <c r="AW61" s="137">
        <f>'SO 2.2 - žst. Záhoří'!J33</f>
        <v>0</v>
      </c>
      <c r="AX61" s="137">
        <f>'SO 2.2 - žst. Záhoří'!J34</f>
        <v>0</v>
      </c>
      <c r="AY61" s="137">
        <f>'SO 2.2 - žst. Záhoří'!J35</f>
        <v>0</v>
      </c>
      <c r="AZ61" s="137">
        <f>'SO 2.2 - žst. Záhoří'!F32</f>
        <v>0</v>
      </c>
      <c r="BA61" s="137">
        <f>'SO 2.2 - žst. Záhoří'!F33</f>
        <v>0</v>
      </c>
      <c r="BB61" s="137">
        <f>'SO 2.2 - žst. Záhoří'!F34</f>
        <v>0</v>
      </c>
      <c r="BC61" s="137">
        <f>'SO 2.2 - žst. Záhoří'!F35</f>
        <v>0</v>
      </c>
      <c r="BD61" s="139">
        <f>'SO 2.2 - žst. Záhoří'!F36</f>
        <v>0</v>
      </c>
      <c r="BT61" s="140" t="s">
        <v>84</v>
      </c>
      <c r="BV61" s="140" t="s">
        <v>77</v>
      </c>
      <c r="BW61" s="140" t="s">
        <v>113</v>
      </c>
      <c r="BX61" s="140" t="s">
        <v>107</v>
      </c>
      <c r="CL61" s="140" t="s">
        <v>21</v>
      </c>
    </row>
    <row r="62" s="6" customFormat="1" ht="16.5" customHeight="1">
      <c r="A62" s="129" t="s">
        <v>85</v>
      </c>
      <c r="B62" s="130"/>
      <c r="C62" s="131"/>
      <c r="D62" s="131"/>
      <c r="E62" s="132" t="s">
        <v>114</v>
      </c>
      <c r="F62" s="132"/>
      <c r="G62" s="132"/>
      <c r="H62" s="132"/>
      <c r="I62" s="132"/>
      <c r="J62" s="131"/>
      <c r="K62" s="132" t="s">
        <v>115</v>
      </c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3">
        <f>'SO 2.3 - žst. Vlastec'!J29</f>
        <v>0</v>
      </c>
      <c r="AH62" s="131"/>
      <c r="AI62" s="131"/>
      <c r="AJ62" s="131"/>
      <c r="AK62" s="131"/>
      <c r="AL62" s="131"/>
      <c r="AM62" s="131"/>
      <c r="AN62" s="133">
        <f>SUM(AG62,AT62)</f>
        <v>0</v>
      </c>
      <c r="AO62" s="131"/>
      <c r="AP62" s="131"/>
      <c r="AQ62" s="134" t="s">
        <v>88</v>
      </c>
      <c r="AR62" s="135"/>
      <c r="AS62" s="136">
        <v>0</v>
      </c>
      <c r="AT62" s="137">
        <f>ROUND(SUM(AV62:AW62),2)</f>
        <v>0</v>
      </c>
      <c r="AU62" s="138">
        <f>'SO 2.3 - žst. Vlastec'!P84</f>
        <v>0</v>
      </c>
      <c r="AV62" s="137">
        <f>'SO 2.3 - žst. Vlastec'!J32</f>
        <v>0</v>
      </c>
      <c r="AW62" s="137">
        <f>'SO 2.3 - žst. Vlastec'!J33</f>
        <v>0</v>
      </c>
      <c r="AX62" s="137">
        <f>'SO 2.3 - žst. Vlastec'!J34</f>
        <v>0</v>
      </c>
      <c r="AY62" s="137">
        <f>'SO 2.3 - žst. Vlastec'!J35</f>
        <v>0</v>
      </c>
      <c r="AZ62" s="137">
        <f>'SO 2.3 - žst. Vlastec'!F32</f>
        <v>0</v>
      </c>
      <c r="BA62" s="137">
        <f>'SO 2.3 - žst. Vlastec'!F33</f>
        <v>0</v>
      </c>
      <c r="BB62" s="137">
        <f>'SO 2.3 - žst. Vlastec'!F34</f>
        <v>0</v>
      </c>
      <c r="BC62" s="137">
        <f>'SO 2.3 - žst. Vlastec'!F35</f>
        <v>0</v>
      </c>
      <c r="BD62" s="139">
        <f>'SO 2.3 - žst. Vlastec'!F36</f>
        <v>0</v>
      </c>
      <c r="BT62" s="140" t="s">
        <v>84</v>
      </c>
      <c r="BV62" s="140" t="s">
        <v>77</v>
      </c>
      <c r="BW62" s="140" t="s">
        <v>116</v>
      </c>
      <c r="BX62" s="140" t="s">
        <v>107</v>
      </c>
      <c r="CL62" s="140" t="s">
        <v>21</v>
      </c>
    </row>
    <row r="63" s="6" customFormat="1" ht="16.5" customHeight="1">
      <c r="A63" s="129" t="s">
        <v>85</v>
      </c>
      <c r="B63" s="130"/>
      <c r="C63" s="131"/>
      <c r="D63" s="131"/>
      <c r="E63" s="132" t="s">
        <v>117</v>
      </c>
      <c r="F63" s="132"/>
      <c r="G63" s="132"/>
      <c r="H63" s="132"/>
      <c r="I63" s="132"/>
      <c r="J63" s="131"/>
      <c r="K63" s="132" t="s">
        <v>118</v>
      </c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3">
        <f>'SO 2.4 - žst. Červená nad...'!J29</f>
        <v>0</v>
      </c>
      <c r="AH63" s="131"/>
      <c r="AI63" s="131"/>
      <c r="AJ63" s="131"/>
      <c r="AK63" s="131"/>
      <c r="AL63" s="131"/>
      <c r="AM63" s="131"/>
      <c r="AN63" s="133">
        <f>SUM(AG63,AT63)</f>
        <v>0</v>
      </c>
      <c r="AO63" s="131"/>
      <c r="AP63" s="131"/>
      <c r="AQ63" s="134" t="s">
        <v>88</v>
      </c>
      <c r="AR63" s="135"/>
      <c r="AS63" s="136">
        <v>0</v>
      </c>
      <c r="AT63" s="137">
        <f>ROUND(SUM(AV63:AW63),2)</f>
        <v>0</v>
      </c>
      <c r="AU63" s="138">
        <f>'SO 2.4 - žst. Červená nad...'!P84</f>
        <v>0</v>
      </c>
      <c r="AV63" s="137">
        <f>'SO 2.4 - žst. Červená nad...'!J32</f>
        <v>0</v>
      </c>
      <c r="AW63" s="137">
        <f>'SO 2.4 - žst. Červená nad...'!J33</f>
        <v>0</v>
      </c>
      <c r="AX63" s="137">
        <f>'SO 2.4 - žst. Červená nad...'!J34</f>
        <v>0</v>
      </c>
      <c r="AY63" s="137">
        <f>'SO 2.4 - žst. Červená nad...'!J35</f>
        <v>0</v>
      </c>
      <c r="AZ63" s="137">
        <f>'SO 2.4 - žst. Červená nad...'!F32</f>
        <v>0</v>
      </c>
      <c r="BA63" s="137">
        <f>'SO 2.4 - žst. Červená nad...'!F33</f>
        <v>0</v>
      </c>
      <c r="BB63" s="137">
        <f>'SO 2.4 - žst. Červená nad...'!F34</f>
        <v>0</v>
      </c>
      <c r="BC63" s="137">
        <f>'SO 2.4 - žst. Červená nad...'!F35</f>
        <v>0</v>
      </c>
      <c r="BD63" s="139">
        <f>'SO 2.4 - žst. Červená nad...'!F36</f>
        <v>0</v>
      </c>
      <c r="BT63" s="140" t="s">
        <v>84</v>
      </c>
      <c r="BV63" s="140" t="s">
        <v>77</v>
      </c>
      <c r="BW63" s="140" t="s">
        <v>119</v>
      </c>
      <c r="BX63" s="140" t="s">
        <v>107</v>
      </c>
      <c r="CL63" s="140" t="s">
        <v>21</v>
      </c>
    </row>
    <row r="64" s="6" customFormat="1" ht="16.5" customHeight="1">
      <c r="A64" s="129" t="s">
        <v>85</v>
      </c>
      <c r="B64" s="130"/>
      <c r="C64" s="131"/>
      <c r="D64" s="131"/>
      <c r="E64" s="132" t="s">
        <v>120</v>
      </c>
      <c r="F64" s="132"/>
      <c r="G64" s="132"/>
      <c r="H64" s="132"/>
      <c r="I64" s="132"/>
      <c r="J64" s="131"/>
      <c r="K64" s="132" t="s">
        <v>121</v>
      </c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3">
        <f>'SO 2.5 - žst. Branice'!J29</f>
        <v>0</v>
      </c>
      <c r="AH64" s="131"/>
      <c r="AI64" s="131"/>
      <c r="AJ64" s="131"/>
      <c r="AK64" s="131"/>
      <c r="AL64" s="131"/>
      <c r="AM64" s="131"/>
      <c r="AN64" s="133">
        <f>SUM(AG64,AT64)</f>
        <v>0</v>
      </c>
      <c r="AO64" s="131"/>
      <c r="AP64" s="131"/>
      <c r="AQ64" s="134" t="s">
        <v>88</v>
      </c>
      <c r="AR64" s="135"/>
      <c r="AS64" s="136">
        <v>0</v>
      </c>
      <c r="AT64" s="137">
        <f>ROUND(SUM(AV64:AW64),2)</f>
        <v>0</v>
      </c>
      <c r="AU64" s="138">
        <f>'SO 2.5 - žst. Branice'!P84</f>
        <v>0</v>
      </c>
      <c r="AV64" s="137">
        <f>'SO 2.5 - žst. Branice'!J32</f>
        <v>0</v>
      </c>
      <c r="AW64" s="137">
        <f>'SO 2.5 - žst. Branice'!J33</f>
        <v>0</v>
      </c>
      <c r="AX64" s="137">
        <f>'SO 2.5 - žst. Branice'!J34</f>
        <v>0</v>
      </c>
      <c r="AY64" s="137">
        <f>'SO 2.5 - žst. Branice'!J35</f>
        <v>0</v>
      </c>
      <c r="AZ64" s="137">
        <f>'SO 2.5 - žst. Branice'!F32</f>
        <v>0</v>
      </c>
      <c r="BA64" s="137">
        <f>'SO 2.5 - žst. Branice'!F33</f>
        <v>0</v>
      </c>
      <c r="BB64" s="137">
        <f>'SO 2.5 - žst. Branice'!F34</f>
        <v>0</v>
      </c>
      <c r="BC64" s="137">
        <f>'SO 2.5 - žst. Branice'!F35</f>
        <v>0</v>
      </c>
      <c r="BD64" s="139">
        <f>'SO 2.5 - žst. Branice'!F36</f>
        <v>0</v>
      </c>
      <c r="BT64" s="140" t="s">
        <v>84</v>
      </c>
      <c r="BV64" s="140" t="s">
        <v>77</v>
      </c>
      <c r="BW64" s="140" t="s">
        <v>122</v>
      </c>
      <c r="BX64" s="140" t="s">
        <v>107</v>
      </c>
      <c r="CL64" s="140" t="s">
        <v>21</v>
      </c>
    </row>
    <row r="65" s="6" customFormat="1" ht="16.5" customHeight="1">
      <c r="A65" s="129" t="s">
        <v>85</v>
      </c>
      <c r="B65" s="130"/>
      <c r="C65" s="131"/>
      <c r="D65" s="131"/>
      <c r="E65" s="132" t="s">
        <v>123</v>
      </c>
      <c r="F65" s="132"/>
      <c r="G65" s="132"/>
      <c r="H65" s="132"/>
      <c r="I65" s="132"/>
      <c r="J65" s="131"/>
      <c r="K65" s="132" t="s">
        <v>124</v>
      </c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3">
        <f>'SO 2.6 - nákl. zast. Sepekov'!J29</f>
        <v>0</v>
      </c>
      <c r="AH65" s="131"/>
      <c r="AI65" s="131"/>
      <c r="AJ65" s="131"/>
      <c r="AK65" s="131"/>
      <c r="AL65" s="131"/>
      <c r="AM65" s="131"/>
      <c r="AN65" s="133">
        <f>SUM(AG65,AT65)</f>
        <v>0</v>
      </c>
      <c r="AO65" s="131"/>
      <c r="AP65" s="131"/>
      <c r="AQ65" s="134" t="s">
        <v>88</v>
      </c>
      <c r="AR65" s="135"/>
      <c r="AS65" s="136">
        <v>0</v>
      </c>
      <c r="AT65" s="137">
        <f>ROUND(SUM(AV65:AW65),2)</f>
        <v>0</v>
      </c>
      <c r="AU65" s="138">
        <f>'SO 2.6 - nákl. zast. Sepekov'!P84</f>
        <v>0</v>
      </c>
      <c r="AV65" s="137">
        <f>'SO 2.6 - nákl. zast. Sepekov'!J32</f>
        <v>0</v>
      </c>
      <c r="AW65" s="137">
        <f>'SO 2.6 - nákl. zast. Sepekov'!J33</f>
        <v>0</v>
      </c>
      <c r="AX65" s="137">
        <f>'SO 2.6 - nákl. zast. Sepekov'!J34</f>
        <v>0</v>
      </c>
      <c r="AY65" s="137">
        <f>'SO 2.6 - nákl. zast. Sepekov'!J35</f>
        <v>0</v>
      </c>
      <c r="AZ65" s="137">
        <f>'SO 2.6 - nákl. zast. Sepekov'!F32</f>
        <v>0</v>
      </c>
      <c r="BA65" s="137">
        <f>'SO 2.6 - nákl. zast. Sepekov'!F33</f>
        <v>0</v>
      </c>
      <c r="BB65" s="137">
        <f>'SO 2.6 - nákl. zast. Sepekov'!F34</f>
        <v>0</v>
      </c>
      <c r="BC65" s="137">
        <f>'SO 2.6 - nákl. zast. Sepekov'!F35</f>
        <v>0</v>
      </c>
      <c r="BD65" s="139">
        <f>'SO 2.6 - nákl. zast. Sepekov'!F36</f>
        <v>0</v>
      </c>
      <c r="BT65" s="140" t="s">
        <v>84</v>
      </c>
      <c r="BV65" s="140" t="s">
        <v>77</v>
      </c>
      <c r="BW65" s="140" t="s">
        <v>125</v>
      </c>
      <c r="BX65" s="140" t="s">
        <v>107</v>
      </c>
      <c r="CL65" s="140" t="s">
        <v>21</v>
      </c>
    </row>
    <row r="66" s="6" customFormat="1" ht="16.5" customHeight="1">
      <c r="A66" s="129" t="s">
        <v>85</v>
      </c>
      <c r="B66" s="130"/>
      <c r="C66" s="131"/>
      <c r="D66" s="131"/>
      <c r="E66" s="132" t="s">
        <v>126</v>
      </c>
      <c r="F66" s="132"/>
      <c r="G66" s="132"/>
      <c r="H66" s="132"/>
      <c r="I66" s="132"/>
      <c r="J66" s="131"/>
      <c r="K66" s="132" t="s">
        <v>127</v>
      </c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3">
        <f>'SO 2.7 - žst. Božejovice'!J29</f>
        <v>0</v>
      </c>
      <c r="AH66" s="131"/>
      <c r="AI66" s="131"/>
      <c r="AJ66" s="131"/>
      <c r="AK66" s="131"/>
      <c r="AL66" s="131"/>
      <c r="AM66" s="131"/>
      <c r="AN66" s="133">
        <f>SUM(AG66,AT66)</f>
        <v>0</v>
      </c>
      <c r="AO66" s="131"/>
      <c r="AP66" s="131"/>
      <c r="AQ66" s="134" t="s">
        <v>88</v>
      </c>
      <c r="AR66" s="135"/>
      <c r="AS66" s="136">
        <v>0</v>
      </c>
      <c r="AT66" s="137">
        <f>ROUND(SUM(AV66:AW66),2)</f>
        <v>0</v>
      </c>
      <c r="AU66" s="138">
        <f>'SO 2.7 - žst. Božejovice'!P84</f>
        <v>0</v>
      </c>
      <c r="AV66" s="137">
        <f>'SO 2.7 - žst. Božejovice'!J32</f>
        <v>0</v>
      </c>
      <c r="AW66" s="137">
        <f>'SO 2.7 - žst. Božejovice'!J33</f>
        <v>0</v>
      </c>
      <c r="AX66" s="137">
        <f>'SO 2.7 - žst. Božejovice'!J34</f>
        <v>0</v>
      </c>
      <c r="AY66" s="137">
        <f>'SO 2.7 - žst. Božejovice'!J35</f>
        <v>0</v>
      </c>
      <c r="AZ66" s="137">
        <f>'SO 2.7 - žst. Božejovice'!F32</f>
        <v>0</v>
      </c>
      <c r="BA66" s="137">
        <f>'SO 2.7 - žst. Božejovice'!F33</f>
        <v>0</v>
      </c>
      <c r="BB66" s="137">
        <f>'SO 2.7 - žst. Božejovice'!F34</f>
        <v>0</v>
      </c>
      <c r="BC66" s="137">
        <f>'SO 2.7 - žst. Božejovice'!F35</f>
        <v>0</v>
      </c>
      <c r="BD66" s="139">
        <f>'SO 2.7 - žst. Božejovice'!F36</f>
        <v>0</v>
      </c>
      <c r="BT66" s="140" t="s">
        <v>84</v>
      </c>
      <c r="BV66" s="140" t="s">
        <v>77</v>
      </c>
      <c r="BW66" s="140" t="s">
        <v>128</v>
      </c>
      <c r="BX66" s="140" t="s">
        <v>107</v>
      </c>
      <c r="CL66" s="140" t="s">
        <v>21</v>
      </c>
    </row>
    <row r="67" s="6" customFormat="1" ht="16.5" customHeight="1">
      <c r="A67" s="129" t="s">
        <v>85</v>
      </c>
      <c r="B67" s="130"/>
      <c r="C67" s="131"/>
      <c r="D67" s="131"/>
      <c r="E67" s="132" t="s">
        <v>129</v>
      </c>
      <c r="F67" s="132"/>
      <c r="G67" s="132"/>
      <c r="H67" s="132"/>
      <c r="I67" s="132"/>
      <c r="J67" s="131"/>
      <c r="K67" s="132" t="s">
        <v>130</v>
      </c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3">
        <f>'SO 2.8 - žst. Bálkova Lhota'!J29</f>
        <v>0</v>
      </c>
      <c r="AH67" s="131"/>
      <c r="AI67" s="131"/>
      <c r="AJ67" s="131"/>
      <c r="AK67" s="131"/>
      <c r="AL67" s="131"/>
      <c r="AM67" s="131"/>
      <c r="AN67" s="133">
        <f>SUM(AG67,AT67)</f>
        <v>0</v>
      </c>
      <c r="AO67" s="131"/>
      <c r="AP67" s="131"/>
      <c r="AQ67" s="134" t="s">
        <v>88</v>
      </c>
      <c r="AR67" s="135"/>
      <c r="AS67" s="136">
        <v>0</v>
      </c>
      <c r="AT67" s="137">
        <f>ROUND(SUM(AV67:AW67),2)</f>
        <v>0</v>
      </c>
      <c r="AU67" s="138">
        <f>'SO 2.8 - žst. Bálkova Lhota'!P85</f>
        <v>0</v>
      </c>
      <c r="AV67" s="137">
        <f>'SO 2.8 - žst. Bálkova Lhota'!J32</f>
        <v>0</v>
      </c>
      <c r="AW67" s="137">
        <f>'SO 2.8 - žst. Bálkova Lhota'!J33</f>
        <v>0</v>
      </c>
      <c r="AX67" s="137">
        <f>'SO 2.8 - žst. Bálkova Lhota'!J34</f>
        <v>0</v>
      </c>
      <c r="AY67" s="137">
        <f>'SO 2.8 - žst. Bálkova Lhota'!J35</f>
        <v>0</v>
      </c>
      <c r="AZ67" s="137">
        <f>'SO 2.8 - žst. Bálkova Lhota'!F32</f>
        <v>0</v>
      </c>
      <c r="BA67" s="137">
        <f>'SO 2.8 - žst. Bálkova Lhota'!F33</f>
        <v>0</v>
      </c>
      <c r="BB67" s="137">
        <f>'SO 2.8 - žst. Bálkova Lhota'!F34</f>
        <v>0</v>
      </c>
      <c r="BC67" s="137">
        <f>'SO 2.8 - žst. Bálkova Lhota'!F35</f>
        <v>0</v>
      </c>
      <c r="BD67" s="139">
        <f>'SO 2.8 - žst. Bálkova Lhota'!F36</f>
        <v>0</v>
      </c>
      <c r="BT67" s="140" t="s">
        <v>84</v>
      </c>
      <c r="BV67" s="140" t="s">
        <v>77</v>
      </c>
      <c r="BW67" s="140" t="s">
        <v>131</v>
      </c>
      <c r="BX67" s="140" t="s">
        <v>107</v>
      </c>
      <c r="CL67" s="140" t="s">
        <v>21</v>
      </c>
    </row>
    <row r="68" s="5" customFormat="1" ht="16.5" customHeight="1">
      <c r="B68" s="116"/>
      <c r="C68" s="117"/>
      <c r="D68" s="118" t="s">
        <v>132</v>
      </c>
      <c r="E68" s="118"/>
      <c r="F68" s="118"/>
      <c r="G68" s="118"/>
      <c r="H68" s="118"/>
      <c r="I68" s="119"/>
      <c r="J68" s="118" t="s">
        <v>133</v>
      </c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20">
        <f>ROUND(SUM(AG69:AG74),2)</f>
        <v>0</v>
      </c>
      <c r="AH68" s="119"/>
      <c r="AI68" s="119"/>
      <c r="AJ68" s="119"/>
      <c r="AK68" s="119"/>
      <c r="AL68" s="119"/>
      <c r="AM68" s="119"/>
      <c r="AN68" s="121">
        <f>SUM(AG68,AT68)</f>
        <v>0</v>
      </c>
      <c r="AO68" s="119"/>
      <c r="AP68" s="119"/>
      <c r="AQ68" s="122" t="s">
        <v>81</v>
      </c>
      <c r="AR68" s="123"/>
      <c r="AS68" s="124">
        <f>ROUND(SUM(AS69:AS74),2)</f>
        <v>0</v>
      </c>
      <c r="AT68" s="125">
        <f>ROUND(SUM(AV68:AW68),2)</f>
        <v>0</v>
      </c>
      <c r="AU68" s="126">
        <f>ROUND(SUM(AU69:AU74),5)</f>
        <v>0</v>
      </c>
      <c r="AV68" s="125">
        <f>ROUND(AZ68*L26,2)</f>
        <v>0</v>
      </c>
      <c r="AW68" s="125">
        <f>ROUND(BA68*L27,2)</f>
        <v>0</v>
      </c>
      <c r="AX68" s="125">
        <f>ROUND(BB68*L26,2)</f>
        <v>0</v>
      </c>
      <c r="AY68" s="125">
        <f>ROUND(BC68*L27,2)</f>
        <v>0</v>
      </c>
      <c r="AZ68" s="125">
        <f>ROUND(SUM(AZ69:AZ74),2)</f>
        <v>0</v>
      </c>
      <c r="BA68" s="125">
        <f>ROUND(SUM(BA69:BA74),2)</f>
        <v>0</v>
      </c>
      <c r="BB68" s="125">
        <f>ROUND(SUM(BB69:BB74),2)</f>
        <v>0</v>
      </c>
      <c r="BC68" s="125">
        <f>ROUND(SUM(BC69:BC74),2)</f>
        <v>0</v>
      </c>
      <c r="BD68" s="127">
        <f>ROUND(SUM(BD69:BD74),2)</f>
        <v>0</v>
      </c>
      <c r="BS68" s="128" t="s">
        <v>74</v>
      </c>
      <c r="BT68" s="128" t="s">
        <v>82</v>
      </c>
      <c r="BU68" s="128" t="s">
        <v>76</v>
      </c>
      <c r="BV68" s="128" t="s">
        <v>77</v>
      </c>
      <c r="BW68" s="128" t="s">
        <v>134</v>
      </c>
      <c r="BX68" s="128" t="s">
        <v>7</v>
      </c>
      <c r="CL68" s="128" t="s">
        <v>21</v>
      </c>
      <c r="CM68" s="128" t="s">
        <v>84</v>
      </c>
    </row>
    <row r="69" s="6" customFormat="1" ht="16.5" customHeight="1">
      <c r="A69" s="129" t="s">
        <v>85</v>
      </c>
      <c r="B69" s="130"/>
      <c r="C69" s="131"/>
      <c r="D69" s="131"/>
      <c r="E69" s="132" t="s">
        <v>135</v>
      </c>
      <c r="F69" s="132"/>
      <c r="G69" s="132"/>
      <c r="H69" s="132"/>
      <c r="I69" s="132"/>
      <c r="J69" s="131"/>
      <c r="K69" s="132" t="s">
        <v>136</v>
      </c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3">
        <f>'SO 3.1 - zast. Radomyšl'!J29</f>
        <v>0</v>
      </c>
      <c r="AH69" s="131"/>
      <c r="AI69" s="131"/>
      <c r="AJ69" s="131"/>
      <c r="AK69" s="131"/>
      <c r="AL69" s="131"/>
      <c r="AM69" s="131"/>
      <c r="AN69" s="133">
        <f>SUM(AG69,AT69)</f>
        <v>0</v>
      </c>
      <c r="AO69" s="131"/>
      <c r="AP69" s="131"/>
      <c r="AQ69" s="134" t="s">
        <v>88</v>
      </c>
      <c r="AR69" s="135"/>
      <c r="AS69" s="136">
        <v>0</v>
      </c>
      <c r="AT69" s="137">
        <f>ROUND(SUM(AV69:AW69),2)</f>
        <v>0</v>
      </c>
      <c r="AU69" s="138">
        <f>'SO 3.1 - zast. Radomyšl'!P84</f>
        <v>0</v>
      </c>
      <c r="AV69" s="137">
        <f>'SO 3.1 - zast. Radomyšl'!J32</f>
        <v>0</v>
      </c>
      <c r="AW69" s="137">
        <f>'SO 3.1 - zast. Radomyšl'!J33</f>
        <v>0</v>
      </c>
      <c r="AX69" s="137">
        <f>'SO 3.1 - zast. Radomyšl'!J34</f>
        <v>0</v>
      </c>
      <c r="AY69" s="137">
        <f>'SO 3.1 - zast. Radomyšl'!J35</f>
        <v>0</v>
      </c>
      <c r="AZ69" s="137">
        <f>'SO 3.1 - zast. Radomyšl'!F32</f>
        <v>0</v>
      </c>
      <c r="BA69" s="137">
        <f>'SO 3.1 - zast. Radomyšl'!F33</f>
        <v>0</v>
      </c>
      <c r="BB69" s="137">
        <f>'SO 3.1 - zast. Radomyšl'!F34</f>
        <v>0</v>
      </c>
      <c r="BC69" s="137">
        <f>'SO 3.1 - zast. Radomyšl'!F35</f>
        <v>0</v>
      </c>
      <c r="BD69" s="139">
        <f>'SO 3.1 - zast. Radomyšl'!F36</f>
        <v>0</v>
      </c>
      <c r="BT69" s="140" t="s">
        <v>84</v>
      </c>
      <c r="BV69" s="140" t="s">
        <v>77</v>
      </c>
      <c r="BW69" s="140" t="s">
        <v>137</v>
      </c>
      <c r="BX69" s="140" t="s">
        <v>134</v>
      </c>
      <c r="CL69" s="140" t="s">
        <v>21</v>
      </c>
    </row>
    <row r="70" s="6" customFormat="1" ht="16.5" customHeight="1">
      <c r="A70" s="129" t="s">
        <v>85</v>
      </c>
      <c r="B70" s="130"/>
      <c r="C70" s="131"/>
      <c r="D70" s="131"/>
      <c r="E70" s="132" t="s">
        <v>138</v>
      </c>
      <c r="F70" s="132"/>
      <c r="G70" s="132"/>
      <c r="H70" s="132"/>
      <c r="I70" s="132"/>
      <c r="J70" s="131"/>
      <c r="K70" s="132" t="s">
        <v>139</v>
      </c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3">
        <f>'SO 3.2 - nákl. zast. Rado...'!J29</f>
        <v>0</v>
      </c>
      <c r="AH70" s="131"/>
      <c r="AI70" s="131"/>
      <c r="AJ70" s="131"/>
      <c r="AK70" s="131"/>
      <c r="AL70" s="131"/>
      <c r="AM70" s="131"/>
      <c r="AN70" s="133">
        <f>SUM(AG70,AT70)</f>
        <v>0</v>
      </c>
      <c r="AO70" s="131"/>
      <c r="AP70" s="131"/>
      <c r="AQ70" s="134" t="s">
        <v>88</v>
      </c>
      <c r="AR70" s="135"/>
      <c r="AS70" s="136">
        <v>0</v>
      </c>
      <c r="AT70" s="137">
        <f>ROUND(SUM(AV70:AW70),2)</f>
        <v>0</v>
      </c>
      <c r="AU70" s="138">
        <f>'SO 3.2 - nákl. zast. Rado...'!P84</f>
        <v>0</v>
      </c>
      <c r="AV70" s="137">
        <f>'SO 3.2 - nákl. zast. Rado...'!J32</f>
        <v>0</v>
      </c>
      <c r="AW70" s="137">
        <f>'SO 3.2 - nákl. zast. Rado...'!J33</f>
        <v>0</v>
      </c>
      <c r="AX70" s="137">
        <f>'SO 3.2 - nákl. zast. Rado...'!J34</f>
        <v>0</v>
      </c>
      <c r="AY70" s="137">
        <f>'SO 3.2 - nákl. zast. Rado...'!J35</f>
        <v>0</v>
      </c>
      <c r="AZ70" s="137">
        <f>'SO 3.2 - nákl. zast. Rado...'!F32</f>
        <v>0</v>
      </c>
      <c r="BA70" s="137">
        <f>'SO 3.2 - nákl. zast. Rado...'!F33</f>
        <v>0</v>
      </c>
      <c r="BB70" s="137">
        <f>'SO 3.2 - nákl. zast. Rado...'!F34</f>
        <v>0</v>
      </c>
      <c r="BC70" s="137">
        <f>'SO 3.2 - nákl. zast. Rado...'!F35</f>
        <v>0</v>
      </c>
      <c r="BD70" s="139">
        <f>'SO 3.2 - nákl. zast. Rado...'!F36</f>
        <v>0</v>
      </c>
      <c r="BT70" s="140" t="s">
        <v>84</v>
      </c>
      <c r="BV70" s="140" t="s">
        <v>77</v>
      </c>
      <c r="BW70" s="140" t="s">
        <v>140</v>
      </c>
      <c r="BX70" s="140" t="s">
        <v>134</v>
      </c>
      <c r="CL70" s="140" t="s">
        <v>21</v>
      </c>
    </row>
    <row r="71" s="6" customFormat="1" ht="16.5" customHeight="1">
      <c r="A71" s="129" t="s">
        <v>85</v>
      </c>
      <c r="B71" s="130"/>
      <c r="C71" s="131"/>
      <c r="D71" s="131"/>
      <c r="E71" s="132" t="s">
        <v>141</v>
      </c>
      <c r="F71" s="132"/>
      <c r="G71" s="132"/>
      <c r="H71" s="132"/>
      <c r="I71" s="132"/>
      <c r="J71" s="131"/>
      <c r="K71" s="132" t="s">
        <v>142</v>
      </c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3">
        <f>'SO 3.3 - zast. Sedlice'!J29</f>
        <v>0</v>
      </c>
      <c r="AH71" s="131"/>
      <c r="AI71" s="131"/>
      <c r="AJ71" s="131"/>
      <c r="AK71" s="131"/>
      <c r="AL71" s="131"/>
      <c r="AM71" s="131"/>
      <c r="AN71" s="133">
        <f>SUM(AG71,AT71)</f>
        <v>0</v>
      </c>
      <c r="AO71" s="131"/>
      <c r="AP71" s="131"/>
      <c r="AQ71" s="134" t="s">
        <v>88</v>
      </c>
      <c r="AR71" s="135"/>
      <c r="AS71" s="136">
        <v>0</v>
      </c>
      <c r="AT71" s="137">
        <f>ROUND(SUM(AV71:AW71),2)</f>
        <v>0</v>
      </c>
      <c r="AU71" s="138">
        <f>'SO 3.3 - zast. Sedlice'!P84</f>
        <v>0</v>
      </c>
      <c r="AV71" s="137">
        <f>'SO 3.3 - zast. Sedlice'!J32</f>
        <v>0</v>
      </c>
      <c r="AW71" s="137">
        <f>'SO 3.3 - zast. Sedlice'!J33</f>
        <v>0</v>
      </c>
      <c r="AX71" s="137">
        <f>'SO 3.3 - zast. Sedlice'!J34</f>
        <v>0</v>
      </c>
      <c r="AY71" s="137">
        <f>'SO 3.3 - zast. Sedlice'!J35</f>
        <v>0</v>
      </c>
      <c r="AZ71" s="137">
        <f>'SO 3.3 - zast. Sedlice'!F32</f>
        <v>0</v>
      </c>
      <c r="BA71" s="137">
        <f>'SO 3.3 - zast. Sedlice'!F33</f>
        <v>0</v>
      </c>
      <c r="BB71" s="137">
        <f>'SO 3.3 - zast. Sedlice'!F34</f>
        <v>0</v>
      </c>
      <c r="BC71" s="137">
        <f>'SO 3.3 - zast. Sedlice'!F35</f>
        <v>0</v>
      </c>
      <c r="BD71" s="139">
        <f>'SO 3.3 - zast. Sedlice'!F36</f>
        <v>0</v>
      </c>
      <c r="BT71" s="140" t="s">
        <v>84</v>
      </c>
      <c r="BV71" s="140" t="s">
        <v>77</v>
      </c>
      <c r="BW71" s="140" t="s">
        <v>143</v>
      </c>
      <c r="BX71" s="140" t="s">
        <v>134</v>
      </c>
      <c r="CL71" s="140" t="s">
        <v>21</v>
      </c>
    </row>
    <row r="72" s="6" customFormat="1" ht="16.5" customHeight="1">
      <c r="A72" s="129" t="s">
        <v>85</v>
      </c>
      <c r="B72" s="130"/>
      <c r="C72" s="131"/>
      <c r="D72" s="131"/>
      <c r="E72" s="132" t="s">
        <v>144</v>
      </c>
      <c r="F72" s="132"/>
      <c r="G72" s="132"/>
      <c r="H72" s="132"/>
      <c r="I72" s="132"/>
      <c r="J72" s="131"/>
      <c r="K72" s="132" t="s">
        <v>145</v>
      </c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3">
        <f>'SO 3.4 - žst. Bělčice'!J29</f>
        <v>0</v>
      </c>
      <c r="AH72" s="131"/>
      <c r="AI72" s="131"/>
      <c r="AJ72" s="131"/>
      <c r="AK72" s="131"/>
      <c r="AL72" s="131"/>
      <c r="AM72" s="131"/>
      <c r="AN72" s="133">
        <f>SUM(AG72,AT72)</f>
        <v>0</v>
      </c>
      <c r="AO72" s="131"/>
      <c r="AP72" s="131"/>
      <c r="AQ72" s="134" t="s">
        <v>88</v>
      </c>
      <c r="AR72" s="135"/>
      <c r="AS72" s="136">
        <v>0</v>
      </c>
      <c r="AT72" s="137">
        <f>ROUND(SUM(AV72:AW72),2)</f>
        <v>0</v>
      </c>
      <c r="AU72" s="138">
        <f>'SO 3.4 - žst. Bělčice'!P84</f>
        <v>0</v>
      </c>
      <c r="AV72" s="137">
        <f>'SO 3.4 - žst. Bělčice'!J32</f>
        <v>0</v>
      </c>
      <c r="AW72" s="137">
        <f>'SO 3.4 - žst. Bělčice'!J33</f>
        <v>0</v>
      </c>
      <c r="AX72" s="137">
        <f>'SO 3.4 - žst. Bělčice'!J34</f>
        <v>0</v>
      </c>
      <c r="AY72" s="137">
        <f>'SO 3.4 - žst. Bělčice'!J35</f>
        <v>0</v>
      </c>
      <c r="AZ72" s="137">
        <f>'SO 3.4 - žst. Bělčice'!F32</f>
        <v>0</v>
      </c>
      <c r="BA72" s="137">
        <f>'SO 3.4 - žst. Bělčice'!F33</f>
        <v>0</v>
      </c>
      <c r="BB72" s="137">
        <f>'SO 3.4 - žst. Bělčice'!F34</f>
        <v>0</v>
      </c>
      <c r="BC72" s="137">
        <f>'SO 3.4 - žst. Bělčice'!F35</f>
        <v>0</v>
      </c>
      <c r="BD72" s="139">
        <f>'SO 3.4 - žst. Bělčice'!F36</f>
        <v>0</v>
      </c>
      <c r="BT72" s="140" t="s">
        <v>84</v>
      </c>
      <c r="BV72" s="140" t="s">
        <v>77</v>
      </c>
      <c r="BW72" s="140" t="s">
        <v>146</v>
      </c>
      <c r="BX72" s="140" t="s">
        <v>134</v>
      </c>
      <c r="CL72" s="140" t="s">
        <v>21</v>
      </c>
    </row>
    <row r="73" s="6" customFormat="1" ht="16.5" customHeight="1">
      <c r="A73" s="129" t="s">
        <v>85</v>
      </c>
      <c r="B73" s="130"/>
      <c r="C73" s="131"/>
      <c r="D73" s="131"/>
      <c r="E73" s="132" t="s">
        <v>147</v>
      </c>
      <c r="F73" s="132"/>
      <c r="G73" s="132"/>
      <c r="H73" s="132"/>
      <c r="I73" s="132"/>
      <c r="J73" s="131"/>
      <c r="K73" s="132" t="s">
        <v>148</v>
      </c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3">
        <f>'SO 3.5 - nákl. zast. Lnáře'!J29</f>
        <v>0</v>
      </c>
      <c r="AH73" s="131"/>
      <c r="AI73" s="131"/>
      <c r="AJ73" s="131"/>
      <c r="AK73" s="131"/>
      <c r="AL73" s="131"/>
      <c r="AM73" s="131"/>
      <c r="AN73" s="133">
        <f>SUM(AG73,AT73)</f>
        <v>0</v>
      </c>
      <c r="AO73" s="131"/>
      <c r="AP73" s="131"/>
      <c r="AQ73" s="134" t="s">
        <v>88</v>
      </c>
      <c r="AR73" s="135"/>
      <c r="AS73" s="136">
        <v>0</v>
      </c>
      <c r="AT73" s="137">
        <f>ROUND(SUM(AV73:AW73),2)</f>
        <v>0</v>
      </c>
      <c r="AU73" s="138">
        <f>'SO 3.5 - nákl. zast. Lnáře'!P84</f>
        <v>0</v>
      </c>
      <c r="AV73" s="137">
        <f>'SO 3.5 - nákl. zast. Lnáře'!J32</f>
        <v>0</v>
      </c>
      <c r="AW73" s="137">
        <f>'SO 3.5 - nákl. zast. Lnáře'!J33</f>
        <v>0</v>
      </c>
      <c r="AX73" s="137">
        <f>'SO 3.5 - nákl. zast. Lnáře'!J34</f>
        <v>0</v>
      </c>
      <c r="AY73" s="137">
        <f>'SO 3.5 - nákl. zast. Lnáře'!J35</f>
        <v>0</v>
      </c>
      <c r="AZ73" s="137">
        <f>'SO 3.5 - nákl. zast. Lnáře'!F32</f>
        <v>0</v>
      </c>
      <c r="BA73" s="137">
        <f>'SO 3.5 - nákl. zast. Lnáře'!F33</f>
        <v>0</v>
      </c>
      <c r="BB73" s="137">
        <f>'SO 3.5 - nákl. zast. Lnáře'!F34</f>
        <v>0</v>
      </c>
      <c r="BC73" s="137">
        <f>'SO 3.5 - nákl. zast. Lnáře'!F35</f>
        <v>0</v>
      </c>
      <c r="BD73" s="139">
        <f>'SO 3.5 - nákl. zast. Lnáře'!F36</f>
        <v>0</v>
      </c>
      <c r="BT73" s="140" t="s">
        <v>84</v>
      </c>
      <c r="BV73" s="140" t="s">
        <v>77</v>
      </c>
      <c r="BW73" s="140" t="s">
        <v>149</v>
      </c>
      <c r="BX73" s="140" t="s">
        <v>134</v>
      </c>
      <c r="CL73" s="140" t="s">
        <v>21</v>
      </c>
    </row>
    <row r="74" s="6" customFormat="1" ht="16.5" customHeight="1">
      <c r="A74" s="129" t="s">
        <v>85</v>
      </c>
      <c r="B74" s="130"/>
      <c r="C74" s="131"/>
      <c r="D74" s="131"/>
      <c r="E74" s="132" t="s">
        <v>150</v>
      </c>
      <c r="F74" s="132"/>
      <c r="G74" s="132"/>
      <c r="H74" s="132"/>
      <c r="I74" s="132"/>
      <c r="J74" s="131"/>
      <c r="K74" s="132" t="s">
        <v>151</v>
      </c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3">
        <f>'SO 3.6 - nákl. zast. Kase...'!J29</f>
        <v>0</v>
      </c>
      <c r="AH74" s="131"/>
      <c r="AI74" s="131"/>
      <c r="AJ74" s="131"/>
      <c r="AK74" s="131"/>
      <c r="AL74" s="131"/>
      <c r="AM74" s="131"/>
      <c r="AN74" s="133">
        <f>SUM(AG74,AT74)</f>
        <v>0</v>
      </c>
      <c r="AO74" s="131"/>
      <c r="AP74" s="131"/>
      <c r="AQ74" s="134" t="s">
        <v>88</v>
      </c>
      <c r="AR74" s="135"/>
      <c r="AS74" s="136">
        <v>0</v>
      </c>
      <c r="AT74" s="137">
        <f>ROUND(SUM(AV74:AW74),2)</f>
        <v>0</v>
      </c>
      <c r="AU74" s="138">
        <f>'SO 3.6 - nákl. zast. Kase...'!P85</f>
        <v>0</v>
      </c>
      <c r="AV74" s="137">
        <f>'SO 3.6 - nákl. zast. Kase...'!J32</f>
        <v>0</v>
      </c>
      <c r="AW74" s="137">
        <f>'SO 3.6 - nákl. zast. Kase...'!J33</f>
        <v>0</v>
      </c>
      <c r="AX74" s="137">
        <f>'SO 3.6 - nákl. zast. Kase...'!J34</f>
        <v>0</v>
      </c>
      <c r="AY74" s="137">
        <f>'SO 3.6 - nákl. zast. Kase...'!J35</f>
        <v>0</v>
      </c>
      <c r="AZ74" s="137">
        <f>'SO 3.6 - nákl. zast. Kase...'!F32</f>
        <v>0</v>
      </c>
      <c r="BA74" s="137">
        <f>'SO 3.6 - nákl. zast. Kase...'!F33</f>
        <v>0</v>
      </c>
      <c r="BB74" s="137">
        <f>'SO 3.6 - nákl. zast. Kase...'!F34</f>
        <v>0</v>
      </c>
      <c r="BC74" s="137">
        <f>'SO 3.6 - nákl. zast. Kase...'!F35</f>
        <v>0</v>
      </c>
      <c r="BD74" s="139">
        <f>'SO 3.6 - nákl. zast. Kase...'!F36</f>
        <v>0</v>
      </c>
      <c r="BT74" s="140" t="s">
        <v>84</v>
      </c>
      <c r="BV74" s="140" t="s">
        <v>77</v>
      </c>
      <c r="BW74" s="140" t="s">
        <v>152</v>
      </c>
      <c r="BX74" s="140" t="s">
        <v>134</v>
      </c>
      <c r="CL74" s="140" t="s">
        <v>21</v>
      </c>
    </row>
    <row r="75" s="5" customFormat="1" ht="16.5" customHeight="1">
      <c r="B75" s="116"/>
      <c r="C75" s="117"/>
      <c r="D75" s="118" t="s">
        <v>153</v>
      </c>
      <c r="E75" s="118"/>
      <c r="F75" s="118"/>
      <c r="G75" s="118"/>
      <c r="H75" s="118"/>
      <c r="I75" s="119"/>
      <c r="J75" s="118" t="s">
        <v>154</v>
      </c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20">
        <f>ROUND(SUM(AG76:AG79),2)</f>
        <v>0</v>
      </c>
      <c r="AH75" s="119"/>
      <c r="AI75" s="119"/>
      <c r="AJ75" s="119"/>
      <c r="AK75" s="119"/>
      <c r="AL75" s="119"/>
      <c r="AM75" s="119"/>
      <c r="AN75" s="121">
        <f>SUM(AG75,AT75)</f>
        <v>0</v>
      </c>
      <c r="AO75" s="119"/>
      <c r="AP75" s="119"/>
      <c r="AQ75" s="122" t="s">
        <v>81</v>
      </c>
      <c r="AR75" s="123"/>
      <c r="AS75" s="124">
        <f>ROUND(SUM(AS76:AS79),2)</f>
        <v>0</v>
      </c>
      <c r="AT75" s="125">
        <f>ROUND(SUM(AV75:AW75),2)</f>
        <v>0</v>
      </c>
      <c r="AU75" s="126">
        <f>ROUND(SUM(AU76:AU79),5)</f>
        <v>0</v>
      </c>
      <c r="AV75" s="125">
        <f>ROUND(AZ75*L26,2)</f>
        <v>0</v>
      </c>
      <c r="AW75" s="125">
        <f>ROUND(BA75*L27,2)</f>
        <v>0</v>
      </c>
      <c r="AX75" s="125">
        <f>ROUND(BB75*L26,2)</f>
        <v>0</v>
      </c>
      <c r="AY75" s="125">
        <f>ROUND(BC75*L27,2)</f>
        <v>0</v>
      </c>
      <c r="AZ75" s="125">
        <f>ROUND(SUM(AZ76:AZ79),2)</f>
        <v>0</v>
      </c>
      <c r="BA75" s="125">
        <f>ROUND(SUM(BA76:BA79),2)</f>
        <v>0</v>
      </c>
      <c r="BB75" s="125">
        <f>ROUND(SUM(BB76:BB79),2)</f>
        <v>0</v>
      </c>
      <c r="BC75" s="125">
        <f>ROUND(SUM(BC76:BC79),2)</f>
        <v>0</v>
      </c>
      <c r="BD75" s="127">
        <f>ROUND(SUM(BD76:BD79),2)</f>
        <v>0</v>
      </c>
      <c r="BS75" s="128" t="s">
        <v>74</v>
      </c>
      <c r="BT75" s="128" t="s">
        <v>82</v>
      </c>
      <c r="BU75" s="128" t="s">
        <v>76</v>
      </c>
      <c r="BV75" s="128" t="s">
        <v>77</v>
      </c>
      <c r="BW75" s="128" t="s">
        <v>155</v>
      </c>
      <c r="BX75" s="128" t="s">
        <v>7</v>
      </c>
      <c r="CL75" s="128" t="s">
        <v>21</v>
      </c>
      <c r="CM75" s="128" t="s">
        <v>84</v>
      </c>
    </row>
    <row r="76" s="6" customFormat="1" ht="16.5" customHeight="1">
      <c r="A76" s="129" t="s">
        <v>85</v>
      </c>
      <c r="B76" s="130"/>
      <c r="C76" s="131"/>
      <c r="D76" s="131"/>
      <c r="E76" s="132" t="s">
        <v>156</v>
      </c>
      <c r="F76" s="132"/>
      <c r="G76" s="132"/>
      <c r="H76" s="132"/>
      <c r="I76" s="132"/>
      <c r="J76" s="131"/>
      <c r="K76" s="132" t="s">
        <v>157</v>
      </c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3">
        <f>'SO 4.1 - žst. Vodňany'!J29</f>
        <v>0</v>
      </c>
      <c r="AH76" s="131"/>
      <c r="AI76" s="131"/>
      <c r="AJ76" s="131"/>
      <c r="AK76" s="131"/>
      <c r="AL76" s="131"/>
      <c r="AM76" s="131"/>
      <c r="AN76" s="133">
        <f>SUM(AG76,AT76)</f>
        <v>0</v>
      </c>
      <c r="AO76" s="131"/>
      <c r="AP76" s="131"/>
      <c r="AQ76" s="134" t="s">
        <v>88</v>
      </c>
      <c r="AR76" s="135"/>
      <c r="AS76" s="136">
        <v>0</v>
      </c>
      <c r="AT76" s="137">
        <f>ROUND(SUM(AV76:AW76),2)</f>
        <v>0</v>
      </c>
      <c r="AU76" s="138">
        <f>'SO 4.1 - žst. Vodňany'!P84</f>
        <v>0</v>
      </c>
      <c r="AV76" s="137">
        <f>'SO 4.1 - žst. Vodňany'!J32</f>
        <v>0</v>
      </c>
      <c r="AW76" s="137">
        <f>'SO 4.1 - žst. Vodňany'!J33</f>
        <v>0</v>
      </c>
      <c r="AX76" s="137">
        <f>'SO 4.1 - žst. Vodňany'!J34</f>
        <v>0</v>
      </c>
      <c r="AY76" s="137">
        <f>'SO 4.1 - žst. Vodňany'!J35</f>
        <v>0</v>
      </c>
      <c r="AZ76" s="137">
        <f>'SO 4.1 - žst. Vodňany'!F32</f>
        <v>0</v>
      </c>
      <c r="BA76" s="137">
        <f>'SO 4.1 - žst. Vodňany'!F33</f>
        <v>0</v>
      </c>
      <c r="BB76" s="137">
        <f>'SO 4.1 - žst. Vodňany'!F34</f>
        <v>0</v>
      </c>
      <c r="BC76" s="137">
        <f>'SO 4.1 - žst. Vodňany'!F35</f>
        <v>0</v>
      </c>
      <c r="BD76" s="139">
        <f>'SO 4.1 - žst. Vodňany'!F36</f>
        <v>0</v>
      </c>
      <c r="BT76" s="140" t="s">
        <v>84</v>
      </c>
      <c r="BV76" s="140" t="s">
        <v>77</v>
      </c>
      <c r="BW76" s="140" t="s">
        <v>158</v>
      </c>
      <c r="BX76" s="140" t="s">
        <v>155</v>
      </c>
      <c r="CL76" s="140" t="s">
        <v>21</v>
      </c>
    </row>
    <row r="77" s="6" customFormat="1" ht="16.5" customHeight="1">
      <c r="A77" s="129" t="s">
        <v>85</v>
      </c>
      <c r="B77" s="130"/>
      <c r="C77" s="131"/>
      <c r="D77" s="131"/>
      <c r="E77" s="132" t="s">
        <v>159</v>
      </c>
      <c r="F77" s="132"/>
      <c r="G77" s="132"/>
      <c r="H77" s="132"/>
      <c r="I77" s="132"/>
      <c r="J77" s="131"/>
      <c r="K77" s="132" t="s">
        <v>160</v>
      </c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3">
        <f>'SO 4.2 - žst. Černý Kříž'!J29</f>
        <v>0</v>
      </c>
      <c r="AH77" s="131"/>
      <c r="AI77" s="131"/>
      <c r="AJ77" s="131"/>
      <c r="AK77" s="131"/>
      <c r="AL77" s="131"/>
      <c r="AM77" s="131"/>
      <c r="AN77" s="133">
        <f>SUM(AG77,AT77)</f>
        <v>0</v>
      </c>
      <c r="AO77" s="131"/>
      <c r="AP77" s="131"/>
      <c r="AQ77" s="134" t="s">
        <v>88</v>
      </c>
      <c r="AR77" s="135"/>
      <c r="AS77" s="136">
        <v>0</v>
      </c>
      <c r="AT77" s="137">
        <f>ROUND(SUM(AV77:AW77),2)</f>
        <v>0</v>
      </c>
      <c r="AU77" s="138">
        <f>'SO 4.2 - žst. Černý Kříž'!P84</f>
        <v>0</v>
      </c>
      <c r="AV77" s="137">
        <f>'SO 4.2 - žst. Černý Kříž'!J32</f>
        <v>0</v>
      </c>
      <c r="AW77" s="137">
        <f>'SO 4.2 - žst. Černý Kříž'!J33</f>
        <v>0</v>
      </c>
      <c r="AX77" s="137">
        <f>'SO 4.2 - žst. Černý Kříž'!J34</f>
        <v>0</v>
      </c>
      <c r="AY77" s="137">
        <f>'SO 4.2 - žst. Černý Kříž'!J35</f>
        <v>0</v>
      </c>
      <c r="AZ77" s="137">
        <f>'SO 4.2 - žst. Černý Kříž'!F32</f>
        <v>0</v>
      </c>
      <c r="BA77" s="137">
        <f>'SO 4.2 - žst. Černý Kříž'!F33</f>
        <v>0</v>
      </c>
      <c r="BB77" s="137">
        <f>'SO 4.2 - žst. Černý Kříž'!F34</f>
        <v>0</v>
      </c>
      <c r="BC77" s="137">
        <f>'SO 4.2 - žst. Černý Kříž'!F35</f>
        <v>0</v>
      </c>
      <c r="BD77" s="139">
        <f>'SO 4.2 - žst. Černý Kříž'!F36</f>
        <v>0</v>
      </c>
      <c r="BT77" s="140" t="s">
        <v>84</v>
      </c>
      <c r="BV77" s="140" t="s">
        <v>77</v>
      </c>
      <c r="BW77" s="140" t="s">
        <v>161</v>
      </c>
      <c r="BX77" s="140" t="s">
        <v>155</v>
      </c>
      <c r="CL77" s="140" t="s">
        <v>21</v>
      </c>
    </row>
    <row r="78" s="6" customFormat="1" ht="16.5" customHeight="1">
      <c r="A78" s="129" t="s">
        <v>85</v>
      </c>
      <c r="B78" s="130"/>
      <c r="C78" s="131"/>
      <c r="D78" s="131"/>
      <c r="E78" s="132" t="s">
        <v>162</v>
      </c>
      <c r="F78" s="132"/>
      <c r="G78" s="132"/>
      <c r="H78" s="132"/>
      <c r="I78" s="132"/>
      <c r="J78" s="131"/>
      <c r="K78" s="132" t="s">
        <v>163</v>
      </c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3">
        <f>'SO 4.3 - nákl. zast. Stožec'!J29</f>
        <v>0</v>
      </c>
      <c r="AH78" s="131"/>
      <c r="AI78" s="131"/>
      <c r="AJ78" s="131"/>
      <c r="AK78" s="131"/>
      <c r="AL78" s="131"/>
      <c r="AM78" s="131"/>
      <c r="AN78" s="133">
        <f>SUM(AG78,AT78)</f>
        <v>0</v>
      </c>
      <c r="AO78" s="131"/>
      <c r="AP78" s="131"/>
      <c r="AQ78" s="134" t="s">
        <v>88</v>
      </c>
      <c r="AR78" s="135"/>
      <c r="AS78" s="136">
        <v>0</v>
      </c>
      <c r="AT78" s="137">
        <f>ROUND(SUM(AV78:AW78),2)</f>
        <v>0</v>
      </c>
      <c r="AU78" s="138">
        <f>'SO 4.3 - nákl. zast. Stožec'!P84</f>
        <v>0</v>
      </c>
      <c r="AV78" s="137">
        <f>'SO 4.3 - nákl. zast. Stožec'!J32</f>
        <v>0</v>
      </c>
      <c r="AW78" s="137">
        <f>'SO 4.3 - nákl. zast. Stožec'!J33</f>
        <v>0</v>
      </c>
      <c r="AX78" s="137">
        <f>'SO 4.3 - nákl. zast. Stožec'!J34</f>
        <v>0</v>
      </c>
      <c r="AY78" s="137">
        <f>'SO 4.3 - nákl. zast. Stožec'!J35</f>
        <v>0</v>
      </c>
      <c r="AZ78" s="137">
        <f>'SO 4.3 - nákl. zast. Stožec'!F32</f>
        <v>0</v>
      </c>
      <c r="BA78" s="137">
        <f>'SO 4.3 - nákl. zast. Stožec'!F33</f>
        <v>0</v>
      </c>
      <c r="BB78" s="137">
        <f>'SO 4.3 - nákl. zast. Stožec'!F34</f>
        <v>0</v>
      </c>
      <c r="BC78" s="137">
        <f>'SO 4.3 - nákl. zast. Stožec'!F35</f>
        <v>0</v>
      </c>
      <c r="BD78" s="139">
        <f>'SO 4.3 - nákl. zast. Stožec'!F36</f>
        <v>0</v>
      </c>
      <c r="BT78" s="140" t="s">
        <v>84</v>
      </c>
      <c r="BV78" s="140" t="s">
        <v>77</v>
      </c>
      <c r="BW78" s="140" t="s">
        <v>164</v>
      </c>
      <c r="BX78" s="140" t="s">
        <v>155</v>
      </c>
      <c r="CL78" s="140" t="s">
        <v>21</v>
      </c>
    </row>
    <row r="79" s="6" customFormat="1" ht="16.5" customHeight="1">
      <c r="A79" s="129" t="s">
        <v>85</v>
      </c>
      <c r="B79" s="130"/>
      <c r="C79" s="131"/>
      <c r="D79" s="131"/>
      <c r="E79" s="132" t="s">
        <v>165</v>
      </c>
      <c r="F79" s="132"/>
      <c r="G79" s="132"/>
      <c r="H79" s="132"/>
      <c r="I79" s="132"/>
      <c r="J79" s="131"/>
      <c r="K79" s="132" t="s">
        <v>166</v>
      </c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3">
        <f>'SO 4.4 - zast. Nové Údolí'!J29</f>
        <v>0</v>
      </c>
      <c r="AH79" s="131"/>
      <c r="AI79" s="131"/>
      <c r="AJ79" s="131"/>
      <c r="AK79" s="131"/>
      <c r="AL79" s="131"/>
      <c r="AM79" s="131"/>
      <c r="AN79" s="133">
        <f>SUM(AG79,AT79)</f>
        <v>0</v>
      </c>
      <c r="AO79" s="131"/>
      <c r="AP79" s="131"/>
      <c r="AQ79" s="134" t="s">
        <v>88</v>
      </c>
      <c r="AR79" s="135"/>
      <c r="AS79" s="136">
        <v>0</v>
      </c>
      <c r="AT79" s="137">
        <f>ROUND(SUM(AV79:AW79),2)</f>
        <v>0</v>
      </c>
      <c r="AU79" s="138">
        <f>'SO 4.4 - zast. Nové Údolí'!P85</f>
        <v>0</v>
      </c>
      <c r="AV79" s="137">
        <f>'SO 4.4 - zast. Nové Údolí'!J32</f>
        <v>0</v>
      </c>
      <c r="AW79" s="137">
        <f>'SO 4.4 - zast. Nové Údolí'!J33</f>
        <v>0</v>
      </c>
      <c r="AX79" s="137">
        <f>'SO 4.4 - zast. Nové Údolí'!J34</f>
        <v>0</v>
      </c>
      <c r="AY79" s="137">
        <f>'SO 4.4 - zast. Nové Údolí'!J35</f>
        <v>0</v>
      </c>
      <c r="AZ79" s="137">
        <f>'SO 4.4 - zast. Nové Údolí'!F32</f>
        <v>0</v>
      </c>
      <c r="BA79" s="137">
        <f>'SO 4.4 - zast. Nové Údolí'!F33</f>
        <v>0</v>
      </c>
      <c r="BB79" s="137">
        <f>'SO 4.4 - zast. Nové Údolí'!F34</f>
        <v>0</v>
      </c>
      <c r="BC79" s="137">
        <f>'SO 4.4 - zast. Nové Údolí'!F35</f>
        <v>0</v>
      </c>
      <c r="BD79" s="139">
        <f>'SO 4.4 - zast. Nové Údolí'!F36</f>
        <v>0</v>
      </c>
      <c r="BT79" s="140" t="s">
        <v>84</v>
      </c>
      <c r="BV79" s="140" t="s">
        <v>77</v>
      </c>
      <c r="BW79" s="140" t="s">
        <v>167</v>
      </c>
      <c r="BX79" s="140" t="s">
        <v>155</v>
      </c>
      <c r="CL79" s="140" t="s">
        <v>21</v>
      </c>
    </row>
    <row r="80" s="5" customFormat="1" ht="16.5" customHeight="1">
      <c r="B80" s="116"/>
      <c r="C80" s="117"/>
      <c r="D80" s="118" t="s">
        <v>168</v>
      </c>
      <c r="E80" s="118"/>
      <c r="F80" s="118"/>
      <c r="G80" s="118"/>
      <c r="H80" s="118"/>
      <c r="I80" s="119"/>
      <c r="J80" s="118" t="s">
        <v>169</v>
      </c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20">
        <f>ROUND(SUM(AG81:AG85),2)</f>
        <v>0</v>
      </c>
      <c r="AH80" s="119"/>
      <c r="AI80" s="119"/>
      <c r="AJ80" s="119"/>
      <c r="AK80" s="119"/>
      <c r="AL80" s="119"/>
      <c r="AM80" s="119"/>
      <c r="AN80" s="121">
        <f>SUM(AG80,AT80)</f>
        <v>0</v>
      </c>
      <c r="AO80" s="119"/>
      <c r="AP80" s="119"/>
      <c r="AQ80" s="122" t="s">
        <v>81</v>
      </c>
      <c r="AR80" s="123"/>
      <c r="AS80" s="124">
        <f>ROUND(SUM(AS81:AS85),2)</f>
        <v>0</v>
      </c>
      <c r="AT80" s="125">
        <f>ROUND(SUM(AV80:AW80),2)</f>
        <v>0</v>
      </c>
      <c r="AU80" s="126">
        <f>ROUND(SUM(AU81:AU85),5)</f>
        <v>0</v>
      </c>
      <c r="AV80" s="125">
        <f>ROUND(AZ80*L26,2)</f>
        <v>0</v>
      </c>
      <c r="AW80" s="125">
        <f>ROUND(BA80*L27,2)</f>
        <v>0</v>
      </c>
      <c r="AX80" s="125">
        <f>ROUND(BB80*L26,2)</f>
        <v>0</v>
      </c>
      <c r="AY80" s="125">
        <f>ROUND(BC80*L27,2)</f>
        <v>0</v>
      </c>
      <c r="AZ80" s="125">
        <f>ROUND(SUM(AZ81:AZ85),2)</f>
        <v>0</v>
      </c>
      <c r="BA80" s="125">
        <f>ROUND(SUM(BA81:BA85),2)</f>
        <v>0</v>
      </c>
      <c r="BB80" s="125">
        <f>ROUND(SUM(BB81:BB85),2)</f>
        <v>0</v>
      </c>
      <c r="BC80" s="125">
        <f>ROUND(SUM(BC81:BC85),2)</f>
        <v>0</v>
      </c>
      <c r="BD80" s="127">
        <f>ROUND(SUM(BD81:BD85),2)</f>
        <v>0</v>
      </c>
      <c r="BS80" s="128" t="s">
        <v>74</v>
      </c>
      <c r="BT80" s="128" t="s">
        <v>82</v>
      </c>
      <c r="BU80" s="128" t="s">
        <v>76</v>
      </c>
      <c r="BV80" s="128" t="s">
        <v>77</v>
      </c>
      <c r="BW80" s="128" t="s">
        <v>170</v>
      </c>
      <c r="BX80" s="128" t="s">
        <v>7</v>
      </c>
      <c r="CL80" s="128" t="s">
        <v>21</v>
      </c>
      <c r="CM80" s="128" t="s">
        <v>84</v>
      </c>
    </row>
    <row r="81" s="6" customFormat="1" ht="16.5" customHeight="1">
      <c r="A81" s="129" t="s">
        <v>85</v>
      </c>
      <c r="B81" s="130"/>
      <c r="C81" s="131"/>
      <c r="D81" s="131"/>
      <c r="E81" s="132" t="s">
        <v>171</v>
      </c>
      <c r="F81" s="132"/>
      <c r="G81" s="132"/>
      <c r="H81" s="132"/>
      <c r="I81" s="132"/>
      <c r="J81" s="131"/>
      <c r="K81" s="132" t="s">
        <v>172</v>
      </c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3">
        <f>'SO 5.1 - žst. Volyně'!J29</f>
        <v>0</v>
      </c>
      <c r="AH81" s="131"/>
      <c r="AI81" s="131"/>
      <c r="AJ81" s="131"/>
      <c r="AK81" s="131"/>
      <c r="AL81" s="131"/>
      <c r="AM81" s="131"/>
      <c r="AN81" s="133">
        <f>SUM(AG81,AT81)</f>
        <v>0</v>
      </c>
      <c r="AO81" s="131"/>
      <c r="AP81" s="131"/>
      <c r="AQ81" s="134" t="s">
        <v>88</v>
      </c>
      <c r="AR81" s="135"/>
      <c r="AS81" s="136">
        <v>0</v>
      </c>
      <c r="AT81" s="137">
        <f>ROUND(SUM(AV81:AW81),2)</f>
        <v>0</v>
      </c>
      <c r="AU81" s="138">
        <f>'SO 5.1 - žst. Volyně'!P84</f>
        <v>0</v>
      </c>
      <c r="AV81" s="137">
        <f>'SO 5.1 - žst. Volyně'!J32</f>
        <v>0</v>
      </c>
      <c r="AW81" s="137">
        <f>'SO 5.1 - žst. Volyně'!J33</f>
        <v>0</v>
      </c>
      <c r="AX81" s="137">
        <f>'SO 5.1 - žst. Volyně'!J34</f>
        <v>0</v>
      </c>
      <c r="AY81" s="137">
        <f>'SO 5.1 - žst. Volyně'!J35</f>
        <v>0</v>
      </c>
      <c r="AZ81" s="137">
        <f>'SO 5.1 - žst. Volyně'!F32</f>
        <v>0</v>
      </c>
      <c r="BA81" s="137">
        <f>'SO 5.1 - žst. Volyně'!F33</f>
        <v>0</v>
      </c>
      <c r="BB81" s="137">
        <f>'SO 5.1 - žst. Volyně'!F34</f>
        <v>0</v>
      </c>
      <c r="BC81" s="137">
        <f>'SO 5.1 - žst. Volyně'!F35</f>
        <v>0</v>
      </c>
      <c r="BD81" s="139">
        <f>'SO 5.1 - žst. Volyně'!F36</f>
        <v>0</v>
      </c>
      <c r="BT81" s="140" t="s">
        <v>84</v>
      </c>
      <c r="BV81" s="140" t="s">
        <v>77</v>
      </c>
      <c r="BW81" s="140" t="s">
        <v>173</v>
      </c>
      <c r="BX81" s="140" t="s">
        <v>170</v>
      </c>
      <c r="CL81" s="140" t="s">
        <v>21</v>
      </c>
    </row>
    <row r="82" s="6" customFormat="1" ht="16.5" customHeight="1">
      <c r="A82" s="129" t="s">
        <v>85</v>
      </c>
      <c r="B82" s="130"/>
      <c r="C82" s="131"/>
      <c r="D82" s="131"/>
      <c r="E82" s="132" t="s">
        <v>174</v>
      </c>
      <c r="F82" s="132"/>
      <c r="G82" s="132"/>
      <c r="H82" s="132"/>
      <c r="I82" s="132"/>
      <c r="J82" s="131"/>
      <c r="K82" s="132" t="s">
        <v>175</v>
      </c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3">
        <f>'SO 5.2 - žst. Čkyně'!J29</f>
        <v>0</v>
      </c>
      <c r="AH82" s="131"/>
      <c r="AI82" s="131"/>
      <c r="AJ82" s="131"/>
      <c r="AK82" s="131"/>
      <c r="AL82" s="131"/>
      <c r="AM82" s="131"/>
      <c r="AN82" s="133">
        <f>SUM(AG82,AT82)</f>
        <v>0</v>
      </c>
      <c r="AO82" s="131"/>
      <c r="AP82" s="131"/>
      <c r="AQ82" s="134" t="s">
        <v>88</v>
      </c>
      <c r="AR82" s="135"/>
      <c r="AS82" s="136">
        <v>0</v>
      </c>
      <c r="AT82" s="137">
        <f>ROUND(SUM(AV82:AW82),2)</f>
        <v>0</v>
      </c>
      <c r="AU82" s="138">
        <f>'SO 5.2 - žst. Čkyně'!P84</f>
        <v>0</v>
      </c>
      <c r="AV82" s="137">
        <f>'SO 5.2 - žst. Čkyně'!J32</f>
        <v>0</v>
      </c>
      <c r="AW82" s="137">
        <f>'SO 5.2 - žst. Čkyně'!J33</f>
        <v>0</v>
      </c>
      <c r="AX82" s="137">
        <f>'SO 5.2 - žst. Čkyně'!J34</f>
        <v>0</v>
      </c>
      <c r="AY82" s="137">
        <f>'SO 5.2 - žst. Čkyně'!J35</f>
        <v>0</v>
      </c>
      <c r="AZ82" s="137">
        <f>'SO 5.2 - žst. Čkyně'!F32</f>
        <v>0</v>
      </c>
      <c r="BA82" s="137">
        <f>'SO 5.2 - žst. Čkyně'!F33</f>
        <v>0</v>
      </c>
      <c r="BB82" s="137">
        <f>'SO 5.2 - žst. Čkyně'!F34</f>
        <v>0</v>
      </c>
      <c r="BC82" s="137">
        <f>'SO 5.2 - žst. Čkyně'!F35</f>
        <v>0</v>
      </c>
      <c r="BD82" s="139">
        <f>'SO 5.2 - žst. Čkyně'!F36</f>
        <v>0</v>
      </c>
      <c r="BT82" s="140" t="s">
        <v>84</v>
      </c>
      <c r="BV82" s="140" t="s">
        <v>77</v>
      </c>
      <c r="BW82" s="140" t="s">
        <v>176</v>
      </c>
      <c r="BX82" s="140" t="s">
        <v>170</v>
      </c>
      <c r="CL82" s="140" t="s">
        <v>21</v>
      </c>
    </row>
    <row r="83" s="6" customFormat="1" ht="16.5" customHeight="1">
      <c r="A83" s="129" t="s">
        <v>85</v>
      </c>
      <c r="B83" s="130"/>
      <c r="C83" s="131"/>
      <c r="D83" s="131"/>
      <c r="E83" s="132" t="s">
        <v>177</v>
      </c>
      <c r="F83" s="132"/>
      <c r="G83" s="132"/>
      <c r="H83" s="132"/>
      <c r="I83" s="132"/>
      <c r="J83" s="131"/>
      <c r="K83" s="132" t="s">
        <v>178</v>
      </c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3">
        <f>'SO 5.3 - zast. Bohumilice...'!J29</f>
        <v>0</v>
      </c>
      <c r="AH83" s="131"/>
      <c r="AI83" s="131"/>
      <c r="AJ83" s="131"/>
      <c r="AK83" s="131"/>
      <c r="AL83" s="131"/>
      <c r="AM83" s="131"/>
      <c r="AN83" s="133">
        <f>SUM(AG83,AT83)</f>
        <v>0</v>
      </c>
      <c r="AO83" s="131"/>
      <c r="AP83" s="131"/>
      <c r="AQ83" s="134" t="s">
        <v>88</v>
      </c>
      <c r="AR83" s="135"/>
      <c r="AS83" s="136">
        <v>0</v>
      </c>
      <c r="AT83" s="137">
        <f>ROUND(SUM(AV83:AW83),2)</f>
        <v>0</v>
      </c>
      <c r="AU83" s="138">
        <f>'SO 5.3 - zast. Bohumilice...'!P84</f>
        <v>0</v>
      </c>
      <c r="AV83" s="137">
        <f>'SO 5.3 - zast. Bohumilice...'!J32</f>
        <v>0</v>
      </c>
      <c r="AW83" s="137">
        <f>'SO 5.3 - zast. Bohumilice...'!J33</f>
        <v>0</v>
      </c>
      <c r="AX83" s="137">
        <f>'SO 5.3 - zast. Bohumilice...'!J34</f>
        <v>0</v>
      </c>
      <c r="AY83" s="137">
        <f>'SO 5.3 - zast. Bohumilice...'!J35</f>
        <v>0</v>
      </c>
      <c r="AZ83" s="137">
        <f>'SO 5.3 - zast. Bohumilice...'!F32</f>
        <v>0</v>
      </c>
      <c r="BA83" s="137">
        <f>'SO 5.3 - zast. Bohumilice...'!F33</f>
        <v>0</v>
      </c>
      <c r="BB83" s="137">
        <f>'SO 5.3 - zast. Bohumilice...'!F34</f>
        <v>0</v>
      </c>
      <c r="BC83" s="137">
        <f>'SO 5.3 - zast. Bohumilice...'!F35</f>
        <v>0</v>
      </c>
      <c r="BD83" s="139">
        <f>'SO 5.3 - zast. Bohumilice...'!F36</f>
        <v>0</v>
      </c>
      <c r="BT83" s="140" t="s">
        <v>84</v>
      </c>
      <c r="BV83" s="140" t="s">
        <v>77</v>
      </c>
      <c r="BW83" s="140" t="s">
        <v>179</v>
      </c>
      <c r="BX83" s="140" t="s">
        <v>170</v>
      </c>
      <c r="CL83" s="140" t="s">
        <v>21</v>
      </c>
    </row>
    <row r="84" s="6" customFormat="1" ht="16.5" customHeight="1">
      <c r="A84" s="129" t="s">
        <v>85</v>
      </c>
      <c r="B84" s="130"/>
      <c r="C84" s="131"/>
      <c r="D84" s="131"/>
      <c r="E84" s="132" t="s">
        <v>180</v>
      </c>
      <c r="F84" s="132"/>
      <c r="G84" s="132"/>
      <c r="H84" s="132"/>
      <c r="I84" s="132"/>
      <c r="J84" s="131"/>
      <c r="K84" s="132" t="s">
        <v>181</v>
      </c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3">
        <f>'SO 5.4 - žst. Lenora'!J29</f>
        <v>0</v>
      </c>
      <c r="AH84" s="131"/>
      <c r="AI84" s="131"/>
      <c r="AJ84" s="131"/>
      <c r="AK84" s="131"/>
      <c r="AL84" s="131"/>
      <c r="AM84" s="131"/>
      <c r="AN84" s="133">
        <f>SUM(AG84,AT84)</f>
        <v>0</v>
      </c>
      <c r="AO84" s="131"/>
      <c r="AP84" s="131"/>
      <c r="AQ84" s="134" t="s">
        <v>88</v>
      </c>
      <c r="AR84" s="135"/>
      <c r="AS84" s="136">
        <v>0</v>
      </c>
      <c r="AT84" s="137">
        <f>ROUND(SUM(AV84:AW84),2)</f>
        <v>0</v>
      </c>
      <c r="AU84" s="138">
        <f>'SO 5.4 - žst. Lenora'!P84</f>
        <v>0</v>
      </c>
      <c r="AV84" s="137">
        <f>'SO 5.4 - žst. Lenora'!J32</f>
        <v>0</v>
      </c>
      <c r="AW84" s="137">
        <f>'SO 5.4 - žst. Lenora'!J33</f>
        <v>0</v>
      </c>
      <c r="AX84" s="137">
        <f>'SO 5.4 - žst. Lenora'!J34</f>
        <v>0</v>
      </c>
      <c r="AY84" s="137">
        <f>'SO 5.4 - žst. Lenora'!J35</f>
        <v>0</v>
      </c>
      <c r="AZ84" s="137">
        <f>'SO 5.4 - žst. Lenora'!F32</f>
        <v>0</v>
      </c>
      <c r="BA84" s="137">
        <f>'SO 5.4 - žst. Lenora'!F33</f>
        <v>0</v>
      </c>
      <c r="BB84" s="137">
        <f>'SO 5.4 - žst. Lenora'!F34</f>
        <v>0</v>
      </c>
      <c r="BC84" s="137">
        <f>'SO 5.4 - žst. Lenora'!F35</f>
        <v>0</v>
      </c>
      <c r="BD84" s="139">
        <f>'SO 5.4 - žst. Lenora'!F36</f>
        <v>0</v>
      </c>
      <c r="BT84" s="140" t="s">
        <v>84</v>
      </c>
      <c r="BV84" s="140" t="s">
        <v>77</v>
      </c>
      <c r="BW84" s="140" t="s">
        <v>182</v>
      </c>
      <c r="BX84" s="140" t="s">
        <v>170</v>
      </c>
      <c r="CL84" s="140" t="s">
        <v>21</v>
      </c>
    </row>
    <row r="85" s="6" customFormat="1" ht="16.5" customHeight="1">
      <c r="A85" s="129" t="s">
        <v>85</v>
      </c>
      <c r="B85" s="130"/>
      <c r="C85" s="131"/>
      <c r="D85" s="131"/>
      <c r="E85" s="132" t="s">
        <v>183</v>
      </c>
      <c r="F85" s="132"/>
      <c r="G85" s="132"/>
      <c r="H85" s="132"/>
      <c r="I85" s="132"/>
      <c r="J85" s="131"/>
      <c r="K85" s="132" t="s">
        <v>184</v>
      </c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3">
        <f>'SO 5.5 - zast. Soumarský ...'!J29</f>
        <v>0</v>
      </c>
      <c r="AH85" s="131"/>
      <c r="AI85" s="131"/>
      <c r="AJ85" s="131"/>
      <c r="AK85" s="131"/>
      <c r="AL85" s="131"/>
      <c r="AM85" s="131"/>
      <c r="AN85" s="133">
        <f>SUM(AG85,AT85)</f>
        <v>0</v>
      </c>
      <c r="AO85" s="131"/>
      <c r="AP85" s="131"/>
      <c r="AQ85" s="134" t="s">
        <v>88</v>
      </c>
      <c r="AR85" s="135"/>
      <c r="AS85" s="136">
        <v>0</v>
      </c>
      <c r="AT85" s="137">
        <f>ROUND(SUM(AV85:AW85),2)</f>
        <v>0</v>
      </c>
      <c r="AU85" s="138">
        <f>'SO 5.5 - zast. Soumarský ...'!P85</f>
        <v>0</v>
      </c>
      <c r="AV85" s="137">
        <f>'SO 5.5 - zast. Soumarský ...'!J32</f>
        <v>0</v>
      </c>
      <c r="AW85" s="137">
        <f>'SO 5.5 - zast. Soumarský ...'!J33</f>
        <v>0</v>
      </c>
      <c r="AX85" s="137">
        <f>'SO 5.5 - zast. Soumarský ...'!J34</f>
        <v>0</v>
      </c>
      <c r="AY85" s="137">
        <f>'SO 5.5 - zast. Soumarský ...'!J35</f>
        <v>0</v>
      </c>
      <c r="AZ85" s="137">
        <f>'SO 5.5 - zast. Soumarský ...'!F32</f>
        <v>0</v>
      </c>
      <c r="BA85" s="137">
        <f>'SO 5.5 - zast. Soumarský ...'!F33</f>
        <v>0</v>
      </c>
      <c r="BB85" s="137">
        <f>'SO 5.5 - zast. Soumarský ...'!F34</f>
        <v>0</v>
      </c>
      <c r="BC85" s="137">
        <f>'SO 5.5 - zast. Soumarský ...'!F35</f>
        <v>0</v>
      </c>
      <c r="BD85" s="139">
        <f>'SO 5.5 - zast. Soumarský ...'!F36</f>
        <v>0</v>
      </c>
      <c r="BT85" s="140" t="s">
        <v>84</v>
      </c>
      <c r="BV85" s="140" t="s">
        <v>77</v>
      </c>
      <c r="BW85" s="140" t="s">
        <v>185</v>
      </c>
      <c r="BX85" s="140" t="s">
        <v>170</v>
      </c>
      <c r="CL85" s="140" t="s">
        <v>21</v>
      </c>
    </row>
    <row r="86" s="5" customFormat="1" ht="16.5" customHeight="1">
      <c r="B86" s="116"/>
      <c r="C86" s="117"/>
      <c r="D86" s="118" t="s">
        <v>186</v>
      </c>
      <c r="E86" s="118"/>
      <c r="F86" s="118"/>
      <c r="G86" s="118"/>
      <c r="H86" s="118"/>
      <c r="I86" s="119"/>
      <c r="J86" s="118" t="s">
        <v>187</v>
      </c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20">
        <f>ROUND(SUM(AG87:AG94),2)</f>
        <v>0</v>
      </c>
      <c r="AH86" s="119"/>
      <c r="AI86" s="119"/>
      <c r="AJ86" s="119"/>
      <c r="AK86" s="119"/>
      <c r="AL86" s="119"/>
      <c r="AM86" s="119"/>
      <c r="AN86" s="121">
        <f>SUM(AG86,AT86)</f>
        <v>0</v>
      </c>
      <c r="AO86" s="119"/>
      <c r="AP86" s="119"/>
      <c r="AQ86" s="122" t="s">
        <v>81</v>
      </c>
      <c r="AR86" s="123"/>
      <c r="AS86" s="124">
        <f>ROUND(SUM(AS87:AS94),2)</f>
        <v>0</v>
      </c>
      <c r="AT86" s="125">
        <f>ROUND(SUM(AV86:AW86),2)</f>
        <v>0</v>
      </c>
      <c r="AU86" s="126">
        <f>ROUND(SUM(AU87:AU94),5)</f>
        <v>0</v>
      </c>
      <c r="AV86" s="125">
        <f>ROUND(AZ86*L26,2)</f>
        <v>0</v>
      </c>
      <c r="AW86" s="125">
        <f>ROUND(BA86*L27,2)</f>
        <v>0</v>
      </c>
      <c r="AX86" s="125">
        <f>ROUND(BB86*L26,2)</f>
        <v>0</v>
      </c>
      <c r="AY86" s="125">
        <f>ROUND(BC86*L27,2)</f>
        <v>0</v>
      </c>
      <c r="AZ86" s="125">
        <f>ROUND(SUM(AZ87:AZ94),2)</f>
        <v>0</v>
      </c>
      <c r="BA86" s="125">
        <f>ROUND(SUM(BA87:BA94),2)</f>
        <v>0</v>
      </c>
      <c r="BB86" s="125">
        <f>ROUND(SUM(BB87:BB94),2)</f>
        <v>0</v>
      </c>
      <c r="BC86" s="125">
        <f>ROUND(SUM(BC87:BC94),2)</f>
        <v>0</v>
      </c>
      <c r="BD86" s="127">
        <f>ROUND(SUM(BD87:BD94),2)</f>
        <v>0</v>
      </c>
      <c r="BS86" s="128" t="s">
        <v>74</v>
      </c>
      <c r="BT86" s="128" t="s">
        <v>82</v>
      </c>
      <c r="BU86" s="128" t="s">
        <v>76</v>
      </c>
      <c r="BV86" s="128" t="s">
        <v>77</v>
      </c>
      <c r="BW86" s="128" t="s">
        <v>188</v>
      </c>
      <c r="BX86" s="128" t="s">
        <v>7</v>
      </c>
      <c r="CL86" s="128" t="s">
        <v>21</v>
      </c>
      <c r="CM86" s="128" t="s">
        <v>84</v>
      </c>
    </row>
    <row r="87" s="6" customFormat="1" ht="16.5" customHeight="1">
      <c r="A87" s="129" t="s">
        <v>85</v>
      </c>
      <c r="B87" s="130"/>
      <c r="C87" s="131"/>
      <c r="D87" s="131"/>
      <c r="E87" s="132" t="s">
        <v>189</v>
      </c>
      <c r="F87" s="132"/>
      <c r="G87" s="132"/>
      <c r="H87" s="132"/>
      <c r="I87" s="132"/>
      <c r="J87" s="131"/>
      <c r="K87" s="132" t="s">
        <v>190</v>
      </c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3">
        <f>'SO 6.1 - žst. Boršov nad ...'!J29</f>
        <v>0</v>
      </c>
      <c r="AH87" s="131"/>
      <c r="AI87" s="131"/>
      <c r="AJ87" s="131"/>
      <c r="AK87" s="131"/>
      <c r="AL87" s="131"/>
      <c r="AM87" s="131"/>
      <c r="AN87" s="133">
        <f>SUM(AG87,AT87)</f>
        <v>0</v>
      </c>
      <c r="AO87" s="131"/>
      <c r="AP87" s="131"/>
      <c r="AQ87" s="134" t="s">
        <v>88</v>
      </c>
      <c r="AR87" s="135"/>
      <c r="AS87" s="136">
        <v>0</v>
      </c>
      <c r="AT87" s="137">
        <f>ROUND(SUM(AV87:AW87),2)</f>
        <v>0</v>
      </c>
      <c r="AU87" s="138">
        <f>'SO 6.1 - žst. Boršov nad ...'!P84</f>
        <v>0</v>
      </c>
      <c r="AV87" s="137">
        <f>'SO 6.1 - žst. Boršov nad ...'!J32</f>
        <v>0</v>
      </c>
      <c r="AW87" s="137">
        <f>'SO 6.1 - žst. Boršov nad ...'!J33</f>
        <v>0</v>
      </c>
      <c r="AX87" s="137">
        <f>'SO 6.1 - žst. Boršov nad ...'!J34</f>
        <v>0</v>
      </c>
      <c r="AY87" s="137">
        <f>'SO 6.1 - žst. Boršov nad ...'!J35</f>
        <v>0</v>
      </c>
      <c r="AZ87" s="137">
        <f>'SO 6.1 - žst. Boršov nad ...'!F32</f>
        <v>0</v>
      </c>
      <c r="BA87" s="137">
        <f>'SO 6.1 - žst. Boršov nad ...'!F33</f>
        <v>0</v>
      </c>
      <c r="BB87" s="137">
        <f>'SO 6.1 - žst. Boršov nad ...'!F34</f>
        <v>0</v>
      </c>
      <c r="BC87" s="137">
        <f>'SO 6.1 - žst. Boršov nad ...'!F35</f>
        <v>0</v>
      </c>
      <c r="BD87" s="139">
        <f>'SO 6.1 - žst. Boršov nad ...'!F36</f>
        <v>0</v>
      </c>
      <c r="BT87" s="140" t="s">
        <v>84</v>
      </c>
      <c r="BV87" s="140" t="s">
        <v>77</v>
      </c>
      <c r="BW87" s="140" t="s">
        <v>191</v>
      </c>
      <c r="BX87" s="140" t="s">
        <v>188</v>
      </c>
      <c r="CL87" s="140" t="s">
        <v>21</v>
      </c>
    </row>
    <row r="88" s="6" customFormat="1" ht="16.5" customHeight="1">
      <c r="A88" s="129" t="s">
        <v>85</v>
      </c>
      <c r="B88" s="130"/>
      <c r="C88" s="131"/>
      <c r="D88" s="131"/>
      <c r="E88" s="132" t="s">
        <v>192</v>
      </c>
      <c r="F88" s="132"/>
      <c r="G88" s="132"/>
      <c r="H88" s="132"/>
      <c r="I88" s="132"/>
      <c r="J88" s="131"/>
      <c r="K88" s="132" t="s">
        <v>193</v>
      </c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3">
        <f>'SO 6.2 - žst. Křemže'!J29</f>
        <v>0</v>
      </c>
      <c r="AH88" s="131"/>
      <c r="AI88" s="131"/>
      <c r="AJ88" s="131"/>
      <c r="AK88" s="131"/>
      <c r="AL88" s="131"/>
      <c r="AM88" s="131"/>
      <c r="AN88" s="133">
        <f>SUM(AG88,AT88)</f>
        <v>0</v>
      </c>
      <c r="AO88" s="131"/>
      <c r="AP88" s="131"/>
      <c r="AQ88" s="134" t="s">
        <v>88</v>
      </c>
      <c r="AR88" s="135"/>
      <c r="AS88" s="136">
        <v>0</v>
      </c>
      <c r="AT88" s="137">
        <f>ROUND(SUM(AV88:AW88),2)</f>
        <v>0</v>
      </c>
      <c r="AU88" s="138">
        <f>'SO 6.2 - žst. Křemže'!P84</f>
        <v>0</v>
      </c>
      <c r="AV88" s="137">
        <f>'SO 6.2 - žst. Křemže'!J32</f>
        <v>0</v>
      </c>
      <c r="AW88" s="137">
        <f>'SO 6.2 - žst. Křemže'!J33</f>
        <v>0</v>
      </c>
      <c r="AX88" s="137">
        <f>'SO 6.2 - žst. Křemže'!J34</f>
        <v>0</v>
      </c>
      <c r="AY88" s="137">
        <f>'SO 6.2 - žst. Křemže'!J35</f>
        <v>0</v>
      </c>
      <c r="AZ88" s="137">
        <f>'SO 6.2 - žst. Křemže'!F32</f>
        <v>0</v>
      </c>
      <c r="BA88" s="137">
        <f>'SO 6.2 - žst. Křemže'!F33</f>
        <v>0</v>
      </c>
      <c r="BB88" s="137">
        <f>'SO 6.2 - žst. Křemže'!F34</f>
        <v>0</v>
      </c>
      <c r="BC88" s="137">
        <f>'SO 6.2 - žst. Křemže'!F35</f>
        <v>0</v>
      </c>
      <c r="BD88" s="139">
        <f>'SO 6.2 - žst. Křemže'!F36</f>
        <v>0</v>
      </c>
      <c r="BT88" s="140" t="s">
        <v>84</v>
      </c>
      <c r="BV88" s="140" t="s">
        <v>77</v>
      </c>
      <c r="BW88" s="140" t="s">
        <v>194</v>
      </c>
      <c r="BX88" s="140" t="s">
        <v>188</v>
      </c>
      <c r="CL88" s="140" t="s">
        <v>21</v>
      </c>
    </row>
    <row r="89" s="6" customFormat="1" ht="16.5" customHeight="1">
      <c r="A89" s="129" t="s">
        <v>85</v>
      </c>
      <c r="B89" s="130"/>
      <c r="C89" s="131"/>
      <c r="D89" s="131"/>
      <c r="E89" s="132" t="s">
        <v>195</v>
      </c>
      <c r="F89" s="132"/>
      <c r="G89" s="132"/>
      <c r="H89" s="132"/>
      <c r="I89" s="132"/>
      <c r="J89" s="131"/>
      <c r="K89" s="132" t="s">
        <v>196</v>
      </c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3">
        <f>'SO 6.3 - žst. Zlatá Koruna'!J29</f>
        <v>0</v>
      </c>
      <c r="AH89" s="131"/>
      <c r="AI89" s="131"/>
      <c r="AJ89" s="131"/>
      <c r="AK89" s="131"/>
      <c r="AL89" s="131"/>
      <c r="AM89" s="131"/>
      <c r="AN89" s="133">
        <f>SUM(AG89,AT89)</f>
        <v>0</v>
      </c>
      <c r="AO89" s="131"/>
      <c r="AP89" s="131"/>
      <c r="AQ89" s="134" t="s">
        <v>88</v>
      </c>
      <c r="AR89" s="135"/>
      <c r="AS89" s="136">
        <v>0</v>
      </c>
      <c r="AT89" s="137">
        <f>ROUND(SUM(AV89:AW89),2)</f>
        <v>0</v>
      </c>
      <c r="AU89" s="138">
        <f>'SO 6.3 - žst. Zlatá Koruna'!P84</f>
        <v>0</v>
      </c>
      <c r="AV89" s="137">
        <f>'SO 6.3 - žst. Zlatá Koruna'!J32</f>
        <v>0</v>
      </c>
      <c r="AW89" s="137">
        <f>'SO 6.3 - žst. Zlatá Koruna'!J33</f>
        <v>0</v>
      </c>
      <c r="AX89" s="137">
        <f>'SO 6.3 - žst. Zlatá Koruna'!J34</f>
        <v>0</v>
      </c>
      <c r="AY89" s="137">
        <f>'SO 6.3 - žst. Zlatá Koruna'!J35</f>
        <v>0</v>
      </c>
      <c r="AZ89" s="137">
        <f>'SO 6.3 - žst. Zlatá Koruna'!F32</f>
        <v>0</v>
      </c>
      <c r="BA89" s="137">
        <f>'SO 6.3 - žst. Zlatá Koruna'!F33</f>
        <v>0</v>
      </c>
      <c r="BB89" s="137">
        <f>'SO 6.3 - žst. Zlatá Koruna'!F34</f>
        <v>0</v>
      </c>
      <c r="BC89" s="137">
        <f>'SO 6.3 - žst. Zlatá Koruna'!F35</f>
        <v>0</v>
      </c>
      <c r="BD89" s="139">
        <f>'SO 6.3 - žst. Zlatá Koruna'!F36</f>
        <v>0</v>
      </c>
      <c r="BT89" s="140" t="s">
        <v>84</v>
      </c>
      <c r="BV89" s="140" t="s">
        <v>77</v>
      </c>
      <c r="BW89" s="140" t="s">
        <v>197</v>
      </c>
      <c r="BX89" s="140" t="s">
        <v>188</v>
      </c>
      <c r="CL89" s="140" t="s">
        <v>21</v>
      </c>
    </row>
    <row r="90" s="6" customFormat="1" ht="16.5" customHeight="1">
      <c r="A90" s="129" t="s">
        <v>85</v>
      </c>
      <c r="B90" s="130"/>
      <c r="C90" s="131"/>
      <c r="D90" s="131"/>
      <c r="E90" s="132" t="s">
        <v>198</v>
      </c>
      <c r="F90" s="132"/>
      <c r="G90" s="132"/>
      <c r="H90" s="132"/>
      <c r="I90" s="132"/>
      <c r="J90" s="131"/>
      <c r="K90" s="132" t="s">
        <v>199</v>
      </c>
      <c r="L90" s="132"/>
      <c r="M90" s="132"/>
      <c r="N90" s="132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3">
        <f>'SO 6.4 - žst. Český Krumlov'!J29</f>
        <v>0</v>
      </c>
      <c r="AH90" s="131"/>
      <c r="AI90" s="131"/>
      <c r="AJ90" s="131"/>
      <c r="AK90" s="131"/>
      <c r="AL90" s="131"/>
      <c r="AM90" s="131"/>
      <c r="AN90" s="133">
        <f>SUM(AG90,AT90)</f>
        <v>0</v>
      </c>
      <c r="AO90" s="131"/>
      <c r="AP90" s="131"/>
      <c r="AQ90" s="134" t="s">
        <v>88</v>
      </c>
      <c r="AR90" s="135"/>
      <c r="AS90" s="136">
        <v>0</v>
      </c>
      <c r="AT90" s="137">
        <f>ROUND(SUM(AV90:AW90),2)</f>
        <v>0</v>
      </c>
      <c r="AU90" s="138">
        <f>'SO 6.4 - žst. Český Krumlov'!P84</f>
        <v>0</v>
      </c>
      <c r="AV90" s="137">
        <f>'SO 6.4 - žst. Český Krumlov'!J32</f>
        <v>0</v>
      </c>
      <c r="AW90" s="137">
        <f>'SO 6.4 - žst. Český Krumlov'!J33</f>
        <v>0</v>
      </c>
      <c r="AX90" s="137">
        <f>'SO 6.4 - žst. Český Krumlov'!J34</f>
        <v>0</v>
      </c>
      <c r="AY90" s="137">
        <f>'SO 6.4 - žst. Český Krumlov'!J35</f>
        <v>0</v>
      </c>
      <c r="AZ90" s="137">
        <f>'SO 6.4 - žst. Český Krumlov'!F32</f>
        <v>0</v>
      </c>
      <c r="BA90" s="137">
        <f>'SO 6.4 - žst. Český Krumlov'!F33</f>
        <v>0</v>
      </c>
      <c r="BB90" s="137">
        <f>'SO 6.4 - žst. Český Krumlov'!F34</f>
        <v>0</v>
      </c>
      <c r="BC90" s="137">
        <f>'SO 6.4 - žst. Český Krumlov'!F35</f>
        <v>0</v>
      </c>
      <c r="BD90" s="139">
        <f>'SO 6.4 - žst. Český Krumlov'!F36</f>
        <v>0</v>
      </c>
      <c r="BT90" s="140" t="s">
        <v>84</v>
      </c>
      <c r="BV90" s="140" t="s">
        <v>77</v>
      </c>
      <c r="BW90" s="140" t="s">
        <v>200</v>
      </c>
      <c r="BX90" s="140" t="s">
        <v>188</v>
      </c>
      <c r="CL90" s="140" t="s">
        <v>21</v>
      </c>
    </row>
    <row r="91" s="6" customFormat="1" ht="16.5" customHeight="1">
      <c r="A91" s="129" t="s">
        <v>85</v>
      </c>
      <c r="B91" s="130"/>
      <c r="C91" s="131"/>
      <c r="D91" s="131"/>
      <c r="E91" s="132" t="s">
        <v>201</v>
      </c>
      <c r="F91" s="132"/>
      <c r="G91" s="132"/>
      <c r="H91" s="132"/>
      <c r="I91" s="132"/>
      <c r="J91" s="131"/>
      <c r="K91" s="132" t="s">
        <v>202</v>
      </c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3">
        <f>'SO 6.5 - žst. Hořice na Š...'!J29</f>
        <v>0</v>
      </c>
      <c r="AH91" s="131"/>
      <c r="AI91" s="131"/>
      <c r="AJ91" s="131"/>
      <c r="AK91" s="131"/>
      <c r="AL91" s="131"/>
      <c r="AM91" s="131"/>
      <c r="AN91" s="133">
        <f>SUM(AG91,AT91)</f>
        <v>0</v>
      </c>
      <c r="AO91" s="131"/>
      <c r="AP91" s="131"/>
      <c r="AQ91" s="134" t="s">
        <v>88</v>
      </c>
      <c r="AR91" s="135"/>
      <c r="AS91" s="136">
        <v>0</v>
      </c>
      <c r="AT91" s="137">
        <f>ROUND(SUM(AV91:AW91),2)</f>
        <v>0</v>
      </c>
      <c r="AU91" s="138">
        <f>'SO 6.5 - žst. Hořice na Š...'!P84</f>
        <v>0</v>
      </c>
      <c r="AV91" s="137">
        <f>'SO 6.5 - žst. Hořice na Š...'!J32</f>
        <v>0</v>
      </c>
      <c r="AW91" s="137">
        <f>'SO 6.5 - žst. Hořice na Š...'!J33</f>
        <v>0</v>
      </c>
      <c r="AX91" s="137">
        <f>'SO 6.5 - žst. Hořice na Š...'!J34</f>
        <v>0</v>
      </c>
      <c r="AY91" s="137">
        <f>'SO 6.5 - žst. Hořice na Š...'!J35</f>
        <v>0</v>
      </c>
      <c r="AZ91" s="137">
        <f>'SO 6.5 - žst. Hořice na Š...'!F32</f>
        <v>0</v>
      </c>
      <c r="BA91" s="137">
        <f>'SO 6.5 - žst. Hořice na Š...'!F33</f>
        <v>0</v>
      </c>
      <c r="BB91" s="137">
        <f>'SO 6.5 - žst. Hořice na Š...'!F34</f>
        <v>0</v>
      </c>
      <c r="BC91" s="137">
        <f>'SO 6.5 - žst. Hořice na Š...'!F35</f>
        <v>0</v>
      </c>
      <c r="BD91" s="139">
        <f>'SO 6.5 - žst. Hořice na Š...'!F36</f>
        <v>0</v>
      </c>
      <c r="BT91" s="140" t="s">
        <v>84</v>
      </c>
      <c r="BV91" s="140" t="s">
        <v>77</v>
      </c>
      <c r="BW91" s="140" t="s">
        <v>203</v>
      </c>
      <c r="BX91" s="140" t="s">
        <v>188</v>
      </c>
      <c r="CL91" s="140" t="s">
        <v>21</v>
      </c>
    </row>
    <row r="92" s="6" customFormat="1" ht="16.5" customHeight="1">
      <c r="A92" s="129" t="s">
        <v>85</v>
      </c>
      <c r="B92" s="130"/>
      <c r="C92" s="131"/>
      <c r="D92" s="131"/>
      <c r="E92" s="132" t="s">
        <v>204</v>
      </c>
      <c r="F92" s="132"/>
      <c r="G92" s="132"/>
      <c r="H92" s="132"/>
      <c r="I92" s="132"/>
      <c r="J92" s="131"/>
      <c r="K92" s="132" t="s">
        <v>205</v>
      </c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3">
        <f>'SO 6.6 - žst. Černá v Poš...'!J29</f>
        <v>0</v>
      </c>
      <c r="AH92" s="131"/>
      <c r="AI92" s="131"/>
      <c r="AJ92" s="131"/>
      <c r="AK92" s="131"/>
      <c r="AL92" s="131"/>
      <c r="AM92" s="131"/>
      <c r="AN92" s="133">
        <f>SUM(AG92,AT92)</f>
        <v>0</v>
      </c>
      <c r="AO92" s="131"/>
      <c r="AP92" s="131"/>
      <c r="AQ92" s="134" t="s">
        <v>88</v>
      </c>
      <c r="AR92" s="135"/>
      <c r="AS92" s="136">
        <v>0</v>
      </c>
      <c r="AT92" s="137">
        <f>ROUND(SUM(AV92:AW92),2)</f>
        <v>0</v>
      </c>
      <c r="AU92" s="138">
        <f>'SO 6.6 - žst. Černá v Poš...'!P84</f>
        <v>0</v>
      </c>
      <c r="AV92" s="137">
        <f>'SO 6.6 - žst. Černá v Poš...'!J32</f>
        <v>0</v>
      </c>
      <c r="AW92" s="137">
        <f>'SO 6.6 - žst. Černá v Poš...'!J33</f>
        <v>0</v>
      </c>
      <c r="AX92" s="137">
        <f>'SO 6.6 - žst. Černá v Poš...'!J34</f>
        <v>0</v>
      </c>
      <c r="AY92" s="137">
        <f>'SO 6.6 - žst. Černá v Poš...'!J35</f>
        <v>0</v>
      </c>
      <c r="AZ92" s="137">
        <f>'SO 6.6 - žst. Černá v Poš...'!F32</f>
        <v>0</v>
      </c>
      <c r="BA92" s="137">
        <f>'SO 6.6 - žst. Černá v Poš...'!F33</f>
        <v>0</v>
      </c>
      <c r="BB92" s="137">
        <f>'SO 6.6 - žst. Černá v Poš...'!F34</f>
        <v>0</v>
      </c>
      <c r="BC92" s="137">
        <f>'SO 6.6 - žst. Černá v Poš...'!F35</f>
        <v>0</v>
      </c>
      <c r="BD92" s="139">
        <f>'SO 6.6 - žst. Černá v Poš...'!F36</f>
        <v>0</v>
      </c>
      <c r="BT92" s="140" t="s">
        <v>84</v>
      </c>
      <c r="BV92" s="140" t="s">
        <v>77</v>
      </c>
      <c r="BW92" s="140" t="s">
        <v>206</v>
      </c>
      <c r="BX92" s="140" t="s">
        <v>188</v>
      </c>
      <c r="CL92" s="140" t="s">
        <v>21</v>
      </c>
    </row>
    <row r="93" s="6" customFormat="1" ht="16.5" customHeight="1">
      <c r="A93" s="129" t="s">
        <v>85</v>
      </c>
      <c r="B93" s="130"/>
      <c r="C93" s="131"/>
      <c r="D93" s="131"/>
      <c r="E93" s="132" t="s">
        <v>207</v>
      </c>
      <c r="F93" s="132"/>
      <c r="G93" s="132"/>
      <c r="H93" s="132"/>
      <c r="I93" s="132"/>
      <c r="J93" s="131"/>
      <c r="K93" s="132" t="s">
        <v>208</v>
      </c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3">
        <f>'SO 6.7 - žst. Horní Planá'!J29</f>
        <v>0</v>
      </c>
      <c r="AH93" s="131"/>
      <c r="AI93" s="131"/>
      <c r="AJ93" s="131"/>
      <c r="AK93" s="131"/>
      <c r="AL93" s="131"/>
      <c r="AM93" s="131"/>
      <c r="AN93" s="133">
        <f>SUM(AG93,AT93)</f>
        <v>0</v>
      </c>
      <c r="AO93" s="131"/>
      <c r="AP93" s="131"/>
      <c r="AQ93" s="134" t="s">
        <v>88</v>
      </c>
      <c r="AR93" s="135"/>
      <c r="AS93" s="136">
        <v>0</v>
      </c>
      <c r="AT93" s="137">
        <f>ROUND(SUM(AV93:AW93),2)</f>
        <v>0</v>
      </c>
      <c r="AU93" s="138">
        <f>'SO 6.7 - žst. Horní Planá'!P84</f>
        <v>0</v>
      </c>
      <c r="AV93" s="137">
        <f>'SO 6.7 - žst. Horní Planá'!J32</f>
        <v>0</v>
      </c>
      <c r="AW93" s="137">
        <f>'SO 6.7 - žst. Horní Planá'!J33</f>
        <v>0</v>
      </c>
      <c r="AX93" s="137">
        <f>'SO 6.7 - žst. Horní Planá'!J34</f>
        <v>0</v>
      </c>
      <c r="AY93" s="137">
        <f>'SO 6.7 - žst. Horní Planá'!J35</f>
        <v>0</v>
      </c>
      <c r="AZ93" s="137">
        <f>'SO 6.7 - žst. Horní Planá'!F32</f>
        <v>0</v>
      </c>
      <c r="BA93" s="137">
        <f>'SO 6.7 - žst. Horní Planá'!F33</f>
        <v>0</v>
      </c>
      <c r="BB93" s="137">
        <f>'SO 6.7 - žst. Horní Planá'!F34</f>
        <v>0</v>
      </c>
      <c r="BC93" s="137">
        <f>'SO 6.7 - žst. Horní Planá'!F35</f>
        <v>0</v>
      </c>
      <c r="BD93" s="139">
        <f>'SO 6.7 - žst. Horní Planá'!F36</f>
        <v>0</v>
      </c>
      <c r="BT93" s="140" t="s">
        <v>84</v>
      </c>
      <c r="BV93" s="140" t="s">
        <v>77</v>
      </c>
      <c r="BW93" s="140" t="s">
        <v>209</v>
      </c>
      <c r="BX93" s="140" t="s">
        <v>188</v>
      </c>
      <c r="CL93" s="140" t="s">
        <v>21</v>
      </c>
    </row>
    <row r="94" s="6" customFormat="1" ht="16.5" customHeight="1">
      <c r="A94" s="129" t="s">
        <v>85</v>
      </c>
      <c r="B94" s="130"/>
      <c r="C94" s="131"/>
      <c r="D94" s="131"/>
      <c r="E94" s="132" t="s">
        <v>210</v>
      </c>
      <c r="F94" s="132"/>
      <c r="G94" s="132"/>
      <c r="H94" s="132"/>
      <c r="I94" s="132"/>
      <c r="J94" s="131"/>
      <c r="K94" s="132" t="s">
        <v>211</v>
      </c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3">
        <f>'SO 6.8 - nákl. zast. Nová...'!J29</f>
        <v>0</v>
      </c>
      <c r="AH94" s="131"/>
      <c r="AI94" s="131"/>
      <c r="AJ94" s="131"/>
      <c r="AK94" s="131"/>
      <c r="AL94" s="131"/>
      <c r="AM94" s="131"/>
      <c r="AN94" s="133">
        <f>SUM(AG94,AT94)</f>
        <v>0</v>
      </c>
      <c r="AO94" s="131"/>
      <c r="AP94" s="131"/>
      <c r="AQ94" s="134" t="s">
        <v>88</v>
      </c>
      <c r="AR94" s="135"/>
      <c r="AS94" s="141">
        <v>0</v>
      </c>
      <c r="AT94" s="142">
        <f>ROUND(SUM(AV94:AW94),2)</f>
        <v>0</v>
      </c>
      <c r="AU94" s="143">
        <f>'SO 6.8 - nákl. zast. Nová...'!P85</f>
        <v>0</v>
      </c>
      <c r="AV94" s="142">
        <f>'SO 6.8 - nákl. zast. Nová...'!J32</f>
        <v>0</v>
      </c>
      <c r="AW94" s="142">
        <f>'SO 6.8 - nákl. zast. Nová...'!J33</f>
        <v>0</v>
      </c>
      <c r="AX94" s="142">
        <f>'SO 6.8 - nákl. zast. Nová...'!J34</f>
        <v>0</v>
      </c>
      <c r="AY94" s="142">
        <f>'SO 6.8 - nákl. zast. Nová...'!J35</f>
        <v>0</v>
      </c>
      <c r="AZ94" s="142">
        <f>'SO 6.8 - nákl. zast. Nová...'!F32</f>
        <v>0</v>
      </c>
      <c r="BA94" s="142">
        <f>'SO 6.8 - nákl. zast. Nová...'!F33</f>
        <v>0</v>
      </c>
      <c r="BB94" s="142">
        <f>'SO 6.8 - nákl. zast. Nová...'!F34</f>
        <v>0</v>
      </c>
      <c r="BC94" s="142">
        <f>'SO 6.8 - nákl. zast. Nová...'!F35</f>
        <v>0</v>
      </c>
      <c r="BD94" s="144">
        <f>'SO 6.8 - nákl. zast. Nová...'!F36</f>
        <v>0</v>
      </c>
      <c r="BT94" s="140" t="s">
        <v>84</v>
      </c>
      <c r="BV94" s="140" t="s">
        <v>77</v>
      </c>
      <c r="BW94" s="140" t="s">
        <v>212</v>
      </c>
      <c r="BX94" s="140" t="s">
        <v>188</v>
      </c>
      <c r="CL94" s="140" t="s">
        <v>21</v>
      </c>
    </row>
    <row r="95" s="1" customFormat="1" ht="30" customHeight="1">
      <c r="B95" s="43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69"/>
    </row>
    <row r="96" s="1" customFormat="1" ht="6.96" customHeight="1"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9"/>
    </row>
  </sheetData>
  <sheetProtection sheet="1" formatColumns="0" formatRows="0" objects="1" scenarios="1" spinCount="100000" saltValue="TMMDQoAjB2Wb0L9kyQ740tIPnQWyRSShEDuPFT2q2JhnfSu+BDa0au7KrhfxiUEyc704pzzsqHpJu/i7lvoYUg==" hashValue="YjH1I3Haq7bCcJ6FZa9YNstNooJQQvDdE/LyZ/N0HrjLw1JIVOKjOfpLwWDkTq00K7M8k7NUi4j3QFlvbdstdg==" algorithmName="SHA-512" password="CC35"/>
  <mergeCells count="20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N67:AP67"/>
    <mergeCell ref="AG67:AM67"/>
    <mergeCell ref="E67:I67"/>
    <mergeCell ref="K67:AF67"/>
    <mergeCell ref="AN68:AP68"/>
    <mergeCell ref="AG68:AM68"/>
    <mergeCell ref="D68:H68"/>
    <mergeCell ref="J68:AF68"/>
    <mergeCell ref="AN69:AP69"/>
    <mergeCell ref="AG69:AM69"/>
    <mergeCell ref="E69:I69"/>
    <mergeCell ref="K69:AF69"/>
    <mergeCell ref="AN70:AP70"/>
    <mergeCell ref="AG70:AM70"/>
    <mergeCell ref="E70:I70"/>
    <mergeCell ref="K70:AF70"/>
    <mergeCell ref="AN71:AP71"/>
    <mergeCell ref="AG71:AM71"/>
    <mergeCell ref="E71:I71"/>
    <mergeCell ref="K71:AF71"/>
    <mergeCell ref="AN72:AP72"/>
    <mergeCell ref="AG72:AM72"/>
    <mergeCell ref="E72:I72"/>
    <mergeCell ref="K72:AF72"/>
    <mergeCell ref="AN73:AP73"/>
    <mergeCell ref="AG73:AM73"/>
    <mergeCell ref="E73:I73"/>
    <mergeCell ref="K73:AF73"/>
    <mergeCell ref="AN74:AP74"/>
    <mergeCell ref="AG74:AM74"/>
    <mergeCell ref="E74:I74"/>
    <mergeCell ref="K74:AF74"/>
    <mergeCell ref="AN75:AP75"/>
    <mergeCell ref="AG75:AM75"/>
    <mergeCell ref="D75:H75"/>
    <mergeCell ref="J75:AF75"/>
    <mergeCell ref="AN76:AP76"/>
    <mergeCell ref="AG76:AM76"/>
    <mergeCell ref="E76:I76"/>
    <mergeCell ref="K76:AF76"/>
    <mergeCell ref="AN77:AP77"/>
    <mergeCell ref="AG77:AM77"/>
    <mergeCell ref="E77:I77"/>
    <mergeCell ref="K77:AF77"/>
    <mergeCell ref="AN78:AP78"/>
    <mergeCell ref="AG78:AM78"/>
    <mergeCell ref="E78:I78"/>
    <mergeCell ref="K78:AF78"/>
    <mergeCell ref="AN79:AP79"/>
    <mergeCell ref="AG79:AM79"/>
    <mergeCell ref="E79:I79"/>
    <mergeCell ref="K79:AF79"/>
    <mergeCell ref="AN80:AP80"/>
    <mergeCell ref="AG80:AM80"/>
    <mergeCell ref="D80:H80"/>
    <mergeCell ref="J80:AF80"/>
    <mergeCell ref="AN81:AP81"/>
    <mergeCell ref="AG81:AM81"/>
    <mergeCell ref="E81:I81"/>
    <mergeCell ref="K81:AF81"/>
    <mergeCell ref="AN82:AP82"/>
    <mergeCell ref="AG82:AM82"/>
    <mergeCell ref="E82:I82"/>
    <mergeCell ref="K82:AF82"/>
    <mergeCell ref="AN83:AP83"/>
    <mergeCell ref="AG83:AM83"/>
    <mergeCell ref="E83:I83"/>
    <mergeCell ref="K83:AF83"/>
    <mergeCell ref="AN84:AP84"/>
    <mergeCell ref="AG84:AM84"/>
    <mergeCell ref="E84:I84"/>
    <mergeCell ref="K84:AF84"/>
    <mergeCell ref="AN85:AP85"/>
    <mergeCell ref="AG85:AM85"/>
    <mergeCell ref="E85:I85"/>
    <mergeCell ref="K85:AF85"/>
    <mergeCell ref="AN86:AP86"/>
    <mergeCell ref="AG86:AM86"/>
    <mergeCell ref="D86:H86"/>
    <mergeCell ref="J86:AF86"/>
    <mergeCell ref="AN87:AP87"/>
    <mergeCell ref="AG87:AM87"/>
    <mergeCell ref="E87:I87"/>
    <mergeCell ref="K87:AF87"/>
    <mergeCell ref="AN88:AP88"/>
    <mergeCell ref="AG88:AM88"/>
    <mergeCell ref="E88:I88"/>
    <mergeCell ref="K88:AF88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AN91:AP91"/>
    <mergeCell ref="AG91:AM91"/>
    <mergeCell ref="E91:I91"/>
    <mergeCell ref="K91:AF91"/>
    <mergeCell ref="AN92:AP92"/>
    <mergeCell ref="AG92:AM92"/>
    <mergeCell ref="E92:I92"/>
    <mergeCell ref="K92:AF92"/>
    <mergeCell ref="AN93:AP93"/>
    <mergeCell ref="AG93:AM93"/>
    <mergeCell ref="E93:I93"/>
    <mergeCell ref="K93:AF93"/>
    <mergeCell ref="AN94:AP94"/>
    <mergeCell ref="AG94:AM94"/>
    <mergeCell ref="E94:I94"/>
    <mergeCell ref="K94:AF9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SO 1.1 - žst. Putim'!C2" display="/"/>
    <hyperlink ref="A54" location="'SO 1.2 - žst. Čížová'!C2" display="/"/>
    <hyperlink ref="A55" location="'SO 1.3 - žst. Vráž u Písku'!C2" display="/"/>
    <hyperlink ref="A56" location="'SO 1.4 - žst. Čimelice'!C2" display="/"/>
    <hyperlink ref="A57" location="'SO 1.5 - žst. Mirovice'!C2" display="/"/>
    <hyperlink ref="A58" location="'SO 1.6 - žst. Březnice'!C2" display="/"/>
    <hyperlink ref="A60" location="'SO 2.1 - žst. Písek Město'!C2" display="/"/>
    <hyperlink ref="A61" location="'SO 2.2 - žst. Záhoří'!C2" display="/"/>
    <hyperlink ref="A62" location="'SO 2.3 - žst. Vlastec'!C2" display="/"/>
    <hyperlink ref="A63" location="'SO 2.4 - žst. Červená nad...'!C2" display="/"/>
    <hyperlink ref="A64" location="'SO 2.5 - žst. Branice'!C2" display="/"/>
    <hyperlink ref="A65" location="'SO 2.6 - nákl. zast. Sepekov'!C2" display="/"/>
    <hyperlink ref="A66" location="'SO 2.7 - žst. Božejovice'!C2" display="/"/>
    <hyperlink ref="A67" location="'SO 2.8 - žst. Bálkova Lhota'!C2" display="/"/>
    <hyperlink ref="A69" location="'SO 3.1 - zast. Radomyšl'!C2" display="/"/>
    <hyperlink ref="A70" location="'SO 3.2 - nákl. zast. Rado...'!C2" display="/"/>
    <hyperlink ref="A71" location="'SO 3.3 - zast. Sedlice'!C2" display="/"/>
    <hyperlink ref="A72" location="'SO 3.4 - žst. Bělčice'!C2" display="/"/>
    <hyperlink ref="A73" location="'SO 3.5 - nákl. zast. Lnáře'!C2" display="/"/>
    <hyperlink ref="A74" location="'SO 3.6 - nákl. zast. Kase...'!C2" display="/"/>
    <hyperlink ref="A76" location="'SO 4.1 - žst. Vodňany'!C2" display="/"/>
    <hyperlink ref="A77" location="'SO 4.2 - žst. Černý Kříž'!C2" display="/"/>
    <hyperlink ref="A78" location="'SO 4.3 - nákl. zast. Stožec'!C2" display="/"/>
    <hyperlink ref="A79" location="'SO 4.4 - zast. Nové Údolí'!C2" display="/"/>
    <hyperlink ref="A81" location="'SO 5.1 - žst. Volyně'!C2" display="/"/>
    <hyperlink ref="A82" location="'SO 5.2 - žst. Čkyně'!C2" display="/"/>
    <hyperlink ref="A83" location="'SO 5.3 - zast. Bohumilice...'!C2" display="/"/>
    <hyperlink ref="A84" location="'SO 5.4 - žst. Lenora'!C2" display="/"/>
    <hyperlink ref="A85" location="'SO 5.5 - zast. Soumarský ...'!C2" display="/"/>
    <hyperlink ref="A87" location="'SO 6.1 - žst. Boršov nad ...'!C2" display="/"/>
    <hyperlink ref="A88" location="'SO 6.2 - žst. Křemže'!C2" display="/"/>
    <hyperlink ref="A89" location="'SO 6.3 - žst. Zlatá Koruna'!C2" display="/"/>
    <hyperlink ref="A90" location="'SO 6.4 - žst. Český Krumlov'!C2" display="/"/>
    <hyperlink ref="A91" location="'SO 6.5 - žst. Hořice na Š...'!C2" display="/"/>
    <hyperlink ref="A92" location="'SO 6.6 - žst. Černá v Poš...'!C2" display="/"/>
    <hyperlink ref="A93" location="'SO 6.7 - žst. Horní Planá'!C2" display="/"/>
    <hyperlink ref="A94" location="'SO 6.8 - nákl. zast. Nová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116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290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291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2.3 - žst. Vlastec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Vlastec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2.3 - žst. Vlastec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Vlastec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104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276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Vn+dtS0Cg1BXqHQty0kZ4aVrvu1CgnmbXK/jllRyRSCR6v0HUa6ifYcWhzTREvOwvwjjETE9yl1pn99mHeSSbQ==" hashValue="qonkzTHshIloQi5QTLqdKh5uQzRYx8JpPa4/2B18FzYlUjvr71lpUQHZpN6koy+EgIAb2Enh7QKsjMRpPvEW6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292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293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2.4 - žst. Červená nad Vltavou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Červená nad Vltavou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2.4 - žst. Červená nad Vltavou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Červená nad Vltavou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HKsynu/F339wV9Gm2BsriaIEBl7x6sHt20xU6jJzlWuoHN8gceaSp4oefpHWB4jgDmFCEiyH63eTFRkoKW6ZrQ==" hashValue="LRLq4l5tLVnes622ewgpczJcF2MT8PvQm6mPUmgr78LDqSkoKYmUtQh8JeybhJ8QsEeJFdNp2w18U/xAKlN41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122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294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295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2.5 - žst. Branice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Branice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2.5 - žst. Branice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Branice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JN9rYAXIzdwJSlu3Wq9ebZ112ANqLb6dalocyij3mqzZwaRcKIK9k1qqgaX5+pxpKAa0XhA3P3oqDl7N5GbBqQ==" hashValue="ODiMYQ6zF0Zx0A7JGdwjM/2ABbxpdFcgGNTkuniFT90xvzLwRjBWB9LbjSdvzND74zzK58NAKJbkcKM97JPRx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125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296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297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2.6 - nákl. zast. Sepekov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Sepekov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2.6 - nákl. zast. Sepekov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Sepekov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XK2AEfqIW8qM1vcVn8skZowv7ImUk7AzLtlHYvk0ywWHHiuMEBaWn7pKhM/XW9dXt2ZAL3KIG9WdbEMocxF//Q==" hashValue="S+yZAjVGR85idWpRyLo2cSAIuAMmfHgpvSYK/RD+pWVeF4j18bDdf9lhZYPt/zXZtT/roOkeqcgb122usgKiY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128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298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299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2.7 - žst. Božejovice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Božejovice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2.7 - žst. Božejovice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Božejovice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1FjZi2cGnp4vIbM0iTsG36B7JDfyKdFYdJigsMLs+taPi9q+eq7H+CCaJk4tncoB9agmszegVbvcXp6VFwucIQ==" hashValue="a//5HqsUz3csKOZfLzsfzigcUIj46jpLk9qp5MHHEReje62/PJf/1QhaJKgxP9d79v6IwxlqUYGkMBHkQr3Xy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131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300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301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ROUND(SUM(BE85:BE94), 2)</f>
        <v>0</v>
      </c>
      <c r="G32" s="44"/>
      <c r="H32" s="44"/>
      <c r="I32" s="167">
        <v>0.20999999999999999</v>
      </c>
      <c r="J32" s="166">
        <f>ROUND(ROUND((SUM(BE85:BE94)),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ROUND(SUM(BF85:BF94), 2)</f>
        <v>0</v>
      </c>
      <c r="G33" s="44"/>
      <c r="H33" s="44"/>
      <c r="I33" s="167">
        <v>0.14999999999999999</v>
      </c>
      <c r="J33" s="166">
        <f>ROUND(ROUND((SUM(BF85:BF94)),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ROUND(SUM(BG85:BG94),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ROUND(SUM(BH85:BH94),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ROUND(SUM(BI85:BI94),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2.8 - žst. Bálkova Lhota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 xml:space="preserve"> Bálkova Lhota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275</v>
      </c>
      <c r="E63" s="189"/>
      <c r="F63" s="189"/>
      <c r="G63" s="189"/>
      <c r="H63" s="189"/>
      <c r="I63" s="190"/>
      <c r="J63" s="191">
        <f>J92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231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Úklid stanic v obvodu ST Strakonice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219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285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221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 2.8 - žst. Bálkova Lhota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24</v>
      </c>
      <c r="D79" s="71"/>
      <c r="E79" s="71"/>
      <c r="F79" s="204" t="str">
        <f>F14</f>
        <v xml:space="preserve"> Bálkova Lhota</v>
      </c>
      <c r="G79" s="71"/>
      <c r="H79" s="71"/>
      <c r="I79" s="205" t="s">
        <v>26</v>
      </c>
      <c r="J79" s="82" t="str">
        <f>IF(J14="","",J14)</f>
        <v>13.3.2018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28</v>
      </c>
      <c r="D81" s="71"/>
      <c r="E81" s="71"/>
      <c r="F81" s="204" t="str">
        <f>E17</f>
        <v xml:space="preserve">Správa železniční dopravní cesty, s. o., OŘ Plzeň </v>
      </c>
      <c r="G81" s="71"/>
      <c r="H81" s="71"/>
      <c r="I81" s="205" t="s">
        <v>36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34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232</v>
      </c>
      <c r="D84" s="208" t="s">
        <v>60</v>
      </c>
      <c r="E84" s="208" t="s">
        <v>56</v>
      </c>
      <c r="F84" s="208" t="s">
        <v>233</v>
      </c>
      <c r="G84" s="208" t="s">
        <v>234</v>
      </c>
      <c r="H84" s="208" t="s">
        <v>235</v>
      </c>
      <c r="I84" s="209" t="s">
        <v>236</v>
      </c>
      <c r="J84" s="208" t="s">
        <v>226</v>
      </c>
      <c r="K84" s="210" t="s">
        <v>237</v>
      </c>
      <c r="L84" s="211"/>
      <c r="M84" s="99" t="s">
        <v>238</v>
      </c>
      <c r="N84" s="100" t="s">
        <v>45</v>
      </c>
      <c r="O84" s="100" t="s">
        <v>239</v>
      </c>
      <c r="P84" s="100" t="s">
        <v>240</v>
      </c>
      <c r="Q84" s="100" t="s">
        <v>241</v>
      </c>
      <c r="R84" s="100" t="s">
        <v>242</v>
      </c>
      <c r="S84" s="100" t="s">
        <v>243</v>
      </c>
      <c r="T84" s="101" t="s">
        <v>244</v>
      </c>
    </row>
    <row r="85" s="1" customFormat="1" ht="29.28" customHeight="1">
      <c r="B85" s="43"/>
      <c r="C85" s="105" t="s">
        <v>227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P86+P92</f>
        <v>0</v>
      </c>
      <c r="Q85" s="103"/>
      <c r="R85" s="213">
        <f>R86+R92</f>
        <v>0</v>
      </c>
      <c r="S85" s="103"/>
      <c r="T85" s="214">
        <f>T86+T92</f>
        <v>0</v>
      </c>
      <c r="AT85" s="21" t="s">
        <v>74</v>
      </c>
      <c r="AU85" s="21" t="s">
        <v>228</v>
      </c>
      <c r="BK85" s="215">
        <f>BK86+BK92</f>
        <v>0</v>
      </c>
    </row>
    <row r="86" s="11" customFormat="1" ht="37.44" customHeight="1">
      <c r="B86" s="216"/>
      <c r="C86" s="217"/>
      <c r="D86" s="218" t="s">
        <v>74</v>
      </c>
      <c r="E86" s="219" t="s">
        <v>245</v>
      </c>
      <c r="F86" s="219" t="s">
        <v>246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</f>
        <v>0</v>
      </c>
      <c r="Q86" s="224"/>
      <c r="R86" s="225">
        <f>R87</f>
        <v>0</v>
      </c>
      <c r="S86" s="224"/>
      <c r="T86" s="226">
        <f>T87</f>
        <v>0</v>
      </c>
      <c r="AR86" s="227" t="s">
        <v>82</v>
      </c>
      <c r="AT86" s="228" t="s">
        <v>74</v>
      </c>
      <c r="AU86" s="228" t="s">
        <v>75</v>
      </c>
      <c r="AY86" s="227" t="s">
        <v>247</v>
      </c>
      <c r="BK86" s="229">
        <f>BK87</f>
        <v>0</v>
      </c>
    </row>
    <row r="87" s="11" customFormat="1" ht="19.92" customHeight="1">
      <c r="B87" s="216"/>
      <c r="C87" s="217"/>
      <c r="D87" s="218" t="s">
        <v>74</v>
      </c>
      <c r="E87" s="230" t="s">
        <v>248</v>
      </c>
      <c r="F87" s="230" t="s">
        <v>249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SUM(P88:P91)</f>
        <v>0</v>
      </c>
      <c r="Q87" s="224"/>
      <c r="R87" s="225">
        <f>SUM(R88:R91)</f>
        <v>0</v>
      </c>
      <c r="S87" s="224"/>
      <c r="T87" s="226">
        <f>SUM(T88:T91)</f>
        <v>0</v>
      </c>
      <c r="AR87" s="227" t="s">
        <v>82</v>
      </c>
      <c r="AT87" s="228" t="s">
        <v>74</v>
      </c>
      <c r="AU87" s="228" t="s">
        <v>82</v>
      </c>
      <c r="AY87" s="227" t="s">
        <v>247</v>
      </c>
      <c r="BK87" s="229">
        <f>SUM(BK88:BK91)</f>
        <v>0</v>
      </c>
    </row>
    <row r="88" s="1" customFormat="1" ht="51" customHeight="1">
      <c r="B88" s="43"/>
      <c r="C88" s="232" t="s">
        <v>82</v>
      </c>
      <c r="D88" s="232" t="s">
        <v>250</v>
      </c>
      <c r="E88" s="233" t="s">
        <v>251</v>
      </c>
      <c r="F88" s="234" t="s">
        <v>252</v>
      </c>
      <c r="G88" s="235" t="s">
        <v>253</v>
      </c>
      <c r="H88" s="236">
        <v>52</v>
      </c>
      <c r="I88" s="237"/>
      <c r="J88" s="238">
        <f>ROUND(I88*H88,2)</f>
        <v>0</v>
      </c>
      <c r="K88" s="234" t="s">
        <v>254</v>
      </c>
      <c r="L88" s="69"/>
      <c r="M88" s="239" t="s">
        <v>37</v>
      </c>
      <c r="N88" s="240" t="s">
        <v>46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255</v>
      </c>
      <c r="AT88" s="21" t="s">
        <v>250</v>
      </c>
      <c r="AU88" s="21" t="s">
        <v>84</v>
      </c>
      <c r="AY88" s="21" t="s">
        <v>247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82</v>
      </c>
      <c r="BK88" s="243">
        <f>ROUND(I88*H88,2)</f>
        <v>0</v>
      </c>
      <c r="BL88" s="21" t="s">
        <v>255</v>
      </c>
      <c r="BM88" s="21" t="s">
        <v>256</v>
      </c>
    </row>
    <row r="89" s="1" customFormat="1">
      <c r="B89" s="43"/>
      <c r="C89" s="71"/>
      <c r="D89" s="244" t="s">
        <v>257</v>
      </c>
      <c r="E89" s="71"/>
      <c r="F89" s="245" t="s">
        <v>258</v>
      </c>
      <c r="G89" s="71"/>
      <c r="H89" s="71"/>
      <c r="I89" s="200"/>
      <c r="J89" s="71"/>
      <c r="K89" s="71"/>
      <c r="L89" s="69"/>
      <c r="M89" s="246"/>
      <c r="N89" s="44"/>
      <c r="O89" s="44"/>
      <c r="P89" s="44"/>
      <c r="Q89" s="44"/>
      <c r="R89" s="44"/>
      <c r="S89" s="44"/>
      <c r="T89" s="92"/>
      <c r="AT89" s="21" t="s">
        <v>257</v>
      </c>
      <c r="AU89" s="21" t="s">
        <v>84</v>
      </c>
    </row>
    <row r="90" s="1" customFormat="1" ht="51" customHeight="1">
      <c r="B90" s="43"/>
      <c r="C90" s="232" t="s">
        <v>84</v>
      </c>
      <c r="D90" s="232" t="s">
        <v>250</v>
      </c>
      <c r="E90" s="233" t="s">
        <v>259</v>
      </c>
      <c r="F90" s="234" t="s">
        <v>260</v>
      </c>
      <c r="G90" s="235" t="s">
        <v>261</v>
      </c>
      <c r="H90" s="236">
        <v>52</v>
      </c>
      <c r="I90" s="237"/>
      <c r="J90" s="238">
        <f>ROUND(I90*H90,2)</f>
        <v>0</v>
      </c>
      <c r="K90" s="234" t="s">
        <v>254</v>
      </c>
      <c r="L90" s="69"/>
      <c r="M90" s="239" t="s">
        <v>37</v>
      </c>
      <c r="N90" s="240" t="s">
        <v>46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255</v>
      </c>
      <c r="AT90" s="21" t="s">
        <v>250</v>
      </c>
      <c r="AU90" s="21" t="s">
        <v>84</v>
      </c>
      <c r="AY90" s="21" t="s">
        <v>247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82</v>
      </c>
      <c r="BK90" s="243">
        <f>ROUND(I90*H90,2)</f>
        <v>0</v>
      </c>
      <c r="BL90" s="21" t="s">
        <v>255</v>
      </c>
      <c r="BM90" s="21" t="s">
        <v>262</v>
      </c>
    </row>
    <row r="91" s="1" customFormat="1">
      <c r="B91" s="43"/>
      <c r="C91" s="71"/>
      <c r="D91" s="244" t="s">
        <v>257</v>
      </c>
      <c r="E91" s="71"/>
      <c r="F91" s="245" t="s">
        <v>263</v>
      </c>
      <c r="G91" s="71"/>
      <c r="H91" s="71"/>
      <c r="I91" s="200"/>
      <c r="J91" s="71"/>
      <c r="K91" s="71"/>
      <c r="L91" s="69"/>
      <c r="M91" s="246"/>
      <c r="N91" s="44"/>
      <c r="O91" s="44"/>
      <c r="P91" s="44"/>
      <c r="Q91" s="44"/>
      <c r="R91" s="44"/>
      <c r="S91" s="44"/>
      <c r="T91" s="92"/>
      <c r="AT91" s="21" t="s">
        <v>257</v>
      </c>
      <c r="AU91" s="21" t="s">
        <v>84</v>
      </c>
    </row>
    <row r="92" s="11" customFormat="1" ht="37.44" customHeight="1">
      <c r="B92" s="216"/>
      <c r="C92" s="217"/>
      <c r="D92" s="218" t="s">
        <v>74</v>
      </c>
      <c r="E92" s="219" t="s">
        <v>278</v>
      </c>
      <c r="F92" s="219" t="s">
        <v>279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SUM(P93:P94)</f>
        <v>0</v>
      </c>
      <c r="Q92" s="224"/>
      <c r="R92" s="225">
        <f>SUM(R93:R94)</f>
        <v>0</v>
      </c>
      <c r="S92" s="224"/>
      <c r="T92" s="226">
        <f>SUM(T93:T94)</f>
        <v>0</v>
      </c>
      <c r="AR92" s="227" t="s">
        <v>248</v>
      </c>
      <c r="AT92" s="228" t="s">
        <v>74</v>
      </c>
      <c r="AU92" s="228" t="s">
        <v>75</v>
      </c>
      <c r="AY92" s="227" t="s">
        <v>247</v>
      </c>
      <c r="BK92" s="229">
        <f>SUM(BK93:BK94)</f>
        <v>0</v>
      </c>
    </row>
    <row r="93" s="1" customFormat="1" ht="127.5" customHeight="1">
      <c r="B93" s="43"/>
      <c r="C93" s="232" t="s">
        <v>280</v>
      </c>
      <c r="D93" s="232" t="s">
        <v>250</v>
      </c>
      <c r="E93" s="233" t="s">
        <v>281</v>
      </c>
      <c r="F93" s="234" t="s">
        <v>282</v>
      </c>
      <c r="G93" s="235" t="s">
        <v>261</v>
      </c>
      <c r="H93" s="236">
        <v>52</v>
      </c>
      <c r="I93" s="237"/>
      <c r="J93" s="238">
        <f>ROUND(I93*H93,2)</f>
        <v>0</v>
      </c>
      <c r="K93" s="234" t="s">
        <v>254</v>
      </c>
      <c r="L93" s="69"/>
      <c r="M93" s="239" t="s">
        <v>37</v>
      </c>
      <c r="N93" s="240" t="s">
        <v>46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255</v>
      </c>
      <c r="AT93" s="21" t="s">
        <v>250</v>
      </c>
      <c r="AU93" s="21" t="s">
        <v>82</v>
      </c>
      <c r="AY93" s="21" t="s">
        <v>247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82</v>
      </c>
      <c r="BK93" s="243">
        <f>ROUND(I93*H93,2)</f>
        <v>0</v>
      </c>
      <c r="BL93" s="21" t="s">
        <v>255</v>
      </c>
      <c r="BM93" s="21" t="s">
        <v>283</v>
      </c>
    </row>
    <row r="94" s="1" customFormat="1">
      <c r="B94" s="43"/>
      <c r="C94" s="71"/>
      <c r="D94" s="244" t="s">
        <v>257</v>
      </c>
      <c r="E94" s="71"/>
      <c r="F94" s="245" t="s">
        <v>302</v>
      </c>
      <c r="G94" s="71"/>
      <c r="H94" s="71"/>
      <c r="I94" s="200"/>
      <c r="J94" s="71"/>
      <c r="K94" s="71"/>
      <c r="L94" s="69"/>
      <c r="M94" s="247"/>
      <c r="N94" s="248"/>
      <c r="O94" s="248"/>
      <c r="P94" s="248"/>
      <c r="Q94" s="248"/>
      <c r="R94" s="248"/>
      <c r="S94" s="248"/>
      <c r="T94" s="249"/>
      <c r="AT94" s="21" t="s">
        <v>257</v>
      </c>
      <c r="AU94" s="21" t="s">
        <v>82</v>
      </c>
    </row>
    <row r="95" s="1" customFormat="1" ht="6.96" customHeight="1">
      <c r="B95" s="64"/>
      <c r="C95" s="65"/>
      <c r="D95" s="65"/>
      <c r="E95" s="65"/>
      <c r="F95" s="65"/>
      <c r="G95" s="65"/>
      <c r="H95" s="65"/>
      <c r="I95" s="175"/>
      <c r="J95" s="65"/>
      <c r="K95" s="65"/>
      <c r="L95" s="69"/>
    </row>
  </sheetData>
  <sheetProtection sheet="1" autoFilter="0" formatColumns="0" formatRows="0" objects="1" scenarios="1" spinCount="100000" saltValue="g5wSlJY62fXtcmOKvN8Nre8dcMFN1lcNPj24YJrDbI+vBDHR4UXQH4hBMiKttfPNmhLL+TUUiee8tZJJwg7kEQ==" hashValue="axOcDGpROshq88f0Aj6cxB3vjdN8JgU+9n/571K3OZLAh5l7nmTNUf3al7CN8D8Udkg74OOikzwhWCES+FlFmg==" algorithmName="SHA-512" password="CC35"/>
  <autoFilter ref="C84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137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303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304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305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303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3.1 - zast. Radomyšl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Radomyšl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303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3.1 - zast. Radomyšl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Radomyšl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QC4baR7B0zID9lZtGTfsmiu74WSVtNGXOFQIgout7hh46xDOUeSJo8Uec/0estS/Tc5TiIvJtLTN457UKLd3Lg==" hashValue="cZMHqoWzJeHHnbRL6cF4PeTZD3LaWQ+1IsLQjU/Kkf8jXwxSoNvsyRBTN7QHCw25UeV8bwwCViizHpClTGZvw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303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306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305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303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3.2 - nákl. zast. Radomyšl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Radomyšl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303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3.2 - nákl. zast. Radomyšl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Radomyšl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aaIkS+JXw3kHLqKd63PSvejEY0HnitDBqaT/hRG9gARrJQ8ObYQgcPthPKfc6l8LsJnHCXWhFpjxZLG1yqqQkw==" hashValue="lPjqYADdSYvSHktXELvNQlNbFuCjxafm1ovILmALv+yzAbvu4nikqzca97OJ9Oh9S67vxpKQv5GqTGaVfPL6Q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303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307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308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303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3.3 - zast. Sedlice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Sedlice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303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3.3 - zast. Sedlice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Sedlice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kiMKP7FQMGNy7x4aQToWmJBcwd/zr8evh7WgLheEPhI+pnTfCBzzECPs8w+7GxMF/317Nlv0Auy8tau0FIc8TQ==" hashValue="ZXwbSpFaPZolxYtmlWQpA/Ly1C0NghxIgACLeM1ppb44HcxPjB8KTrDcwkNKjtVUAK9rfK4F+kl5IhiEA2MEo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146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303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309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310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303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3.4 - žst. Bělčice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Bělčice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303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3.4 - žst. Bělčice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Bělčice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oZYkEeAF0NkO2+OiOgz2WNIHcFeIC19CEcWP6OpbWXvaoH6IPcSX8Dn6lL+YG5eM18dV6/zNqWOFd/C7qhLJBQ==" hashValue="JydV4SDpDauEITLfh+c3348uzRdyNzwVonY/Wg3TFRAUPqPhn76oW9wiWMWTBYRSKgIaMDnS6foD+rhTYFr5C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220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222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223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220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1.1 - žst. Putim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Putim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220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1.1 - žst. Putim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Putim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3X8ewri2Egqj2WwIit8DW/2OZjNCTtMmwI3LPGiU6UuQCwJFC/VS5p9WzGNz9k6zTEMbNAoZWvpz3ZTgji8f5w==" hashValue="/7Mqjxje+zHhQVUI3D/biRTJGMP0sJeXHnKmV/t4i6v2QLCUvN98BUJWT/FLGzvitdXXdTi/YKby8h3/EMQST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303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311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312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303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3.5 - nákl. zast. Lnáře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Lnáře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303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3.5 - nákl. zast. Lnáře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Lnáře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5dJjoI6UW+MubJOtsu98vMNFkTLF8wG6zFHY7M2penQbg2FL0pyWndjjPJXRlUsa+dLWjva8E6fIgERZFtDH9w==" hashValue="bK+iyPKyKQ3wlKw9straqQ1uiFQWUOSulaL3BWMvLPcCPO9rRvZwG3hU0FHCWYF8TZBzP5W/cU3JfLCKQmh1c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152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303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313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314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ROUND(SUM(BE85:BE94), 2)</f>
        <v>0</v>
      </c>
      <c r="G32" s="44"/>
      <c r="H32" s="44"/>
      <c r="I32" s="167">
        <v>0.20999999999999999</v>
      </c>
      <c r="J32" s="166">
        <f>ROUND(ROUND((SUM(BE85:BE94)),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ROUND(SUM(BF85:BF94), 2)</f>
        <v>0</v>
      </c>
      <c r="G33" s="44"/>
      <c r="H33" s="44"/>
      <c r="I33" s="167">
        <v>0.14999999999999999</v>
      </c>
      <c r="J33" s="166">
        <f>ROUND(ROUND((SUM(BF85:BF94)),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ROUND(SUM(BG85:BG94),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ROUND(SUM(BH85:BH94),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ROUND(SUM(BI85:BI94),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303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3.6 - nákl. zast. Kasejovice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Kasejovice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275</v>
      </c>
      <c r="E63" s="189"/>
      <c r="F63" s="189"/>
      <c r="G63" s="189"/>
      <c r="H63" s="189"/>
      <c r="I63" s="190"/>
      <c r="J63" s="191">
        <f>J92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231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Úklid stanic v obvodu ST Strakonice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219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303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221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 3.6 - nákl. zast. Kasejovice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24</v>
      </c>
      <c r="D79" s="71"/>
      <c r="E79" s="71"/>
      <c r="F79" s="204" t="str">
        <f>F14</f>
        <v>Kasejovice</v>
      </c>
      <c r="G79" s="71"/>
      <c r="H79" s="71"/>
      <c r="I79" s="205" t="s">
        <v>26</v>
      </c>
      <c r="J79" s="82" t="str">
        <f>IF(J14="","",J14)</f>
        <v>13.3.2018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28</v>
      </c>
      <c r="D81" s="71"/>
      <c r="E81" s="71"/>
      <c r="F81" s="204" t="str">
        <f>E17</f>
        <v xml:space="preserve">Správa železniční dopravní cesty, s. o., OŘ Plzeň </v>
      </c>
      <c r="G81" s="71"/>
      <c r="H81" s="71"/>
      <c r="I81" s="205" t="s">
        <v>36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34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232</v>
      </c>
      <c r="D84" s="208" t="s">
        <v>60</v>
      </c>
      <c r="E84" s="208" t="s">
        <v>56</v>
      </c>
      <c r="F84" s="208" t="s">
        <v>233</v>
      </c>
      <c r="G84" s="208" t="s">
        <v>234</v>
      </c>
      <c r="H84" s="208" t="s">
        <v>235</v>
      </c>
      <c r="I84" s="209" t="s">
        <v>236</v>
      </c>
      <c r="J84" s="208" t="s">
        <v>226</v>
      </c>
      <c r="K84" s="210" t="s">
        <v>237</v>
      </c>
      <c r="L84" s="211"/>
      <c r="M84" s="99" t="s">
        <v>238</v>
      </c>
      <c r="N84" s="100" t="s">
        <v>45</v>
      </c>
      <c r="O84" s="100" t="s">
        <v>239</v>
      </c>
      <c r="P84" s="100" t="s">
        <v>240</v>
      </c>
      <c r="Q84" s="100" t="s">
        <v>241</v>
      </c>
      <c r="R84" s="100" t="s">
        <v>242</v>
      </c>
      <c r="S84" s="100" t="s">
        <v>243</v>
      </c>
      <c r="T84" s="101" t="s">
        <v>244</v>
      </c>
    </row>
    <row r="85" s="1" customFormat="1" ht="29.28" customHeight="1">
      <c r="B85" s="43"/>
      <c r="C85" s="105" t="s">
        <v>227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P86+P92</f>
        <v>0</v>
      </c>
      <c r="Q85" s="103"/>
      <c r="R85" s="213">
        <f>R86+R92</f>
        <v>0</v>
      </c>
      <c r="S85" s="103"/>
      <c r="T85" s="214">
        <f>T86+T92</f>
        <v>0</v>
      </c>
      <c r="AT85" s="21" t="s">
        <v>74</v>
      </c>
      <c r="AU85" s="21" t="s">
        <v>228</v>
      </c>
      <c r="BK85" s="215">
        <f>BK86+BK92</f>
        <v>0</v>
      </c>
    </row>
    <row r="86" s="11" customFormat="1" ht="37.44" customHeight="1">
      <c r="B86" s="216"/>
      <c r="C86" s="217"/>
      <c r="D86" s="218" t="s">
        <v>74</v>
      </c>
      <c r="E86" s="219" t="s">
        <v>245</v>
      </c>
      <c r="F86" s="219" t="s">
        <v>246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</f>
        <v>0</v>
      </c>
      <c r="Q86" s="224"/>
      <c r="R86" s="225">
        <f>R87</f>
        <v>0</v>
      </c>
      <c r="S86" s="224"/>
      <c r="T86" s="226">
        <f>T87</f>
        <v>0</v>
      </c>
      <c r="AR86" s="227" t="s">
        <v>82</v>
      </c>
      <c r="AT86" s="228" t="s">
        <v>74</v>
      </c>
      <c r="AU86" s="228" t="s">
        <v>75</v>
      </c>
      <c r="AY86" s="227" t="s">
        <v>247</v>
      </c>
      <c r="BK86" s="229">
        <f>BK87</f>
        <v>0</v>
      </c>
    </row>
    <row r="87" s="11" customFormat="1" ht="19.92" customHeight="1">
      <c r="B87" s="216"/>
      <c r="C87" s="217"/>
      <c r="D87" s="218" t="s">
        <v>74</v>
      </c>
      <c r="E87" s="230" t="s">
        <v>248</v>
      </c>
      <c r="F87" s="230" t="s">
        <v>249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SUM(P88:P91)</f>
        <v>0</v>
      </c>
      <c r="Q87" s="224"/>
      <c r="R87" s="225">
        <f>SUM(R88:R91)</f>
        <v>0</v>
      </c>
      <c r="S87" s="224"/>
      <c r="T87" s="226">
        <f>SUM(T88:T91)</f>
        <v>0</v>
      </c>
      <c r="AR87" s="227" t="s">
        <v>82</v>
      </c>
      <c r="AT87" s="228" t="s">
        <v>74</v>
      </c>
      <c r="AU87" s="228" t="s">
        <v>82</v>
      </c>
      <c r="AY87" s="227" t="s">
        <v>247</v>
      </c>
      <c r="BK87" s="229">
        <f>SUM(BK88:BK91)</f>
        <v>0</v>
      </c>
    </row>
    <row r="88" s="1" customFormat="1" ht="51" customHeight="1">
      <c r="B88" s="43"/>
      <c r="C88" s="232" t="s">
        <v>82</v>
      </c>
      <c r="D88" s="232" t="s">
        <v>250</v>
      </c>
      <c r="E88" s="233" t="s">
        <v>251</v>
      </c>
      <c r="F88" s="234" t="s">
        <v>252</v>
      </c>
      <c r="G88" s="235" t="s">
        <v>253</v>
      </c>
      <c r="H88" s="236">
        <v>52</v>
      </c>
      <c r="I88" s="237"/>
      <c r="J88" s="238">
        <f>ROUND(I88*H88,2)</f>
        <v>0</v>
      </c>
      <c r="K88" s="234" t="s">
        <v>254</v>
      </c>
      <c r="L88" s="69"/>
      <c r="M88" s="239" t="s">
        <v>37</v>
      </c>
      <c r="N88" s="240" t="s">
        <v>46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255</v>
      </c>
      <c r="AT88" s="21" t="s">
        <v>250</v>
      </c>
      <c r="AU88" s="21" t="s">
        <v>84</v>
      </c>
      <c r="AY88" s="21" t="s">
        <v>247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82</v>
      </c>
      <c r="BK88" s="243">
        <f>ROUND(I88*H88,2)</f>
        <v>0</v>
      </c>
      <c r="BL88" s="21" t="s">
        <v>255</v>
      </c>
      <c r="BM88" s="21" t="s">
        <v>256</v>
      </c>
    </row>
    <row r="89" s="1" customFormat="1">
      <c r="B89" s="43"/>
      <c r="C89" s="71"/>
      <c r="D89" s="244" t="s">
        <v>257</v>
      </c>
      <c r="E89" s="71"/>
      <c r="F89" s="245" t="s">
        <v>258</v>
      </c>
      <c r="G89" s="71"/>
      <c r="H89" s="71"/>
      <c r="I89" s="200"/>
      <c r="J89" s="71"/>
      <c r="K89" s="71"/>
      <c r="L89" s="69"/>
      <c r="M89" s="246"/>
      <c r="N89" s="44"/>
      <c r="O89" s="44"/>
      <c r="P89" s="44"/>
      <c r="Q89" s="44"/>
      <c r="R89" s="44"/>
      <c r="S89" s="44"/>
      <c r="T89" s="92"/>
      <c r="AT89" s="21" t="s">
        <v>257</v>
      </c>
      <c r="AU89" s="21" t="s">
        <v>84</v>
      </c>
    </row>
    <row r="90" s="1" customFormat="1" ht="51" customHeight="1">
      <c r="B90" s="43"/>
      <c r="C90" s="232" t="s">
        <v>84</v>
      </c>
      <c r="D90" s="232" t="s">
        <v>250</v>
      </c>
      <c r="E90" s="233" t="s">
        <v>259</v>
      </c>
      <c r="F90" s="234" t="s">
        <v>260</v>
      </c>
      <c r="G90" s="235" t="s">
        <v>261</v>
      </c>
      <c r="H90" s="236">
        <v>52</v>
      </c>
      <c r="I90" s="237"/>
      <c r="J90" s="238">
        <f>ROUND(I90*H90,2)</f>
        <v>0</v>
      </c>
      <c r="K90" s="234" t="s">
        <v>254</v>
      </c>
      <c r="L90" s="69"/>
      <c r="M90" s="239" t="s">
        <v>37</v>
      </c>
      <c r="N90" s="240" t="s">
        <v>46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255</v>
      </c>
      <c r="AT90" s="21" t="s">
        <v>250</v>
      </c>
      <c r="AU90" s="21" t="s">
        <v>84</v>
      </c>
      <c r="AY90" s="21" t="s">
        <v>247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82</v>
      </c>
      <c r="BK90" s="243">
        <f>ROUND(I90*H90,2)</f>
        <v>0</v>
      </c>
      <c r="BL90" s="21" t="s">
        <v>255</v>
      </c>
      <c r="BM90" s="21" t="s">
        <v>262</v>
      </c>
    </row>
    <row r="91" s="1" customFormat="1">
      <c r="B91" s="43"/>
      <c r="C91" s="71"/>
      <c r="D91" s="244" t="s">
        <v>257</v>
      </c>
      <c r="E91" s="71"/>
      <c r="F91" s="245" t="s">
        <v>263</v>
      </c>
      <c r="G91" s="71"/>
      <c r="H91" s="71"/>
      <c r="I91" s="200"/>
      <c r="J91" s="71"/>
      <c r="K91" s="71"/>
      <c r="L91" s="69"/>
      <c r="M91" s="246"/>
      <c r="N91" s="44"/>
      <c r="O91" s="44"/>
      <c r="P91" s="44"/>
      <c r="Q91" s="44"/>
      <c r="R91" s="44"/>
      <c r="S91" s="44"/>
      <c r="T91" s="92"/>
      <c r="AT91" s="21" t="s">
        <v>257</v>
      </c>
      <c r="AU91" s="21" t="s">
        <v>84</v>
      </c>
    </row>
    <row r="92" s="11" customFormat="1" ht="37.44" customHeight="1">
      <c r="B92" s="216"/>
      <c r="C92" s="217"/>
      <c r="D92" s="218" t="s">
        <v>74</v>
      </c>
      <c r="E92" s="219" t="s">
        <v>278</v>
      </c>
      <c r="F92" s="219" t="s">
        <v>279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SUM(P93:P94)</f>
        <v>0</v>
      </c>
      <c r="Q92" s="224"/>
      <c r="R92" s="225">
        <f>SUM(R93:R94)</f>
        <v>0</v>
      </c>
      <c r="S92" s="224"/>
      <c r="T92" s="226">
        <f>SUM(T93:T94)</f>
        <v>0</v>
      </c>
      <c r="AR92" s="227" t="s">
        <v>248</v>
      </c>
      <c r="AT92" s="228" t="s">
        <v>74</v>
      </c>
      <c r="AU92" s="228" t="s">
        <v>75</v>
      </c>
      <c r="AY92" s="227" t="s">
        <v>247</v>
      </c>
      <c r="BK92" s="229">
        <f>SUM(BK93:BK94)</f>
        <v>0</v>
      </c>
    </row>
    <row r="93" s="1" customFormat="1" ht="127.5" customHeight="1">
      <c r="B93" s="43"/>
      <c r="C93" s="232" t="s">
        <v>280</v>
      </c>
      <c r="D93" s="232" t="s">
        <v>250</v>
      </c>
      <c r="E93" s="233" t="s">
        <v>281</v>
      </c>
      <c r="F93" s="234" t="s">
        <v>282</v>
      </c>
      <c r="G93" s="235" t="s">
        <v>261</v>
      </c>
      <c r="H93" s="236">
        <v>52</v>
      </c>
      <c r="I93" s="237"/>
      <c r="J93" s="238">
        <f>ROUND(I93*H93,2)</f>
        <v>0</v>
      </c>
      <c r="K93" s="234" t="s">
        <v>254</v>
      </c>
      <c r="L93" s="69"/>
      <c r="M93" s="239" t="s">
        <v>37</v>
      </c>
      <c r="N93" s="240" t="s">
        <v>46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255</v>
      </c>
      <c r="AT93" s="21" t="s">
        <v>250</v>
      </c>
      <c r="AU93" s="21" t="s">
        <v>82</v>
      </c>
      <c r="AY93" s="21" t="s">
        <v>247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82</v>
      </c>
      <c r="BK93" s="243">
        <f>ROUND(I93*H93,2)</f>
        <v>0</v>
      </c>
      <c r="BL93" s="21" t="s">
        <v>255</v>
      </c>
      <c r="BM93" s="21" t="s">
        <v>283</v>
      </c>
    </row>
    <row r="94" s="1" customFormat="1">
      <c r="B94" s="43"/>
      <c r="C94" s="71"/>
      <c r="D94" s="244" t="s">
        <v>257</v>
      </c>
      <c r="E94" s="71"/>
      <c r="F94" s="245" t="s">
        <v>315</v>
      </c>
      <c r="G94" s="71"/>
      <c r="H94" s="71"/>
      <c r="I94" s="200"/>
      <c r="J94" s="71"/>
      <c r="K94" s="71"/>
      <c r="L94" s="69"/>
      <c r="M94" s="247"/>
      <c r="N94" s="248"/>
      <c r="O94" s="248"/>
      <c r="P94" s="248"/>
      <c r="Q94" s="248"/>
      <c r="R94" s="248"/>
      <c r="S94" s="248"/>
      <c r="T94" s="249"/>
      <c r="AT94" s="21" t="s">
        <v>257</v>
      </c>
      <c r="AU94" s="21" t="s">
        <v>82</v>
      </c>
    </row>
    <row r="95" s="1" customFormat="1" ht="6.96" customHeight="1">
      <c r="B95" s="64"/>
      <c r="C95" s="65"/>
      <c r="D95" s="65"/>
      <c r="E95" s="65"/>
      <c r="F95" s="65"/>
      <c r="G95" s="65"/>
      <c r="H95" s="65"/>
      <c r="I95" s="175"/>
      <c r="J95" s="65"/>
      <c r="K95" s="65"/>
      <c r="L95" s="69"/>
    </row>
  </sheetData>
  <sheetProtection sheet="1" autoFilter="0" formatColumns="0" formatRows="0" objects="1" scenarios="1" spinCount="100000" saltValue="0ftmrLr+ldUrN7snUOL48nRm/iz6jVkmK0Y4Wv/28RSxuYVs1ble9QygYsRiVe/vjWkQwtTaZlrvLclz4inEfw==" hashValue="nrjRMIpFfRe9rTpcO5k9Pqjm6/oVLsK0BP3B3ca3zZLldNjBFOnljdO0Al8T8dK+wLe7sFd8CHH0ADx4vDBxUw==" algorithmName="SHA-512" password="CC35"/>
  <autoFilter ref="C84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158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316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317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318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316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4.1 - žst. Vodňany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Vodňany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316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4.1 - žst. Vodňany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Vodňany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156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319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qw1NboBWQR0M3J+txewgNug/iGrxJAJ4HjUkyyBiwytookuPDwjxwE7yQaUxJN11D3ExfOXhuHZPAY6oS7+Oiw==" hashValue="Oi5EN/0vyZhgP/FHOjpwaxIkW04a7spFP2aF2Sqjuw7snDvT7heUZAKUTWoSViHeoa1gj1E6Dm9McD73L34IT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161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316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320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321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316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4.2 - žst. Černý Kříž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Černý Kříž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316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4.2 - žst. Černý Kříž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Černý Kříž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148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323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v6WvTWJUKB3oaJ010ZzBpLpEy6b0YBT6WwcKVYRsFWdpowbDB4fzAkmnbN1UJVZj85FjubImsfziDByhe7X/OA==" hashValue="q3lF2PSzyP5UVL0akl6XiwaBxVxIAwAf1+rBGDQ8cve8AtQiswQrjHbms2dPi6byd+uZiW+29Zc++xGitfptZ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164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316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324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325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316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4.3 - nákl. zast. Stožec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Stožec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316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4.3 - nákl. zast. Stožec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Stožec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148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323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dV32Vvrdx9tkkDdZAT+J/IiFI+1BhkHQbnfoRROhTkRZgTEw8NPRq5KJGk1cRefk63hogBOLkE+4JZL5EY2LPA==" hashValue="YiBH41SZNYFYQajJTU3ZmYymLQOMCs7RgWs+enYa54DBOaYIPeDnFmP9LbWVr4rJu4C5Fwei8hND0Xau3V55K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167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316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326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327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ROUND(SUM(BE85:BE94), 2)</f>
        <v>0</v>
      </c>
      <c r="G32" s="44"/>
      <c r="H32" s="44"/>
      <c r="I32" s="167">
        <v>0.20999999999999999</v>
      </c>
      <c r="J32" s="166">
        <f>ROUND(ROUND((SUM(BE85:BE94)),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ROUND(SUM(BF85:BF94), 2)</f>
        <v>0</v>
      </c>
      <c r="G33" s="44"/>
      <c r="H33" s="44"/>
      <c r="I33" s="167">
        <v>0.14999999999999999</v>
      </c>
      <c r="J33" s="166">
        <f>ROUND(ROUND((SUM(BF85:BF94)),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ROUND(SUM(BG85:BG94),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ROUND(SUM(BH85:BH94),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ROUND(SUM(BI85:BI94),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316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4.4 - zast. Nové Údolí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Nové Údolí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275</v>
      </c>
      <c r="E63" s="189"/>
      <c r="F63" s="189"/>
      <c r="G63" s="189"/>
      <c r="H63" s="189"/>
      <c r="I63" s="190"/>
      <c r="J63" s="191">
        <f>J92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231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Úklid stanic v obvodu ST Strakonice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219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316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221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 4.4 - zast. Nové Údolí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24</v>
      </c>
      <c r="D79" s="71"/>
      <c r="E79" s="71"/>
      <c r="F79" s="204" t="str">
        <f>F14</f>
        <v>Nové Údolí</v>
      </c>
      <c r="G79" s="71"/>
      <c r="H79" s="71"/>
      <c r="I79" s="205" t="s">
        <v>26</v>
      </c>
      <c r="J79" s="82" t="str">
        <f>IF(J14="","",J14)</f>
        <v>13.3.2018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28</v>
      </c>
      <c r="D81" s="71"/>
      <c r="E81" s="71"/>
      <c r="F81" s="204" t="str">
        <f>E17</f>
        <v xml:space="preserve">Správa železniční dopravní cesty, s. o., OŘ Plzeň </v>
      </c>
      <c r="G81" s="71"/>
      <c r="H81" s="71"/>
      <c r="I81" s="205" t="s">
        <v>36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34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232</v>
      </c>
      <c r="D84" s="208" t="s">
        <v>60</v>
      </c>
      <c r="E84" s="208" t="s">
        <v>56</v>
      </c>
      <c r="F84" s="208" t="s">
        <v>233</v>
      </c>
      <c r="G84" s="208" t="s">
        <v>234</v>
      </c>
      <c r="H84" s="208" t="s">
        <v>235</v>
      </c>
      <c r="I84" s="209" t="s">
        <v>236</v>
      </c>
      <c r="J84" s="208" t="s">
        <v>226</v>
      </c>
      <c r="K84" s="210" t="s">
        <v>237</v>
      </c>
      <c r="L84" s="211"/>
      <c r="M84" s="99" t="s">
        <v>238</v>
      </c>
      <c r="N84" s="100" t="s">
        <v>45</v>
      </c>
      <c r="O84" s="100" t="s">
        <v>239</v>
      </c>
      <c r="P84" s="100" t="s">
        <v>240</v>
      </c>
      <c r="Q84" s="100" t="s">
        <v>241</v>
      </c>
      <c r="R84" s="100" t="s">
        <v>242</v>
      </c>
      <c r="S84" s="100" t="s">
        <v>243</v>
      </c>
      <c r="T84" s="101" t="s">
        <v>244</v>
      </c>
    </row>
    <row r="85" s="1" customFormat="1" ht="29.28" customHeight="1">
      <c r="B85" s="43"/>
      <c r="C85" s="105" t="s">
        <v>227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P86+P92</f>
        <v>0</v>
      </c>
      <c r="Q85" s="103"/>
      <c r="R85" s="213">
        <f>R86+R92</f>
        <v>0</v>
      </c>
      <c r="S85" s="103"/>
      <c r="T85" s="214">
        <f>T86+T92</f>
        <v>0</v>
      </c>
      <c r="AT85" s="21" t="s">
        <v>74</v>
      </c>
      <c r="AU85" s="21" t="s">
        <v>228</v>
      </c>
      <c r="BK85" s="215">
        <f>BK86+BK92</f>
        <v>0</v>
      </c>
    </row>
    <row r="86" s="11" customFormat="1" ht="37.44" customHeight="1">
      <c r="B86" s="216"/>
      <c r="C86" s="217"/>
      <c r="D86" s="218" t="s">
        <v>74</v>
      </c>
      <c r="E86" s="219" t="s">
        <v>245</v>
      </c>
      <c r="F86" s="219" t="s">
        <v>246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</f>
        <v>0</v>
      </c>
      <c r="Q86" s="224"/>
      <c r="R86" s="225">
        <f>R87</f>
        <v>0</v>
      </c>
      <c r="S86" s="224"/>
      <c r="T86" s="226">
        <f>T87</f>
        <v>0</v>
      </c>
      <c r="AR86" s="227" t="s">
        <v>82</v>
      </c>
      <c r="AT86" s="228" t="s">
        <v>74</v>
      </c>
      <c r="AU86" s="228" t="s">
        <v>75</v>
      </c>
      <c r="AY86" s="227" t="s">
        <v>247</v>
      </c>
      <c r="BK86" s="229">
        <f>BK87</f>
        <v>0</v>
      </c>
    </row>
    <row r="87" s="11" customFormat="1" ht="19.92" customHeight="1">
      <c r="B87" s="216"/>
      <c r="C87" s="217"/>
      <c r="D87" s="218" t="s">
        <v>74</v>
      </c>
      <c r="E87" s="230" t="s">
        <v>248</v>
      </c>
      <c r="F87" s="230" t="s">
        <v>249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SUM(P88:P91)</f>
        <v>0</v>
      </c>
      <c r="Q87" s="224"/>
      <c r="R87" s="225">
        <f>SUM(R88:R91)</f>
        <v>0</v>
      </c>
      <c r="S87" s="224"/>
      <c r="T87" s="226">
        <f>SUM(T88:T91)</f>
        <v>0</v>
      </c>
      <c r="AR87" s="227" t="s">
        <v>82</v>
      </c>
      <c r="AT87" s="228" t="s">
        <v>74</v>
      </c>
      <c r="AU87" s="228" t="s">
        <v>82</v>
      </c>
      <c r="AY87" s="227" t="s">
        <v>247</v>
      </c>
      <c r="BK87" s="229">
        <f>SUM(BK88:BK91)</f>
        <v>0</v>
      </c>
    </row>
    <row r="88" s="1" customFormat="1" ht="51" customHeight="1">
      <c r="B88" s="43"/>
      <c r="C88" s="232" t="s">
        <v>82</v>
      </c>
      <c r="D88" s="232" t="s">
        <v>250</v>
      </c>
      <c r="E88" s="233" t="s">
        <v>251</v>
      </c>
      <c r="F88" s="234" t="s">
        <v>252</v>
      </c>
      <c r="G88" s="235" t="s">
        <v>253</v>
      </c>
      <c r="H88" s="236">
        <v>74</v>
      </c>
      <c r="I88" s="237"/>
      <c r="J88" s="238">
        <f>ROUND(I88*H88,2)</f>
        <v>0</v>
      </c>
      <c r="K88" s="234" t="s">
        <v>254</v>
      </c>
      <c r="L88" s="69"/>
      <c r="M88" s="239" t="s">
        <v>37</v>
      </c>
      <c r="N88" s="240" t="s">
        <v>46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255</v>
      </c>
      <c r="AT88" s="21" t="s">
        <v>250</v>
      </c>
      <c r="AU88" s="21" t="s">
        <v>84</v>
      </c>
      <c r="AY88" s="21" t="s">
        <v>247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82</v>
      </c>
      <c r="BK88" s="243">
        <f>ROUND(I88*H88,2)</f>
        <v>0</v>
      </c>
      <c r="BL88" s="21" t="s">
        <v>255</v>
      </c>
      <c r="BM88" s="21" t="s">
        <v>256</v>
      </c>
    </row>
    <row r="89" s="1" customFormat="1">
      <c r="B89" s="43"/>
      <c r="C89" s="71"/>
      <c r="D89" s="244" t="s">
        <v>257</v>
      </c>
      <c r="E89" s="71"/>
      <c r="F89" s="245" t="s">
        <v>322</v>
      </c>
      <c r="G89" s="71"/>
      <c r="H89" s="71"/>
      <c r="I89" s="200"/>
      <c r="J89" s="71"/>
      <c r="K89" s="71"/>
      <c r="L89" s="69"/>
      <c r="M89" s="246"/>
      <c r="N89" s="44"/>
      <c r="O89" s="44"/>
      <c r="P89" s="44"/>
      <c r="Q89" s="44"/>
      <c r="R89" s="44"/>
      <c r="S89" s="44"/>
      <c r="T89" s="92"/>
      <c r="AT89" s="21" t="s">
        <v>257</v>
      </c>
      <c r="AU89" s="21" t="s">
        <v>84</v>
      </c>
    </row>
    <row r="90" s="1" customFormat="1" ht="51" customHeight="1">
      <c r="B90" s="43"/>
      <c r="C90" s="232" t="s">
        <v>84</v>
      </c>
      <c r="D90" s="232" t="s">
        <v>250</v>
      </c>
      <c r="E90" s="233" t="s">
        <v>259</v>
      </c>
      <c r="F90" s="234" t="s">
        <v>260</v>
      </c>
      <c r="G90" s="235" t="s">
        <v>261</v>
      </c>
      <c r="H90" s="236">
        <v>222</v>
      </c>
      <c r="I90" s="237"/>
      <c r="J90" s="238">
        <f>ROUND(I90*H90,2)</f>
        <v>0</v>
      </c>
      <c r="K90" s="234" t="s">
        <v>254</v>
      </c>
      <c r="L90" s="69"/>
      <c r="M90" s="239" t="s">
        <v>37</v>
      </c>
      <c r="N90" s="240" t="s">
        <v>46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255</v>
      </c>
      <c r="AT90" s="21" t="s">
        <v>250</v>
      </c>
      <c r="AU90" s="21" t="s">
        <v>84</v>
      </c>
      <c r="AY90" s="21" t="s">
        <v>247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82</v>
      </c>
      <c r="BK90" s="243">
        <f>ROUND(I90*H90,2)</f>
        <v>0</v>
      </c>
      <c r="BL90" s="21" t="s">
        <v>255</v>
      </c>
      <c r="BM90" s="21" t="s">
        <v>262</v>
      </c>
    </row>
    <row r="91" s="1" customFormat="1">
      <c r="B91" s="43"/>
      <c r="C91" s="71"/>
      <c r="D91" s="244" t="s">
        <v>257</v>
      </c>
      <c r="E91" s="71"/>
      <c r="F91" s="245" t="s">
        <v>328</v>
      </c>
      <c r="G91" s="71"/>
      <c r="H91" s="71"/>
      <c r="I91" s="200"/>
      <c r="J91" s="71"/>
      <c r="K91" s="71"/>
      <c r="L91" s="69"/>
      <c r="M91" s="246"/>
      <c r="N91" s="44"/>
      <c r="O91" s="44"/>
      <c r="P91" s="44"/>
      <c r="Q91" s="44"/>
      <c r="R91" s="44"/>
      <c r="S91" s="44"/>
      <c r="T91" s="92"/>
      <c r="AT91" s="21" t="s">
        <v>257</v>
      </c>
      <c r="AU91" s="21" t="s">
        <v>84</v>
      </c>
    </row>
    <row r="92" s="11" customFormat="1" ht="37.44" customHeight="1">
      <c r="B92" s="216"/>
      <c r="C92" s="217"/>
      <c r="D92" s="218" t="s">
        <v>74</v>
      </c>
      <c r="E92" s="219" t="s">
        <v>278</v>
      </c>
      <c r="F92" s="219" t="s">
        <v>279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SUM(P93:P94)</f>
        <v>0</v>
      </c>
      <c r="Q92" s="224"/>
      <c r="R92" s="225">
        <f>SUM(R93:R94)</f>
        <v>0</v>
      </c>
      <c r="S92" s="224"/>
      <c r="T92" s="226">
        <f>SUM(T93:T94)</f>
        <v>0</v>
      </c>
      <c r="AR92" s="227" t="s">
        <v>248</v>
      </c>
      <c r="AT92" s="228" t="s">
        <v>74</v>
      </c>
      <c r="AU92" s="228" t="s">
        <v>75</v>
      </c>
      <c r="AY92" s="227" t="s">
        <v>247</v>
      </c>
      <c r="BK92" s="229">
        <f>SUM(BK93:BK94)</f>
        <v>0</v>
      </c>
    </row>
    <row r="93" s="1" customFormat="1" ht="127.5" customHeight="1">
      <c r="B93" s="43"/>
      <c r="C93" s="232" t="s">
        <v>280</v>
      </c>
      <c r="D93" s="232" t="s">
        <v>250</v>
      </c>
      <c r="E93" s="233" t="s">
        <v>281</v>
      </c>
      <c r="F93" s="234" t="s">
        <v>282</v>
      </c>
      <c r="G93" s="235" t="s">
        <v>261</v>
      </c>
      <c r="H93" s="236">
        <v>74</v>
      </c>
      <c r="I93" s="237"/>
      <c r="J93" s="238">
        <f>ROUND(I93*H93,2)</f>
        <v>0</v>
      </c>
      <c r="K93" s="234" t="s">
        <v>254</v>
      </c>
      <c r="L93" s="69"/>
      <c r="M93" s="239" t="s">
        <v>37</v>
      </c>
      <c r="N93" s="240" t="s">
        <v>46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255</v>
      </c>
      <c r="AT93" s="21" t="s">
        <v>250</v>
      </c>
      <c r="AU93" s="21" t="s">
        <v>82</v>
      </c>
      <c r="AY93" s="21" t="s">
        <v>247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82</v>
      </c>
      <c r="BK93" s="243">
        <f>ROUND(I93*H93,2)</f>
        <v>0</v>
      </c>
      <c r="BL93" s="21" t="s">
        <v>255</v>
      </c>
      <c r="BM93" s="21" t="s">
        <v>329</v>
      </c>
    </row>
    <row r="94" s="1" customFormat="1">
      <c r="B94" s="43"/>
      <c r="C94" s="71"/>
      <c r="D94" s="244" t="s">
        <v>257</v>
      </c>
      <c r="E94" s="71"/>
      <c r="F94" s="245" t="s">
        <v>330</v>
      </c>
      <c r="G94" s="71"/>
      <c r="H94" s="71"/>
      <c r="I94" s="200"/>
      <c r="J94" s="71"/>
      <c r="K94" s="71"/>
      <c r="L94" s="69"/>
      <c r="M94" s="247"/>
      <c r="N94" s="248"/>
      <c r="O94" s="248"/>
      <c r="P94" s="248"/>
      <c r="Q94" s="248"/>
      <c r="R94" s="248"/>
      <c r="S94" s="248"/>
      <c r="T94" s="249"/>
      <c r="AT94" s="21" t="s">
        <v>257</v>
      </c>
      <c r="AU94" s="21" t="s">
        <v>82</v>
      </c>
    </row>
    <row r="95" s="1" customFormat="1" ht="6.96" customHeight="1">
      <c r="B95" s="64"/>
      <c r="C95" s="65"/>
      <c r="D95" s="65"/>
      <c r="E95" s="65"/>
      <c r="F95" s="65"/>
      <c r="G95" s="65"/>
      <c r="H95" s="65"/>
      <c r="I95" s="175"/>
      <c r="J95" s="65"/>
      <c r="K95" s="65"/>
      <c r="L95" s="69"/>
    </row>
  </sheetData>
  <sheetProtection sheet="1" autoFilter="0" formatColumns="0" formatRows="0" objects="1" scenarios="1" spinCount="100000" saltValue="dwNrD3LVKf7XBCPiA9vn2PdeQNeCRT2HjLOsiP2U8Ybv2bQucIrZt1pkikaO373ph1UCml+ahn70qoGasaQ08Q==" hashValue="9PZqDBh/8zGVjErNSo/Pi+xaTkdWb+xFHKLtY5aecqM1PHA8yHDsVFQWYxmicaxrY75d01dvbdhZwB8J3ur4xA==" algorithmName="SHA-512" password="CC35"/>
  <autoFilter ref="C84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173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331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332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333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331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5.1 - žst. Volyně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Volyně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331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5.1 - žst. Volyně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Volyně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104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277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ztD3pHiLwT+axv9GDFi79vWpKRD6onljdXmzdacEOx5djVlVZl4Cj7tY57fH1Rw4g/UcYe9wcxWhEq1K+eGxPA==" hashValue="SvwJDur7Z6oLKWKx27cRCLcQsOfDa14Q59LNjO2Tu0rIsZxSYI0IkBs8nbJ0h8Y07+MlxaEfSsc2N4N2XdF+J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176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331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334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335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331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5.2 - žst. Čkyně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Čkyně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331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5.2 - žst. Čkyně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Čkyně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tZinFBwSE++t0TincJei5bdUnU3pvamt1lRKTWU/4KvzNHN8rU7zMH/l0rS/pEYDEPr887FRY+DIahAw4xyTXg==" hashValue="2mCQuunuSHvriiHepV6wynW/vqHZ5NlXcsSCvuj6V3ogZ74Bf1VJQfwbtXttIhKpBnk0pR07szEcg60A09UaH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179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331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336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337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331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5.3 - zast. Bohumilice v Čechách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Bohumilice v Čechách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331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5.3 - zast. Bohumilice v Čechách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Bohumilice v Čechách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jE2Cw8oBW72QuxaDrPlIQ5vZw7RfovcZitq9mZVJuycqbg7IjPrNedPNcITDSegFPIaauWFztNQBC/OIixKQCg==" hashValue="5YzjVfOihM6Hlhd/dd+ZIeqRgvQx68NWXQp4JXdHTm1fxQ4yxg9XRuB+fwknB+DdH9H8U/DeIV8IUpSlXO4IT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182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331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338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339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331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5.4 - žst. Lenora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Lenora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331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5.4 - žst. Lenora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Lenora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74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340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zXfc11s7+y2uYoDHF6ZjYKoM9WQBPM9hJafvureIvkd5iHPyInyiKQI+G7Y0tp8wnVpibdr0ZgfixyvLBGUp9A==" hashValue="z5ZI30g5mw0c8moiKmzEHC0kfDL+HSE2fjL19qPkLkfkBmE2WdAXhQKlxBFCI6u0HxQbHY+H27kgHRu3ENz+F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220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264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265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220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1.2 - žst. Čížová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Čížová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220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1.2 - žst. Čížová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Čížová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hI6+iiVB2hqCmC+/k0R9ldNeYvHr5u6acJtwfY8CAzW0k93QdDEwQz6RiDIhyYDiQ0tR0hWR7H6/ULEYSWPJzw==" hashValue="QPCgsPYylYVZYH8lLF7Lx7UO0aOqlJNeqInzJ/Jy48YgXtBuqIQF28raEYz3aZe/wAIjOXiMnwgp1aaODmlH8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185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331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341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342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ROUND(SUM(BE85:BE94), 2)</f>
        <v>0</v>
      </c>
      <c r="G32" s="44"/>
      <c r="H32" s="44"/>
      <c r="I32" s="167">
        <v>0.20999999999999999</v>
      </c>
      <c r="J32" s="166">
        <f>ROUND(ROUND((SUM(BE85:BE94)),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ROUND(SUM(BF85:BF94), 2)</f>
        <v>0</v>
      </c>
      <c r="G33" s="44"/>
      <c r="H33" s="44"/>
      <c r="I33" s="167">
        <v>0.14999999999999999</v>
      </c>
      <c r="J33" s="166">
        <f>ROUND(ROUND((SUM(BF85:BF94)),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ROUND(SUM(BG85:BG94),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ROUND(SUM(BH85:BH94),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ROUND(SUM(BI85:BI94),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331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5.5 - zast. Soumarský most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Soumarský most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275</v>
      </c>
      <c r="E63" s="189"/>
      <c r="F63" s="189"/>
      <c r="G63" s="189"/>
      <c r="H63" s="189"/>
      <c r="I63" s="190"/>
      <c r="J63" s="191">
        <f>J92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231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Úklid stanic v obvodu ST Strakonice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219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331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221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 5.5 - zast. Soumarský most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24</v>
      </c>
      <c r="D79" s="71"/>
      <c r="E79" s="71"/>
      <c r="F79" s="204" t="str">
        <f>F14</f>
        <v>Soumarský most</v>
      </c>
      <c r="G79" s="71"/>
      <c r="H79" s="71"/>
      <c r="I79" s="205" t="s">
        <v>26</v>
      </c>
      <c r="J79" s="82" t="str">
        <f>IF(J14="","",J14)</f>
        <v>13.3.2018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28</v>
      </c>
      <c r="D81" s="71"/>
      <c r="E81" s="71"/>
      <c r="F81" s="204" t="str">
        <f>E17</f>
        <v xml:space="preserve">Správa železniční dopravní cesty, s. o., OŘ Plzeň </v>
      </c>
      <c r="G81" s="71"/>
      <c r="H81" s="71"/>
      <c r="I81" s="205" t="s">
        <v>36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34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232</v>
      </c>
      <c r="D84" s="208" t="s">
        <v>60</v>
      </c>
      <c r="E84" s="208" t="s">
        <v>56</v>
      </c>
      <c r="F84" s="208" t="s">
        <v>233</v>
      </c>
      <c r="G84" s="208" t="s">
        <v>234</v>
      </c>
      <c r="H84" s="208" t="s">
        <v>235</v>
      </c>
      <c r="I84" s="209" t="s">
        <v>236</v>
      </c>
      <c r="J84" s="208" t="s">
        <v>226</v>
      </c>
      <c r="K84" s="210" t="s">
        <v>237</v>
      </c>
      <c r="L84" s="211"/>
      <c r="M84" s="99" t="s">
        <v>238</v>
      </c>
      <c r="N84" s="100" t="s">
        <v>45</v>
      </c>
      <c r="O84" s="100" t="s">
        <v>239</v>
      </c>
      <c r="P84" s="100" t="s">
        <v>240</v>
      </c>
      <c r="Q84" s="100" t="s">
        <v>241</v>
      </c>
      <c r="R84" s="100" t="s">
        <v>242</v>
      </c>
      <c r="S84" s="100" t="s">
        <v>243</v>
      </c>
      <c r="T84" s="101" t="s">
        <v>244</v>
      </c>
    </row>
    <row r="85" s="1" customFormat="1" ht="29.28" customHeight="1">
      <c r="B85" s="43"/>
      <c r="C85" s="105" t="s">
        <v>227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P86+P92</f>
        <v>0</v>
      </c>
      <c r="Q85" s="103"/>
      <c r="R85" s="213">
        <f>R86+R92</f>
        <v>0</v>
      </c>
      <c r="S85" s="103"/>
      <c r="T85" s="214">
        <f>T86+T92</f>
        <v>0</v>
      </c>
      <c r="AT85" s="21" t="s">
        <v>74</v>
      </c>
      <c r="AU85" s="21" t="s">
        <v>228</v>
      </c>
      <c r="BK85" s="215">
        <f>BK86+BK92</f>
        <v>0</v>
      </c>
    </row>
    <row r="86" s="11" customFormat="1" ht="37.44" customHeight="1">
      <c r="B86" s="216"/>
      <c r="C86" s="217"/>
      <c r="D86" s="218" t="s">
        <v>74</v>
      </c>
      <c r="E86" s="219" t="s">
        <v>245</v>
      </c>
      <c r="F86" s="219" t="s">
        <v>246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</f>
        <v>0</v>
      </c>
      <c r="Q86" s="224"/>
      <c r="R86" s="225">
        <f>R87</f>
        <v>0</v>
      </c>
      <c r="S86" s="224"/>
      <c r="T86" s="226">
        <f>T87</f>
        <v>0</v>
      </c>
      <c r="AR86" s="227" t="s">
        <v>82</v>
      </c>
      <c r="AT86" s="228" t="s">
        <v>74</v>
      </c>
      <c r="AU86" s="228" t="s">
        <v>75</v>
      </c>
      <c r="AY86" s="227" t="s">
        <v>247</v>
      </c>
      <c r="BK86" s="229">
        <f>BK87</f>
        <v>0</v>
      </c>
    </row>
    <row r="87" s="11" customFormat="1" ht="19.92" customHeight="1">
      <c r="B87" s="216"/>
      <c r="C87" s="217"/>
      <c r="D87" s="218" t="s">
        <v>74</v>
      </c>
      <c r="E87" s="230" t="s">
        <v>248</v>
      </c>
      <c r="F87" s="230" t="s">
        <v>249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SUM(P88:P91)</f>
        <v>0</v>
      </c>
      <c r="Q87" s="224"/>
      <c r="R87" s="225">
        <f>SUM(R88:R91)</f>
        <v>0</v>
      </c>
      <c r="S87" s="224"/>
      <c r="T87" s="226">
        <f>SUM(T88:T91)</f>
        <v>0</v>
      </c>
      <c r="AR87" s="227" t="s">
        <v>82</v>
      </c>
      <c r="AT87" s="228" t="s">
        <v>74</v>
      </c>
      <c r="AU87" s="228" t="s">
        <v>82</v>
      </c>
      <c r="AY87" s="227" t="s">
        <v>247</v>
      </c>
      <c r="BK87" s="229">
        <f>SUM(BK88:BK91)</f>
        <v>0</v>
      </c>
    </row>
    <row r="88" s="1" customFormat="1" ht="51" customHeight="1">
      <c r="B88" s="43"/>
      <c r="C88" s="232" t="s">
        <v>82</v>
      </c>
      <c r="D88" s="232" t="s">
        <v>250</v>
      </c>
      <c r="E88" s="233" t="s">
        <v>251</v>
      </c>
      <c r="F88" s="234" t="s">
        <v>252</v>
      </c>
      <c r="G88" s="235" t="s">
        <v>253</v>
      </c>
      <c r="H88" s="236">
        <v>74</v>
      </c>
      <c r="I88" s="237"/>
      <c r="J88" s="238">
        <f>ROUND(I88*H88,2)</f>
        <v>0</v>
      </c>
      <c r="K88" s="234" t="s">
        <v>254</v>
      </c>
      <c r="L88" s="69"/>
      <c r="M88" s="239" t="s">
        <v>37</v>
      </c>
      <c r="N88" s="240" t="s">
        <v>46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255</v>
      </c>
      <c r="AT88" s="21" t="s">
        <v>250</v>
      </c>
      <c r="AU88" s="21" t="s">
        <v>84</v>
      </c>
      <c r="AY88" s="21" t="s">
        <v>247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82</v>
      </c>
      <c r="BK88" s="243">
        <f>ROUND(I88*H88,2)</f>
        <v>0</v>
      </c>
      <c r="BL88" s="21" t="s">
        <v>255</v>
      </c>
      <c r="BM88" s="21" t="s">
        <v>256</v>
      </c>
    </row>
    <row r="89" s="1" customFormat="1">
      <c r="B89" s="43"/>
      <c r="C89" s="71"/>
      <c r="D89" s="244" t="s">
        <v>257</v>
      </c>
      <c r="E89" s="71"/>
      <c r="F89" s="245" t="s">
        <v>322</v>
      </c>
      <c r="G89" s="71"/>
      <c r="H89" s="71"/>
      <c r="I89" s="200"/>
      <c r="J89" s="71"/>
      <c r="K89" s="71"/>
      <c r="L89" s="69"/>
      <c r="M89" s="246"/>
      <c r="N89" s="44"/>
      <c r="O89" s="44"/>
      <c r="P89" s="44"/>
      <c r="Q89" s="44"/>
      <c r="R89" s="44"/>
      <c r="S89" s="44"/>
      <c r="T89" s="92"/>
      <c r="AT89" s="21" t="s">
        <v>257</v>
      </c>
      <c r="AU89" s="21" t="s">
        <v>84</v>
      </c>
    </row>
    <row r="90" s="1" customFormat="1" ht="51" customHeight="1">
      <c r="B90" s="43"/>
      <c r="C90" s="232" t="s">
        <v>84</v>
      </c>
      <c r="D90" s="232" t="s">
        <v>250</v>
      </c>
      <c r="E90" s="233" t="s">
        <v>259</v>
      </c>
      <c r="F90" s="234" t="s">
        <v>260</v>
      </c>
      <c r="G90" s="235" t="s">
        <v>261</v>
      </c>
      <c r="H90" s="236">
        <v>74</v>
      </c>
      <c r="I90" s="237"/>
      <c r="J90" s="238">
        <f>ROUND(I90*H90,2)</f>
        <v>0</v>
      </c>
      <c r="K90" s="234" t="s">
        <v>254</v>
      </c>
      <c r="L90" s="69"/>
      <c r="M90" s="239" t="s">
        <v>37</v>
      </c>
      <c r="N90" s="240" t="s">
        <v>46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255</v>
      </c>
      <c r="AT90" s="21" t="s">
        <v>250</v>
      </c>
      <c r="AU90" s="21" t="s">
        <v>84</v>
      </c>
      <c r="AY90" s="21" t="s">
        <v>247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82</v>
      </c>
      <c r="BK90" s="243">
        <f>ROUND(I90*H90,2)</f>
        <v>0</v>
      </c>
      <c r="BL90" s="21" t="s">
        <v>255</v>
      </c>
      <c r="BM90" s="21" t="s">
        <v>262</v>
      </c>
    </row>
    <row r="91" s="1" customFormat="1">
      <c r="B91" s="43"/>
      <c r="C91" s="71"/>
      <c r="D91" s="244" t="s">
        <v>257</v>
      </c>
      <c r="E91" s="71"/>
      <c r="F91" s="245" t="s">
        <v>340</v>
      </c>
      <c r="G91" s="71"/>
      <c r="H91" s="71"/>
      <c r="I91" s="200"/>
      <c r="J91" s="71"/>
      <c r="K91" s="71"/>
      <c r="L91" s="69"/>
      <c r="M91" s="246"/>
      <c r="N91" s="44"/>
      <c r="O91" s="44"/>
      <c r="P91" s="44"/>
      <c r="Q91" s="44"/>
      <c r="R91" s="44"/>
      <c r="S91" s="44"/>
      <c r="T91" s="92"/>
      <c r="AT91" s="21" t="s">
        <v>257</v>
      </c>
      <c r="AU91" s="21" t="s">
        <v>84</v>
      </c>
    </row>
    <row r="92" s="11" customFormat="1" ht="37.44" customHeight="1">
      <c r="B92" s="216"/>
      <c r="C92" s="217"/>
      <c r="D92" s="218" t="s">
        <v>74</v>
      </c>
      <c r="E92" s="219" t="s">
        <v>278</v>
      </c>
      <c r="F92" s="219" t="s">
        <v>279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SUM(P93:P94)</f>
        <v>0</v>
      </c>
      <c r="Q92" s="224"/>
      <c r="R92" s="225">
        <f>SUM(R93:R94)</f>
        <v>0</v>
      </c>
      <c r="S92" s="224"/>
      <c r="T92" s="226">
        <f>SUM(T93:T94)</f>
        <v>0</v>
      </c>
      <c r="AR92" s="227" t="s">
        <v>248</v>
      </c>
      <c r="AT92" s="228" t="s">
        <v>74</v>
      </c>
      <c r="AU92" s="228" t="s">
        <v>75</v>
      </c>
      <c r="AY92" s="227" t="s">
        <v>247</v>
      </c>
      <c r="BK92" s="229">
        <f>SUM(BK93:BK94)</f>
        <v>0</v>
      </c>
    </row>
    <row r="93" s="1" customFormat="1" ht="127.5" customHeight="1">
      <c r="B93" s="43"/>
      <c r="C93" s="232" t="s">
        <v>280</v>
      </c>
      <c r="D93" s="232" t="s">
        <v>250</v>
      </c>
      <c r="E93" s="233" t="s">
        <v>281</v>
      </c>
      <c r="F93" s="234" t="s">
        <v>282</v>
      </c>
      <c r="G93" s="235" t="s">
        <v>261</v>
      </c>
      <c r="H93" s="236">
        <v>74</v>
      </c>
      <c r="I93" s="237"/>
      <c r="J93" s="238">
        <f>ROUND(I93*H93,2)</f>
        <v>0</v>
      </c>
      <c r="K93" s="234" t="s">
        <v>254</v>
      </c>
      <c r="L93" s="69"/>
      <c r="M93" s="239" t="s">
        <v>37</v>
      </c>
      <c r="N93" s="240" t="s">
        <v>46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255</v>
      </c>
      <c r="AT93" s="21" t="s">
        <v>250</v>
      </c>
      <c r="AU93" s="21" t="s">
        <v>82</v>
      </c>
      <c r="AY93" s="21" t="s">
        <v>247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82</v>
      </c>
      <c r="BK93" s="243">
        <f>ROUND(I93*H93,2)</f>
        <v>0</v>
      </c>
      <c r="BL93" s="21" t="s">
        <v>255</v>
      </c>
      <c r="BM93" s="21" t="s">
        <v>343</v>
      </c>
    </row>
    <row r="94" s="1" customFormat="1">
      <c r="B94" s="43"/>
      <c r="C94" s="71"/>
      <c r="D94" s="244" t="s">
        <v>257</v>
      </c>
      <c r="E94" s="71"/>
      <c r="F94" s="245" t="s">
        <v>344</v>
      </c>
      <c r="G94" s="71"/>
      <c r="H94" s="71"/>
      <c r="I94" s="200"/>
      <c r="J94" s="71"/>
      <c r="K94" s="71"/>
      <c r="L94" s="69"/>
      <c r="M94" s="247"/>
      <c r="N94" s="248"/>
      <c r="O94" s="248"/>
      <c r="P94" s="248"/>
      <c r="Q94" s="248"/>
      <c r="R94" s="248"/>
      <c r="S94" s="248"/>
      <c r="T94" s="249"/>
      <c r="AT94" s="21" t="s">
        <v>257</v>
      </c>
      <c r="AU94" s="21" t="s">
        <v>82</v>
      </c>
    </row>
    <row r="95" s="1" customFormat="1" ht="6.96" customHeight="1">
      <c r="B95" s="64"/>
      <c r="C95" s="65"/>
      <c r="D95" s="65"/>
      <c r="E95" s="65"/>
      <c r="F95" s="65"/>
      <c r="G95" s="65"/>
      <c r="H95" s="65"/>
      <c r="I95" s="175"/>
      <c r="J95" s="65"/>
      <c r="K95" s="65"/>
      <c r="L95" s="69"/>
    </row>
  </sheetData>
  <sheetProtection sheet="1" autoFilter="0" formatColumns="0" formatRows="0" objects="1" scenarios="1" spinCount="100000" saltValue="+xdOyTAFpzwuwAugoj1Ctft9d8YtbXacYssqzTUz78hC3+DRx/Op4Af28PVpDYKtFp9sPn7613mxdXXTL0Z7qA==" hashValue="ws1ImpyJ+/F3UYE5HNr8Xy2lq8uR3wIztVsqy8/8FeqNx02EsUl9A7bDNMJ/7egjOKqJNgDAaNLUprRyR5I6Tg==" algorithmName="SHA-512" password="CC35"/>
  <autoFilter ref="C84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191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346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347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6.1 - žst. Boršov nad Vltavou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 xml:space="preserve"> Boršov nad Vltavou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6.1 - žst. Boršov nad Vltavou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 xml:space="preserve"> Boršov nad Vltavou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148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323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KbIGyOrGJD4q68o8ZyUS41magYL001iiVIbPA8e1ugLaEuMOPIy4p1PJoCa45yYuUxGSdx4jWgndTnhli/c8UA==" hashValue="IFqMpzz4ZTrgNn0y8RWnE+vhfXrfMj8FazyVdPZnMKtN0/kAoYGKPMtY1GJ7uMuyx8vrb8rJ0RmTCD2KPNf7c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194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348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349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6.2 - žst. Křemže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Křemže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6.2 - žst. Křemže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Křemže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296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350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VcFxlAPVRmiMOuY2TltjFaEaGKxoNOV8o4UnIepTnkq+319HXMfpSPOAg83AJ3I69poZrxY+/OtmaPwK9YvsKA==" hashValue="7gpEXvOr5gqtf9mC86tKfuGIsXxR+KoyQ+529wtMpYCWEx3LNcD3VSy16mNMZawRhHTwhdg6AbjA2dR9+9Wwu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197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351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352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6.3 - žst. Zlatá Koruna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Zlatá Koruna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6.3 - žst. Zlatá Koruna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Zlatá Koruna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296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350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Usj0x2Dvj8sv31ZOtTxHsewda8ZkYeO4iPUJXyOP9rVahuXDI6Q/Bw/TfqYUYvjJ2mtzauNAgCiypEMhaCIm8w==" hashValue="VGPYxHtS7s5LMNOBN4j0kuSJ6LcB+KOHNoQftsezcAR5M/8ayxoZSlRJnipnqaUtYuM7XeY63TTvKZluIz8t+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200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353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354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6.4 - žst. Český Krumlov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Český Krumlov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6.4 - žst. Český Krumlov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Český Krumlov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296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350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2t+SvNFxWwbuS8kemANwft1gm9pDOrllNT4R5Z/PPDGkthPBdFD1yt6bl7Pl319SMUTrsG1HfoQ1J+qPzQvXYA==" hashValue="b4xTsh7Hy+6wAXY68WK7QqINoLjbuEWhMqE69i6Sm3CLXZGpCK5gJqb1pTfjhWe9WYdBDVpgLRMRCIhFvmrkU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203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355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356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6.5 - žst. Hořice na Šumavě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Hořice na Šumavě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6.5 - žst. Hořice na Šumavě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Hořice na Šumavě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74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340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suniiffOwQ1C2O97TZJiAyDW62aeIUrML33fFpnBKUyyoloC8T5/PMjdYT54uPOz6IocmGIO9HCuMMG0Qn5khw==" hashValue="lyo7cTsfszI/fFKFxie49U5DCxmExpLMyjryprqp0LlKmWXWjXNnCOEt7wVPgPG2O3A3HBMxsGw8PRUQgDr8G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206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357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358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6.6 - žst. Černá v Pošumaví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Černá v Pošumaví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6.6 - žst. Černá v Pošumaví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Černá v Pošumaví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74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340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KDICvBTxlnbYON6zM05X8Ab7fL2B0iMLATI54CXTPgFm7TEBDPjf3KUDqmCHi6xQombhINlK8KKxlq/KZyZKGQ==" hashValue="NLVBNxPF5TDGG6pTC0pGHXc5TZgQcUeud6lxr8Wbdgc9bc8W8EPA6bNDnsbdAnuIrFopc00emTfJovTWlsBdA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209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359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360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6.7 - žst. Horní Planá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Horní Planá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345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6.7 - žst. Horní Planá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Horní Planá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74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322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148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323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vetDQFNkZZvmVmVbKnobTMHQWwZGkUGrxrd5eaz0GjJl1CA0wPBiyuNxES4Eyw07k4HMTzxix/NEPNPeCvjaZw==" hashValue="P0sqp9XiwNLDUe/eUIVnu9Obq8vNq7nHa8USD09z69Ya4mILdfFmk+LYDN5UrpvrsT+l8G+ZKKucZbgxNAOJ7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212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345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361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362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ROUND(SUM(BE85:BE94), 2)</f>
        <v>0</v>
      </c>
      <c r="G32" s="44"/>
      <c r="H32" s="44"/>
      <c r="I32" s="167">
        <v>0.20999999999999999</v>
      </c>
      <c r="J32" s="166">
        <f>ROUND(ROUND((SUM(BE85:BE94)),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ROUND(SUM(BF85:BF94), 2)</f>
        <v>0</v>
      </c>
      <c r="G33" s="44"/>
      <c r="H33" s="44"/>
      <c r="I33" s="167">
        <v>0.14999999999999999</v>
      </c>
      <c r="J33" s="166">
        <f>ROUND(ROUND((SUM(BF85:BF94)),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ROUND(SUM(BG85:BG94),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ROUND(SUM(BH85:BH94),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ROUND(SUM(BI85:BI94),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345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6.8 - nákl. zast. Nová Pec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Nová Pec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275</v>
      </c>
      <c r="E63" s="189"/>
      <c r="F63" s="189"/>
      <c r="G63" s="189"/>
      <c r="H63" s="189"/>
      <c r="I63" s="190"/>
      <c r="J63" s="191">
        <f>J92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231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Úklid stanic v obvodu ST Strakonice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219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345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221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 6.8 - nákl. zast. Nová Pec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24</v>
      </c>
      <c r="D79" s="71"/>
      <c r="E79" s="71"/>
      <c r="F79" s="204" t="str">
        <f>F14</f>
        <v>Nová Pec</v>
      </c>
      <c r="G79" s="71"/>
      <c r="H79" s="71"/>
      <c r="I79" s="205" t="s">
        <v>26</v>
      </c>
      <c r="J79" s="82" t="str">
        <f>IF(J14="","",J14)</f>
        <v>13.3.2018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28</v>
      </c>
      <c r="D81" s="71"/>
      <c r="E81" s="71"/>
      <c r="F81" s="204" t="str">
        <f>E17</f>
        <v xml:space="preserve">Správa železniční dopravní cesty, s. o., OŘ Plzeň </v>
      </c>
      <c r="G81" s="71"/>
      <c r="H81" s="71"/>
      <c r="I81" s="205" t="s">
        <v>36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34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232</v>
      </c>
      <c r="D84" s="208" t="s">
        <v>60</v>
      </c>
      <c r="E84" s="208" t="s">
        <v>56</v>
      </c>
      <c r="F84" s="208" t="s">
        <v>233</v>
      </c>
      <c r="G84" s="208" t="s">
        <v>234</v>
      </c>
      <c r="H84" s="208" t="s">
        <v>235</v>
      </c>
      <c r="I84" s="209" t="s">
        <v>236</v>
      </c>
      <c r="J84" s="208" t="s">
        <v>226</v>
      </c>
      <c r="K84" s="210" t="s">
        <v>237</v>
      </c>
      <c r="L84" s="211"/>
      <c r="M84" s="99" t="s">
        <v>238</v>
      </c>
      <c r="N84" s="100" t="s">
        <v>45</v>
      </c>
      <c r="O84" s="100" t="s">
        <v>239</v>
      </c>
      <c r="P84" s="100" t="s">
        <v>240</v>
      </c>
      <c r="Q84" s="100" t="s">
        <v>241</v>
      </c>
      <c r="R84" s="100" t="s">
        <v>242</v>
      </c>
      <c r="S84" s="100" t="s">
        <v>243</v>
      </c>
      <c r="T84" s="101" t="s">
        <v>244</v>
      </c>
    </row>
    <row r="85" s="1" customFormat="1" ht="29.28" customHeight="1">
      <c r="B85" s="43"/>
      <c r="C85" s="105" t="s">
        <v>227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P86+P92</f>
        <v>0</v>
      </c>
      <c r="Q85" s="103"/>
      <c r="R85" s="213">
        <f>R86+R92</f>
        <v>0</v>
      </c>
      <c r="S85" s="103"/>
      <c r="T85" s="214">
        <f>T86+T92</f>
        <v>0</v>
      </c>
      <c r="AT85" s="21" t="s">
        <v>74</v>
      </c>
      <c r="AU85" s="21" t="s">
        <v>228</v>
      </c>
      <c r="BK85" s="215">
        <f>BK86+BK92</f>
        <v>0</v>
      </c>
    </row>
    <row r="86" s="11" customFormat="1" ht="37.44" customHeight="1">
      <c r="B86" s="216"/>
      <c r="C86" s="217"/>
      <c r="D86" s="218" t="s">
        <v>74</v>
      </c>
      <c r="E86" s="219" t="s">
        <v>245</v>
      </c>
      <c r="F86" s="219" t="s">
        <v>246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</f>
        <v>0</v>
      </c>
      <c r="Q86" s="224"/>
      <c r="R86" s="225">
        <f>R87</f>
        <v>0</v>
      </c>
      <c r="S86" s="224"/>
      <c r="T86" s="226">
        <f>T87</f>
        <v>0</v>
      </c>
      <c r="AR86" s="227" t="s">
        <v>82</v>
      </c>
      <c r="AT86" s="228" t="s">
        <v>74</v>
      </c>
      <c r="AU86" s="228" t="s">
        <v>75</v>
      </c>
      <c r="AY86" s="227" t="s">
        <v>247</v>
      </c>
      <c r="BK86" s="229">
        <f>BK87</f>
        <v>0</v>
      </c>
    </row>
    <row r="87" s="11" customFormat="1" ht="19.92" customHeight="1">
      <c r="B87" s="216"/>
      <c r="C87" s="217"/>
      <c r="D87" s="218" t="s">
        <v>74</v>
      </c>
      <c r="E87" s="230" t="s">
        <v>248</v>
      </c>
      <c r="F87" s="230" t="s">
        <v>249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SUM(P88:P91)</f>
        <v>0</v>
      </c>
      <c r="Q87" s="224"/>
      <c r="R87" s="225">
        <f>SUM(R88:R91)</f>
        <v>0</v>
      </c>
      <c r="S87" s="224"/>
      <c r="T87" s="226">
        <f>SUM(T88:T91)</f>
        <v>0</v>
      </c>
      <c r="AR87" s="227" t="s">
        <v>82</v>
      </c>
      <c r="AT87" s="228" t="s">
        <v>74</v>
      </c>
      <c r="AU87" s="228" t="s">
        <v>82</v>
      </c>
      <c r="AY87" s="227" t="s">
        <v>247</v>
      </c>
      <c r="BK87" s="229">
        <f>SUM(BK88:BK91)</f>
        <v>0</v>
      </c>
    </row>
    <row r="88" s="1" customFormat="1" ht="51" customHeight="1">
      <c r="B88" s="43"/>
      <c r="C88" s="232" t="s">
        <v>82</v>
      </c>
      <c r="D88" s="232" t="s">
        <v>250</v>
      </c>
      <c r="E88" s="233" t="s">
        <v>251</v>
      </c>
      <c r="F88" s="234" t="s">
        <v>252</v>
      </c>
      <c r="G88" s="235" t="s">
        <v>253</v>
      </c>
      <c r="H88" s="236">
        <v>74</v>
      </c>
      <c r="I88" s="237"/>
      <c r="J88" s="238">
        <f>ROUND(I88*H88,2)</f>
        <v>0</v>
      </c>
      <c r="K88" s="234" t="s">
        <v>254</v>
      </c>
      <c r="L88" s="69"/>
      <c r="M88" s="239" t="s">
        <v>37</v>
      </c>
      <c r="N88" s="240" t="s">
        <v>46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255</v>
      </c>
      <c r="AT88" s="21" t="s">
        <v>250</v>
      </c>
      <c r="AU88" s="21" t="s">
        <v>84</v>
      </c>
      <c r="AY88" s="21" t="s">
        <v>247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82</v>
      </c>
      <c r="BK88" s="243">
        <f>ROUND(I88*H88,2)</f>
        <v>0</v>
      </c>
      <c r="BL88" s="21" t="s">
        <v>255</v>
      </c>
      <c r="BM88" s="21" t="s">
        <v>256</v>
      </c>
    </row>
    <row r="89" s="1" customFormat="1">
      <c r="B89" s="43"/>
      <c r="C89" s="71"/>
      <c r="D89" s="244" t="s">
        <v>257</v>
      </c>
      <c r="E89" s="71"/>
      <c r="F89" s="245" t="s">
        <v>322</v>
      </c>
      <c r="G89" s="71"/>
      <c r="H89" s="71"/>
      <c r="I89" s="200"/>
      <c r="J89" s="71"/>
      <c r="K89" s="71"/>
      <c r="L89" s="69"/>
      <c r="M89" s="246"/>
      <c r="N89" s="44"/>
      <c r="O89" s="44"/>
      <c r="P89" s="44"/>
      <c r="Q89" s="44"/>
      <c r="R89" s="44"/>
      <c r="S89" s="44"/>
      <c r="T89" s="92"/>
      <c r="AT89" s="21" t="s">
        <v>257</v>
      </c>
      <c r="AU89" s="21" t="s">
        <v>84</v>
      </c>
    </row>
    <row r="90" s="1" customFormat="1" ht="51" customHeight="1">
      <c r="B90" s="43"/>
      <c r="C90" s="232" t="s">
        <v>84</v>
      </c>
      <c r="D90" s="232" t="s">
        <v>250</v>
      </c>
      <c r="E90" s="233" t="s">
        <v>259</v>
      </c>
      <c r="F90" s="234" t="s">
        <v>260</v>
      </c>
      <c r="G90" s="235" t="s">
        <v>261</v>
      </c>
      <c r="H90" s="236">
        <v>148</v>
      </c>
      <c r="I90" s="237"/>
      <c r="J90" s="238">
        <f>ROUND(I90*H90,2)</f>
        <v>0</v>
      </c>
      <c r="K90" s="234" t="s">
        <v>254</v>
      </c>
      <c r="L90" s="69"/>
      <c r="M90" s="239" t="s">
        <v>37</v>
      </c>
      <c r="N90" s="240" t="s">
        <v>46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255</v>
      </c>
      <c r="AT90" s="21" t="s">
        <v>250</v>
      </c>
      <c r="AU90" s="21" t="s">
        <v>84</v>
      </c>
      <c r="AY90" s="21" t="s">
        <v>247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82</v>
      </c>
      <c r="BK90" s="243">
        <f>ROUND(I90*H90,2)</f>
        <v>0</v>
      </c>
      <c r="BL90" s="21" t="s">
        <v>255</v>
      </c>
      <c r="BM90" s="21" t="s">
        <v>262</v>
      </c>
    </row>
    <row r="91" s="1" customFormat="1">
      <c r="B91" s="43"/>
      <c r="C91" s="71"/>
      <c r="D91" s="244" t="s">
        <v>257</v>
      </c>
      <c r="E91" s="71"/>
      <c r="F91" s="245" t="s">
        <v>323</v>
      </c>
      <c r="G91" s="71"/>
      <c r="H91" s="71"/>
      <c r="I91" s="200"/>
      <c r="J91" s="71"/>
      <c r="K91" s="71"/>
      <c r="L91" s="69"/>
      <c r="M91" s="246"/>
      <c r="N91" s="44"/>
      <c r="O91" s="44"/>
      <c r="P91" s="44"/>
      <c r="Q91" s="44"/>
      <c r="R91" s="44"/>
      <c r="S91" s="44"/>
      <c r="T91" s="92"/>
      <c r="AT91" s="21" t="s">
        <v>257</v>
      </c>
      <c r="AU91" s="21" t="s">
        <v>84</v>
      </c>
    </row>
    <row r="92" s="11" customFormat="1" ht="37.44" customHeight="1">
      <c r="B92" s="216"/>
      <c r="C92" s="217"/>
      <c r="D92" s="218" t="s">
        <v>74</v>
      </c>
      <c r="E92" s="219" t="s">
        <v>278</v>
      </c>
      <c r="F92" s="219" t="s">
        <v>279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SUM(P93:P94)</f>
        <v>0</v>
      </c>
      <c r="Q92" s="224"/>
      <c r="R92" s="225">
        <f>SUM(R93:R94)</f>
        <v>0</v>
      </c>
      <c r="S92" s="224"/>
      <c r="T92" s="226">
        <f>SUM(T93:T94)</f>
        <v>0</v>
      </c>
      <c r="AR92" s="227" t="s">
        <v>248</v>
      </c>
      <c r="AT92" s="228" t="s">
        <v>74</v>
      </c>
      <c r="AU92" s="228" t="s">
        <v>75</v>
      </c>
      <c r="AY92" s="227" t="s">
        <v>247</v>
      </c>
      <c r="BK92" s="229">
        <f>SUM(BK93:BK94)</f>
        <v>0</v>
      </c>
    </row>
    <row r="93" s="1" customFormat="1" ht="127.5" customHeight="1">
      <c r="B93" s="43"/>
      <c r="C93" s="232" t="s">
        <v>280</v>
      </c>
      <c r="D93" s="232" t="s">
        <v>250</v>
      </c>
      <c r="E93" s="233" t="s">
        <v>281</v>
      </c>
      <c r="F93" s="234" t="s">
        <v>282</v>
      </c>
      <c r="G93" s="235" t="s">
        <v>261</v>
      </c>
      <c r="H93" s="236">
        <v>74</v>
      </c>
      <c r="I93" s="237"/>
      <c r="J93" s="238">
        <f>ROUND(I93*H93,2)</f>
        <v>0</v>
      </c>
      <c r="K93" s="234" t="s">
        <v>254</v>
      </c>
      <c r="L93" s="69"/>
      <c r="M93" s="239" t="s">
        <v>37</v>
      </c>
      <c r="N93" s="240" t="s">
        <v>46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255</v>
      </c>
      <c r="AT93" s="21" t="s">
        <v>250</v>
      </c>
      <c r="AU93" s="21" t="s">
        <v>82</v>
      </c>
      <c r="AY93" s="21" t="s">
        <v>247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82</v>
      </c>
      <c r="BK93" s="243">
        <f>ROUND(I93*H93,2)</f>
        <v>0</v>
      </c>
      <c r="BL93" s="21" t="s">
        <v>255</v>
      </c>
      <c r="BM93" s="21" t="s">
        <v>363</v>
      </c>
    </row>
    <row r="94" s="1" customFormat="1">
      <c r="B94" s="43"/>
      <c r="C94" s="71"/>
      <c r="D94" s="244" t="s">
        <v>257</v>
      </c>
      <c r="E94" s="71"/>
      <c r="F94" s="245" t="s">
        <v>364</v>
      </c>
      <c r="G94" s="71"/>
      <c r="H94" s="71"/>
      <c r="I94" s="200"/>
      <c r="J94" s="71"/>
      <c r="K94" s="71"/>
      <c r="L94" s="69"/>
      <c r="M94" s="247"/>
      <c r="N94" s="248"/>
      <c r="O94" s="248"/>
      <c r="P94" s="248"/>
      <c r="Q94" s="248"/>
      <c r="R94" s="248"/>
      <c r="S94" s="248"/>
      <c r="T94" s="249"/>
      <c r="AT94" s="21" t="s">
        <v>257</v>
      </c>
      <c r="AU94" s="21" t="s">
        <v>82</v>
      </c>
    </row>
    <row r="95" s="1" customFormat="1" ht="6.96" customHeight="1">
      <c r="B95" s="64"/>
      <c r="C95" s="65"/>
      <c r="D95" s="65"/>
      <c r="E95" s="65"/>
      <c r="F95" s="65"/>
      <c r="G95" s="65"/>
      <c r="H95" s="65"/>
      <c r="I95" s="175"/>
      <c r="J95" s="65"/>
      <c r="K95" s="65"/>
      <c r="L95" s="69"/>
    </row>
  </sheetData>
  <sheetProtection sheet="1" autoFilter="0" formatColumns="0" formatRows="0" objects="1" scenarios="1" spinCount="100000" saltValue="VRweNV0BqDy2J4LOHWrS5YwrCsTxKfvkfN5vH5iJcs7mSn35psBlDlZzgpl8tDlv6uGSfU1kYo53SUYcbmwlHA==" hashValue="uKNOiB/rcqb1mL1+i/P46qB8/9pRVxyjFne47UA6OjIkNq7apc3c4T1kzxDXtewZEsE5JFMs67nPi95cmcMLpA==" algorithmName="SHA-512" password="CC35"/>
  <autoFilter ref="C84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0" customWidth="1"/>
    <col min="2" max="2" width="1.664063" style="250" customWidth="1"/>
    <col min="3" max="4" width="5" style="250" customWidth="1"/>
    <col min="5" max="5" width="11.67" style="250" customWidth="1"/>
    <col min="6" max="6" width="9.17" style="250" customWidth="1"/>
    <col min="7" max="7" width="5" style="250" customWidth="1"/>
    <col min="8" max="8" width="77.83" style="250" customWidth="1"/>
    <col min="9" max="10" width="20" style="250" customWidth="1"/>
    <col min="11" max="11" width="1.664063" style="250" customWidth="1"/>
  </cols>
  <sheetData>
    <row r="1" ht="37.5" customHeight="1"/>
    <row r="2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2" customFormat="1" ht="45" customHeight="1">
      <c r="B3" s="254"/>
      <c r="C3" s="255" t="s">
        <v>365</v>
      </c>
      <c r="D3" s="255"/>
      <c r="E3" s="255"/>
      <c r="F3" s="255"/>
      <c r="G3" s="255"/>
      <c r="H3" s="255"/>
      <c r="I3" s="255"/>
      <c r="J3" s="255"/>
      <c r="K3" s="256"/>
    </row>
    <row r="4" ht="25.5" customHeight="1">
      <c r="B4" s="257"/>
      <c r="C4" s="258" t="s">
        <v>366</v>
      </c>
      <c r="D4" s="258"/>
      <c r="E4" s="258"/>
      <c r="F4" s="258"/>
      <c r="G4" s="258"/>
      <c r="H4" s="258"/>
      <c r="I4" s="258"/>
      <c r="J4" s="258"/>
      <c r="K4" s="259"/>
    </row>
    <row r="5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ht="15" customHeight="1">
      <c r="B6" s="257"/>
      <c r="C6" s="261" t="s">
        <v>367</v>
      </c>
      <c r="D6" s="261"/>
      <c r="E6" s="261"/>
      <c r="F6" s="261"/>
      <c r="G6" s="261"/>
      <c r="H6" s="261"/>
      <c r="I6" s="261"/>
      <c r="J6" s="261"/>
      <c r="K6" s="259"/>
    </row>
    <row r="7" ht="15" customHeight="1">
      <c r="B7" s="262"/>
      <c r="C7" s="261" t="s">
        <v>368</v>
      </c>
      <c r="D7" s="261"/>
      <c r="E7" s="261"/>
      <c r="F7" s="261"/>
      <c r="G7" s="261"/>
      <c r="H7" s="261"/>
      <c r="I7" s="261"/>
      <c r="J7" s="261"/>
      <c r="K7" s="259"/>
    </row>
    <row r="8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ht="15" customHeight="1">
      <c r="B9" s="262"/>
      <c r="C9" s="261" t="s">
        <v>369</v>
      </c>
      <c r="D9" s="261"/>
      <c r="E9" s="261"/>
      <c r="F9" s="261"/>
      <c r="G9" s="261"/>
      <c r="H9" s="261"/>
      <c r="I9" s="261"/>
      <c r="J9" s="261"/>
      <c r="K9" s="259"/>
    </row>
    <row r="10" ht="15" customHeight="1">
      <c r="B10" s="262"/>
      <c r="C10" s="261"/>
      <c r="D10" s="261" t="s">
        <v>370</v>
      </c>
      <c r="E10" s="261"/>
      <c r="F10" s="261"/>
      <c r="G10" s="261"/>
      <c r="H10" s="261"/>
      <c r="I10" s="261"/>
      <c r="J10" s="261"/>
      <c r="K10" s="259"/>
    </row>
    <row r="11" ht="15" customHeight="1">
      <c r="B11" s="262"/>
      <c r="C11" s="263"/>
      <c r="D11" s="261" t="s">
        <v>371</v>
      </c>
      <c r="E11" s="261"/>
      <c r="F11" s="261"/>
      <c r="G11" s="261"/>
      <c r="H11" s="261"/>
      <c r="I11" s="261"/>
      <c r="J11" s="261"/>
      <c r="K11" s="259"/>
    </row>
    <row r="12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ht="15" customHeight="1">
      <c r="B13" s="262"/>
      <c r="C13" s="263"/>
      <c r="D13" s="261" t="s">
        <v>372</v>
      </c>
      <c r="E13" s="261"/>
      <c r="F13" s="261"/>
      <c r="G13" s="261"/>
      <c r="H13" s="261"/>
      <c r="I13" s="261"/>
      <c r="J13" s="261"/>
      <c r="K13" s="259"/>
    </row>
    <row r="14" ht="15" customHeight="1">
      <c r="B14" s="262"/>
      <c r="C14" s="263"/>
      <c r="D14" s="261" t="s">
        <v>373</v>
      </c>
      <c r="E14" s="261"/>
      <c r="F14" s="261"/>
      <c r="G14" s="261"/>
      <c r="H14" s="261"/>
      <c r="I14" s="261"/>
      <c r="J14" s="261"/>
      <c r="K14" s="259"/>
    </row>
    <row r="15" ht="15" customHeight="1">
      <c r="B15" s="262"/>
      <c r="C15" s="263"/>
      <c r="D15" s="261" t="s">
        <v>374</v>
      </c>
      <c r="E15" s="261"/>
      <c r="F15" s="261"/>
      <c r="G15" s="261"/>
      <c r="H15" s="261"/>
      <c r="I15" s="261"/>
      <c r="J15" s="261"/>
      <c r="K15" s="259"/>
    </row>
    <row r="16" ht="15" customHeight="1">
      <c r="B16" s="262"/>
      <c r="C16" s="263"/>
      <c r="D16" s="263"/>
      <c r="E16" s="264" t="s">
        <v>81</v>
      </c>
      <c r="F16" s="261" t="s">
        <v>375</v>
      </c>
      <c r="G16" s="261"/>
      <c r="H16" s="261"/>
      <c r="I16" s="261"/>
      <c r="J16" s="261"/>
      <c r="K16" s="259"/>
    </row>
    <row r="17" ht="15" customHeight="1">
      <c r="B17" s="262"/>
      <c r="C17" s="263"/>
      <c r="D17" s="263"/>
      <c r="E17" s="264" t="s">
        <v>376</v>
      </c>
      <c r="F17" s="261" t="s">
        <v>377</v>
      </c>
      <c r="G17" s="261"/>
      <c r="H17" s="261"/>
      <c r="I17" s="261"/>
      <c r="J17" s="261"/>
      <c r="K17" s="259"/>
    </row>
    <row r="18" ht="15" customHeight="1">
      <c r="B18" s="262"/>
      <c r="C18" s="263"/>
      <c r="D18" s="263"/>
      <c r="E18" s="264" t="s">
        <v>378</v>
      </c>
      <c r="F18" s="261" t="s">
        <v>379</v>
      </c>
      <c r="G18" s="261"/>
      <c r="H18" s="261"/>
      <c r="I18" s="261"/>
      <c r="J18" s="261"/>
      <c r="K18" s="259"/>
    </row>
    <row r="19" ht="15" customHeight="1">
      <c r="B19" s="262"/>
      <c r="C19" s="263"/>
      <c r="D19" s="263"/>
      <c r="E19" s="264" t="s">
        <v>380</v>
      </c>
      <c r="F19" s="261" t="s">
        <v>381</v>
      </c>
      <c r="G19" s="261"/>
      <c r="H19" s="261"/>
      <c r="I19" s="261"/>
      <c r="J19" s="261"/>
      <c r="K19" s="259"/>
    </row>
    <row r="20" ht="15" customHeight="1">
      <c r="B20" s="262"/>
      <c r="C20" s="263"/>
      <c r="D20" s="263"/>
      <c r="E20" s="264" t="s">
        <v>382</v>
      </c>
      <c r="F20" s="261" t="s">
        <v>383</v>
      </c>
      <c r="G20" s="261"/>
      <c r="H20" s="261"/>
      <c r="I20" s="261"/>
      <c r="J20" s="261"/>
      <c r="K20" s="259"/>
    </row>
    <row r="21" ht="15" customHeight="1">
      <c r="B21" s="262"/>
      <c r="C21" s="263"/>
      <c r="D21" s="263"/>
      <c r="E21" s="264" t="s">
        <v>88</v>
      </c>
      <c r="F21" s="261" t="s">
        <v>384</v>
      </c>
      <c r="G21" s="261"/>
      <c r="H21" s="261"/>
      <c r="I21" s="261"/>
      <c r="J21" s="261"/>
      <c r="K21" s="259"/>
    </row>
    <row r="22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ht="15" customHeight="1">
      <c r="B23" s="262"/>
      <c r="C23" s="261" t="s">
        <v>385</v>
      </c>
      <c r="D23" s="261"/>
      <c r="E23" s="261"/>
      <c r="F23" s="261"/>
      <c r="G23" s="261"/>
      <c r="H23" s="261"/>
      <c r="I23" s="261"/>
      <c r="J23" s="261"/>
      <c r="K23" s="259"/>
    </row>
    <row r="24" ht="15" customHeight="1">
      <c r="B24" s="262"/>
      <c r="C24" s="261" t="s">
        <v>386</v>
      </c>
      <c r="D24" s="261"/>
      <c r="E24" s="261"/>
      <c r="F24" s="261"/>
      <c r="G24" s="261"/>
      <c r="H24" s="261"/>
      <c r="I24" s="261"/>
      <c r="J24" s="261"/>
      <c r="K24" s="259"/>
    </row>
    <row r="25" ht="15" customHeight="1">
      <c r="B25" s="262"/>
      <c r="C25" s="261"/>
      <c r="D25" s="261" t="s">
        <v>387</v>
      </c>
      <c r="E25" s="261"/>
      <c r="F25" s="261"/>
      <c r="G25" s="261"/>
      <c r="H25" s="261"/>
      <c r="I25" s="261"/>
      <c r="J25" s="261"/>
      <c r="K25" s="259"/>
    </row>
    <row r="26" ht="15" customHeight="1">
      <c r="B26" s="262"/>
      <c r="C26" s="263"/>
      <c r="D26" s="261" t="s">
        <v>388</v>
      </c>
      <c r="E26" s="261"/>
      <c r="F26" s="261"/>
      <c r="G26" s="261"/>
      <c r="H26" s="261"/>
      <c r="I26" s="261"/>
      <c r="J26" s="261"/>
      <c r="K26" s="259"/>
    </row>
    <row r="27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ht="15" customHeight="1">
      <c r="B28" s="262"/>
      <c r="C28" s="263"/>
      <c r="D28" s="261" t="s">
        <v>389</v>
      </c>
      <c r="E28" s="261"/>
      <c r="F28" s="261"/>
      <c r="G28" s="261"/>
      <c r="H28" s="261"/>
      <c r="I28" s="261"/>
      <c r="J28" s="261"/>
      <c r="K28" s="259"/>
    </row>
    <row r="29" ht="15" customHeight="1">
      <c r="B29" s="262"/>
      <c r="C29" s="263"/>
      <c r="D29" s="261" t="s">
        <v>390</v>
      </c>
      <c r="E29" s="261"/>
      <c r="F29" s="261"/>
      <c r="G29" s="261"/>
      <c r="H29" s="261"/>
      <c r="I29" s="261"/>
      <c r="J29" s="261"/>
      <c r="K29" s="259"/>
    </row>
    <row r="30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ht="15" customHeight="1">
      <c r="B31" s="262"/>
      <c r="C31" s="263"/>
      <c r="D31" s="261" t="s">
        <v>391</v>
      </c>
      <c r="E31" s="261"/>
      <c r="F31" s="261"/>
      <c r="G31" s="261"/>
      <c r="H31" s="261"/>
      <c r="I31" s="261"/>
      <c r="J31" s="261"/>
      <c r="K31" s="259"/>
    </row>
    <row r="32" ht="15" customHeight="1">
      <c r="B32" s="262"/>
      <c r="C32" s="263"/>
      <c r="D32" s="261" t="s">
        <v>392</v>
      </c>
      <c r="E32" s="261"/>
      <c r="F32" s="261"/>
      <c r="G32" s="261"/>
      <c r="H32" s="261"/>
      <c r="I32" s="261"/>
      <c r="J32" s="261"/>
      <c r="K32" s="259"/>
    </row>
    <row r="33" ht="15" customHeight="1">
      <c r="B33" s="262"/>
      <c r="C33" s="263"/>
      <c r="D33" s="261" t="s">
        <v>393</v>
      </c>
      <c r="E33" s="261"/>
      <c r="F33" s="261"/>
      <c r="G33" s="261"/>
      <c r="H33" s="261"/>
      <c r="I33" s="261"/>
      <c r="J33" s="261"/>
      <c r="K33" s="259"/>
    </row>
    <row r="34" ht="15" customHeight="1">
      <c r="B34" s="262"/>
      <c r="C34" s="263"/>
      <c r="D34" s="261"/>
      <c r="E34" s="265" t="s">
        <v>232</v>
      </c>
      <c r="F34" s="261"/>
      <c r="G34" s="261" t="s">
        <v>394</v>
      </c>
      <c r="H34" s="261"/>
      <c r="I34" s="261"/>
      <c r="J34" s="261"/>
      <c r="K34" s="259"/>
    </row>
    <row r="35" ht="30.75" customHeight="1">
      <c r="B35" s="262"/>
      <c r="C35" s="263"/>
      <c r="D35" s="261"/>
      <c r="E35" s="265" t="s">
        <v>395</v>
      </c>
      <c r="F35" s="261"/>
      <c r="G35" s="261" t="s">
        <v>396</v>
      </c>
      <c r="H35" s="261"/>
      <c r="I35" s="261"/>
      <c r="J35" s="261"/>
      <c r="K35" s="259"/>
    </row>
    <row r="36" ht="15" customHeight="1">
      <c r="B36" s="262"/>
      <c r="C36" s="263"/>
      <c r="D36" s="261"/>
      <c r="E36" s="265" t="s">
        <v>56</v>
      </c>
      <c r="F36" s="261"/>
      <c r="G36" s="261" t="s">
        <v>397</v>
      </c>
      <c r="H36" s="261"/>
      <c r="I36" s="261"/>
      <c r="J36" s="261"/>
      <c r="K36" s="259"/>
    </row>
    <row r="37" ht="15" customHeight="1">
      <c r="B37" s="262"/>
      <c r="C37" s="263"/>
      <c r="D37" s="261"/>
      <c r="E37" s="265" t="s">
        <v>233</v>
      </c>
      <c r="F37" s="261"/>
      <c r="G37" s="261" t="s">
        <v>398</v>
      </c>
      <c r="H37" s="261"/>
      <c r="I37" s="261"/>
      <c r="J37" s="261"/>
      <c r="K37" s="259"/>
    </row>
    <row r="38" ht="15" customHeight="1">
      <c r="B38" s="262"/>
      <c r="C38" s="263"/>
      <c r="D38" s="261"/>
      <c r="E38" s="265" t="s">
        <v>234</v>
      </c>
      <c r="F38" s="261"/>
      <c r="G38" s="261" t="s">
        <v>399</v>
      </c>
      <c r="H38" s="261"/>
      <c r="I38" s="261"/>
      <c r="J38" s="261"/>
      <c r="K38" s="259"/>
    </row>
    <row r="39" ht="15" customHeight="1">
      <c r="B39" s="262"/>
      <c r="C39" s="263"/>
      <c r="D39" s="261"/>
      <c r="E39" s="265" t="s">
        <v>235</v>
      </c>
      <c r="F39" s="261"/>
      <c r="G39" s="261" t="s">
        <v>400</v>
      </c>
      <c r="H39" s="261"/>
      <c r="I39" s="261"/>
      <c r="J39" s="261"/>
      <c r="K39" s="259"/>
    </row>
    <row r="40" ht="15" customHeight="1">
      <c r="B40" s="262"/>
      <c r="C40" s="263"/>
      <c r="D40" s="261"/>
      <c r="E40" s="265" t="s">
        <v>401</v>
      </c>
      <c r="F40" s="261"/>
      <c r="G40" s="261" t="s">
        <v>402</v>
      </c>
      <c r="H40" s="261"/>
      <c r="I40" s="261"/>
      <c r="J40" s="261"/>
      <c r="K40" s="259"/>
    </row>
    <row r="41" ht="15" customHeight="1">
      <c r="B41" s="262"/>
      <c r="C41" s="263"/>
      <c r="D41" s="261"/>
      <c r="E41" s="265"/>
      <c r="F41" s="261"/>
      <c r="G41" s="261" t="s">
        <v>403</v>
      </c>
      <c r="H41" s="261"/>
      <c r="I41" s="261"/>
      <c r="J41" s="261"/>
      <c r="K41" s="259"/>
    </row>
    <row r="42" ht="15" customHeight="1">
      <c r="B42" s="262"/>
      <c r="C42" s="263"/>
      <c r="D42" s="261"/>
      <c r="E42" s="265" t="s">
        <v>404</v>
      </c>
      <c r="F42" s="261"/>
      <c r="G42" s="261" t="s">
        <v>405</v>
      </c>
      <c r="H42" s="261"/>
      <c r="I42" s="261"/>
      <c r="J42" s="261"/>
      <c r="K42" s="259"/>
    </row>
    <row r="43" ht="15" customHeight="1">
      <c r="B43" s="262"/>
      <c r="C43" s="263"/>
      <c r="D43" s="261"/>
      <c r="E43" s="265" t="s">
        <v>237</v>
      </c>
      <c r="F43" s="261"/>
      <c r="G43" s="261" t="s">
        <v>406</v>
      </c>
      <c r="H43" s="261"/>
      <c r="I43" s="261"/>
      <c r="J43" s="261"/>
      <c r="K43" s="259"/>
    </row>
    <row r="44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ht="15" customHeight="1">
      <c r="B45" s="262"/>
      <c r="C45" s="263"/>
      <c r="D45" s="261" t="s">
        <v>407</v>
      </c>
      <c r="E45" s="261"/>
      <c r="F45" s="261"/>
      <c r="G45" s="261"/>
      <c r="H45" s="261"/>
      <c r="I45" s="261"/>
      <c r="J45" s="261"/>
      <c r="K45" s="259"/>
    </row>
    <row r="46" ht="15" customHeight="1">
      <c r="B46" s="262"/>
      <c r="C46" s="263"/>
      <c r="D46" s="263"/>
      <c r="E46" s="261" t="s">
        <v>408</v>
      </c>
      <c r="F46" s="261"/>
      <c r="G46" s="261"/>
      <c r="H46" s="261"/>
      <c r="I46" s="261"/>
      <c r="J46" s="261"/>
      <c r="K46" s="259"/>
    </row>
    <row r="47" ht="15" customHeight="1">
      <c r="B47" s="262"/>
      <c r="C47" s="263"/>
      <c r="D47" s="263"/>
      <c r="E47" s="261" t="s">
        <v>409</v>
      </c>
      <c r="F47" s="261"/>
      <c r="G47" s="261"/>
      <c r="H47" s="261"/>
      <c r="I47" s="261"/>
      <c r="J47" s="261"/>
      <c r="K47" s="259"/>
    </row>
    <row r="48" ht="15" customHeight="1">
      <c r="B48" s="262"/>
      <c r="C48" s="263"/>
      <c r="D48" s="263"/>
      <c r="E48" s="261" t="s">
        <v>410</v>
      </c>
      <c r="F48" s="261"/>
      <c r="G48" s="261"/>
      <c r="H48" s="261"/>
      <c r="I48" s="261"/>
      <c r="J48" s="261"/>
      <c r="K48" s="259"/>
    </row>
    <row r="49" ht="15" customHeight="1">
      <c r="B49" s="262"/>
      <c r="C49" s="263"/>
      <c r="D49" s="261" t="s">
        <v>411</v>
      </c>
      <c r="E49" s="261"/>
      <c r="F49" s="261"/>
      <c r="G49" s="261"/>
      <c r="H49" s="261"/>
      <c r="I49" s="261"/>
      <c r="J49" s="261"/>
      <c r="K49" s="259"/>
    </row>
    <row r="50" ht="25.5" customHeight="1">
      <c r="B50" s="257"/>
      <c r="C50" s="258" t="s">
        <v>412</v>
      </c>
      <c r="D50" s="258"/>
      <c r="E50" s="258"/>
      <c r="F50" s="258"/>
      <c r="G50" s="258"/>
      <c r="H50" s="258"/>
      <c r="I50" s="258"/>
      <c r="J50" s="258"/>
      <c r="K50" s="259"/>
    </row>
    <row r="51" ht="5.25" customHeight="1">
      <c r="B51" s="257"/>
      <c r="C51" s="260"/>
      <c r="D51" s="260"/>
      <c r="E51" s="260"/>
      <c r="F51" s="260"/>
      <c r="G51" s="260"/>
      <c r="H51" s="260"/>
      <c r="I51" s="260"/>
      <c r="J51" s="260"/>
      <c r="K51" s="259"/>
    </row>
    <row r="52" ht="15" customHeight="1">
      <c r="B52" s="257"/>
      <c r="C52" s="261" t="s">
        <v>413</v>
      </c>
      <c r="D52" s="261"/>
      <c r="E52" s="261"/>
      <c r="F52" s="261"/>
      <c r="G52" s="261"/>
      <c r="H52" s="261"/>
      <c r="I52" s="261"/>
      <c r="J52" s="261"/>
      <c r="K52" s="259"/>
    </row>
    <row r="53" ht="15" customHeight="1">
      <c r="B53" s="257"/>
      <c r="C53" s="261" t="s">
        <v>414</v>
      </c>
      <c r="D53" s="261"/>
      <c r="E53" s="261"/>
      <c r="F53" s="261"/>
      <c r="G53" s="261"/>
      <c r="H53" s="261"/>
      <c r="I53" s="261"/>
      <c r="J53" s="261"/>
      <c r="K53" s="259"/>
    </row>
    <row r="54" ht="12.75" customHeight="1">
      <c r="B54" s="257"/>
      <c r="C54" s="261"/>
      <c r="D54" s="261"/>
      <c r="E54" s="261"/>
      <c r="F54" s="261"/>
      <c r="G54" s="261"/>
      <c r="H54" s="261"/>
      <c r="I54" s="261"/>
      <c r="J54" s="261"/>
      <c r="K54" s="259"/>
    </row>
    <row r="55" ht="15" customHeight="1">
      <c r="B55" s="257"/>
      <c r="C55" s="261" t="s">
        <v>415</v>
      </c>
      <c r="D55" s="261"/>
      <c r="E55" s="261"/>
      <c r="F55" s="261"/>
      <c r="G55" s="261"/>
      <c r="H55" s="261"/>
      <c r="I55" s="261"/>
      <c r="J55" s="261"/>
      <c r="K55" s="259"/>
    </row>
    <row r="56" ht="15" customHeight="1">
      <c r="B56" s="257"/>
      <c r="C56" s="263"/>
      <c r="D56" s="261" t="s">
        <v>416</v>
      </c>
      <c r="E56" s="261"/>
      <c r="F56" s="261"/>
      <c r="G56" s="261"/>
      <c r="H56" s="261"/>
      <c r="I56" s="261"/>
      <c r="J56" s="261"/>
      <c r="K56" s="259"/>
    </row>
    <row r="57" ht="15" customHeight="1">
      <c r="B57" s="257"/>
      <c r="C57" s="263"/>
      <c r="D57" s="261" t="s">
        <v>417</v>
      </c>
      <c r="E57" s="261"/>
      <c r="F57" s="261"/>
      <c r="G57" s="261"/>
      <c r="H57" s="261"/>
      <c r="I57" s="261"/>
      <c r="J57" s="261"/>
      <c r="K57" s="259"/>
    </row>
    <row r="58" ht="15" customHeight="1">
      <c r="B58" s="257"/>
      <c r="C58" s="263"/>
      <c r="D58" s="261" t="s">
        <v>418</v>
      </c>
      <c r="E58" s="261"/>
      <c r="F58" s="261"/>
      <c r="G58" s="261"/>
      <c r="H58" s="261"/>
      <c r="I58" s="261"/>
      <c r="J58" s="261"/>
      <c r="K58" s="259"/>
    </row>
    <row r="59" ht="15" customHeight="1">
      <c r="B59" s="257"/>
      <c r="C59" s="263"/>
      <c r="D59" s="261" t="s">
        <v>419</v>
      </c>
      <c r="E59" s="261"/>
      <c r="F59" s="261"/>
      <c r="G59" s="261"/>
      <c r="H59" s="261"/>
      <c r="I59" s="261"/>
      <c r="J59" s="261"/>
      <c r="K59" s="259"/>
    </row>
    <row r="60" ht="15" customHeight="1">
      <c r="B60" s="257"/>
      <c r="C60" s="263"/>
      <c r="D60" s="266" t="s">
        <v>420</v>
      </c>
      <c r="E60" s="266"/>
      <c r="F60" s="266"/>
      <c r="G60" s="266"/>
      <c r="H60" s="266"/>
      <c r="I60" s="266"/>
      <c r="J60" s="266"/>
      <c r="K60" s="259"/>
    </row>
    <row r="61" ht="15" customHeight="1">
      <c r="B61" s="257"/>
      <c r="C61" s="263"/>
      <c r="D61" s="261" t="s">
        <v>421</v>
      </c>
      <c r="E61" s="261"/>
      <c r="F61" s="261"/>
      <c r="G61" s="261"/>
      <c r="H61" s="261"/>
      <c r="I61" s="261"/>
      <c r="J61" s="261"/>
      <c r="K61" s="259"/>
    </row>
    <row r="62" ht="12.75" customHeight="1">
      <c r="B62" s="257"/>
      <c r="C62" s="263"/>
      <c r="D62" s="263"/>
      <c r="E62" s="267"/>
      <c r="F62" s="263"/>
      <c r="G62" s="263"/>
      <c r="H62" s="263"/>
      <c r="I62" s="263"/>
      <c r="J62" s="263"/>
      <c r="K62" s="259"/>
    </row>
    <row r="63" ht="15" customHeight="1">
      <c r="B63" s="257"/>
      <c r="C63" s="263"/>
      <c r="D63" s="261" t="s">
        <v>422</v>
      </c>
      <c r="E63" s="261"/>
      <c r="F63" s="261"/>
      <c r="G63" s="261"/>
      <c r="H63" s="261"/>
      <c r="I63" s="261"/>
      <c r="J63" s="261"/>
      <c r="K63" s="259"/>
    </row>
    <row r="64" ht="15" customHeight="1">
      <c r="B64" s="257"/>
      <c r="C64" s="263"/>
      <c r="D64" s="266" t="s">
        <v>423</v>
      </c>
      <c r="E64" s="266"/>
      <c r="F64" s="266"/>
      <c r="G64" s="266"/>
      <c r="H64" s="266"/>
      <c r="I64" s="266"/>
      <c r="J64" s="266"/>
      <c r="K64" s="259"/>
    </row>
    <row r="65" ht="15" customHeight="1">
      <c r="B65" s="257"/>
      <c r="C65" s="263"/>
      <c r="D65" s="261" t="s">
        <v>424</v>
      </c>
      <c r="E65" s="261"/>
      <c r="F65" s="261"/>
      <c r="G65" s="261"/>
      <c r="H65" s="261"/>
      <c r="I65" s="261"/>
      <c r="J65" s="261"/>
      <c r="K65" s="259"/>
    </row>
    <row r="66" ht="15" customHeight="1">
      <c r="B66" s="257"/>
      <c r="C66" s="263"/>
      <c r="D66" s="261" t="s">
        <v>425</v>
      </c>
      <c r="E66" s="261"/>
      <c r="F66" s="261"/>
      <c r="G66" s="261"/>
      <c r="H66" s="261"/>
      <c r="I66" s="261"/>
      <c r="J66" s="261"/>
      <c r="K66" s="259"/>
    </row>
    <row r="67" ht="15" customHeight="1">
      <c r="B67" s="257"/>
      <c r="C67" s="263"/>
      <c r="D67" s="261" t="s">
        <v>426</v>
      </c>
      <c r="E67" s="261"/>
      <c r="F67" s="261"/>
      <c r="G67" s="261"/>
      <c r="H67" s="261"/>
      <c r="I67" s="261"/>
      <c r="J67" s="261"/>
      <c r="K67" s="259"/>
    </row>
    <row r="68" ht="15" customHeight="1">
      <c r="B68" s="257"/>
      <c r="C68" s="263"/>
      <c r="D68" s="261" t="s">
        <v>427</v>
      </c>
      <c r="E68" s="261"/>
      <c r="F68" s="261"/>
      <c r="G68" s="261"/>
      <c r="H68" s="261"/>
      <c r="I68" s="261"/>
      <c r="J68" s="261"/>
      <c r="K68" s="259"/>
    </row>
    <row r="69" ht="12.75" customHeight="1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ht="18.75" customHeight="1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ht="18.75" customHeight="1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ht="7.5" customHeight="1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ht="45" customHeight="1">
      <c r="B73" s="276"/>
      <c r="C73" s="277" t="s">
        <v>217</v>
      </c>
      <c r="D73" s="277"/>
      <c r="E73" s="277"/>
      <c r="F73" s="277"/>
      <c r="G73" s="277"/>
      <c r="H73" s="277"/>
      <c r="I73" s="277"/>
      <c r="J73" s="277"/>
      <c r="K73" s="278"/>
    </row>
    <row r="74" ht="17.25" customHeight="1">
      <c r="B74" s="276"/>
      <c r="C74" s="279" t="s">
        <v>428</v>
      </c>
      <c r="D74" s="279"/>
      <c r="E74" s="279"/>
      <c r="F74" s="279" t="s">
        <v>429</v>
      </c>
      <c r="G74" s="280"/>
      <c r="H74" s="279" t="s">
        <v>233</v>
      </c>
      <c r="I74" s="279" t="s">
        <v>60</v>
      </c>
      <c r="J74" s="279" t="s">
        <v>430</v>
      </c>
      <c r="K74" s="278"/>
    </row>
    <row r="75" ht="17.25" customHeight="1">
      <c r="B75" s="276"/>
      <c r="C75" s="281" t="s">
        <v>431</v>
      </c>
      <c r="D75" s="281"/>
      <c r="E75" s="281"/>
      <c r="F75" s="282" t="s">
        <v>432</v>
      </c>
      <c r="G75" s="283"/>
      <c r="H75" s="281"/>
      <c r="I75" s="281"/>
      <c r="J75" s="281" t="s">
        <v>433</v>
      </c>
      <c r="K75" s="278"/>
    </row>
    <row r="76" ht="5.25" customHeight="1">
      <c r="B76" s="276"/>
      <c r="C76" s="284"/>
      <c r="D76" s="284"/>
      <c r="E76" s="284"/>
      <c r="F76" s="284"/>
      <c r="G76" s="285"/>
      <c r="H76" s="284"/>
      <c r="I76" s="284"/>
      <c r="J76" s="284"/>
      <c r="K76" s="278"/>
    </row>
    <row r="77" ht="15" customHeight="1">
      <c r="B77" s="276"/>
      <c r="C77" s="265" t="s">
        <v>56</v>
      </c>
      <c r="D77" s="284"/>
      <c r="E77" s="284"/>
      <c r="F77" s="286" t="s">
        <v>434</v>
      </c>
      <c r="G77" s="285"/>
      <c r="H77" s="265" t="s">
        <v>435</v>
      </c>
      <c r="I77" s="265" t="s">
        <v>436</v>
      </c>
      <c r="J77" s="265">
        <v>20</v>
      </c>
      <c r="K77" s="278"/>
    </row>
    <row r="78" ht="15" customHeight="1">
      <c r="B78" s="276"/>
      <c r="C78" s="265" t="s">
        <v>437</v>
      </c>
      <c r="D78" s="265"/>
      <c r="E78" s="265"/>
      <c r="F78" s="286" t="s">
        <v>434</v>
      </c>
      <c r="G78" s="285"/>
      <c r="H78" s="265" t="s">
        <v>438</v>
      </c>
      <c r="I78" s="265" t="s">
        <v>436</v>
      </c>
      <c r="J78" s="265">
        <v>120</v>
      </c>
      <c r="K78" s="278"/>
    </row>
    <row r="79" ht="15" customHeight="1">
      <c r="B79" s="287"/>
      <c r="C79" s="265" t="s">
        <v>439</v>
      </c>
      <c r="D79" s="265"/>
      <c r="E79" s="265"/>
      <c r="F79" s="286" t="s">
        <v>440</v>
      </c>
      <c r="G79" s="285"/>
      <c r="H79" s="265" t="s">
        <v>441</v>
      </c>
      <c r="I79" s="265" t="s">
        <v>436</v>
      </c>
      <c r="J79" s="265">
        <v>50</v>
      </c>
      <c r="K79" s="278"/>
    </row>
    <row r="80" ht="15" customHeight="1">
      <c r="B80" s="287"/>
      <c r="C80" s="265" t="s">
        <v>442</v>
      </c>
      <c r="D80" s="265"/>
      <c r="E80" s="265"/>
      <c r="F80" s="286" t="s">
        <v>434</v>
      </c>
      <c r="G80" s="285"/>
      <c r="H80" s="265" t="s">
        <v>443</v>
      </c>
      <c r="I80" s="265" t="s">
        <v>444</v>
      </c>
      <c r="J80" s="265"/>
      <c r="K80" s="278"/>
    </row>
    <row r="81" ht="15" customHeight="1">
      <c r="B81" s="287"/>
      <c r="C81" s="288" t="s">
        <v>445</v>
      </c>
      <c r="D81" s="288"/>
      <c r="E81" s="288"/>
      <c r="F81" s="289" t="s">
        <v>440</v>
      </c>
      <c r="G81" s="288"/>
      <c r="H81" s="288" t="s">
        <v>446</v>
      </c>
      <c r="I81" s="288" t="s">
        <v>436</v>
      </c>
      <c r="J81" s="288">
        <v>15</v>
      </c>
      <c r="K81" s="278"/>
    </row>
    <row r="82" ht="15" customHeight="1">
      <c r="B82" s="287"/>
      <c r="C82" s="288" t="s">
        <v>447</v>
      </c>
      <c r="D82" s="288"/>
      <c r="E82" s="288"/>
      <c r="F82" s="289" t="s">
        <v>440</v>
      </c>
      <c r="G82" s="288"/>
      <c r="H82" s="288" t="s">
        <v>448</v>
      </c>
      <c r="I82" s="288" t="s">
        <v>436</v>
      </c>
      <c r="J82" s="288">
        <v>15</v>
      </c>
      <c r="K82" s="278"/>
    </row>
    <row r="83" ht="15" customHeight="1">
      <c r="B83" s="287"/>
      <c r="C83" s="288" t="s">
        <v>449</v>
      </c>
      <c r="D83" s="288"/>
      <c r="E83" s="288"/>
      <c r="F83" s="289" t="s">
        <v>440</v>
      </c>
      <c r="G83" s="288"/>
      <c r="H83" s="288" t="s">
        <v>450</v>
      </c>
      <c r="I83" s="288" t="s">
        <v>436</v>
      </c>
      <c r="J83" s="288">
        <v>20</v>
      </c>
      <c r="K83" s="278"/>
    </row>
    <row r="84" ht="15" customHeight="1">
      <c r="B84" s="287"/>
      <c r="C84" s="288" t="s">
        <v>451</v>
      </c>
      <c r="D84" s="288"/>
      <c r="E84" s="288"/>
      <c r="F84" s="289" t="s">
        <v>440</v>
      </c>
      <c r="G84" s="288"/>
      <c r="H84" s="288" t="s">
        <v>452</v>
      </c>
      <c r="I84" s="288" t="s">
        <v>436</v>
      </c>
      <c r="J84" s="288">
        <v>20</v>
      </c>
      <c r="K84" s="278"/>
    </row>
    <row r="85" ht="15" customHeight="1">
      <c r="B85" s="287"/>
      <c r="C85" s="265" t="s">
        <v>453</v>
      </c>
      <c r="D85" s="265"/>
      <c r="E85" s="265"/>
      <c r="F85" s="286" t="s">
        <v>440</v>
      </c>
      <c r="G85" s="285"/>
      <c r="H85" s="265" t="s">
        <v>454</v>
      </c>
      <c r="I85" s="265" t="s">
        <v>436</v>
      </c>
      <c r="J85" s="265">
        <v>50</v>
      </c>
      <c r="K85" s="278"/>
    </row>
    <row r="86" ht="15" customHeight="1">
      <c r="B86" s="287"/>
      <c r="C86" s="265" t="s">
        <v>455</v>
      </c>
      <c r="D86" s="265"/>
      <c r="E86" s="265"/>
      <c r="F86" s="286" t="s">
        <v>440</v>
      </c>
      <c r="G86" s="285"/>
      <c r="H86" s="265" t="s">
        <v>456</v>
      </c>
      <c r="I86" s="265" t="s">
        <v>436</v>
      </c>
      <c r="J86" s="265">
        <v>20</v>
      </c>
      <c r="K86" s="278"/>
    </row>
    <row r="87" ht="15" customHeight="1">
      <c r="B87" s="287"/>
      <c r="C87" s="265" t="s">
        <v>457</v>
      </c>
      <c r="D87" s="265"/>
      <c r="E87" s="265"/>
      <c r="F87" s="286" t="s">
        <v>440</v>
      </c>
      <c r="G87" s="285"/>
      <c r="H87" s="265" t="s">
        <v>458</v>
      </c>
      <c r="I87" s="265" t="s">
        <v>436</v>
      </c>
      <c r="J87" s="265">
        <v>20</v>
      </c>
      <c r="K87" s="278"/>
    </row>
    <row r="88" ht="15" customHeight="1">
      <c r="B88" s="287"/>
      <c r="C88" s="265" t="s">
        <v>459</v>
      </c>
      <c r="D88" s="265"/>
      <c r="E88" s="265"/>
      <c r="F88" s="286" t="s">
        <v>440</v>
      </c>
      <c r="G88" s="285"/>
      <c r="H88" s="265" t="s">
        <v>460</v>
      </c>
      <c r="I88" s="265" t="s">
        <v>436</v>
      </c>
      <c r="J88" s="265">
        <v>50</v>
      </c>
      <c r="K88" s="278"/>
    </row>
    <row r="89" ht="15" customHeight="1">
      <c r="B89" s="287"/>
      <c r="C89" s="265" t="s">
        <v>461</v>
      </c>
      <c r="D89" s="265"/>
      <c r="E89" s="265"/>
      <c r="F89" s="286" t="s">
        <v>440</v>
      </c>
      <c r="G89" s="285"/>
      <c r="H89" s="265" t="s">
        <v>461</v>
      </c>
      <c r="I89" s="265" t="s">
        <v>436</v>
      </c>
      <c r="J89" s="265">
        <v>50</v>
      </c>
      <c r="K89" s="278"/>
    </row>
    <row r="90" ht="15" customHeight="1">
      <c r="B90" s="287"/>
      <c r="C90" s="265" t="s">
        <v>238</v>
      </c>
      <c r="D90" s="265"/>
      <c r="E90" s="265"/>
      <c r="F90" s="286" t="s">
        <v>440</v>
      </c>
      <c r="G90" s="285"/>
      <c r="H90" s="265" t="s">
        <v>462</v>
      </c>
      <c r="I90" s="265" t="s">
        <v>436</v>
      </c>
      <c r="J90" s="265">
        <v>255</v>
      </c>
      <c r="K90" s="278"/>
    </row>
    <row r="91" ht="15" customHeight="1">
      <c r="B91" s="287"/>
      <c r="C91" s="265" t="s">
        <v>463</v>
      </c>
      <c r="D91" s="265"/>
      <c r="E91" s="265"/>
      <c r="F91" s="286" t="s">
        <v>434</v>
      </c>
      <c r="G91" s="285"/>
      <c r="H91" s="265" t="s">
        <v>464</v>
      </c>
      <c r="I91" s="265" t="s">
        <v>465</v>
      </c>
      <c r="J91" s="265"/>
      <c r="K91" s="278"/>
    </row>
    <row r="92" ht="15" customHeight="1">
      <c r="B92" s="287"/>
      <c r="C92" s="265" t="s">
        <v>466</v>
      </c>
      <c r="D92" s="265"/>
      <c r="E92" s="265"/>
      <c r="F92" s="286" t="s">
        <v>434</v>
      </c>
      <c r="G92" s="285"/>
      <c r="H92" s="265" t="s">
        <v>467</v>
      </c>
      <c r="I92" s="265" t="s">
        <v>468</v>
      </c>
      <c r="J92" s="265"/>
      <c r="K92" s="278"/>
    </row>
    <row r="93" ht="15" customHeight="1">
      <c r="B93" s="287"/>
      <c r="C93" s="265" t="s">
        <v>469</v>
      </c>
      <c r="D93" s="265"/>
      <c r="E93" s="265"/>
      <c r="F93" s="286" t="s">
        <v>434</v>
      </c>
      <c r="G93" s="285"/>
      <c r="H93" s="265" t="s">
        <v>469</v>
      </c>
      <c r="I93" s="265" t="s">
        <v>468</v>
      </c>
      <c r="J93" s="265"/>
      <c r="K93" s="278"/>
    </row>
    <row r="94" ht="15" customHeight="1">
      <c r="B94" s="287"/>
      <c r="C94" s="265" t="s">
        <v>41</v>
      </c>
      <c r="D94" s="265"/>
      <c r="E94" s="265"/>
      <c r="F94" s="286" t="s">
        <v>434</v>
      </c>
      <c r="G94" s="285"/>
      <c r="H94" s="265" t="s">
        <v>470</v>
      </c>
      <c r="I94" s="265" t="s">
        <v>468</v>
      </c>
      <c r="J94" s="265"/>
      <c r="K94" s="278"/>
    </row>
    <row r="95" ht="15" customHeight="1">
      <c r="B95" s="287"/>
      <c r="C95" s="265" t="s">
        <v>51</v>
      </c>
      <c r="D95" s="265"/>
      <c r="E95" s="265"/>
      <c r="F95" s="286" t="s">
        <v>434</v>
      </c>
      <c r="G95" s="285"/>
      <c r="H95" s="265" t="s">
        <v>471</v>
      </c>
      <c r="I95" s="265" t="s">
        <v>468</v>
      </c>
      <c r="J95" s="265"/>
      <c r="K95" s="278"/>
    </row>
    <row r="96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ht="18.75" customHeight="1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ht="7.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ht="45" customHeight="1">
      <c r="B100" s="276"/>
      <c r="C100" s="277" t="s">
        <v>472</v>
      </c>
      <c r="D100" s="277"/>
      <c r="E100" s="277"/>
      <c r="F100" s="277"/>
      <c r="G100" s="277"/>
      <c r="H100" s="277"/>
      <c r="I100" s="277"/>
      <c r="J100" s="277"/>
      <c r="K100" s="278"/>
    </row>
    <row r="101" ht="17.25" customHeight="1">
      <c r="B101" s="276"/>
      <c r="C101" s="279" t="s">
        <v>428</v>
      </c>
      <c r="D101" s="279"/>
      <c r="E101" s="279"/>
      <c r="F101" s="279" t="s">
        <v>429</v>
      </c>
      <c r="G101" s="280"/>
      <c r="H101" s="279" t="s">
        <v>233</v>
      </c>
      <c r="I101" s="279" t="s">
        <v>60</v>
      </c>
      <c r="J101" s="279" t="s">
        <v>430</v>
      </c>
      <c r="K101" s="278"/>
    </row>
    <row r="102" ht="17.25" customHeight="1">
      <c r="B102" s="276"/>
      <c r="C102" s="281" t="s">
        <v>431</v>
      </c>
      <c r="D102" s="281"/>
      <c r="E102" s="281"/>
      <c r="F102" s="282" t="s">
        <v>432</v>
      </c>
      <c r="G102" s="283"/>
      <c r="H102" s="281"/>
      <c r="I102" s="281"/>
      <c r="J102" s="281" t="s">
        <v>433</v>
      </c>
      <c r="K102" s="278"/>
    </row>
    <row r="103" ht="5.25" customHeight="1">
      <c r="B103" s="276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ht="15" customHeight="1">
      <c r="B104" s="276"/>
      <c r="C104" s="265" t="s">
        <v>56</v>
      </c>
      <c r="D104" s="284"/>
      <c r="E104" s="284"/>
      <c r="F104" s="286" t="s">
        <v>434</v>
      </c>
      <c r="G104" s="295"/>
      <c r="H104" s="265" t="s">
        <v>473</v>
      </c>
      <c r="I104" s="265" t="s">
        <v>436</v>
      </c>
      <c r="J104" s="265">
        <v>20</v>
      </c>
      <c r="K104" s="278"/>
    </row>
    <row r="105" ht="15" customHeight="1">
      <c r="B105" s="276"/>
      <c r="C105" s="265" t="s">
        <v>437</v>
      </c>
      <c r="D105" s="265"/>
      <c r="E105" s="265"/>
      <c r="F105" s="286" t="s">
        <v>434</v>
      </c>
      <c r="G105" s="265"/>
      <c r="H105" s="265" t="s">
        <v>473</v>
      </c>
      <c r="I105" s="265" t="s">
        <v>436</v>
      </c>
      <c r="J105" s="265">
        <v>120</v>
      </c>
      <c r="K105" s="278"/>
    </row>
    <row r="106" ht="15" customHeight="1">
      <c r="B106" s="287"/>
      <c r="C106" s="265" t="s">
        <v>439</v>
      </c>
      <c r="D106" s="265"/>
      <c r="E106" s="265"/>
      <c r="F106" s="286" t="s">
        <v>440</v>
      </c>
      <c r="G106" s="265"/>
      <c r="H106" s="265" t="s">
        <v>473</v>
      </c>
      <c r="I106" s="265" t="s">
        <v>436</v>
      </c>
      <c r="J106" s="265">
        <v>50</v>
      </c>
      <c r="K106" s="278"/>
    </row>
    <row r="107" ht="15" customHeight="1">
      <c r="B107" s="287"/>
      <c r="C107" s="265" t="s">
        <v>442</v>
      </c>
      <c r="D107" s="265"/>
      <c r="E107" s="265"/>
      <c r="F107" s="286" t="s">
        <v>434</v>
      </c>
      <c r="G107" s="265"/>
      <c r="H107" s="265" t="s">
        <v>473</v>
      </c>
      <c r="I107" s="265" t="s">
        <v>444</v>
      </c>
      <c r="J107" s="265"/>
      <c r="K107" s="278"/>
    </row>
    <row r="108" ht="15" customHeight="1">
      <c r="B108" s="287"/>
      <c r="C108" s="265" t="s">
        <v>453</v>
      </c>
      <c r="D108" s="265"/>
      <c r="E108" s="265"/>
      <c r="F108" s="286" t="s">
        <v>440</v>
      </c>
      <c r="G108" s="265"/>
      <c r="H108" s="265" t="s">
        <v>473</v>
      </c>
      <c r="I108" s="265" t="s">
        <v>436</v>
      </c>
      <c r="J108" s="265">
        <v>50</v>
      </c>
      <c r="K108" s="278"/>
    </row>
    <row r="109" ht="15" customHeight="1">
      <c r="B109" s="287"/>
      <c r="C109" s="265" t="s">
        <v>461</v>
      </c>
      <c r="D109" s="265"/>
      <c r="E109" s="265"/>
      <c r="F109" s="286" t="s">
        <v>440</v>
      </c>
      <c r="G109" s="265"/>
      <c r="H109" s="265" t="s">
        <v>473</v>
      </c>
      <c r="I109" s="265" t="s">
        <v>436</v>
      </c>
      <c r="J109" s="265">
        <v>50</v>
      </c>
      <c r="K109" s="278"/>
    </row>
    <row r="110" ht="15" customHeight="1">
      <c r="B110" s="287"/>
      <c r="C110" s="265" t="s">
        <v>459</v>
      </c>
      <c r="D110" s="265"/>
      <c r="E110" s="265"/>
      <c r="F110" s="286" t="s">
        <v>440</v>
      </c>
      <c r="G110" s="265"/>
      <c r="H110" s="265" t="s">
        <v>473</v>
      </c>
      <c r="I110" s="265" t="s">
        <v>436</v>
      </c>
      <c r="J110" s="265">
        <v>50</v>
      </c>
      <c r="K110" s="278"/>
    </row>
    <row r="111" ht="15" customHeight="1">
      <c r="B111" s="287"/>
      <c r="C111" s="265" t="s">
        <v>56</v>
      </c>
      <c r="D111" s="265"/>
      <c r="E111" s="265"/>
      <c r="F111" s="286" t="s">
        <v>434</v>
      </c>
      <c r="G111" s="265"/>
      <c r="H111" s="265" t="s">
        <v>474</v>
      </c>
      <c r="I111" s="265" t="s">
        <v>436</v>
      </c>
      <c r="J111" s="265">
        <v>20</v>
      </c>
      <c r="K111" s="278"/>
    </row>
    <row r="112" ht="15" customHeight="1">
      <c r="B112" s="287"/>
      <c r="C112" s="265" t="s">
        <v>475</v>
      </c>
      <c r="D112" s="265"/>
      <c r="E112" s="265"/>
      <c r="F112" s="286" t="s">
        <v>434</v>
      </c>
      <c r="G112" s="265"/>
      <c r="H112" s="265" t="s">
        <v>476</v>
      </c>
      <c r="I112" s="265" t="s">
        <v>436</v>
      </c>
      <c r="J112" s="265">
        <v>120</v>
      </c>
      <c r="K112" s="278"/>
    </row>
    <row r="113" ht="15" customHeight="1">
      <c r="B113" s="287"/>
      <c r="C113" s="265" t="s">
        <v>41</v>
      </c>
      <c r="D113" s="265"/>
      <c r="E113" s="265"/>
      <c r="F113" s="286" t="s">
        <v>434</v>
      </c>
      <c r="G113" s="265"/>
      <c r="H113" s="265" t="s">
        <v>477</v>
      </c>
      <c r="I113" s="265" t="s">
        <v>468</v>
      </c>
      <c r="J113" s="265"/>
      <c r="K113" s="278"/>
    </row>
    <row r="114" ht="15" customHeight="1">
      <c r="B114" s="287"/>
      <c r="C114" s="265" t="s">
        <v>51</v>
      </c>
      <c r="D114" s="265"/>
      <c r="E114" s="265"/>
      <c r="F114" s="286" t="s">
        <v>434</v>
      </c>
      <c r="G114" s="265"/>
      <c r="H114" s="265" t="s">
        <v>478</v>
      </c>
      <c r="I114" s="265" t="s">
        <v>468</v>
      </c>
      <c r="J114" s="265"/>
      <c r="K114" s="278"/>
    </row>
    <row r="115" ht="15" customHeight="1">
      <c r="B115" s="287"/>
      <c r="C115" s="265" t="s">
        <v>60</v>
      </c>
      <c r="D115" s="265"/>
      <c r="E115" s="265"/>
      <c r="F115" s="286" t="s">
        <v>434</v>
      </c>
      <c r="G115" s="265"/>
      <c r="H115" s="265" t="s">
        <v>479</v>
      </c>
      <c r="I115" s="265" t="s">
        <v>480</v>
      </c>
      <c r="J115" s="265"/>
      <c r="K115" s="278"/>
    </row>
    <row r="116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ht="18.75" customHeight="1">
      <c r="B117" s="297"/>
      <c r="C117" s="261"/>
      <c r="D117" s="261"/>
      <c r="E117" s="261"/>
      <c r="F117" s="298"/>
      <c r="G117" s="261"/>
      <c r="H117" s="261"/>
      <c r="I117" s="261"/>
      <c r="J117" s="261"/>
      <c r="K117" s="297"/>
    </row>
    <row r="118" ht="18.75" customHeight="1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ht="45" customHeight="1">
      <c r="B120" s="302"/>
      <c r="C120" s="255" t="s">
        <v>481</v>
      </c>
      <c r="D120" s="255"/>
      <c r="E120" s="255"/>
      <c r="F120" s="255"/>
      <c r="G120" s="255"/>
      <c r="H120" s="255"/>
      <c r="I120" s="255"/>
      <c r="J120" s="255"/>
      <c r="K120" s="303"/>
    </row>
    <row r="121" ht="17.25" customHeight="1">
      <c r="B121" s="304"/>
      <c r="C121" s="279" t="s">
        <v>428</v>
      </c>
      <c r="D121" s="279"/>
      <c r="E121" s="279"/>
      <c r="F121" s="279" t="s">
        <v>429</v>
      </c>
      <c r="G121" s="280"/>
      <c r="H121" s="279" t="s">
        <v>233</v>
      </c>
      <c r="I121" s="279" t="s">
        <v>60</v>
      </c>
      <c r="J121" s="279" t="s">
        <v>430</v>
      </c>
      <c r="K121" s="305"/>
    </row>
    <row r="122" ht="17.25" customHeight="1">
      <c r="B122" s="304"/>
      <c r="C122" s="281" t="s">
        <v>431</v>
      </c>
      <c r="D122" s="281"/>
      <c r="E122" s="281"/>
      <c r="F122" s="282" t="s">
        <v>432</v>
      </c>
      <c r="G122" s="283"/>
      <c r="H122" s="281"/>
      <c r="I122" s="281"/>
      <c r="J122" s="281" t="s">
        <v>433</v>
      </c>
      <c r="K122" s="305"/>
    </row>
    <row r="123" ht="5.25" customHeight="1">
      <c r="B123" s="306"/>
      <c r="C123" s="284"/>
      <c r="D123" s="284"/>
      <c r="E123" s="284"/>
      <c r="F123" s="284"/>
      <c r="G123" s="265"/>
      <c r="H123" s="284"/>
      <c r="I123" s="284"/>
      <c r="J123" s="284"/>
      <c r="K123" s="307"/>
    </row>
    <row r="124" ht="15" customHeight="1">
      <c r="B124" s="306"/>
      <c r="C124" s="265" t="s">
        <v>437</v>
      </c>
      <c r="D124" s="284"/>
      <c r="E124" s="284"/>
      <c r="F124" s="286" t="s">
        <v>434</v>
      </c>
      <c r="G124" s="265"/>
      <c r="H124" s="265" t="s">
        <v>473</v>
      </c>
      <c r="I124" s="265" t="s">
        <v>436</v>
      </c>
      <c r="J124" s="265">
        <v>120</v>
      </c>
      <c r="K124" s="308"/>
    </row>
    <row r="125" ht="15" customHeight="1">
      <c r="B125" s="306"/>
      <c r="C125" s="265" t="s">
        <v>482</v>
      </c>
      <c r="D125" s="265"/>
      <c r="E125" s="265"/>
      <c r="F125" s="286" t="s">
        <v>434</v>
      </c>
      <c r="G125" s="265"/>
      <c r="H125" s="265" t="s">
        <v>483</v>
      </c>
      <c r="I125" s="265" t="s">
        <v>436</v>
      </c>
      <c r="J125" s="265" t="s">
        <v>484</v>
      </c>
      <c r="K125" s="308"/>
    </row>
    <row r="126" ht="15" customHeight="1">
      <c r="B126" s="306"/>
      <c r="C126" s="265" t="s">
        <v>88</v>
      </c>
      <c r="D126" s="265"/>
      <c r="E126" s="265"/>
      <c r="F126" s="286" t="s">
        <v>434</v>
      </c>
      <c r="G126" s="265"/>
      <c r="H126" s="265" t="s">
        <v>485</v>
      </c>
      <c r="I126" s="265" t="s">
        <v>436</v>
      </c>
      <c r="J126" s="265" t="s">
        <v>484</v>
      </c>
      <c r="K126" s="308"/>
    </row>
    <row r="127" ht="15" customHeight="1">
      <c r="B127" s="306"/>
      <c r="C127" s="265" t="s">
        <v>445</v>
      </c>
      <c r="D127" s="265"/>
      <c r="E127" s="265"/>
      <c r="F127" s="286" t="s">
        <v>440</v>
      </c>
      <c r="G127" s="265"/>
      <c r="H127" s="265" t="s">
        <v>446</v>
      </c>
      <c r="I127" s="265" t="s">
        <v>436</v>
      </c>
      <c r="J127" s="265">
        <v>15</v>
      </c>
      <c r="K127" s="308"/>
    </row>
    <row r="128" ht="15" customHeight="1">
      <c r="B128" s="306"/>
      <c r="C128" s="288" t="s">
        <v>447</v>
      </c>
      <c r="D128" s="288"/>
      <c r="E128" s="288"/>
      <c r="F128" s="289" t="s">
        <v>440</v>
      </c>
      <c r="G128" s="288"/>
      <c r="H128" s="288" t="s">
        <v>448</v>
      </c>
      <c r="I128" s="288" t="s">
        <v>436</v>
      </c>
      <c r="J128" s="288">
        <v>15</v>
      </c>
      <c r="K128" s="308"/>
    </row>
    <row r="129" ht="15" customHeight="1">
      <c r="B129" s="306"/>
      <c r="C129" s="288" t="s">
        <v>449</v>
      </c>
      <c r="D129" s="288"/>
      <c r="E129" s="288"/>
      <c r="F129" s="289" t="s">
        <v>440</v>
      </c>
      <c r="G129" s="288"/>
      <c r="H129" s="288" t="s">
        <v>450</v>
      </c>
      <c r="I129" s="288" t="s">
        <v>436</v>
      </c>
      <c r="J129" s="288">
        <v>20</v>
      </c>
      <c r="K129" s="308"/>
    </row>
    <row r="130" ht="15" customHeight="1">
      <c r="B130" s="306"/>
      <c r="C130" s="288" t="s">
        <v>451</v>
      </c>
      <c r="D130" s="288"/>
      <c r="E130" s="288"/>
      <c r="F130" s="289" t="s">
        <v>440</v>
      </c>
      <c r="G130" s="288"/>
      <c r="H130" s="288" t="s">
        <v>452</v>
      </c>
      <c r="I130" s="288" t="s">
        <v>436</v>
      </c>
      <c r="J130" s="288">
        <v>20</v>
      </c>
      <c r="K130" s="308"/>
    </row>
    <row r="131" ht="15" customHeight="1">
      <c r="B131" s="306"/>
      <c r="C131" s="265" t="s">
        <v>439</v>
      </c>
      <c r="D131" s="265"/>
      <c r="E131" s="265"/>
      <c r="F131" s="286" t="s">
        <v>440</v>
      </c>
      <c r="G131" s="265"/>
      <c r="H131" s="265" t="s">
        <v>473</v>
      </c>
      <c r="I131" s="265" t="s">
        <v>436</v>
      </c>
      <c r="J131" s="265">
        <v>50</v>
      </c>
      <c r="K131" s="308"/>
    </row>
    <row r="132" ht="15" customHeight="1">
      <c r="B132" s="306"/>
      <c r="C132" s="265" t="s">
        <v>453</v>
      </c>
      <c r="D132" s="265"/>
      <c r="E132" s="265"/>
      <c r="F132" s="286" t="s">
        <v>440</v>
      </c>
      <c r="G132" s="265"/>
      <c r="H132" s="265" t="s">
        <v>473</v>
      </c>
      <c r="I132" s="265" t="s">
        <v>436</v>
      </c>
      <c r="J132" s="265">
        <v>50</v>
      </c>
      <c r="K132" s="308"/>
    </row>
    <row r="133" ht="15" customHeight="1">
      <c r="B133" s="306"/>
      <c r="C133" s="265" t="s">
        <v>459</v>
      </c>
      <c r="D133" s="265"/>
      <c r="E133" s="265"/>
      <c r="F133" s="286" t="s">
        <v>440</v>
      </c>
      <c r="G133" s="265"/>
      <c r="H133" s="265" t="s">
        <v>473</v>
      </c>
      <c r="I133" s="265" t="s">
        <v>436</v>
      </c>
      <c r="J133" s="265">
        <v>50</v>
      </c>
      <c r="K133" s="308"/>
    </row>
    <row r="134" ht="15" customHeight="1">
      <c r="B134" s="306"/>
      <c r="C134" s="265" t="s">
        <v>461</v>
      </c>
      <c r="D134" s="265"/>
      <c r="E134" s="265"/>
      <c r="F134" s="286" t="s">
        <v>440</v>
      </c>
      <c r="G134" s="265"/>
      <c r="H134" s="265" t="s">
        <v>473</v>
      </c>
      <c r="I134" s="265" t="s">
        <v>436</v>
      </c>
      <c r="J134" s="265">
        <v>50</v>
      </c>
      <c r="K134" s="308"/>
    </row>
    <row r="135" ht="15" customHeight="1">
      <c r="B135" s="306"/>
      <c r="C135" s="265" t="s">
        <v>238</v>
      </c>
      <c r="D135" s="265"/>
      <c r="E135" s="265"/>
      <c r="F135" s="286" t="s">
        <v>440</v>
      </c>
      <c r="G135" s="265"/>
      <c r="H135" s="265" t="s">
        <v>486</v>
      </c>
      <c r="I135" s="265" t="s">
        <v>436</v>
      </c>
      <c r="J135" s="265">
        <v>255</v>
      </c>
      <c r="K135" s="308"/>
    </row>
    <row r="136" ht="15" customHeight="1">
      <c r="B136" s="306"/>
      <c r="C136" s="265" t="s">
        <v>463</v>
      </c>
      <c r="D136" s="265"/>
      <c r="E136" s="265"/>
      <c r="F136" s="286" t="s">
        <v>434</v>
      </c>
      <c r="G136" s="265"/>
      <c r="H136" s="265" t="s">
        <v>487</v>
      </c>
      <c r="I136" s="265" t="s">
        <v>465</v>
      </c>
      <c r="J136" s="265"/>
      <c r="K136" s="308"/>
    </row>
    <row r="137" ht="15" customHeight="1">
      <c r="B137" s="306"/>
      <c r="C137" s="265" t="s">
        <v>466</v>
      </c>
      <c r="D137" s="265"/>
      <c r="E137" s="265"/>
      <c r="F137" s="286" t="s">
        <v>434</v>
      </c>
      <c r="G137" s="265"/>
      <c r="H137" s="265" t="s">
        <v>488</v>
      </c>
      <c r="I137" s="265" t="s">
        <v>468</v>
      </c>
      <c r="J137" s="265"/>
      <c r="K137" s="308"/>
    </row>
    <row r="138" ht="15" customHeight="1">
      <c r="B138" s="306"/>
      <c r="C138" s="265" t="s">
        <v>469</v>
      </c>
      <c r="D138" s="265"/>
      <c r="E138" s="265"/>
      <c r="F138" s="286" t="s">
        <v>434</v>
      </c>
      <c r="G138" s="265"/>
      <c r="H138" s="265" t="s">
        <v>469</v>
      </c>
      <c r="I138" s="265" t="s">
        <v>468</v>
      </c>
      <c r="J138" s="265"/>
      <c r="K138" s="308"/>
    </row>
    <row r="139" ht="15" customHeight="1">
      <c r="B139" s="306"/>
      <c r="C139" s="265" t="s">
        <v>41</v>
      </c>
      <c r="D139" s="265"/>
      <c r="E139" s="265"/>
      <c r="F139" s="286" t="s">
        <v>434</v>
      </c>
      <c r="G139" s="265"/>
      <c r="H139" s="265" t="s">
        <v>489</v>
      </c>
      <c r="I139" s="265" t="s">
        <v>468</v>
      </c>
      <c r="J139" s="265"/>
      <c r="K139" s="308"/>
    </row>
    <row r="140" ht="15" customHeight="1">
      <c r="B140" s="306"/>
      <c r="C140" s="265" t="s">
        <v>490</v>
      </c>
      <c r="D140" s="265"/>
      <c r="E140" s="265"/>
      <c r="F140" s="286" t="s">
        <v>434</v>
      </c>
      <c r="G140" s="265"/>
      <c r="H140" s="265" t="s">
        <v>491</v>
      </c>
      <c r="I140" s="265" t="s">
        <v>468</v>
      </c>
      <c r="J140" s="265"/>
      <c r="K140" s="308"/>
    </row>
    <row r="14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ht="18.75" customHeight="1">
      <c r="B142" s="261"/>
      <c r="C142" s="261"/>
      <c r="D142" s="261"/>
      <c r="E142" s="261"/>
      <c r="F142" s="298"/>
      <c r="G142" s="261"/>
      <c r="H142" s="261"/>
      <c r="I142" s="261"/>
      <c r="J142" s="261"/>
      <c r="K142" s="261"/>
    </row>
    <row r="143" ht="18.75" customHeight="1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ht="7.5" customHeight="1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ht="45" customHeight="1">
      <c r="B145" s="276"/>
      <c r="C145" s="277" t="s">
        <v>492</v>
      </c>
      <c r="D145" s="277"/>
      <c r="E145" s="277"/>
      <c r="F145" s="277"/>
      <c r="G145" s="277"/>
      <c r="H145" s="277"/>
      <c r="I145" s="277"/>
      <c r="J145" s="277"/>
      <c r="K145" s="278"/>
    </row>
    <row r="146" ht="17.25" customHeight="1">
      <c r="B146" s="276"/>
      <c r="C146" s="279" t="s">
        <v>428</v>
      </c>
      <c r="D146" s="279"/>
      <c r="E146" s="279"/>
      <c r="F146" s="279" t="s">
        <v>429</v>
      </c>
      <c r="G146" s="280"/>
      <c r="H146" s="279" t="s">
        <v>233</v>
      </c>
      <c r="I146" s="279" t="s">
        <v>60</v>
      </c>
      <c r="J146" s="279" t="s">
        <v>430</v>
      </c>
      <c r="K146" s="278"/>
    </row>
    <row r="147" ht="17.25" customHeight="1">
      <c r="B147" s="276"/>
      <c r="C147" s="281" t="s">
        <v>431</v>
      </c>
      <c r="D147" s="281"/>
      <c r="E147" s="281"/>
      <c r="F147" s="282" t="s">
        <v>432</v>
      </c>
      <c r="G147" s="283"/>
      <c r="H147" s="281"/>
      <c r="I147" s="281"/>
      <c r="J147" s="281" t="s">
        <v>433</v>
      </c>
      <c r="K147" s="278"/>
    </row>
    <row r="148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ht="15" customHeight="1">
      <c r="B149" s="287"/>
      <c r="C149" s="312" t="s">
        <v>437</v>
      </c>
      <c r="D149" s="265"/>
      <c r="E149" s="265"/>
      <c r="F149" s="313" t="s">
        <v>434</v>
      </c>
      <c r="G149" s="265"/>
      <c r="H149" s="312" t="s">
        <v>473</v>
      </c>
      <c r="I149" s="312" t="s">
        <v>436</v>
      </c>
      <c r="J149" s="312">
        <v>120</v>
      </c>
      <c r="K149" s="308"/>
    </row>
    <row r="150" ht="15" customHeight="1">
      <c r="B150" s="287"/>
      <c r="C150" s="312" t="s">
        <v>482</v>
      </c>
      <c r="D150" s="265"/>
      <c r="E150" s="265"/>
      <c r="F150" s="313" t="s">
        <v>434</v>
      </c>
      <c r="G150" s="265"/>
      <c r="H150" s="312" t="s">
        <v>493</v>
      </c>
      <c r="I150" s="312" t="s">
        <v>436</v>
      </c>
      <c r="J150" s="312" t="s">
        <v>484</v>
      </c>
      <c r="K150" s="308"/>
    </row>
    <row r="151" ht="15" customHeight="1">
      <c r="B151" s="287"/>
      <c r="C151" s="312" t="s">
        <v>88</v>
      </c>
      <c r="D151" s="265"/>
      <c r="E151" s="265"/>
      <c r="F151" s="313" t="s">
        <v>434</v>
      </c>
      <c r="G151" s="265"/>
      <c r="H151" s="312" t="s">
        <v>494</v>
      </c>
      <c r="I151" s="312" t="s">
        <v>436</v>
      </c>
      <c r="J151" s="312" t="s">
        <v>484</v>
      </c>
      <c r="K151" s="308"/>
    </row>
    <row r="152" ht="15" customHeight="1">
      <c r="B152" s="287"/>
      <c r="C152" s="312" t="s">
        <v>439</v>
      </c>
      <c r="D152" s="265"/>
      <c r="E152" s="265"/>
      <c r="F152" s="313" t="s">
        <v>440</v>
      </c>
      <c r="G152" s="265"/>
      <c r="H152" s="312" t="s">
        <v>473</v>
      </c>
      <c r="I152" s="312" t="s">
        <v>436</v>
      </c>
      <c r="J152" s="312">
        <v>50</v>
      </c>
      <c r="K152" s="308"/>
    </row>
    <row r="153" ht="15" customHeight="1">
      <c r="B153" s="287"/>
      <c r="C153" s="312" t="s">
        <v>442</v>
      </c>
      <c r="D153" s="265"/>
      <c r="E153" s="265"/>
      <c r="F153" s="313" t="s">
        <v>434</v>
      </c>
      <c r="G153" s="265"/>
      <c r="H153" s="312" t="s">
        <v>473</v>
      </c>
      <c r="I153" s="312" t="s">
        <v>444</v>
      </c>
      <c r="J153" s="312"/>
      <c r="K153" s="308"/>
    </row>
    <row r="154" ht="15" customHeight="1">
      <c r="B154" s="287"/>
      <c r="C154" s="312" t="s">
        <v>453</v>
      </c>
      <c r="D154" s="265"/>
      <c r="E154" s="265"/>
      <c r="F154" s="313" t="s">
        <v>440</v>
      </c>
      <c r="G154" s="265"/>
      <c r="H154" s="312" t="s">
        <v>473</v>
      </c>
      <c r="I154" s="312" t="s">
        <v>436</v>
      </c>
      <c r="J154" s="312">
        <v>50</v>
      </c>
      <c r="K154" s="308"/>
    </row>
    <row r="155" ht="15" customHeight="1">
      <c r="B155" s="287"/>
      <c r="C155" s="312" t="s">
        <v>461</v>
      </c>
      <c r="D155" s="265"/>
      <c r="E155" s="265"/>
      <c r="F155" s="313" t="s">
        <v>440</v>
      </c>
      <c r="G155" s="265"/>
      <c r="H155" s="312" t="s">
        <v>473</v>
      </c>
      <c r="I155" s="312" t="s">
        <v>436</v>
      </c>
      <c r="J155" s="312">
        <v>50</v>
      </c>
      <c r="K155" s="308"/>
    </row>
    <row r="156" ht="15" customHeight="1">
      <c r="B156" s="287"/>
      <c r="C156" s="312" t="s">
        <v>459</v>
      </c>
      <c r="D156" s="265"/>
      <c r="E156" s="265"/>
      <c r="F156" s="313" t="s">
        <v>440</v>
      </c>
      <c r="G156" s="265"/>
      <c r="H156" s="312" t="s">
        <v>473</v>
      </c>
      <c r="I156" s="312" t="s">
        <v>436</v>
      </c>
      <c r="J156" s="312">
        <v>50</v>
      </c>
      <c r="K156" s="308"/>
    </row>
    <row r="157" ht="15" customHeight="1">
      <c r="B157" s="287"/>
      <c r="C157" s="312" t="s">
        <v>225</v>
      </c>
      <c r="D157" s="265"/>
      <c r="E157" s="265"/>
      <c r="F157" s="313" t="s">
        <v>434</v>
      </c>
      <c r="G157" s="265"/>
      <c r="H157" s="312" t="s">
        <v>495</v>
      </c>
      <c r="I157" s="312" t="s">
        <v>436</v>
      </c>
      <c r="J157" s="312" t="s">
        <v>496</v>
      </c>
      <c r="K157" s="308"/>
    </row>
    <row r="158" ht="15" customHeight="1">
      <c r="B158" s="287"/>
      <c r="C158" s="312" t="s">
        <v>497</v>
      </c>
      <c r="D158" s="265"/>
      <c r="E158" s="265"/>
      <c r="F158" s="313" t="s">
        <v>434</v>
      </c>
      <c r="G158" s="265"/>
      <c r="H158" s="312" t="s">
        <v>498</v>
      </c>
      <c r="I158" s="312" t="s">
        <v>468</v>
      </c>
      <c r="J158" s="312"/>
      <c r="K158" s="308"/>
    </row>
    <row r="159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ht="18.75" customHeight="1">
      <c r="B160" s="261"/>
      <c r="C160" s="265"/>
      <c r="D160" s="265"/>
      <c r="E160" s="265"/>
      <c r="F160" s="286"/>
      <c r="G160" s="265"/>
      <c r="H160" s="265"/>
      <c r="I160" s="265"/>
      <c r="J160" s="265"/>
      <c r="K160" s="261"/>
    </row>
    <row r="161" ht="18.75" customHeight="1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ht="45" customHeight="1">
      <c r="B163" s="254"/>
      <c r="C163" s="255" t="s">
        <v>499</v>
      </c>
      <c r="D163" s="255"/>
      <c r="E163" s="255"/>
      <c r="F163" s="255"/>
      <c r="G163" s="255"/>
      <c r="H163" s="255"/>
      <c r="I163" s="255"/>
      <c r="J163" s="255"/>
      <c r="K163" s="256"/>
    </row>
    <row r="164" ht="17.25" customHeight="1">
      <c r="B164" s="254"/>
      <c r="C164" s="279" t="s">
        <v>428</v>
      </c>
      <c r="D164" s="279"/>
      <c r="E164" s="279"/>
      <c r="F164" s="279" t="s">
        <v>429</v>
      </c>
      <c r="G164" s="316"/>
      <c r="H164" s="317" t="s">
        <v>233</v>
      </c>
      <c r="I164" s="317" t="s">
        <v>60</v>
      </c>
      <c r="J164" s="279" t="s">
        <v>430</v>
      </c>
      <c r="K164" s="256"/>
    </row>
    <row r="165" ht="17.25" customHeight="1">
      <c r="B165" s="257"/>
      <c r="C165" s="281" t="s">
        <v>431</v>
      </c>
      <c r="D165" s="281"/>
      <c r="E165" s="281"/>
      <c r="F165" s="282" t="s">
        <v>432</v>
      </c>
      <c r="G165" s="318"/>
      <c r="H165" s="319"/>
      <c r="I165" s="319"/>
      <c r="J165" s="281" t="s">
        <v>433</v>
      </c>
      <c r="K165" s="259"/>
    </row>
    <row r="166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ht="15" customHeight="1">
      <c r="B167" s="287"/>
      <c r="C167" s="265" t="s">
        <v>437</v>
      </c>
      <c r="D167" s="265"/>
      <c r="E167" s="265"/>
      <c r="F167" s="286" t="s">
        <v>434</v>
      </c>
      <c r="G167" s="265"/>
      <c r="H167" s="265" t="s">
        <v>473</v>
      </c>
      <c r="I167" s="265" t="s">
        <v>436</v>
      </c>
      <c r="J167" s="265">
        <v>120</v>
      </c>
      <c r="K167" s="308"/>
    </row>
    <row r="168" ht="15" customHeight="1">
      <c r="B168" s="287"/>
      <c r="C168" s="265" t="s">
        <v>482</v>
      </c>
      <c r="D168" s="265"/>
      <c r="E168" s="265"/>
      <c r="F168" s="286" t="s">
        <v>434</v>
      </c>
      <c r="G168" s="265"/>
      <c r="H168" s="265" t="s">
        <v>483</v>
      </c>
      <c r="I168" s="265" t="s">
        <v>436</v>
      </c>
      <c r="J168" s="265" t="s">
        <v>484</v>
      </c>
      <c r="K168" s="308"/>
    </row>
    <row r="169" ht="15" customHeight="1">
      <c r="B169" s="287"/>
      <c r="C169" s="265" t="s">
        <v>88</v>
      </c>
      <c r="D169" s="265"/>
      <c r="E169" s="265"/>
      <c r="F169" s="286" t="s">
        <v>434</v>
      </c>
      <c r="G169" s="265"/>
      <c r="H169" s="265" t="s">
        <v>500</v>
      </c>
      <c r="I169" s="265" t="s">
        <v>436</v>
      </c>
      <c r="J169" s="265" t="s">
        <v>484</v>
      </c>
      <c r="K169" s="308"/>
    </row>
    <row r="170" ht="15" customHeight="1">
      <c r="B170" s="287"/>
      <c r="C170" s="265" t="s">
        <v>439</v>
      </c>
      <c r="D170" s="265"/>
      <c r="E170" s="265"/>
      <c r="F170" s="286" t="s">
        <v>440</v>
      </c>
      <c r="G170" s="265"/>
      <c r="H170" s="265" t="s">
        <v>500</v>
      </c>
      <c r="I170" s="265" t="s">
        <v>436</v>
      </c>
      <c r="J170" s="265">
        <v>50</v>
      </c>
      <c r="K170" s="308"/>
    </row>
    <row r="171" ht="15" customHeight="1">
      <c r="B171" s="287"/>
      <c r="C171" s="265" t="s">
        <v>442</v>
      </c>
      <c r="D171" s="265"/>
      <c r="E171" s="265"/>
      <c r="F171" s="286" t="s">
        <v>434</v>
      </c>
      <c r="G171" s="265"/>
      <c r="H171" s="265" t="s">
        <v>500</v>
      </c>
      <c r="I171" s="265" t="s">
        <v>444</v>
      </c>
      <c r="J171" s="265"/>
      <c r="K171" s="308"/>
    </row>
    <row r="172" ht="15" customHeight="1">
      <c r="B172" s="287"/>
      <c r="C172" s="265" t="s">
        <v>453</v>
      </c>
      <c r="D172" s="265"/>
      <c r="E172" s="265"/>
      <c r="F172" s="286" t="s">
        <v>440</v>
      </c>
      <c r="G172" s="265"/>
      <c r="H172" s="265" t="s">
        <v>500</v>
      </c>
      <c r="I172" s="265" t="s">
        <v>436</v>
      </c>
      <c r="J172" s="265">
        <v>50</v>
      </c>
      <c r="K172" s="308"/>
    </row>
    <row r="173" ht="15" customHeight="1">
      <c r="B173" s="287"/>
      <c r="C173" s="265" t="s">
        <v>461</v>
      </c>
      <c r="D173" s="265"/>
      <c r="E173" s="265"/>
      <c r="F173" s="286" t="s">
        <v>440</v>
      </c>
      <c r="G173" s="265"/>
      <c r="H173" s="265" t="s">
        <v>500</v>
      </c>
      <c r="I173" s="265" t="s">
        <v>436</v>
      </c>
      <c r="J173" s="265">
        <v>50</v>
      </c>
      <c r="K173" s="308"/>
    </row>
    <row r="174" ht="15" customHeight="1">
      <c r="B174" s="287"/>
      <c r="C174" s="265" t="s">
        <v>459</v>
      </c>
      <c r="D174" s="265"/>
      <c r="E174" s="265"/>
      <c r="F174" s="286" t="s">
        <v>440</v>
      </c>
      <c r="G174" s="265"/>
      <c r="H174" s="265" t="s">
        <v>500</v>
      </c>
      <c r="I174" s="265" t="s">
        <v>436</v>
      </c>
      <c r="J174" s="265">
        <v>50</v>
      </c>
      <c r="K174" s="308"/>
    </row>
    <row r="175" ht="15" customHeight="1">
      <c r="B175" s="287"/>
      <c r="C175" s="265" t="s">
        <v>232</v>
      </c>
      <c r="D175" s="265"/>
      <c r="E175" s="265"/>
      <c r="F175" s="286" t="s">
        <v>434</v>
      </c>
      <c r="G175" s="265"/>
      <c r="H175" s="265" t="s">
        <v>501</v>
      </c>
      <c r="I175" s="265" t="s">
        <v>502</v>
      </c>
      <c r="J175" s="265"/>
      <c r="K175" s="308"/>
    </row>
    <row r="176" ht="15" customHeight="1">
      <c r="B176" s="287"/>
      <c r="C176" s="265" t="s">
        <v>60</v>
      </c>
      <c r="D176" s="265"/>
      <c r="E176" s="265"/>
      <c r="F176" s="286" t="s">
        <v>434</v>
      </c>
      <c r="G176" s="265"/>
      <c r="H176" s="265" t="s">
        <v>503</v>
      </c>
      <c r="I176" s="265" t="s">
        <v>504</v>
      </c>
      <c r="J176" s="265">
        <v>1</v>
      </c>
      <c r="K176" s="308"/>
    </row>
    <row r="177" ht="15" customHeight="1">
      <c r="B177" s="287"/>
      <c r="C177" s="265" t="s">
        <v>56</v>
      </c>
      <c r="D177" s="265"/>
      <c r="E177" s="265"/>
      <c r="F177" s="286" t="s">
        <v>434</v>
      </c>
      <c r="G177" s="265"/>
      <c r="H177" s="265" t="s">
        <v>505</v>
      </c>
      <c r="I177" s="265" t="s">
        <v>436</v>
      </c>
      <c r="J177" s="265">
        <v>20</v>
      </c>
      <c r="K177" s="308"/>
    </row>
    <row r="178" ht="15" customHeight="1">
      <c r="B178" s="287"/>
      <c r="C178" s="265" t="s">
        <v>233</v>
      </c>
      <c r="D178" s="265"/>
      <c r="E178" s="265"/>
      <c r="F178" s="286" t="s">
        <v>434</v>
      </c>
      <c r="G178" s="265"/>
      <c r="H178" s="265" t="s">
        <v>506</v>
      </c>
      <c r="I178" s="265" t="s">
        <v>436</v>
      </c>
      <c r="J178" s="265">
        <v>255</v>
      </c>
      <c r="K178" s="308"/>
    </row>
    <row r="179" ht="15" customHeight="1">
      <c r="B179" s="287"/>
      <c r="C179" s="265" t="s">
        <v>234</v>
      </c>
      <c r="D179" s="265"/>
      <c r="E179" s="265"/>
      <c r="F179" s="286" t="s">
        <v>434</v>
      </c>
      <c r="G179" s="265"/>
      <c r="H179" s="265" t="s">
        <v>399</v>
      </c>
      <c r="I179" s="265" t="s">
        <v>436</v>
      </c>
      <c r="J179" s="265">
        <v>10</v>
      </c>
      <c r="K179" s="308"/>
    </row>
    <row r="180" ht="15" customHeight="1">
      <c r="B180" s="287"/>
      <c r="C180" s="265" t="s">
        <v>235</v>
      </c>
      <c r="D180" s="265"/>
      <c r="E180" s="265"/>
      <c r="F180" s="286" t="s">
        <v>434</v>
      </c>
      <c r="G180" s="265"/>
      <c r="H180" s="265" t="s">
        <v>507</v>
      </c>
      <c r="I180" s="265" t="s">
        <v>468</v>
      </c>
      <c r="J180" s="265"/>
      <c r="K180" s="308"/>
    </row>
    <row r="181" ht="15" customHeight="1">
      <c r="B181" s="287"/>
      <c r="C181" s="265" t="s">
        <v>508</v>
      </c>
      <c r="D181" s="265"/>
      <c r="E181" s="265"/>
      <c r="F181" s="286" t="s">
        <v>434</v>
      </c>
      <c r="G181" s="265"/>
      <c r="H181" s="265" t="s">
        <v>509</v>
      </c>
      <c r="I181" s="265" t="s">
        <v>468</v>
      </c>
      <c r="J181" s="265"/>
      <c r="K181" s="308"/>
    </row>
    <row r="182" ht="15" customHeight="1">
      <c r="B182" s="287"/>
      <c r="C182" s="265" t="s">
        <v>497</v>
      </c>
      <c r="D182" s="265"/>
      <c r="E182" s="265"/>
      <c r="F182" s="286" t="s">
        <v>434</v>
      </c>
      <c r="G182" s="265"/>
      <c r="H182" s="265" t="s">
        <v>510</v>
      </c>
      <c r="I182" s="265" t="s">
        <v>468</v>
      </c>
      <c r="J182" s="265"/>
      <c r="K182" s="308"/>
    </row>
    <row r="183" ht="15" customHeight="1">
      <c r="B183" s="287"/>
      <c r="C183" s="265" t="s">
        <v>237</v>
      </c>
      <c r="D183" s="265"/>
      <c r="E183" s="265"/>
      <c r="F183" s="286" t="s">
        <v>440</v>
      </c>
      <c r="G183" s="265"/>
      <c r="H183" s="265" t="s">
        <v>511</v>
      </c>
      <c r="I183" s="265" t="s">
        <v>436</v>
      </c>
      <c r="J183" s="265">
        <v>50</v>
      </c>
      <c r="K183" s="308"/>
    </row>
    <row r="184" ht="15" customHeight="1">
      <c r="B184" s="287"/>
      <c r="C184" s="265" t="s">
        <v>512</v>
      </c>
      <c r="D184" s="265"/>
      <c r="E184" s="265"/>
      <c r="F184" s="286" t="s">
        <v>440</v>
      </c>
      <c r="G184" s="265"/>
      <c r="H184" s="265" t="s">
        <v>513</v>
      </c>
      <c r="I184" s="265" t="s">
        <v>514</v>
      </c>
      <c r="J184" s="265"/>
      <c r="K184" s="308"/>
    </row>
    <row r="185" ht="15" customHeight="1">
      <c r="B185" s="287"/>
      <c r="C185" s="265" t="s">
        <v>515</v>
      </c>
      <c r="D185" s="265"/>
      <c r="E185" s="265"/>
      <c r="F185" s="286" t="s">
        <v>440</v>
      </c>
      <c r="G185" s="265"/>
      <c r="H185" s="265" t="s">
        <v>516</v>
      </c>
      <c r="I185" s="265" t="s">
        <v>514</v>
      </c>
      <c r="J185" s="265"/>
      <c r="K185" s="308"/>
    </row>
    <row r="186" ht="15" customHeight="1">
      <c r="B186" s="287"/>
      <c r="C186" s="265" t="s">
        <v>517</v>
      </c>
      <c r="D186" s="265"/>
      <c r="E186" s="265"/>
      <c r="F186" s="286" t="s">
        <v>440</v>
      </c>
      <c r="G186" s="265"/>
      <c r="H186" s="265" t="s">
        <v>518</v>
      </c>
      <c r="I186" s="265" t="s">
        <v>514</v>
      </c>
      <c r="J186" s="265"/>
      <c r="K186" s="308"/>
    </row>
    <row r="187" ht="15" customHeight="1">
      <c r="B187" s="287"/>
      <c r="C187" s="320" t="s">
        <v>519</v>
      </c>
      <c r="D187" s="265"/>
      <c r="E187" s="265"/>
      <c r="F187" s="286" t="s">
        <v>440</v>
      </c>
      <c r="G187" s="265"/>
      <c r="H187" s="265" t="s">
        <v>520</v>
      </c>
      <c r="I187" s="265" t="s">
        <v>521</v>
      </c>
      <c r="J187" s="321" t="s">
        <v>522</v>
      </c>
      <c r="K187" s="308"/>
    </row>
    <row r="188" ht="15" customHeight="1">
      <c r="B188" s="287"/>
      <c r="C188" s="271" t="s">
        <v>45</v>
      </c>
      <c r="D188" s="265"/>
      <c r="E188" s="265"/>
      <c r="F188" s="286" t="s">
        <v>434</v>
      </c>
      <c r="G188" s="265"/>
      <c r="H188" s="261" t="s">
        <v>523</v>
      </c>
      <c r="I188" s="265" t="s">
        <v>524</v>
      </c>
      <c r="J188" s="265"/>
      <c r="K188" s="308"/>
    </row>
    <row r="189" ht="15" customHeight="1">
      <c r="B189" s="287"/>
      <c r="C189" s="271" t="s">
        <v>525</v>
      </c>
      <c r="D189" s="265"/>
      <c r="E189" s="265"/>
      <c r="F189" s="286" t="s">
        <v>434</v>
      </c>
      <c r="G189" s="265"/>
      <c r="H189" s="265" t="s">
        <v>526</v>
      </c>
      <c r="I189" s="265" t="s">
        <v>468</v>
      </c>
      <c r="J189" s="265"/>
      <c r="K189" s="308"/>
    </row>
    <row r="190" ht="15" customHeight="1">
      <c r="B190" s="287"/>
      <c r="C190" s="271" t="s">
        <v>527</v>
      </c>
      <c r="D190" s="265"/>
      <c r="E190" s="265"/>
      <c r="F190" s="286" t="s">
        <v>434</v>
      </c>
      <c r="G190" s="265"/>
      <c r="H190" s="265" t="s">
        <v>528</v>
      </c>
      <c r="I190" s="265" t="s">
        <v>468</v>
      </c>
      <c r="J190" s="265"/>
      <c r="K190" s="308"/>
    </row>
    <row r="191" ht="15" customHeight="1">
      <c r="B191" s="287"/>
      <c r="C191" s="271" t="s">
        <v>529</v>
      </c>
      <c r="D191" s="265"/>
      <c r="E191" s="265"/>
      <c r="F191" s="286" t="s">
        <v>440</v>
      </c>
      <c r="G191" s="265"/>
      <c r="H191" s="265" t="s">
        <v>530</v>
      </c>
      <c r="I191" s="265" t="s">
        <v>468</v>
      </c>
      <c r="J191" s="265"/>
      <c r="K191" s="308"/>
    </row>
    <row r="192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ht="18.75" customHeight="1">
      <c r="B193" s="261"/>
      <c r="C193" s="265"/>
      <c r="D193" s="265"/>
      <c r="E193" s="265"/>
      <c r="F193" s="286"/>
      <c r="G193" s="265"/>
      <c r="H193" s="265"/>
      <c r="I193" s="265"/>
      <c r="J193" s="265"/>
      <c r="K193" s="261"/>
    </row>
    <row r="194" ht="18.75" customHeight="1">
      <c r="B194" s="261"/>
      <c r="C194" s="265"/>
      <c r="D194" s="265"/>
      <c r="E194" s="265"/>
      <c r="F194" s="286"/>
      <c r="G194" s="265"/>
      <c r="H194" s="265"/>
      <c r="I194" s="265"/>
      <c r="J194" s="265"/>
      <c r="K194" s="261"/>
    </row>
    <row r="195" ht="18.75" customHeight="1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ht="13.5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ht="21">
      <c r="B197" s="254"/>
      <c r="C197" s="255" t="s">
        <v>531</v>
      </c>
      <c r="D197" s="255"/>
      <c r="E197" s="255"/>
      <c r="F197" s="255"/>
      <c r="G197" s="255"/>
      <c r="H197" s="255"/>
      <c r="I197" s="255"/>
      <c r="J197" s="255"/>
      <c r="K197" s="256"/>
    </row>
    <row r="198" ht="25.5" customHeight="1">
      <c r="B198" s="254"/>
      <c r="C198" s="323" t="s">
        <v>532</v>
      </c>
      <c r="D198" s="323"/>
      <c r="E198" s="323"/>
      <c r="F198" s="323" t="s">
        <v>533</v>
      </c>
      <c r="G198" s="324"/>
      <c r="H198" s="323" t="s">
        <v>534</v>
      </c>
      <c r="I198" s="323"/>
      <c r="J198" s="323"/>
      <c r="K198" s="256"/>
    </row>
    <row r="199" ht="5.25" customHeight="1">
      <c r="B199" s="287"/>
      <c r="C199" s="284"/>
      <c r="D199" s="284"/>
      <c r="E199" s="284"/>
      <c r="F199" s="284"/>
      <c r="G199" s="265"/>
      <c r="H199" s="284"/>
      <c r="I199" s="284"/>
      <c r="J199" s="284"/>
      <c r="K199" s="308"/>
    </row>
    <row r="200" ht="15" customHeight="1">
      <c r="B200" s="287"/>
      <c r="C200" s="265" t="s">
        <v>524</v>
      </c>
      <c r="D200" s="265"/>
      <c r="E200" s="265"/>
      <c r="F200" s="286" t="s">
        <v>46</v>
      </c>
      <c r="G200" s="265"/>
      <c r="H200" s="265" t="s">
        <v>535</v>
      </c>
      <c r="I200" s="265"/>
      <c r="J200" s="265"/>
      <c r="K200" s="308"/>
    </row>
    <row r="201" ht="15" customHeight="1">
      <c r="B201" s="287"/>
      <c r="C201" s="293"/>
      <c r="D201" s="265"/>
      <c r="E201" s="265"/>
      <c r="F201" s="286" t="s">
        <v>47</v>
      </c>
      <c r="G201" s="265"/>
      <c r="H201" s="265" t="s">
        <v>536</v>
      </c>
      <c r="I201" s="265"/>
      <c r="J201" s="265"/>
      <c r="K201" s="308"/>
    </row>
    <row r="202" ht="15" customHeight="1">
      <c r="B202" s="287"/>
      <c r="C202" s="293"/>
      <c r="D202" s="265"/>
      <c r="E202" s="265"/>
      <c r="F202" s="286" t="s">
        <v>50</v>
      </c>
      <c r="G202" s="265"/>
      <c r="H202" s="265" t="s">
        <v>537</v>
      </c>
      <c r="I202" s="265"/>
      <c r="J202" s="265"/>
      <c r="K202" s="308"/>
    </row>
    <row r="203" ht="15" customHeight="1">
      <c r="B203" s="287"/>
      <c r="C203" s="265"/>
      <c r="D203" s="265"/>
      <c r="E203" s="265"/>
      <c r="F203" s="286" t="s">
        <v>48</v>
      </c>
      <c r="G203" s="265"/>
      <c r="H203" s="265" t="s">
        <v>538</v>
      </c>
      <c r="I203" s="265"/>
      <c r="J203" s="265"/>
      <c r="K203" s="308"/>
    </row>
    <row r="204" ht="15" customHeight="1">
      <c r="B204" s="287"/>
      <c r="C204" s="265"/>
      <c r="D204" s="265"/>
      <c r="E204" s="265"/>
      <c r="F204" s="286" t="s">
        <v>49</v>
      </c>
      <c r="G204" s="265"/>
      <c r="H204" s="265" t="s">
        <v>539</v>
      </c>
      <c r="I204" s="265"/>
      <c r="J204" s="265"/>
      <c r="K204" s="308"/>
    </row>
    <row r="205" ht="15" customHeight="1">
      <c r="B205" s="287"/>
      <c r="C205" s="265"/>
      <c r="D205" s="265"/>
      <c r="E205" s="265"/>
      <c r="F205" s="286"/>
      <c r="G205" s="265"/>
      <c r="H205" s="265"/>
      <c r="I205" s="265"/>
      <c r="J205" s="265"/>
      <c r="K205" s="308"/>
    </row>
    <row r="206" ht="15" customHeight="1">
      <c r="B206" s="287"/>
      <c r="C206" s="265" t="s">
        <v>480</v>
      </c>
      <c r="D206" s="265"/>
      <c r="E206" s="265"/>
      <c r="F206" s="286" t="s">
        <v>81</v>
      </c>
      <c r="G206" s="265"/>
      <c r="H206" s="265" t="s">
        <v>540</v>
      </c>
      <c r="I206" s="265"/>
      <c r="J206" s="265"/>
      <c r="K206" s="308"/>
    </row>
    <row r="207" ht="15" customHeight="1">
      <c r="B207" s="287"/>
      <c r="C207" s="293"/>
      <c r="D207" s="265"/>
      <c r="E207" s="265"/>
      <c r="F207" s="286" t="s">
        <v>378</v>
      </c>
      <c r="G207" s="265"/>
      <c r="H207" s="265" t="s">
        <v>379</v>
      </c>
      <c r="I207" s="265"/>
      <c r="J207" s="265"/>
      <c r="K207" s="308"/>
    </row>
    <row r="208" ht="15" customHeight="1">
      <c r="B208" s="287"/>
      <c r="C208" s="265"/>
      <c r="D208" s="265"/>
      <c r="E208" s="265"/>
      <c r="F208" s="286" t="s">
        <v>376</v>
      </c>
      <c r="G208" s="265"/>
      <c r="H208" s="265" t="s">
        <v>541</v>
      </c>
      <c r="I208" s="265"/>
      <c r="J208" s="265"/>
      <c r="K208" s="308"/>
    </row>
    <row r="209" ht="15" customHeight="1">
      <c r="B209" s="325"/>
      <c r="C209" s="293"/>
      <c r="D209" s="293"/>
      <c r="E209" s="293"/>
      <c r="F209" s="286" t="s">
        <v>380</v>
      </c>
      <c r="G209" s="271"/>
      <c r="H209" s="312" t="s">
        <v>381</v>
      </c>
      <c r="I209" s="312"/>
      <c r="J209" s="312"/>
      <c r="K209" s="326"/>
    </row>
    <row r="210" ht="15" customHeight="1">
      <c r="B210" s="325"/>
      <c r="C210" s="293"/>
      <c r="D210" s="293"/>
      <c r="E210" s="293"/>
      <c r="F210" s="286" t="s">
        <v>382</v>
      </c>
      <c r="G210" s="271"/>
      <c r="H210" s="312" t="s">
        <v>542</v>
      </c>
      <c r="I210" s="312"/>
      <c r="J210" s="312"/>
      <c r="K210" s="326"/>
    </row>
    <row r="211" ht="15" customHeight="1">
      <c r="B211" s="325"/>
      <c r="C211" s="293"/>
      <c r="D211" s="293"/>
      <c r="E211" s="293"/>
      <c r="F211" s="327"/>
      <c r="G211" s="271"/>
      <c r="H211" s="328"/>
      <c r="I211" s="328"/>
      <c r="J211" s="328"/>
      <c r="K211" s="326"/>
    </row>
    <row r="212" ht="15" customHeight="1">
      <c r="B212" s="325"/>
      <c r="C212" s="265" t="s">
        <v>504</v>
      </c>
      <c r="D212" s="293"/>
      <c r="E212" s="293"/>
      <c r="F212" s="286">
        <v>1</v>
      </c>
      <c r="G212" s="271"/>
      <c r="H212" s="312" t="s">
        <v>543</v>
      </c>
      <c r="I212" s="312"/>
      <c r="J212" s="312"/>
      <c r="K212" s="326"/>
    </row>
    <row r="213" ht="15" customHeight="1">
      <c r="B213" s="325"/>
      <c r="C213" s="293"/>
      <c r="D213" s="293"/>
      <c r="E213" s="293"/>
      <c r="F213" s="286">
        <v>2</v>
      </c>
      <c r="G213" s="271"/>
      <c r="H213" s="312" t="s">
        <v>544</v>
      </c>
      <c r="I213" s="312"/>
      <c r="J213" s="312"/>
      <c r="K213" s="326"/>
    </row>
    <row r="214" ht="15" customHeight="1">
      <c r="B214" s="325"/>
      <c r="C214" s="293"/>
      <c r="D214" s="293"/>
      <c r="E214" s="293"/>
      <c r="F214" s="286">
        <v>3</v>
      </c>
      <c r="G214" s="271"/>
      <c r="H214" s="312" t="s">
        <v>545</v>
      </c>
      <c r="I214" s="312"/>
      <c r="J214" s="312"/>
      <c r="K214" s="326"/>
    </row>
    <row r="215" ht="15" customHeight="1">
      <c r="B215" s="325"/>
      <c r="C215" s="293"/>
      <c r="D215" s="293"/>
      <c r="E215" s="293"/>
      <c r="F215" s="286">
        <v>4</v>
      </c>
      <c r="G215" s="271"/>
      <c r="H215" s="312" t="s">
        <v>546</v>
      </c>
      <c r="I215" s="312"/>
      <c r="J215" s="312"/>
      <c r="K215" s="326"/>
    </row>
    <row r="216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95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220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266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267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220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1.3 - žst. Vráž u Písku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Vráž u Písku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220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1.3 - žst. Vráž u Písku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Vráž u Písku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6e8hpJ3DH80sNN1AVq+i88ueIVKoTnhSgeSpM8MTKPsNSfPpIQgx7pwBrK/w7NoFf0+LslZc/anJ30ATO8GYXg==" hashValue="nWZmfu/BNOqA8RO5/sdR6kSbQ/oAeQyEoWbnPvww5Rh6s31KcUrA3PUXrtGiql9cD6yWq2kop2x6jh8AxXcMog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98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220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268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269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220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1.4 - žst. Čimelice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Čimelice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220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1.4 - žst. Čimelice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Čimelice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260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270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9z8djcbTJUgroWrBiaLEghQhXk6qbQ3gpHeADklnSeyYywb75X2NFGOkVJyrT+TlnOX/ZPCJVR74EvfKqP2e9Q==" hashValue="oUpQKHMBJ3jScA/zLTy5I2goUnfeJ+Iz0w9KBX9M0nJFil3VAsVPxdfQKYTUa2toxIA1ZwPR07pYJc7p2VBBoA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220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271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272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220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1.5 - žst. Mirovice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Mirovice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220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1.5 - žst. Mirovice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Mirovice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MrV5+LVSQEbMQzR9LDuUspJP2ZD1vgnVmH/M+A3wxqGipfedW+/XcUEy8XNBwYgiSbuMLz3KR+tl7/W5wOxi5g==" hashValue="WwUyLkiUKSxbTX1FcT89+f7lWxXLWQvjAFG8VVsmmPcKMJn41Vzt2ngsbac0hpWN0n1azzP/KjLRasw2/P1nQw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220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273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274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ROUND(SUM(BE85:BE94), 2)</f>
        <v>0</v>
      </c>
      <c r="G32" s="44"/>
      <c r="H32" s="44"/>
      <c r="I32" s="167">
        <v>0.20999999999999999</v>
      </c>
      <c r="J32" s="166">
        <f>ROUND(ROUND((SUM(BE85:BE94)),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ROUND(SUM(BF85:BF94), 2)</f>
        <v>0</v>
      </c>
      <c r="G33" s="44"/>
      <c r="H33" s="44"/>
      <c r="I33" s="167">
        <v>0.14999999999999999</v>
      </c>
      <c r="J33" s="166">
        <f>ROUND(ROUND((SUM(BF85:BF94)),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ROUND(SUM(BG85:BG94),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ROUND(SUM(BH85:BH94),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ROUND(SUM(BI85:BI94),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220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1.6 - žst. Březnice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Březnice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J85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J86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J87</f>
        <v>0</v>
      </c>
      <c r="K62" s="199"/>
    </row>
    <row r="63" s="8" customFormat="1" ht="24.96" customHeight="1">
      <c r="B63" s="186"/>
      <c r="C63" s="187"/>
      <c r="D63" s="188" t="s">
        <v>275</v>
      </c>
      <c r="E63" s="189"/>
      <c r="F63" s="189"/>
      <c r="G63" s="189"/>
      <c r="H63" s="189"/>
      <c r="I63" s="190"/>
      <c r="J63" s="191">
        <f>J92</f>
        <v>0</v>
      </c>
      <c r="K63" s="192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53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5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8"/>
      <c r="L69" s="69"/>
    </row>
    <row r="70" s="1" customFormat="1" ht="36.96" customHeight="1">
      <c r="B70" s="43"/>
      <c r="C70" s="70" t="s">
        <v>231</v>
      </c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200"/>
      <c r="J72" s="71"/>
      <c r="K72" s="71"/>
      <c r="L72" s="69"/>
    </row>
    <row r="73" s="1" customFormat="1" ht="16.5" customHeight="1">
      <c r="B73" s="43"/>
      <c r="C73" s="71"/>
      <c r="D73" s="71"/>
      <c r="E73" s="201" t="str">
        <f>E7</f>
        <v>Úklid stanic v obvodu ST Strakonice</v>
      </c>
      <c r="F73" s="73"/>
      <c r="G73" s="73"/>
      <c r="H73" s="73"/>
      <c r="I73" s="200"/>
      <c r="J73" s="71"/>
      <c r="K73" s="71"/>
      <c r="L73" s="69"/>
    </row>
    <row r="74">
      <c r="B74" s="25"/>
      <c r="C74" s="73" t="s">
        <v>219</v>
      </c>
      <c r="D74" s="202"/>
      <c r="E74" s="202"/>
      <c r="F74" s="202"/>
      <c r="G74" s="202"/>
      <c r="H74" s="202"/>
      <c r="I74" s="145"/>
      <c r="J74" s="202"/>
      <c r="K74" s="202"/>
      <c r="L74" s="203"/>
    </row>
    <row r="75" s="1" customFormat="1" ht="16.5" customHeight="1">
      <c r="B75" s="43"/>
      <c r="C75" s="71"/>
      <c r="D75" s="71"/>
      <c r="E75" s="201" t="s">
        <v>220</v>
      </c>
      <c r="F75" s="71"/>
      <c r="G75" s="71"/>
      <c r="H75" s="71"/>
      <c r="I75" s="200"/>
      <c r="J75" s="71"/>
      <c r="K75" s="71"/>
      <c r="L75" s="69"/>
    </row>
    <row r="76" s="1" customFormat="1" ht="14.4" customHeight="1">
      <c r="B76" s="43"/>
      <c r="C76" s="73" t="s">
        <v>221</v>
      </c>
      <c r="D76" s="71"/>
      <c r="E76" s="71"/>
      <c r="F76" s="71"/>
      <c r="G76" s="71"/>
      <c r="H76" s="71"/>
      <c r="I76" s="200"/>
      <c r="J76" s="71"/>
      <c r="K76" s="71"/>
      <c r="L76" s="69"/>
    </row>
    <row r="77" s="1" customFormat="1" ht="17.25" customHeight="1">
      <c r="B77" s="43"/>
      <c r="C77" s="71"/>
      <c r="D77" s="71"/>
      <c r="E77" s="79" t="str">
        <f>E11</f>
        <v>SO 1.6 - žst. Březnice</v>
      </c>
      <c r="F77" s="71"/>
      <c r="G77" s="71"/>
      <c r="H77" s="71"/>
      <c r="I77" s="200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200"/>
      <c r="J78" s="71"/>
      <c r="K78" s="71"/>
      <c r="L78" s="69"/>
    </row>
    <row r="79" s="1" customFormat="1" ht="18" customHeight="1">
      <c r="B79" s="43"/>
      <c r="C79" s="73" t="s">
        <v>24</v>
      </c>
      <c r="D79" s="71"/>
      <c r="E79" s="71"/>
      <c r="F79" s="204" t="str">
        <f>F14</f>
        <v>Březnice</v>
      </c>
      <c r="G79" s="71"/>
      <c r="H79" s="71"/>
      <c r="I79" s="205" t="s">
        <v>26</v>
      </c>
      <c r="J79" s="82" t="str">
        <f>IF(J14="","",J14)</f>
        <v>13.3.2018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200"/>
      <c r="J80" s="71"/>
      <c r="K80" s="71"/>
      <c r="L80" s="69"/>
    </row>
    <row r="81" s="1" customFormat="1">
      <c r="B81" s="43"/>
      <c r="C81" s="73" t="s">
        <v>28</v>
      </c>
      <c r="D81" s="71"/>
      <c r="E81" s="71"/>
      <c r="F81" s="204" t="str">
        <f>E17</f>
        <v xml:space="preserve">Správa železniční dopravní cesty, s. o., OŘ Plzeň </v>
      </c>
      <c r="G81" s="71"/>
      <c r="H81" s="71"/>
      <c r="I81" s="205" t="s">
        <v>36</v>
      </c>
      <c r="J81" s="204" t="str">
        <f>E23</f>
        <v xml:space="preserve"> </v>
      </c>
      <c r="K81" s="71"/>
      <c r="L81" s="69"/>
    </row>
    <row r="82" s="1" customFormat="1" ht="14.4" customHeight="1">
      <c r="B82" s="43"/>
      <c r="C82" s="73" t="s">
        <v>34</v>
      </c>
      <c r="D82" s="71"/>
      <c r="E82" s="71"/>
      <c r="F82" s="204" t="str">
        <f>IF(E20="","",E20)</f>
        <v/>
      </c>
      <c r="G82" s="71"/>
      <c r="H82" s="71"/>
      <c r="I82" s="200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200"/>
      <c r="J83" s="71"/>
      <c r="K83" s="71"/>
      <c r="L83" s="69"/>
    </row>
    <row r="84" s="10" customFormat="1" ht="29.28" customHeight="1">
      <c r="B84" s="206"/>
      <c r="C84" s="207" t="s">
        <v>232</v>
      </c>
      <c r="D84" s="208" t="s">
        <v>60</v>
      </c>
      <c r="E84" s="208" t="s">
        <v>56</v>
      </c>
      <c r="F84" s="208" t="s">
        <v>233</v>
      </c>
      <c r="G84" s="208" t="s">
        <v>234</v>
      </c>
      <c r="H84" s="208" t="s">
        <v>235</v>
      </c>
      <c r="I84" s="209" t="s">
        <v>236</v>
      </c>
      <c r="J84" s="208" t="s">
        <v>226</v>
      </c>
      <c r="K84" s="210" t="s">
        <v>237</v>
      </c>
      <c r="L84" s="211"/>
      <c r="M84" s="99" t="s">
        <v>238</v>
      </c>
      <c r="N84" s="100" t="s">
        <v>45</v>
      </c>
      <c r="O84" s="100" t="s">
        <v>239</v>
      </c>
      <c r="P84" s="100" t="s">
        <v>240</v>
      </c>
      <c r="Q84" s="100" t="s">
        <v>241</v>
      </c>
      <c r="R84" s="100" t="s">
        <v>242</v>
      </c>
      <c r="S84" s="100" t="s">
        <v>243</v>
      </c>
      <c r="T84" s="101" t="s">
        <v>244</v>
      </c>
    </row>
    <row r="85" s="1" customFormat="1" ht="29.28" customHeight="1">
      <c r="B85" s="43"/>
      <c r="C85" s="105" t="s">
        <v>227</v>
      </c>
      <c r="D85" s="71"/>
      <c r="E85" s="71"/>
      <c r="F85" s="71"/>
      <c r="G85" s="71"/>
      <c r="H85" s="71"/>
      <c r="I85" s="200"/>
      <c r="J85" s="212">
        <f>BK85</f>
        <v>0</v>
      </c>
      <c r="K85" s="71"/>
      <c r="L85" s="69"/>
      <c r="M85" s="102"/>
      <c r="N85" s="103"/>
      <c r="O85" s="103"/>
      <c r="P85" s="213">
        <f>P86+P92</f>
        <v>0</v>
      </c>
      <c r="Q85" s="103"/>
      <c r="R85" s="213">
        <f>R86+R92</f>
        <v>0</v>
      </c>
      <c r="S85" s="103"/>
      <c r="T85" s="214">
        <f>T86+T92</f>
        <v>0</v>
      </c>
      <c r="AT85" s="21" t="s">
        <v>74</v>
      </c>
      <c r="AU85" s="21" t="s">
        <v>228</v>
      </c>
      <c r="BK85" s="215">
        <f>BK86+BK92</f>
        <v>0</v>
      </c>
    </row>
    <row r="86" s="11" customFormat="1" ht="37.44" customHeight="1">
      <c r="B86" s="216"/>
      <c r="C86" s="217"/>
      <c r="D86" s="218" t="s">
        <v>74</v>
      </c>
      <c r="E86" s="219" t="s">
        <v>245</v>
      </c>
      <c r="F86" s="219" t="s">
        <v>246</v>
      </c>
      <c r="G86" s="217"/>
      <c r="H86" s="217"/>
      <c r="I86" s="220"/>
      <c r="J86" s="221">
        <f>BK86</f>
        <v>0</v>
      </c>
      <c r="K86" s="217"/>
      <c r="L86" s="222"/>
      <c r="M86" s="223"/>
      <c r="N86" s="224"/>
      <c r="O86" s="224"/>
      <c r="P86" s="225">
        <f>P87</f>
        <v>0</v>
      </c>
      <c r="Q86" s="224"/>
      <c r="R86" s="225">
        <f>R87</f>
        <v>0</v>
      </c>
      <c r="S86" s="224"/>
      <c r="T86" s="226">
        <f>T87</f>
        <v>0</v>
      </c>
      <c r="AR86" s="227" t="s">
        <v>82</v>
      </c>
      <c r="AT86" s="228" t="s">
        <v>74</v>
      </c>
      <c r="AU86" s="228" t="s">
        <v>75</v>
      </c>
      <c r="AY86" s="227" t="s">
        <v>247</v>
      </c>
      <c r="BK86" s="229">
        <f>BK87</f>
        <v>0</v>
      </c>
    </row>
    <row r="87" s="11" customFormat="1" ht="19.92" customHeight="1">
      <c r="B87" s="216"/>
      <c r="C87" s="217"/>
      <c r="D87" s="218" t="s">
        <v>74</v>
      </c>
      <c r="E87" s="230" t="s">
        <v>248</v>
      </c>
      <c r="F87" s="230" t="s">
        <v>249</v>
      </c>
      <c r="G87" s="217"/>
      <c r="H87" s="217"/>
      <c r="I87" s="220"/>
      <c r="J87" s="231">
        <f>BK87</f>
        <v>0</v>
      </c>
      <c r="K87" s="217"/>
      <c r="L87" s="222"/>
      <c r="M87" s="223"/>
      <c r="N87" s="224"/>
      <c r="O87" s="224"/>
      <c r="P87" s="225">
        <f>SUM(P88:P91)</f>
        <v>0</v>
      </c>
      <c r="Q87" s="224"/>
      <c r="R87" s="225">
        <f>SUM(R88:R91)</f>
        <v>0</v>
      </c>
      <c r="S87" s="224"/>
      <c r="T87" s="226">
        <f>SUM(T88:T91)</f>
        <v>0</v>
      </c>
      <c r="AR87" s="227" t="s">
        <v>82</v>
      </c>
      <c r="AT87" s="228" t="s">
        <v>74</v>
      </c>
      <c r="AU87" s="228" t="s">
        <v>82</v>
      </c>
      <c r="AY87" s="227" t="s">
        <v>247</v>
      </c>
      <c r="BK87" s="229">
        <f>SUM(BK88:BK91)</f>
        <v>0</v>
      </c>
    </row>
    <row r="88" s="1" customFormat="1" ht="51" customHeight="1">
      <c r="B88" s="43"/>
      <c r="C88" s="232" t="s">
        <v>82</v>
      </c>
      <c r="D88" s="232" t="s">
        <v>250</v>
      </c>
      <c r="E88" s="233" t="s">
        <v>251</v>
      </c>
      <c r="F88" s="234" t="s">
        <v>252</v>
      </c>
      <c r="G88" s="235" t="s">
        <v>253</v>
      </c>
      <c r="H88" s="236">
        <v>104</v>
      </c>
      <c r="I88" s="237"/>
      <c r="J88" s="238">
        <f>ROUND(I88*H88,2)</f>
        <v>0</v>
      </c>
      <c r="K88" s="234" t="s">
        <v>254</v>
      </c>
      <c r="L88" s="69"/>
      <c r="M88" s="239" t="s">
        <v>37</v>
      </c>
      <c r="N88" s="240" t="s">
        <v>46</v>
      </c>
      <c r="O88" s="44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AR88" s="21" t="s">
        <v>255</v>
      </c>
      <c r="AT88" s="21" t="s">
        <v>250</v>
      </c>
      <c r="AU88" s="21" t="s">
        <v>84</v>
      </c>
      <c r="AY88" s="21" t="s">
        <v>247</v>
      </c>
      <c r="BE88" s="243">
        <f>IF(N88="základní",J88,0)</f>
        <v>0</v>
      </c>
      <c r="BF88" s="243">
        <f>IF(N88="snížená",J88,0)</f>
        <v>0</v>
      </c>
      <c r="BG88" s="243">
        <f>IF(N88="zákl. přenesená",J88,0)</f>
        <v>0</v>
      </c>
      <c r="BH88" s="243">
        <f>IF(N88="sníž. přenesená",J88,0)</f>
        <v>0</v>
      </c>
      <c r="BI88" s="243">
        <f>IF(N88="nulová",J88,0)</f>
        <v>0</v>
      </c>
      <c r="BJ88" s="21" t="s">
        <v>82</v>
      </c>
      <c r="BK88" s="243">
        <f>ROUND(I88*H88,2)</f>
        <v>0</v>
      </c>
      <c r="BL88" s="21" t="s">
        <v>255</v>
      </c>
      <c r="BM88" s="21" t="s">
        <v>256</v>
      </c>
    </row>
    <row r="89" s="1" customFormat="1">
      <c r="B89" s="43"/>
      <c r="C89" s="71"/>
      <c r="D89" s="244" t="s">
        <v>257</v>
      </c>
      <c r="E89" s="71"/>
      <c r="F89" s="245" t="s">
        <v>276</v>
      </c>
      <c r="G89" s="71"/>
      <c r="H89" s="71"/>
      <c r="I89" s="200"/>
      <c r="J89" s="71"/>
      <c r="K89" s="71"/>
      <c r="L89" s="69"/>
      <c r="M89" s="246"/>
      <c r="N89" s="44"/>
      <c r="O89" s="44"/>
      <c r="P89" s="44"/>
      <c r="Q89" s="44"/>
      <c r="R89" s="44"/>
      <c r="S89" s="44"/>
      <c r="T89" s="92"/>
      <c r="AT89" s="21" t="s">
        <v>257</v>
      </c>
      <c r="AU89" s="21" t="s">
        <v>84</v>
      </c>
    </row>
    <row r="90" s="1" customFormat="1" ht="51" customHeight="1">
      <c r="B90" s="43"/>
      <c r="C90" s="232" t="s">
        <v>84</v>
      </c>
      <c r="D90" s="232" t="s">
        <v>250</v>
      </c>
      <c r="E90" s="233" t="s">
        <v>259</v>
      </c>
      <c r="F90" s="234" t="s">
        <v>260</v>
      </c>
      <c r="G90" s="235" t="s">
        <v>261</v>
      </c>
      <c r="H90" s="236">
        <v>104</v>
      </c>
      <c r="I90" s="237"/>
      <c r="J90" s="238">
        <f>ROUND(I90*H90,2)</f>
        <v>0</v>
      </c>
      <c r="K90" s="234" t="s">
        <v>254</v>
      </c>
      <c r="L90" s="69"/>
      <c r="M90" s="239" t="s">
        <v>37</v>
      </c>
      <c r="N90" s="240" t="s">
        <v>46</v>
      </c>
      <c r="O90" s="44"/>
      <c r="P90" s="241">
        <f>O90*H90</f>
        <v>0</v>
      </c>
      <c r="Q90" s="241">
        <v>0</v>
      </c>
      <c r="R90" s="241">
        <f>Q90*H90</f>
        <v>0</v>
      </c>
      <c r="S90" s="241">
        <v>0</v>
      </c>
      <c r="T90" s="242">
        <f>S90*H90</f>
        <v>0</v>
      </c>
      <c r="AR90" s="21" t="s">
        <v>255</v>
      </c>
      <c r="AT90" s="21" t="s">
        <v>250</v>
      </c>
      <c r="AU90" s="21" t="s">
        <v>84</v>
      </c>
      <c r="AY90" s="21" t="s">
        <v>247</v>
      </c>
      <c r="BE90" s="243">
        <f>IF(N90="základní",J90,0)</f>
        <v>0</v>
      </c>
      <c r="BF90" s="243">
        <f>IF(N90="snížená",J90,0)</f>
        <v>0</v>
      </c>
      <c r="BG90" s="243">
        <f>IF(N90="zákl. přenesená",J90,0)</f>
        <v>0</v>
      </c>
      <c r="BH90" s="243">
        <f>IF(N90="sníž. přenesená",J90,0)</f>
        <v>0</v>
      </c>
      <c r="BI90" s="243">
        <f>IF(N90="nulová",J90,0)</f>
        <v>0</v>
      </c>
      <c r="BJ90" s="21" t="s">
        <v>82</v>
      </c>
      <c r="BK90" s="243">
        <f>ROUND(I90*H90,2)</f>
        <v>0</v>
      </c>
      <c r="BL90" s="21" t="s">
        <v>255</v>
      </c>
      <c r="BM90" s="21" t="s">
        <v>262</v>
      </c>
    </row>
    <row r="91" s="1" customFormat="1">
      <c r="B91" s="43"/>
      <c r="C91" s="71"/>
      <c r="D91" s="244" t="s">
        <v>257</v>
      </c>
      <c r="E91" s="71"/>
      <c r="F91" s="245" t="s">
        <v>277</v>
      </c>
      <c r="G91" s="71"/>
      <c r="H91" s="71"/>
      <c r="I91" s="200"/>
      <c r="J91" s="71"/>
      <c r="K91" s="71"/>
      <c r="L91" s="69"/>
      <c r="M91" s="246"/>
      <c r="N91" s="44"/>
      <c r="O91" s="44"/>
      <c r="P91" s="44"/>
      <c r="Q91" s="44"/>
      <c r="R91" s="44"/>
      <c r="S91" s="44"/>
      <c r="T91" s="92"/>
      <c r="AT91" s="21" t="s">
        <v>257</v>
      </c>
      <c r="AU91" s="21" t="s">
        <v>84</v>
      </c>
    </row>
    <row r="92" s="11" customFormat="1" ht="37.44" customHeight="1">
      <c r="B92" s="216"/>
      <c r="C92" s="217"/>
      <c r="D92" s="218" t="s">
        <v>74</v>
      </c>
      <c r="E92" s="219" t="s">
        <v>278</v>
      </c>
      <c r="F92" s="219" t="s">
        <v>279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SUM(P93:P94)</f>
        <v>0</v>
      </c>
      <c r="Q92" s="224"/>
      <c r="R92" s="225">
        <f>SUM(R93:R94)</f>
        <v>0</v>
      </c>
      <c r="S92" s="224"/>
      <c r="T92" s="226">
        <f>SUM(T93:T94)</f>
        <v>0</v>
      </c>
      <c r="AR92" s="227" t="s">
        <v>248</v>
      </c>
      <c r="AT92" s="228" t="s">
        <v>74</v>
      </c>
      <c r="AU92" s="228" t="s">
        <v>75</v>
      </c>
      <c r="AY92" s="227" t="s">
        <v>247</v>
      </c>
      <c r="BK92" s="229">
        <f>SUM(BK93:BK94)</f>
        <v>0</v>
      </c>
    </row>
    <row r="93" s="1" customFormat="1" ht="127.5" customHeight="1">
      <c r="B93" s="43"/>
      <c r="C93" s="232" t="s">
        <v>280</v>
      </c>
      <c r="D93" s="232" t="s">
        <v>250</v>
      </c>
      <c r="E93" s="233" t="s">
        <v>281</v>
      </c>
      <c r="F93" s="234" t="s">
        <v>282</v>
      </c>
      <c r="G93" s="235" t="s">
        <v>261</v>
      </c>
      <c r="H93" s="236">
        <v>52</v>
      </c>
      <c r="I93" s="237"/>
      <c r="J93" s="238">
        <f>ROUND(I93*H93,2)</f>
        <v>0</v>
      </c>
      <c r="K93" s="234" t="s">
        <v>254</v>
      </c>
      <c r="L93" s="69"/>
      <c r="M93" s="239" t="s">
        <v>37</v>
      </c>
      <c r="N93" s="240" t="s">
        <v>46</v>
      </c>
      <c r="O93" s="44"/>
      <c r="P93" s="241">
        <f>O93*H93</f>
        <v>0</v>
      </c>
      <c r="Q93" s="241">
        <v>0</v>
      </c>
      <c r="R93" s="241">
        <f>Q93*H93</f>
        <v>0</v>
      </c>
      <c r="S93" s="241">
        <v>0</v>
      </c>
      <c r="T93" s="242">
        <f>S93*H93</f>
        <v>0</v>
      </c>
      <c r="AR93" s="21" t="s">
        <v>255</v>
      </c>
      <c r="AT93" s="21" t="s">
        <v>250</v>
      </c>
      <c r="AU93" s="21" t="s">
        <v>82</v>
      </c>
      <c r="AY93" s="21" t="s">
        <v>247</v>
      </c>
      <c r="BE93" s="243">
        <f>IF(N93="základní",J93,0)</f>
        <v>0</v>
      </c>
      <c r="BF93" s="243">
        <f>IF(N93="snížená",J93,0)</f>
        <v>0</v>
      </c>
      <c r="BG93" s="243">
        <f>IF(N93="zákl. přenesená",J93,0)</f>
        <v>0</v>
      </c>
      <c r="BH93" s="243">
        <f>IF(N93="sníž. přenesená",J93,0)</f>
        <v>0</v>
      </c>
      <c r="BI93" s="243">
        <f>IF(N93="nulová",J93,0)</f>
        <v>0</v>
      </c>
      <c r="BJ93" s="21" t="s">
        <v>82</v>
      </c>
      <c r="BK93" s="243">
        <f>ROUND(I93*H93,2)</f>
        <v>0</v>
      </c>
      <c r="BL93" s="21" t="s">
        <v>255</v>
      </c>
      <c r="BM93" s="21" t="s">
        <v>283</v>
      </c>
    </row>
    <row r="94" s="1" customFormat="1">
      <c r="B94" s="43"/>
      <c r="C94" s="71"/>
      <c r="D94" s="244" t="s">
        <v>257</v>
      </c>
      <c r="E94" s="71"/>
      <c r="F94" s="245" t="s">
        <v>284</v>
      </c>
      <c r="G94" s="71"/>
      <c r="H94" s="71"/>
      <c r="I94" s="200"/>
      <c r="J94" s="71"/>
      <c r="K94" s="71"/>
      <c r="L94" s="69"/>
      <c r="M94" s="247"/>
      <c r="N94" s="248"/>
      <c r="O94" s="248"/>
      <c r="P94" s="248"/>
      <c r="Q94" s="248"/>
      <c r="R94" s="248"/>
      <c r="S94" s="248"/>
      <c r="T94" s="249"/>
      <c r="AT94" s="21" t="s">
        <v>257</v>
      </c>
      <c r="AU94" s="21" t="s">
        <v>82</v>
      </c>
    </row>
    <row r="95" s="1" customFormat="1" ht="6.96" customHeight="1">
      <c r="B95" s="64"/>
      <c r="C95" s="65"/>
      <c r="D95" s="65"/>
      <c r="E95" s="65"/>
      <c r="F95" s="65"/>
      <c r="G95" s="65"/>
      <c r="H95" s="65"/>
      <c r="I95" s="175"/>
      <c r="J95" s="65"/>
      <c r="K95" s="65"/>
      <c r="L95" s="69"/>
    </row>
  </sheetData>
  <sheetProtection sheet="1" autoFilter="0" formatColumns="0" formatRows="0" objects="1" scenarios="1" spinCount="100000" saltValue="mUIkE+Q6j/v9M1NvvObbIXU18h+GYJU2T8wQ1jkvXzVYpGRDJNk+E81MDgkvPuSqq2XWX2kgT7v6o17nynUs2g==" hashValue="G7bB9IUbObqMnfAxXhdE4uZiVOUs80N07tpKNT/HTrH8FU6e+Fh3qjYHxvzfYwj6Ty3He9gbw9to2k7eQmuW0w==" algorithmName="SHA-512" password="CC35"/>
  <autoFilter ref="C84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286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287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2.1 - žst. Písek Město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Písek Město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2.1 - žst. Písek Město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Písek Město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104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277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qdZ9xcVrc0jc4FOR2bjJJbz6lH8HkSPbxKmEIJnDpTFDnY280oWKCt1DbN1NO+t9dsOOrswy7zpTJ1TzMSfsZQ==" hashValue="HFZVLRJRTWQDMyBmwuliLpcQ6Sh50s9Au+hgzIVdg/uoVboerKC5ZPlwHa8Ds47Xyp4oe3XdVUpKfIhpaRGfQQ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213</v>
      </c>
      <c r="G1" s="148" t="s">
        <v>214</v>
      </c>
      <c r="H1" s="148"/>
      <c r="I1" s="149"/>
      <c r="J1" s="148" t="s">
        <v>215</v>
      </c>
      <c r="K1" s="147" t="s">
        <v>216</v>
      </c>
      <c r="L1" s="148" t="s">
        <v>217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218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Úklid stanic v obvodu ST Strakonice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219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285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221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288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23</v>
      </c>
      <c r="K13" s="48"/>
    </row>
    <row r="14" s="1" customFormat="1" ht="14.4" customHeight="1">
      <c r="B14" s="43"/>
      <c r="C14" s="44"/>
      <c r="D14" s="37" t="s">
        <v>24</v>
      </c>
      <c r="E14" s="44"/>
      <c r="F14" s="32" t="s">
        <v>289</v>
      </c>
      <c r="G14" s="44"/>
      <c r="H14" s="44"/>
      <c r="I14" s="155" t="s">
        <v>26</v>
      </c>
      <c r="J14" s="156" t="str">
        <f>'Rekapitulace stavby'!AN8</f>
        <v>13.3.2018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28</v>
      </c>
      <c r="E16" s="44"/>
      <c r="F16" s="44"/>
      <c r="G16" s="44"/>
      <c r="H16" s="44"/>
      <c r="I16" s="155" t="s">
        <v>29</v>
      </c>
      <c r="J16" s="32" t="s">
        <v>30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29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29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40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37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41</v>
      </c>
      <c r="E29" s="44"/>
      <c r="F29" s="44"/>
      <c r="G29" s="44"/>
      <c r="H29" s="44"/>
      <c r="I29" s="153"/>
      <c r="J29" s="164">
        <f>ROUND(J84,2)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43</v>
      </c>
      <c r="G31" s="44"/>
      <c r="H31" s="44"/>
      <c r="I31" s="165" t="s">
        <v>42</v>
      </c>
      <c r="J31" s="49" t="s">
        <v>44</v>
      </c>
      <c r="K31" s="48"/>
    </row>
    <row r="32" s="1" customFormat="1" ht="14.4" customHeight="1">
      <c r="B32" s="43"/>
      <c r="C32" s="44"/>
      <c r="D32" s="52" t="s">
        <v>45</v>
      </c>
      <c r="E32" s="52" t="s">
        <v>46</v>
      </c>
      <c r="F32" s="166">
        <f>ROUND(SUM(BE84:BE90), 2)</f>
        <v>0</v>
      </c>
      <c r="G32" s="44"/>
      <c r="H32" s="44"/>
      <c r="I32" s="167">
        <v>0.20999999999999999</v>
      </c>
      <c r="J32" s="166">
        <f>ROUND(ROUND((SUM(BE84:BE90)), 2)*I32, 2)</f>
        <v>0</v>
      </c>
      <c r="K32" s="48"/>
    </row>
    <row r="33" s="1" customFormat="1" ht="14.4" customHeight="1">
      <c r="B33" s="43"/>
      <c r="C33" s="44"/>
      <c r="D33" s="44"/>
      <c r="E33" s="52" t="s">
        <v>47</v>
      </c>
      <c r="F33" s="166">
        <f>ROUND(SUM(BF84:BF90), 2)</f>
        <v>0</v>
      </c>
      <c r="G33" s="44"/>
      <c r="H33" s="44"/>
      <c r="I33" s="167">
        <v>0.14999999999999999</v>
      </c>
      <c r="J33" s="166">
        <f>ROUND(ROUND((SUM(BF84:BF90)),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ROUND(SUM(BG84:BG90),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49</v>
      </c>
      <c r="F35" s="166">
        <f>ROUND(SUM(BH84:BH90),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50</v>
      </c>
      <c r="F36" s="166">
        <f>ROUND(SUM(BI84:BI90),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51</v>
      </c>
      <c r="E38" s="95"/>
      <c r="F38" s="95"/>
      <c r="G38" s="170" t="s">
        <v>52</v>
      </c>
      <c r="H38" s="171" t="s">
        <v>53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224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Úklid stanic v obvodu ST Strakonice</v>
      </c>
      <c r="F47" s="37"/>
      <c r="G47" s="37"/>
      <c r="H47" s="37"/>
      <c r="I47" s="153"/>
      <c r="J47" s="44"/>
      <c r="K47" s="48"/>
    </row>
    <row r="48">
      <c r="B48" s="25"/>
      <c r="C48" s="37" t="s">
        <v>219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285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221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2.2 - žst. Záhoří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24</v>
      </c>
      <c r="D53" s="44"/>
      <c r="E53" s="44"/>
      <c r="F53" s="32" t="str">
        <f>F14</f>
        <v>Záhoří</v>
      </c>
      <c r="G53" s="44"/>
      <c r="H53" s="44"/>
      <c r="I53" s="155" t="s">
        <v>26</v>
      </c>
      <c r="J53" s="156" t="str">
        <f>IF(J14="","",J14)</f>
        <v>13.3.2018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28</v>
      </c>
      <c r="D55" s="44"/>
      <c r="E55" s="44"/>
      <c r="F55" s="32" t="str">
        <f>E17</f>
        <v xml:space="preserve">Správa železniční dopravní cesty, s. o., OŘ Plzeň 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225</v>
      </c>
      <c r="D58" s="168"/>
      <c r="E58" s="168"/>
      <c r="F58" s="168"/>
      <c r="G58" s="168"/>
      <c r="H58" s="168"/>
      <c r="I58" s="182"/>
      <c r="J58" s="183" t="s">
        <v>226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227</v>
      </c>
      <c r="D60" s="44"/>
      <c r="E60" s="44"/>
      <c r="F60" s="44"/>
      <c r="G60" s="44"/>
      <c r="H60" s="44"/>
      <c r="I60" s="153"/>
      <c r="J60" s="164">
        <f>J84</f>
        <v>0</v>
      </c>
      <c r="K60" s="48"/>
      <c r="AU60" s="21" t="s">
        <v>228</v>
      </c>
    </row>
    <row r="61" s="8" customFormat="1" ht="24.96" customHeight="1">
      <c r="B61" s="186"/>
      <c r="C61" s="187"/>
      <c r="D61" s="188" t="s">
        <v>229</v>
      </c>
      <c r="E61" s="189"/>
      <c r="F61" s="189"/>
      <c r="G61" s="189"/>
      <c r="H61" s="189"/>
      <c r="I61" s="190"/>
      <c r="J61" s="191">
        <f>J85</f>
        <v>0</v>
      </c>
      <c r="K61" s="192"/>
    </row>
    <row r="62" s="9" customFormat="1" ht="19.92" customHeight="1">
      <c r="B62" s="193"/>
      <c r="C62" s="194"/>
      <c r="D62" s="195" t="s">
        <v>230</v>
      </c>
      <c r="E62" s="196"/>
      <c r="F62" s="196"/>
      <c r="G62" s="196"/>
      <c r="H62" s="196"/>
      <c r="I62" s="197"/>
      <c r="J62" s="198">
        <f>J86</f>
        <v>0</v>
      </c>
      <c r="K62" s="199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5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7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8"/>
      <c r="L68" s="69"/>
    </row>
    <row r="69" s="1" customFormat="1" ht="36.96" customHeight="1">
      <c r="B69" s="43"/>
      <c r="C69" s="70" t="s">
        <v>231</v>
      </c>
      <c r="D69" s="71"/>
      <c r="E69" s="71"/>
      <c r="F69" s="71"/>
      <c r="G69" s="71"/>
      <c r="H69" s="71"/>
      <c r="I69" s="200"/>
      <c r="J69" s="71"/>
      <c r="K69" s="71"/>
      <c r="L69" s="69"/>
    </row>
    <row r="70" s="1" customFormat="1" ht="6.96" customHeight="1">
      <c r="B70" s="43"/>
      <c r="C70" s="71"/>
      <c r="D70" s="71"/>
      <c r="E70" s="71"/>
      <c r="F70" s="71"/>
      <c r="G70" s="71"/>
      <c r="H70" s="71"/>
      <c r="I70" s="200"/>
      <c r="J70" s="71"/>
      <c r="K70" s="71"/>
      <c r="L70" s="69"/>
    </row>
    <row r="71" s="1" customFormat="1" ht="14.4" customHeight="1">
      <c r="B71" s="43"/>
      <c r="C71" s="73" t="s">
        <v>18</v>
      </c>
      <c r="D71" s="71"/>
      <c r="E71" s="71"/>
      <c r="F71" s="71"/>
      <c r="G71" s="71"/>
      <c r="H71" s="71"/>
      <c r="I71" s="200"/>
      <c r="J71" s="71"/>
      <c r="K71" s="71"/>
      <c r="L71" s="69"/>
    </row>
    <row r="72" s="1" customFormat="1" ht="16.5" customHeight="1">
      <c r="B72" s="43"/>
      <c r="C72" s="71"/>
      <c r="D72" s="71"/>
      <c r="E72" s="201" t="str">
        <f>E7</f>
        <v>Úklid stanic v obvodu ST Strakonice</v>
      </c>
      <c r="F72" s="73"/>
      <c r="G72" s="73"/>
      <c r="H72" s="73"/>
      <c r="I72" s="200"/>
      <c r="J72" s="71"/>
      <c r="K72" s="71"/>
      <c r="L72" s="69"/>
    </row>
    <row r="73">
      <c r="B73" s="25"/>
      <c r="C73" s="73" t="s">
        <v>219</v>
      </c>
      <c r="D73" s="202"/>
      <c r="E73" s="202"/>
      <c r="F73" s="202"/>
      <c r="G73" s="202"/>
      <c r="H73" s="202"/>
      <c r="I73" s="145"/>
      <c r="J73" s="202"/>
      <c r="K73" s="202"/>
      <c r="L73" s="203"/>
    </row>
    <row r="74" s="1" customFormat="1" ht="16.5" customHeight="1">
      <c r="B74" s="43"/>
      <c r="C74" s="71"/>
      <c r="D74" s="71"/>
      <c r="E74" s="201" t="s">
        <v>285</v>
      </c>
      <c r="F74" s="71"/>
      <c r="G74" s="71"/>
      <c r="H74" s="71"/>
      <c r="I74" s="200"/>
      <c r="J74" s="71"/>
      <c r="K74" s="71"/>
      <c r="L74" s="69"/>
    </row>
    <row r="75" s="1" customFormat="1" ht="14.4" customHeight="1">
      <c r="B75" s="43"/>
      <c r="C75" s="73" t="s">
        <v>221</v>
      </c>
      <c r="D75" s="71"/>
      <c r="E75" s="71"/>
      <c r="F75" s="71"/>
      <c r="G75" s="71"/>
      <c r="H75" s="71"/>
      <c r="I75" s="200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E11</f>
        <v>SO 2.2 - žst. Záhoří</v>
      </c>
      <c r="F76" s="71"/>
      <c r="G76" s="71"/>
      <c r="H76" s="71"/>
      <c r="I76" s="200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200"/>
      <c r="J77" s="71"/>
      <c r="K77" s="71"/>
      <c r="L77" s="69"/>
    </row>
    <row r="78" s="1" customFormat="1" ht="18" customHeight="1">
      <c r="B78" s="43"/>
      <c r="C78" s="73" t="s">
        <v>24</v>
      </c>
      <c r="D78" s="71"/>
      <c r="E78" s="71"/>
      <c r="F78" s="204" t="str">
        <f>F14</f>
        <v>Záhoří</v>
      </c>
      <c r="G78" s="71"/>
      <c r="H78" s="71"/>
      <c r="I78" s="205" t="s">
        <v>26</v>
      </c>
      <c r="J78" s="82" t="str">
        <f>IF(J14="","",J14)</f>
        <v>13.3.2018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200"/>
      <c r="J79" s="71"/>
      <c r="K79" s="71"/>
      <c r="L79" s="69"/>
    </row>
    <row r="80" s="1" customFormat="1">
      <c r="B80" s="43"/>
      <c r="C80" s="73" t="s">
        <v>28</v>
      </c>
      <c r="D80" s="71"/>
      <c r="E80" s="71"/>
      <c r="F80" s="204" t="str">
        <f>E17</f>
        <v xml:space="preserve">Správa železniční dopravní cesty, s. o., OŘ Plzeň </v>
      </c>
      <c r="G80" s="71"/>
      <c r="H80" s="71"/>
      <c r="I80" s="205" t="s">
        <v>36</v>
      </c>
      <c r="J80" s="204" t="str">
        <f>E23</f>
        <v xml:space="preserve"> </v>
      </c>
      <c r="K80" s="71"/>
      <c r="L80" s="69"/>
    </row>
    <row r="81" s="1" customFormat="1" ht="14.4" customHeight="1">
      <c r="B81" s="43"/>
      <c r="C81" s="73" t="s">
        <v>34</v>
      </c>
      <c r="D81" s="71"/>
      <c r="E81" s="71"/>
      <c r="F81" s="204" t="str">
        <f>IF(E20="","",E20)</f>
        <v/>
      </c>
      <c r="G81" s="71"/>
      <c r="H81" s="71"/>
      <c r="I81" s="200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200"/>
      <c r="J82" s="71"/>
      <c r="K82" s="71"/>
      <c r="L82" s="69"/>
    </row>
    <row r="83" s="10" customFormat="1" ht="29.28" customHeight="1">
      <c r="B83" s="206"/>
      <c r="C83" s="207" t="s">
        <v>232</v>
      </c>
      <c r="D83" s="208" t="s">
        <v>60</v>
      </c>
      <c r="E83" s="208" t="s">
        <v>56</v>
      </c>
      <c r="F83" s="208" t="s">
        <v>233</v>
      </c>
      <c r="G83" s="208" t="s">
        <v>234</v>
      </c>
      <c r="H83" s="208" t="s">
        <v>235</v>
      </c>
      <c r="I83" s="209" t="s">
        <v>236</v>
      </c>
      <c r="J83" s="208" t="s">
        <v>226</v>
      </c>
      <c r="K83" s="210" t="s">
        <v>237</v>
      </c>
      <c r="L83" s="211"/>
      <c r="M83" s="99" t="s">
        <v>238</v>
      </c>
      <c r="N83" s="100" t="s">
        <v>45</v>
      </c>
      <c r="O83" s="100" t="s">
        <v>239</v>
      </c>
      <c r="P83" s="100" t="s">
        <v>240</v>
      </c>
      <c r="Q83" s="100" t="s">
        <v>241</v>
      </c>
      <c r="R83" s="100" t="s">
        <v>242</v>
      </c>
      <c r="S83" s="100" t="s">
        <v>243</v>
      </c>
      <c r="T83" s="101" t="s">
        <v>244</v>
      </c>
    </row>
    <row r="84" s="1" customFormat="1" ht="29.28" customHeight="1">
      <c r="B84" s="43"/>
      <c r="C84" s="105" t="s">
        <v>227</v>
      </c>
      <c r="D84" s="71"/>
      <c r="E84" s="71"/>
      <c r="F84" s="71"/>
      <c r="G84" s="71"/>
      <c r="H84" s="71"/>
      <c r="I84" s="200"/>
      <c r="J84" s="212">
        <f>BK84</f>
        <v>0</v>
      </c>
      <c r="K84" s="71"/>
      <c r="L84" s="69"/>
      <c r="M84" s="102"/>
      <c r="N84" s="103"/>
      <c r="O84" s="103"/>
      <c r="P84" s="213">
        <f>P85</f>
        <v>0</v>
      </c>
      <c r="Q84" s="103"/>
      <c r="R84" s="213">
        <f>R85</f>
        <v>0</v>
      </c>
      <c r="S84" s="103"/>
      <c r="T84" s="214">
        <f>T85</f>
        <v>0</v>
      </c>
      <c r="AT84" s="21" t="s">
        <v>74</v>
      </c>
      <c r="AU84" s="21" t="s">
        <v>228</v>
      </c>
      <c r="BK84" s="215">
        <f>BK85</f>
        <v>0</v>
      </c>
    </row>
    <row r="85" s="11" customFormat="1" ht="37.44" customHeight="1">
      <c r="B85" s="216"/>
      <c r="C85" s="217"/>
      <c r="D85" s="218" t="s">
        <v>74</v>
      </c>
      <c r="E85" s="219" t="s">
        <v>245</v>
      </c>
      <c r="F85" s="219" t="s">
        <v>246</v>
      </c>
      <c r="G85" s="217"/>
      <c r="H85" s="217"/>
      <c r="I85" s="220"/>
      <c r="J85" s="221">
        <f>BK85</f>
        <v>0</v>
      </c>
      <c r="K85" s="217"/>
      <c r="L85" s="222"/>
      <c r="M85" s="223"/>
      <c r="N85" s="224"/>
      <c r="O85" s="224"/>
      <c r="P85" s="225">
        <f>P86</f>
        <v>0</v>
      </c>
      <c r="Q85" s="224"/>
      <c r="R85" s="225">
        <f>R86</f>
        <v>0</v>
      </c>
      <c r="S85" s="224"/>
      <c r="T85" s="226">
        <f>T86</f>
        <v>0</v>
      </c>
      <c r="AR85" s="227" t="s">
        <v>82</v>
      </c>
      <c r="AT85" s="228" t="s">
        <v>74</v>
      </c>
      <c r="AU85" s="228" t="s">
        <v>75</v>
      </c>
      <c r="AY85" s="227" t="s">
        <v>247</v>
      </c>
      <c r="BK85" s="229">
        <f>BK86</f>
        <v>0</v>
      </c>
    </row>
    <row r="86" s="11" customFormat="1" ht="19.92" customHeight="1">
      <c r="B86" s="216"/>
      <c r="C86" s="217"/>
      <c r="D86" s="218" t="s">
        <v>74</v>
      </c>
      <c r="E86" s="230" t="s">
        <v>248</v>
      </c>
      <c r="F86" s="230" t="s">
        <v>249</v>
      </c>
      <c r="G86" s="217"/>
      <c r="H86" s="217"/>
      <c r="I86" s="220"/>
      <c r="J86" s="231">
        <f>BK86</f>
        <v>0</v>
      </c>
      <c r="K86" s="217"/>
      <c r="L86" s="222"/>
      <c r="M86" s="223"/>
      <c r="N86" s="224"/>
      <c r="O86" s="224"/>
      <c r="P86" s="225">
        <f>SUM(P87:P90)</f>
        <v>0</v>
      </c>
      <c r="Q86" s="224"/>
      <c r="R86" s="225">
        <f>SUM(R87:R90)</f>
        <v>0</v>
      </c>
      <c r="S86" s="224"/>
      <c r="T86" s="226">
        <f>SUM(T87:T90)</f>
        <v>0</v>
      </c>
      <c r="AR86" s="227" t="s">
        <v>82</v>
      </c>
      <c r="AT86" s="228" t="s">
        <v>74</v>
      </c>
      <c r="AU86" s="228" t="s">
        <v>82</v>
      </c>
      <c r="AY86" s="227" t="s">
        <v>247</v>
      </c>
      <c r="BK86" s="229">
        <f>SUM(BK87:BK90)</f>
        <v>0</v>
      </c>
    </row>
    <row r="87" s="1" customFormat="1" ht="51" customHeight="1">
      <c r="B87" s="43"/>
      <c r="C87" s="232" t="s">
        <v>82</v>
      </c>
      <c r="D87" s="232" t="s">
        <v>250</v>
      </c>
      <c r="E87" s="233" t="s">
        <v>251</v>
      </c>
      <c r="F87" s="234" t="s">
        <v>252</v>
      </c>
      <c r="G87" s="235" t="s">
        <v>253</v>
      </c>
      <c r="H87" s="236">
        <v>52</v>
      </c>
      <c r="I87" s="237"/>
      <c r="J87" s="238">
        <f>ROUND(I87*H87,2)</f>
        <v>0</v>
      </c>
      <c r="K87" s="234" t="s">
        <v>254</v>
      </c>
      <c r="L87" s="69"/>
      <c r="M87" s="239" t="s">
        <v>37</v>
      </c>
      <c r="N87" s="240" t="s">
        <v>46</v>
      </c>
      <c r="O87" s="44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1" t="s">
        <v>255</v>
      </c>
      <c r="AT87" s="21" t="s">
        <v>250</v>
      </c>
      <c r="AU87" s="21" t="s">
        <v>84</v>
      </c>
      <c r="AY87" s="21" t="s">
        <v>247</v>
      </c>
      <c r="BE87" s="243">
        <f>IF(N87="základní",J87,0)</f>
        <v>0</v>
      </c>
      <c r="BF87" s="243">
        <f>IF(N87="snížená",J87,0)</f>
        <v>0</v>
      </c>
      <c r="BG87" s="243">
        <f>IF(N87="zákl. přenesená",J87,0)</f>
        <v>0</v>
      </c>
      <c r="BH87" s="243">
        <f>IF(N87="sníž. přenesená",J87,0)</f>
        <v>0</v>
      </c>
      <c r="BI87" s="243">
        <f>IF(N87="nulová",J87,0)</f>
        <v>0</v>
      </c>
      <c r="BJ87" s="21" t="s">
        <v>82</v>
      </c>
      <c r="BK87" s="243">
        <f>ROUND(I87*H87,2)</f>
        <v>0</v>
      </c>
      <c r="BL87" s="21" t="s">
        <v>255</v>
      </c>
      <c r="BM87" s="21" t="s">
        <v>256</v>
      </c>
    </row>
    <row r="88" s="1" customFormat="1">
      <c r="B88" s="43"/>
      <c r="C88" s="71"/>
      <c r="D88" s="244" t="s">
        <v>257</v>
      </c>
      <c r="E88" s="71"/>
      <c r="F88" s="245" t="s">
        <v>258</v>
      </c>
      <c r="G88" s="71"/>
      <c r="H88" s="71"/>
      <c r="I88" s="200"/>
      <c r="J88" s="71"/>
      <c r="K88" s="71"/>
      <c r="L88" s="69"/>
      <c r="M88" s="246"/>
      <c r="N88" s="44"/>
      <c r="O88" s="44"/>
      <c r="P88" s="44"/>
      <c r="Q88" s="44"/>
      <c r="R88" s="44"/>
      <c r="S88" s="44"/>
      <c r="T88" s="92"/>
      <c r="AT88" s="21" t="s">
        <v>257</v>
      </c>
      <c r="AU88" s="21" t="s">
        <v>84</v>
      </c>
    </row>
    <row r="89" s="1" customFormat="1" ht="51" customHeight="1">
      <c r="B89" s="43"/>
      <c r="C89" s="232" t="s">
        <v>84</v>
      </c>
      <c r="D89" s="232" t="s">
        <v>250</v>
      </c>
      <c r="E89" s="233" t="s">
        <v>259</v>
      </c>
      <c r="F89" s="234" t="s">
        <v>260</v>
      </c>
      <c r="G89" s="235" t="s">
        <v>261</v>
      </c>
      <c r="H89" s="236">
        <v>52</v>
      </c>
      <c r="I89" s="237"/>
      <c r="J89" s="238">
        <f>ROUND(I89*H89,2)</f>
        <v>0</v>
      </c>
      <c r="K89" s="234" t="s">
        <v>254</v>
      </c>
      <c r="L89" s="69"/>
      <c r="M89" s="239" t="s">
        <v>37</v>
      </c>
      <c r="N89" s="240" t="s">
        <v>46</v>
      </c>
      <c r="O89" s="44"/>
      <c r="P89" s="241">
        <f>O89*H89</f>
        <v>0</v>
      </c>
      <c r="Q89" s="241">
        <v>0</v>
      </c>
      <c r="R89" s="241">
        <f>Q89*H89</f>
        <v>0</v>
      </c>
      <c r="S89" s="241">
        <v>0</v>
      </c>
      <c r="T89" s="242">
        <f>S89*H89</f>
        <v>0</v>
      </c>
      <c r="AR89" s="21" t="s">
        <v>255</v>
      </c>
      <c r="AT89" s="21" t="s">
        <v>250</v>
      </c>
      <c r="AU89" s="21" t="s">
        <v>84</v>
      </c>
      <c r="AY89" s="21" t="s">
        <v>247</v>
      </c>
      <c r="BE89" s="243">
        <f>IF(N89="základní",J89,0)</f>
        <v>0</v>
      </c>
      <c r="BF89" s="243">
        <f>IF(N89="snížená",J89,0)</f>
        <v>0</v>
      </c>
      <c r="BG89" s="243">
        <f>IF(N89="zákl. přenesená",J89,0)</f>
        <v>0</v>
      </c>
      <c r="BH89" s="243">
        <f>IF(N89="sníž. přenesená",J89,0)</f>
        <v>0</v>
      </c>
      <c r="BI89" s="243">
        <f>IF(N89="nulová",J89,0)</f>
        <v>0</v>
      </c>
      <c r="BJ89" s="21" t="s">
        <v>82</v>
      </c>
      <c r="BK89" s="243">
        <f>ROUND(I89*H89,2)</f>
        <v>0</v>
      </c>
      <c r="BL89" s="21" t="s">
        <v>255</v>
      </c>
      <c r="BM89" s="21" t="s">
        <v>262</v>
      </c>
    </row>
    <row r="90" s="1" customFormat="1">
      <c r="B90" s="43"/>
      <c r="C90" s="71"/>
      <c r="D90" s="244" t="s">
        <v>257</v>
      </c>
      <c r="E90" s="71"/>
      <c r="F90" s="245" t="s">
        <v>263</v>
      </c>
      <c r="G90" s="71"/>
      <c r="H90" s="71"/>
      <c r="I90" s="200"/>
      <c r="J90" s="71"/>
      <c r="K90" s="71"/>
      <c r="L90" s="69"/>
      <c r="M90" s="247"/>
      <c r="N90" s="248"/>
      <c r="O90" s="248"/>
      <c r="P90" s="248"/>
      <c r="Q90" s="248"/>
      <c r="R90" s="248"/>
      <c r="S90" s="248"/>
      <c r="T90" s="249"/>
      <c r="AT90" s="21" t="s">
        <v>257</v>
      </c>
      <c r="AU90" s="21" t="s">
        <v>84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6IqUdlsTYyP4eNPw6KCyO1XV0aD4/LY+pAwidE0mF8KKwTqGW3NI2zjCdqHOtg4aG1JH0Pqa9qlnwTKUJbJBpw==" hashValue="sBO/qL1ypsajC8xy45mREPiFmEK0l8Bqy+GR9YIR+GJV8GoO4E91WUUkPjwADfIwFFZ3XyhdYt+uvdlKv6HTyw==" algorithmName="SHA-512" password="CC35"/>
  <autoFilter ref="C83:K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2018-04-27T08:31:41Z</dcterms:created>
  <dcterms:modified xsi:type="dcterms:W3CDTF">2018-04-27T08:32:20Z</dcterms:modified>
</cp:coreProperties>
</file>