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rientační systém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Orientační systém'!$C$120:$K$206</definedName>
    <definedName name="_xlnm.Print_Area" localSheetId="1">'01 - Orientační systém'!$C$4:$J$76,'01 - Orientační systém'!$C$82:$J$102,'01 - Orientační systém'!$C$108:$J$206</definedName>
    <definedName name="_xlnm.Print_Titles" localSheetId="1">'01 - Orientační systém'!$120:$120</definedName>
    <definedName name="_xlnm._FilterDatabase" localSheetId="2" hidden="1">'VRN - Vedlejší rozpočtové...'!$C$117:$K$122</definedName>
    <definedName name="_xlnm.Print_Area" localSheetId="2">'VRN - Vedlejší rozpočtové...'!$C$4:$J$76,'VRN - Vedlejší rozpočtové...'!$C$82:$J$99,'VRN - Vedlejší rozpočtové...'!$C$105:$J$122</definedName>
    <definedName name="_xlnm.Print_Titles" localSheetId="2">'VRN - Vedlejší rozpočtové...'!$117:$117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2" r="J37"/>
  <c r="J36"/>
  <c i="1" r="AY95"/>
  <c i="2" r="J35"/>
  <c i="1" r="AX95"/>
  <c i="2"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BK205"/>
  <c r="BK203"/>
  <c r="J203"/>
  <c r="BK201"/>
  <c r="J201"/>
  <c r="BK198"/>
  <c r="J198"/>
  <c r="BK196"/>
  <c r="J196"/>
  <c r="BK194"/>
  <c r="J194"/>
  <c r="BK192"/>
  <c r="J192"/>
  <c r="BK190"/>
  <c r="J190"/>
  <c r="BK188"/>
  <c r="J188"/>
  <c r="BK186"/>
  <c r="J186"/>
  <c r="BK184"/>
  <c r="J184"/>
  <c r="BK182"/>
  <c r="J182"/>
  <c r="BK180"/>
  <c r="J180"/>
  <c r="BK178"/>
  <c r="J178"/>
  <c r="BK176"/>
  <c r="J176"/>
  <c r="BK174"/>
  <c r="J174"/>
  <c r="J172"/>
  <c r="J170"/>
  <c r="BK167"/>
  <c r="BK165"/>
  <c r="J163"/>
  <c r="J159"/>
  <c r="BK156"/>
  <c r="J154"/>
  <c r="J152"/>
  <c r="BK150"/>
  <c r="J148"/>
  <c r="J144"/>
  <c r="J134"/>
  <c r="J132"/>
  <c r="J130"/>
  <c r="J128"/>
  <c r="BK124"/>
  <c i="3" r="BK121"/>
  <c r="J121"/>
  <c i="2" r="J146"/>
  <c r="BK142"/>
  <c r="BK140"/>
  <c r="J138"/>
  <c r="J136"/>
  <c r="BK134"/>
  <c r="BK130"/>
  <c r="BK126"/>
  <c r="J124"/>
  <c r="J205"/>
  <c r="BK172"/>
  <c r="BK170"/>
  <c r="J167"/>
  <c r="J165"/>
  <c r="BK163"/>
  <c r="BK161"/>
  <c r="J161"/>
  <c r="BK159"/>
  <c r="J156"/>
  <c r="BK154"/>
  <c r="BK152"/>
  <c r="J150"/>
  <c r="BK148"/>
  <c r="BK146"/>
  <c r="BK144"/>
  <c r="J142"/>
  <c r="J140"/>
  <c r="BK138"/>
  <c r="BK136"/>
  <c r="BK132"/>
  <c r="BK128"/>
  <c r="J126"/>
  <c i="1" r="AS94"/>
  <c i="3" r="F35"/>
  <c i="1" r="BB96"/>
  <c i="3" r="F36"/>
  <c i="1" r="BC96"/>
  <c i="3" r="F37"/>
  <c i="1" r="BD96"/>
  <c i="3" r="F34"/>
  <c i="1" r="BA96"/>
  <c i="2" l="1" r="BK123"/>
  <c r="J123"/>
  <c r="J98"/>
  <c r="P123"/>
  <c r="R123"/>
  <c r="P158"/>
  <c r="R158"/>
  <c r="T158"/>
  <c r="R169"/>
  <c r="T123"/>
  <c r="T169"/>
  <c r="BK200"/>
  <c r="J200"/>
  <c r="J101"/>
  <c r="P200"/>
  <c r="R200"/>
  <c r="T200"/>
  <c r="BK158"/>
  <c r="J158"/>
  <c r="J99"/>
  <c r="P169"/>
  <c r="BK169"/>
  <c r="J169"/>
  <c r="J100"/>
  <c r="E111"/>
  <c r="J115"/>
  <c r="F118"/>
  <c r="BE126"/>
  <c r="BE134"/>
  <c r="BE142"/>
  <c r="BE146"/>
  <c r="BE150"/>
  <c r="BE163"/>
  <c r="BE205"/>
  <c r="BE124"/>
  <c r="BE128"/>
  <c r="BE130"/>
  <c r="BE132"/>
  <c r="BE136"/>
  <c r="BE138"/>
  <c r="BE140"/>
  <c i="3" r="E85"/>
  <c r="J89"/>
  <c r="F92"/>
  <c r="BE121"/>
  <c r="BK120"/>
  <c r="J120"/>
  <c r="J98"/>
  <c i="2" r="BE144"/>
  <c r="BE148"/>
  <c r="BE152"/>
  <c r="BE154"/>
  <c r="BE156"/>
  <c r="BE159"/>
  <c r="BE161"/>
  <c r="BE165"/>
  <c r="BE167"/>
  <c r="BE170"/>
  <c r="BE172"/>
  <c r="BE174"/>
  <c r="BE176"/>
  <c r="BE178"/>
  <c r="BE180"/>
  <c r="BE182"/>
  <c r="BE184"/>
  <c r="BE186"/>
  <c r="BE188"/>
  <c r="BE190"/>
  <c r="BE192"/>
  <c r="BE194"/>
  <c r="BE196"/>
  <c r="BE198"/>
  <c r="BE201"/>
  <c r="BE203"/>
  <c r="F34"/>
  <c i="1" r="BA95"/>
  <c r="BA94"/>
  <c r="AW94"/>
  <c r="AK30"/>
  <c i="2" r="F35"/>
  <c i="1" r="BB95"/>
  <c r="BB94"/>
  <c r="W31"/>
  <c i="2" r="F36"/>
  <c i="1" r="BC95"/>
  <c r="BC94"/>
  <c r="W32"/>
  <c i="2" r="J34"/>
  <c i="1" r="AW95"/>
  <c i="3" r="J34"/>
  <c i="1" r="AW96"/>
  <c i="3" r="F33"/>
  <c i="1" r="AZ96"/>
  <c i="2" r="F37"/>
  <c i="1" r="BD95"/>
  <c r="BD94"/>
  <c r="W33"/>
  <c i="2" l="1" r="T122"/>
  <c r="T121"/>
  <c r="R122"/>
  <c r="R121"/>
  <c r="P122"/>
  <c r="P121"/>
  <c i="1" r="AU95"/>
  <c i="2" r="BK122"/>
  <c r="J122"/>
  <c r="J97"/>
  <c i="3" r="BK119"/>
  <c r="J119"/>
  <c r="J97"/>
  <c r="J33"/>
  <c i="1" r="AV96"/>
  <c r="AT96"/>
  <c r="W30"/>
  <c i="2" r="J33"/>
  <c i="1" r="AV95"/>
  <c r="AT95"/>
  <c r="AU94"/>
  <c r="AY94"/>
  <c i="2" r="F33"/>
  <c i="1" r="AZ95"/>
  <c r="AZ94"/>
  <c r="W29"/>
  <c r="AX94"/>
  <c i="2" l="1" r="BK121"/>
  <c r="J121"/>
  <c r="J96"/>
  <c i="3" r="BK118"/>
  <c r="J118"/>
  <c r="J96"/>
  <c i="1" r="AV94"/>
  <c r="AK29"/>
  <c i="2" l="1" r="J30"/>
  <c i="1" r="AG95"/>
  <c r="AN95"/>
  <c i="3" r="J30"/>
  <c i="1" r="AG96"/>
  <c r="AN96"/>
  <c r="AT94"/>
  <c i="2" l="1" r="J39"/>
  <c i="3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<sst xmlns="http://schemas.openxmlformats.org/spreadsheetml/2006/main">
  <si>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</si>
  <si>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</si>
  <si>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</si>
  <si>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</si>
  <si>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</si>
  <si>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{4a0bbc04-2e6d-4811-80be-e8383c1e8e4e}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</si>
  <si>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</si>
  <si>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</si>
  <si>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</si>
  <si>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</si>
  <si>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</si>
  <si>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</si>
  <si>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</si>
  <si>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</si>
  <si>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</si>
  <si>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</si>
  <si>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</si>
  <si>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tabulí staničních orientačních systémů v obvodu OŘ Ústí nad Labem</t>
  </si>
  <si>
    <t>KSO:</t>
  </si>
  <si>
    <t>CC-CZ:</t>
  </si>
  <si>
    <t>Místo:</t>
  </si>
  <si>
    <t xml:space="preserve"> </t>
  </si>
  <si>
    <t>Datum:</t>
  </si>
  <si>
    <t>11. 2. 2021</t>
  </si>
  <si>
    <t>Zadavatel:</t>
  </si>
  <si>
    <t>IČ:</t>
  </si>
  <si>
    <t>70994234</t>
  </si>
  <si>
    <t>Správa železnic,s.o.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</si>
  <si>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</si>
  <si>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</si>
  <si>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</si>
  <si>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</si>
  <si>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</si>
  <si>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</si>
  <si>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</si>
  <si>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</si>
  <si>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</si>
  <si>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</si>
  <si>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</si>
  <si>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</si>
  <si>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</si>
  <si>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</si>
  <si>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</si>
  <si>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</si>
  <si>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</si>
  <si>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</si>
  <si>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</si>
  <si>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</si>
  <si>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</si>
  <si>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</si>
  <si>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</si>
  <si>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</si>
  <si>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</si>
  <si>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</si>
  <si>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</si>
  <si>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</si>
  <si>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</si>
  <si>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</si>
  <si>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</si>
  <si>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</si>
  <si>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</si>
  <si>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</si>
  <si>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</si>
  <si>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</si>
  <si>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</si>
  <si>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</si>
  <si>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</si>
  <si>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</si>
  <si>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</si>
  <si>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</si>
  <si>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</si>
  <si>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</si>
  <si>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</si>
  <si>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</si>
  <si>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</si>
  <si>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</si>
  <si>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</si>
  <si>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</si>
  <si>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</si>
  <si>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</si>
  <si>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</si>
  <si>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</si>
  <si>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Orientační systém</t>
  </si>
  <si>
    <t>STA</t>
  </si>
  <si>
    <t>1</t>
  </si>
  <si>
    <t>{8cfd1d4a-163e-4643-94c2-a1f362a344a4}</t>
  </si>
  <si>
    <t>2</t>
  </si>
  <si>
    <t>VRN</t>
  </si>
  <si>
    <t>Vedlejší rozpočtové náklady</t>
  </si>
  <si>
    <t>{72c13bc5-c9e5-43b2-86e9-9ca56775d207}</t>
  </si>
  <si>
    <t>KRYCÍ LIST SOUPISU PRACÍ</t>
  </si>
  <si>
    <t>Objekt:</t>
  </si>
  <si>
    <t>01 - Orientační systém</t>
  </si>
  <si>
    <t>REKAPITULACE ČLENĚNÍ SOUPISU PRACÍ</t>
  </si>
  <si>
    <t>Kód dílu - Popis</t>
  </si>
  <si>
    <t>Cena celkem [CZK]</t>
  </si>
  <si>
    <t>Náklady ze soupisu prací</t>
  </si>
  <si>
    <t>-1</t>
  </si>
  <si>
    <t>HSV - DODÁVKA A MONTÁŽ ORIENTAČNÍHO SYSTÉMU DLE TNŽ 73 6390, PŘEDPISU SŽ SM118 A GRAFICKÉHO MANUÁLU SŽ</t>
  </si>
  <si>
    <t xml:space="preserve">    D1 - DODÁVKA PRVKŮ ORIENTAČNÍHO SYSTÉMU</t>
  </si>
  <si>
    <t xml:space="preserve">    D2 - DODÁVKA ÚCHYTNÝCH A POMOCNÝCH PRVKŮ</t>
  </si>
  <si>
    <t xml:space="preserve">    D3 - MONTÁŽ PRVKŮ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</si>
  <si>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</si>
  <si>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</si>
  <si>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</si>
  <si>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</si>
  <si>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</si>
  <si>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</si>
  <si>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</si>
  <si>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</si>
  <si>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</si>
  <si>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</si>
  <si>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</si>
  <si>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</si>
  <si>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</si>
  <si>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</si>
  <si>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</si>
  <si>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DODÁVKA A MONTÁŽ ORIENTAČNÍHO SYSTÉMU DLE TNŽ 73 6390, PŘEDPISU SŽ SM118 A GRAFICKÉHO MANUÁLU SŽ</t>
  </si>
  <si>
    <t>ROZPOCET</t>
  </si>
  <si>
    <t>D1</t>
  </si>
  <si>
    <t>DODÁVKA PRVKŮ ORIENTAČNÍHO SYSTÉMU</t>
  </si>
  <si>
    <t>K</t>
  </si>
  <si>
    <t>001R</t>
  </si>
  <si>
    <t>Prosvětlená tabule pro venkovní prostředí s plochou do 0,5 m2</t>
  </si>
  <si>
    <t>m2</t>
  </si>
  <si>
    <t>4</t>
  </si>
  <si>
    <t>213959849</t>
  </si>
  <si>
    <t>PP</t>
  </si>
  <si>
    <t>002R</t>
  </si>
  <si>
    <t>Prosvětlená tabule pro venkovní prostředí s plochou od 0,5 do 1,5 m2</t>
  </si>
  <si>
    <t>1086463352</t>
  </si>
  <si>
    <t>3</t>
  </si>
  <si>
    <t>003R</t>
  </si>
  <si>
    <t>Prosvětlená tabule pro venkovní prostředí s plochou od 1,5 do 3 m2</t>
  </si>
  <si>
    <t>-835357753</t>
  </si>
  <si>
    <t>004R</t>
  </si>
  <si>
    <t>Neprosvětlená tabule pro venkovní prostředí s plochou do 0,5 m2</t>
  </si>
  <si>
    <t>2029473662</t>
  </si>
  <si>
    <t>5</t>
  </si>
  <si>
    <t>005R</t>
  </si>
  <si>
    <t>Neprosvětlená tabule pro venkovní prostředí s plochou od 0,5 m2 do 1,5 m2</t>
  </si>
  <si>
    <t>1450479658</t>
  </si>
  <si>
    <t>6</t>
  </si>
  <si>
    <t>006R</t>
  </si>
  <si>
    <t>Neprosvětlená tabule pro venkovní prostředí s plochou od 1,5 m2 do 3 m2</t>
  </si>
  <si>
    <t>2016290615</t>
  </si>
  <si>
    <t>7</t>
  </si>
  <si>
    <t>007R</t>
  </si>
  <si>
    <t>Neprosvětlená tabule pro vnitřní prostředí s plochou do 0,5 m2 - plastová s fólií</t>
  </si>
  <si>
    <t>-1627336462</t>
  </si>
  <si>
    <t>8</t>
  </si>
  <si>
    <t>008R</t>
  </si>
  <si>
    <t>Neprosvětlená tabule pro vnitřní prostředí s plochou od 0,5 m2 do 1,5 m2 - plastová s fólií</t>
  </si>
  <si>
    <t>1562998950</t>
  </si>
  <si>
    <t>9</t>
  </si>
  <si>
    <t>009R</t>
  </si>
  <si>
    <t>Neprosvětlená tabule pro vnitřní prostředí s plochou od 1,5 m2 do 3 m2 - plastová s fólií</t>
  </si>
  <si>
    <t>687366109</t>
  </si>
  <si>
    <t>10</t>
  </si>
  <si>
    <t>010R</t>
  </si>
  <si>
    <t>Neprosvětlená tabule pro vnitřní prostředí s plochou do 0,5 m2 - polepová fólie</t>
  </si>
  <si>
    <t>-1656789075</t>
  </si>
  <si>
    <t>11</t>
  </si>
  <si>
    <t>011R</t>
  </si>
  <si>
    <t>Neprosvětlená tabule pro vnitřní prostředí s plochou od 0,5 m2 do 1,5 m2 - polepová fólie</t>
  </si>
  <si>
    <t>1669194269</t>
  </si>
  <si>
    <t>12</t>
  </si>
  <si>
    <t>012R</t>
  </si>
  <si>
    <t>Neprosvětlená tabule pro vnitřní prostředí s plochou od 1,5 m2 do 3 m2 - polepová fólie</t>
  </si>
  <si>
    <t>-1077937465</t>
  </si>
  <si>
    <t>13</t>
  </si>
  <si>
    <t>013R</t>
  </si>
  <si>
    <t>Neprosvětlená tabule piktogramová pro vnitřní prostředí - plastová s fólií</t>
  </si>
  <si>
    <t>KUS</t>
  </si>
  <si>
    <t>1961703367</t>
  </si>
  <si>
    <t>14</t>
  </si>
  <si>
    <t>014R</t>
  </si>
  <si>
    <t>Neprosvětlená cedule piktogramová pro vnitřní prostředí - polepová fólie</t>
  </si>
  <si>
    <t>-948829465</t>
  </si>
  <si>
    <t>015R</t>
  </si>
  <si>
    <t>Prostorový rozcestník pro vnitřní prostředí - plastový s fólií</t>
  </si>
  <si>
    <t>-376719509</t>
  </si>
  <si>
    <t>16</t>
  </si>
  <si>
    <t>016R</t>
  </si>
  <si>
    <t>Prostorový rozcestník pro vnitřní prostředí - polepová fólie</t>
  </si>
  <si>
    <t>-2113256503</t>
  </si>
  <si>
    <t>17</t>
  </si>
  <si>
    <t>017R</t>
  </si>
  <si>
    <t>Hmatný štítek s Braillovým a prismatickým písmem</t>
  </si>
  <si>
    <t>-660054587</t>
  </si>
  <si>
    <t>D2</t>
  </si>
  <si>
    <t>DODÁVKA ÚCHYTNÝCH A POMOCNÝCH PRVKŮ</t>
  </si>
  <si>
    <t>18</t>
  </si>
  <si>
    <t>020R</t>
  </si>
  <si>
    <t>Kovový závěs pro uchycení cedule délky do 0,5 m</t>
  </si>
  <si>
    <t>56602852</t>
  </si>
  <si>
    <t>19</t>
  </si>
  <si>
    <t>021R</t>
  </si>
  <si>
    <t xml:space="preserve">Kovový závěs pro uchycení cedule délky od 0,5 m  do 1 m</t>
  </si>
  <si>
    <t>757384954</t>
  </si>
  <si>
    <t>20</t>
  </si>
  <si>
    <t>022R</t>
  </si>
  <si>
    <t>Objímka kompletní</t>
  </si>
  <si>
    <t>-518782885</t>
  </si>
  <si>
    <t>023R</t>
  </si>
  <si>
    <t>Tyč ke kotvení Pz průměr 60,3 mm, tl. 2,9 mm, bezešvá hladká</t>
  </si>
  <si>
    <t>m</t>
  </si>
  <si>
    <t>-730429316</t>
  </si>
  <si>
    <t>22</t>
  </si>
  <si>
    <t>024R</t>
  </si>
  <si>
    <t>Světelná trubice do prosvětlených cedulí</t>
  </si>
  <si>
    <t>-166004675</t>
  </si>
  <si>
    <t>D3</t>
  </si>
  <si>
    <t>MONTÁŽ PRVKŮ</t>
  </si>
  <si>
    <t>23</t>
  </si>
  <si>
    <t>031R</t>
  </si>
  <si>
    <t>Montáž tabule pro venkovní prostředí s plochou do 0,5 m2 na stěnu, kovový závěs, tyč</t>
  </si>
  <si>
    <t>-1935954848</t>
  </si>
  <si>
    <t>24</t>
  </si>
  <si>
    <t>032R</t>
  </si>
  <si>
    <t>Montáž tabule pro venkovní prostředí s plochou od 0,5 m2 do 1,5 m2 na stěnu, kovový závěs, tyč</t>
  </si>
  <si>
    <t>-272313408</t>
  </si>
  <si>
    <t>25</t>
  </si>
  <si>
    <t>033R</t>
  </si>
  <si>
    <t>Montáž tabule pro venkovní prostředí s plochou od 1,5 m2 do 3 m2 na stěnu, kovový závěs, tyč</t>
  </si>
  <si>
    <t>-664643518</t>
  </si>
  <si>
    <t>26</t>
  </si>
  <si>
    <t>034R</t>
  </si>
  <si>
    <t>Montáž tabule pro vnitřní prostředí s plochou do 0,5 m2 - plastová s fólií na stěnu, závěs, tyč</t>
  </si>
  <si>
    <t>287430665</t>
  </si>
  <si>
    <t>27</t>
  </si>
  <si>
    <t>035R</t>
  </si>
  <si>
    <t>Montáž tabule pro vnitřní prostředí s plochou od 0,5 m2 do 1,5 m2 - plastová s fólií na stěnu, závěs, tyč</t>
  </si>
  <si>
    <t>-1607826120</t>
  </si>
  <si>
    <t>28</t>
  </si>
  <si>
    <t>036R</t>
  </si>
  <si>
    <t>Montáž tabule pro vnitřní prostředí s plochou od 1,5 m2 do 3 m2 - plastová s fólií na stěnu, závěs, tyč</t>
  </si>
  <si>
    <t>274765958</t>
  </si>
  <si>
    <t>29</t>
  </si>
  <si>
    <t>037R</t>
  </si>
  <si>
    <t>Montáž tabule pro vnitřní prostředí s plochou do 0,5 m2 - polepová fólie</t>
  </si>
  <si>
    <t>-1050427946</t>
  </si>
  <si>
    <t>30</t>
  </si>
  <si>
    <t>038R</t>
  </si>
  <si>
    <t>Montáž tabule pro vnitřní prostředí s plochou od 0,5 m2 do 1,5 m2 - polepová fólie</t>
  </si>
  <si>
    <t>-1843177759</t>
  </si>
  <si>
    <t>31</t>
  </si>
  <si>
    <t>039R</t>
  </si>
  <si>
    <t>Montáž tabule pro vnitřní prostředí s plochou od 1,5 m2 do 3 m2 - polepová fólie</t>
  </si>
  <si>
    <t>162121503</t>
  </si>
  <si>
    <t>32</t>
  </si>
  <si>
    <t>040R</t>
  </si>
  <si>
    <t>Montáž prostorového rozcestníku pro vnitřní prostředí - plastový s fólií</t>
  </si>
  <si>
    <t>939617355</t>
  </si>
  <si>
    <t>33</t>
  </si>
  <si>
    <t>041R</t>
  </si>
  <si>
    <t>Montáž prostorového rozcestníku pro vnitřní prostředí - polepová fólie</t>
  </si>
  <si>
    <t>-2057439785</t>
  </si>
  <si>
    <t>34</t>
  </si>
  <si>
    <t>042R</t>
  </si>
  <si>
    <t>Montáž kovového závěsu pro uchycení cedule</t>
  </si>
  <si>
    <t>2087288075</t>
  </si>
  <si>
    <t>35</t>
  </si>
  <si>
    <t>043R</t>
  </si>
  <si>
    <t>Montáž tyče Pz pro uchycení cedule</t>
  </si>
  <si>
    <t>-1599302886</t>
  </si>
  <si>
    <t>36</t>
  </si>
  <si>
    <t>044R</t>
  </si>
  <si>
    <t>Montáž hmatného štítku s Braillovým a prismatickým písmem</t>
  </si>
  <si>
    <t>904112579</t>
  </si>
  <si>
    <t>37</t>
  </si>
  <si>
    <t>045R</t>
  </si>
  <si>
    <t>Montáž světelné trubice do prosvětlených cedulí</t>
  </si>
  <si>
    <t>509374096</t>
  </si>
  <si>
    <t>HZS</t>
  </si>
  <si>
    <t>Hodinové zúčtovací sazby</t>
  </si>
  <si>
    <t>38</t>
  </si>
  <si>
    <t>046R</t>
  </si>
  <si>
    <t>Hodinová zúčtovací sazba zámečník - montáže a demontáže</t>
  </si>
  <si>
    <t>hod</t>
  </si>
  <si>
    <t>512</t>
  </si>
  <si>
    <t>-1520544572</t>
  </si>
  <si>
    <t>39</t>
  </si>
  <si>
    <t>047R</t>
  </si>
  <si>
    <t>Hodinová zúčtovací sazba - mobilní plošina</t>
  </si>
  <si>
    <t>-1390662140</t>
  </si>
  <si>
    <t>40</t>
  </si>
  <si>
    <t>048R</t>
  </si>
  <si>
    <t>Hodinová zúčtovací sazba - návrh orientačního systému</t>
  </si>
  <si>
    <t>1777770934</t>
  </si>
  <si>
    <t>VRN - Vedlejší rozpočtové náklady</t>
  </si>
  <si>
    <t xml:space="preserve">    VRN8 - Přesun kapacit</t>
  </si>
  <si>
    <t>VRN8</t>
  </si>
  <si>
    <t>Přesun kapacit</t>
  </si>
  <si>
    <t>081103000</t>
  </si>
  <si>
    <t>Dopravné</t>
  </si>
  <si>
    <t>km</t>
  </si>
  <si>
    <t>1024</t>
  </si>
  <si>
    <t>1381414111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</si>
</sst>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2021002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Dodávka tabulí staničních orientačních systémů v obvodu OŘ Ústí nad Labem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11. 2. 2021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železnic,s.o.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Orientační systém'!J30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'01 - Orientační systém'!P121</f>
        <v>0</v>
      </c>
      <c r="AV95" s="125">
        <f>'01 - Orientační systém'!J33</f>
        <v>0</v>
      </c>
      <c r="AW95" s="125">
        <f>'01 - Orientační systém'!J34</f>
        <v>0</v>
      </c>
      <c r="AX95" s="125">
        <f>'01 - Orientační systém'!J35</f>
        <v>0</v>
      </c>
      <c r="AY95" s="125">
        <f>'01 - Orientační systém'!J36</f>
        <v>0</v>
      </c>
      <c r="AZ95" s="125">
        <f>'01 - Orientační systém'!F33</f>
        <v>0</v>
      </c>
      <c r="BA95" s="125">
        <f>'01 - Orientační systém'!F34</f>
        <v>0</v>
      </c>
      <c r="BB95" s="125">
        <f>'01 - Orientační systém'!F35</f>
        <v>0</v>
      </c>
      <c r="BC95" s="125">
        <f>'01 - Orientační systém'!F36</f>
        <v>0</v>
      </c>
      <c r="BD95" s="127">
        <f>'01 - Orientační systém'!F37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'VRN - Vedlejší rozpočtové...'!J30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'VRN - Vedlejší rozpočtové...'!P118</f>
        <v>0</v>
      </c>
      <c r="AV96" s="130">
        <f>'VRN - Vedlejší rozpočtové...'!J33</f>
        <v>0</v>
      </c>
      <c r="AW96" s="130">
        <f>'VRN - Vedlejší rozpočtové...'!J34</f>
        <v>0</v>
      </c>
      <c r="AX96" s="130">
        <f>'VRN - Vedlejší rozpočtové...'!J35</f>
        <v>0</v>
      </c>
      <c r="AY96" s="130">
        <f>'VRN - Vedlejší rozpočtové...'!J36</f>
        <v>0</v>
      </c>
      <c r="AZ96" s="130">
        <f>'VRN - Vedlejší rozpočtové...'!F33</f>
        <v>0</v>
      </c>
      <c r="BA96" s="130">
        <f>'VRN - Vedlejší rozpočtové...'!F34</f>
        <v>0</v>
      </c>
      <c r="BB96" s="130">
        <f>'VRN - Vedlejší rozpočtové...'!F35</f>
        <v>0</v>
      </c>
      <c r="BC96" s="130">
        <f>'VRN - Vedlejší rozpočtové...'!F36</f>
        <v>0</v>
      </c>
      <c r="BD96" s="132">
        <f>'VRN - Vedlejší rozpočtové...'!F37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hNAD8ZdKSSoB3YXfcjZfcv/FrpELm+xKZaw3wZYsI7LvZ86f4enwRGzIvwN+ua41DOaCmRv/ZRLavbYj5McO9A==" hashValue="VZX98Z8Uz6PAhx0E+C8SKh5eo1cfACRBvoU7+9HAVNnMwcNgSjVoJB/dLrgGw6Z3Wb66qWrxJWM4JhHDDbD0t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Orientační systém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Dodávka tabulí staničních orientačních systémů v obvodu OŘ Ústí nad Labem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11. 2. 2021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28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28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ROUND((SUM(BE121:BE206)),  2)</f>
        <v>0</v>
      </c>
      <c r="G33" s="35"/>
      <c r="H33" s="35"/>
      <c r="I33" s="152">
        <v>0.20999999999999999</v>
      </c>
      <c r="J33" s="151">
        <f>ROUND(((SUM(BE121:BE206))*I33),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ROUND((SUM(BF121:BF206)),  2)</f>
        <v>0</v>
      </c>
      <c r="G34" s="35"/>
      <c r="H34" s="35"/>
      <c r="I34" s="152">
        <v>0.14999999999999999</v>
      </c>
      <c r="J34" s="151">
        <f>ROUND(((SUM(BF121:BF206))*I34),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ROUND((SUM(BG121:BG206)),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ROUND((SUM(BH121:BH206)),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ROUND((SUM(BI121:BI206)),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Dodávka tabulí staničních orientačních systémů v obvodu OŘ Ústí nad Labem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Orientační systém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11. 2. 2021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železnic,s.o.</v>
      </c>
      <c r="G91" s="37"/>
      <c r="H91" s="37"/>
      <c r="I91" s="29" t="s">
        <v>31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J158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J169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102</v>
      </c>
      <c r="E101" s="179"/>
      <c r="F101" s="179"/>
      <c r="G101" s="179"/>
      <c r="H101" s="179"/>
      <c r="I101" s="179"/>
      <c r="J101" s="180">
        <f>J200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71" t="str">
        <f>E7</f>
        <v>Dodávka tabulí staničních orientačních systémů v obvodu OŘ Ústí nad Labem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01 - Orientační systém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11. 2. 2021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>Správa železnic,s.o.</v>
      </c>
      <c r="G117" s="37"/>
      <c r="H117" s="37"/>
      <c r="I117" s="29" t="s">
        <v>31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29</v>
      </c>
      <c r="D118" s="37"/>
      <c r="E118" s="37"/>
      <c r="F118" s="24" t="str">
        <f>IF(E18="","",E18)</f>
        <v>Vyplň údaj</v>
      </c>
      <c r="G118" s="37"/>
      <c r="H118" s="37"/>
      <c r="I118" s="29" t="s">
        <v>33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104</v>
      </c>
      <c r="D120" s="191" t="s">
        <v>61</v>
      </c>
      <c r="E120" s="191" t="s">
        <v>57</v>
      </c>
      <c r="F120" s="191" t="s">
        <v>58</v>
      </c>
      <c r="G120" s="191" t="s">
        <v>105</v>
      </c>
      <c r="H120" s="191" t="s">
        <v>106</v>
      </c>
      <c r="I120" s="191" t="s">
        <v>107</v>
      </c>
      <c r="J120" s="192" t="s">
        <v>95</v>
      </c>
      <c r="K120" s="193" t="s">
        <v>108</v>
      </c>
      <c r="L120" s="194"/>
      <c r="M120" s="97" t="s">
        <v>1</v>
      </c>
      <c r="N120" s="98" t="s">
        <v>40</v>
      </c>
      <c r="O120" s="98" t="s">
        <v>109</v>
      </c>
      <c r="P120" s="98" t="s">
        <v>110</v>
      </c>
      <c r="Q120" s="98" t="s">
        <v>111</v>
      </c>
      <c r="R120" s="98" t="s">
        <v>112</v>
      </c>
      <c r="S120" s="98" t="s">
        <v>113</v>
      </c>
      <c r="T120" s="99" t="s">
        <v>114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115</v>
      </c>
      <c r="D121" s="37"/>
      <c r="E121" s="37"/>
      <c r="F121" s="37"/>
      <c r="G121" s="37"/>
      <c r="H121" s="37"/>
      <c r="I121" s="37"/>
      <c r="J121" s="195">
        <f>BK121</f>
        <v>0</v>
      </c>
      <c r="K121" s="37"/>
      <c r="L121" s="41"/>
      <c r="M121" s="100"/>
      <c r="N121" s="196"/>
      <c r="O121" s="101"/>
      <c r="P121" s="197">
        <f>P122+P200</f>
        <v>0</v>
      </c>
      <c r="Q121" s="101"/>
      <c r="R121" s="197">
        <f>R122+R200</f>
        <v>0</v>
      </c>
      <c r="S121" s="101"/>
      <c r="T121" s="198">
        <f>T122+T200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97</v>
      </c>
      <c r="BK121" s="199">
        <f>BK122+BK200</f>
        <v>0</v>
      </c>
    </row>
    <row r="122" s="12" customFormat="1" ht="25.92" customHeight="1">
      <c r="A122" s="12"/>
      <c r="B122" s="200"/>
      <c r="C122" s="201"/>
      <c r="D122" s="202" t="s">
        <v>75</v>
      </c>
      <c r="E122" s="203" t="s">
        <v>116</v>
      </c>
      <c r="F122" s="203" t="s">
        <v>117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P123+P158+P169</f>
        <v>0</v>
      </c>
      <c r="Q122" s="208"/>
      <c r="R122" s="209">
        <f>R123+R158+R169</f>
        <v>0</v>
      </c>
      <c r="S122" s="208"/>
      <c r="T122" s="210">
        <f>T123+T158+T169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84</v>
      </c>
      <c r="AT122" s="212" t="s">
        <v>75</v>
      </c>
      <c r="AU122" s="212" t="s">
        <v>76</v>
      </c>
      <c r="AY122" s="211" t="s">
        <v>118</v>
      </c>
      <c r="BK122" s="213">
        <f>BK123+BK158+BK169</f>
        <v>0</v>
      </c>
    </row>
    <row r="123" s="12" customFormat="1" ht="22.8" customHeight="1">
      <c r="A123" s="12"/>
      <c r="B123" s="200"/>
      <c r="C123" s="201"/>
      <c r="D123" s="202" t="s">
        <v>75</v>
      </c>
      <c r="E123" s="214" t="s">
        <v>119</v>
      </c>
      <c r="F123" s="214" t="s">
        <v>120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SUM(P124:P157)</f>
        <v>0</v>
      </c>
      <c r="Q123" s="208"/>
      <c r="R123" s="209">
        <f>SUM(R124:R157)</f>
        <v>0</v>
      </c>
      <c r="S123" s="208"/>
      <c r="T123" s="210">
        <f>SUM(T124:T157)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84</v>
      </c>
      <c r="AT123" s="212" t="s">
        <v>75</v>
      </c>
      <c r="AU123" s="212" t="s">
        <v>84</v>
      </c>
      <c r="AY123" s="211" t="s">
        <v>118</v>
      </c>
      <c r="BK123" s="213">
        <f>SUM(BK124:BK157)</f>
        <v>0</v>
      </c>
    </row>
    <row r="124" s="2" customFormat="1" ht="21.75" customHeight="1">
      <c r="A124" s="35"/>
      <c r="B124" s="36"/>
      <c r="C124" s="216" t="s">
        <v>84</v>
      </c>
      <c r="D124" s="216" t="s">
        <v>121</v>
      </c>
      <c r="E124" s="217" t="s">
        <v>122</v>
      </c>
      <c r="F124" s="218" t="s">
        <v>123</v>
      </c>
      <c r="G124" s="219" t="s">
        <v>124</v>
      </c>
      <c r="H124" s="220">
        <v>20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125</v>
      </c>
      <c r="AT124" s="228" t="s">
        <v>121</v>
      </c>
      <c r="AU124" s="228" t="s">
        <v>86</v>
      </c>
      <c r="AY124" s="14" t="s">
        <v>118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84</v>
      </c>
      <c r="BK124" s="229">
        <f>ROUND(I124*H124,2)</f>
        <v>0</v>
      </c>
      <c r="BL124" s="14" t="s">
        <v>125</v>
      </c>
      <c r="BM124" s="228" t="s">
        <v>126</v>
      </c>
    </row>
    <row r="125" s="2" customFormat="1">
      <c r="A125" s="35"/>
      <c r="B125" s="36"/>
      <c r="C125" s="37"/>
      <c r="D125" s="230" t="s">
        <v>127</v>
      </c>
      <c r="E125" s="37"/>
      <c r="F125" s="231" t="s">
        <v>123</v>
      </c>
      <c r="G125" s="37"/>
      <c r="H125" s="37"/>
      <c r="I125" s="232"/>
      <c r="J125" s="37"/>
      <c r="K125" s="37"/>
      <c r="L125" s="41"/>
      <c r="M125" s="233"/>
      <c r="N125" s="234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127</v>
      </c>
      <c r="AU125" s="14" t="s">
        <v>86</v>
      </c>
    </row>
    <row r="126" s="2" customFormat="1" ht="21.75" customHeight="1">
      <c r="A126" s="35"/>
      <c r="B126" s="36"/>
      <c r="C126" s="216" t="s">
        <v>86</v>
      </c>
      <c r="D126" s="216" t="s">
        <v>121</v>
      </c>
      <c r="E126" s="217" t="s">
        <v>128</v>
      </c>
      <c r="F126" s="218" t="s">
        <v>129</v>
      </c>
      <c r="G126" s="219" t="s">
        <v>124</v>
      </c>
      <c r="H126" s="220">
        <v>40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125</v>
      </c>
      <c r="AT126" s="228" t="s">
        <v>121</v>
      </c>
      <c r="AU126" s="228" t="s">
        <v>86</v>
      </c>
      <c r="AY126" s="14" t="s">
        <v>118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125</v>
      </c>
      <c r="BM126" s="228" t="s">
        <v>130</v>
      </c>
    </row>
    <row r="127" s="2" customFormat="1">
      <c r="A127" s="35"/>
      <c r="B127" s="36"/>
      <c r="C127" s="37"/>
      <c r="D127" s="230" t="s">
        <v>127</v>
      </c>
      <c r="E127" s="37"/>
      <c r="F127" s="231" t="s">
        <v>129</v>
      </c>
      <c r="G127" s="37"/>
      <c r="H127" s="37"/>
      <c r="I127" s="232"/>
      <c r="J127" s="37"/>
      <c r="K127" s="37"/>
      <c r="L127" s="41"/>
      <c r="M127" s="233"/>
      <c r="N127" s="23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127</v>
      </c>
      <c r="AU127" s="14" t="s">
        <v>86</v>
      </c>
    </row>
    <row r="128" s="2" customFormat="1" ht="21.75" customHeight="1">
      <c r="A128" s="35"/>
      <c r="B128" s="36"/>
      <c r="C128" s="216" t="s">
        <v>131</v>
      </c>
      <c r="D128" s="216" t="s">
        <v>121</v>
      </c>
      <c r="E128" s="217" t="s">
        <v>132</v>
      </c>
      <c r="F128" s="218" t="s">
        <v>133</v>
      </c>
      <c r="G128" s="219" t="s">
        <v>124</v>
      </c>
      <c r="H128" s="220">
        <v>50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125</v>
      </c>
      <c r="AT128" s="228" t="s">
        <v>121</v>
      </c>
      <c r="AU128" s="228" t="s">
        <v>86</v>
      </c>
      <c r="AY128" s="14" t="s">
        <v>118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125</v>
      </c>
      <c r="BM128" s="228" t="s">
        <v>134</v>
      </c>
    </row>
    <row r="129" s="2" customFormat="1">
      <c r="A129" s="35"/>
      <c r="B129" s="36"/>
      <c r="C129" s="37"/>
      <c r="D129" s="230" t="s">
        <v>127</v>
      </c>
      <c r="E129" s="37"/>
      <c r="F129" s="231" t="s">
        <v>133</v>
      </c>
      <c r="G129" s="37"/>
      <c r="H129" s="37"/>
      <c r="I129" s="232"/>
      <c r="J129" s="37"/>
      <c r="K129" s="37"/>
      <c r="L129" s="41"/>
      <c r="M129" s="233"/>
      <c r="N129" s="23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127</v>
      </c>
      <c r="AU129" s="14" t="s">
        <v>86</v>
      </c>
    </row>
    <row r="130" s="2" customFormat="1" ht="21.75" customHeight="1">
      <c r="A130" s="35"/>
      <c r="B130" s="36"/>
      <c r="C130" s="216" t="s">
        <v>125</v>
      </c>
      <c r="D130" s="216" t="s">
        <v>121</v>
      </c>
      <c r="E130" s="217" t="s">
        <v>135</v>
      </c>
      <c r="F130" s="218" t="s">
        <v>136</v>
      </c>
      <c r="G130" s="219" t="s">
        <v>124</v>
      </c>
      <c r="H130" s="220">
        <v>20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125</v>
      </c>
      <c r="AT130" s="228" t="s">
        <v>121</v>
      </c>
      <c r="AU130" s="228" t="s">
        <v>86</v>
      </c>
      <c r="AY130" s="14" t="s">
        <v>118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125</v>
      </c>
      <c r="BM130" s="228" t="s">
        <v>137</v>
      </c>
    </row>
    <row r="131" s="2" customFormat="1">
      <c r="A131" s="35"/>
      <c r="B131" s="36"/>
      <c r="C131" s="37"/>
      <c r="D131" s="230" t="s">
        <v>127</v>
      </c>
      <c r="E131" s="37"/>
      <c r="F131" s="231" t="s">
        <v>136</v>
      </c>
      <c r="G131" s="37"/>
      <c r="H131" s="37"/>
      <c r="I131" s="232"/>
      <c r="J131" s="37"/>
      <c r="K131" s="37"/>
      <c r="L131" s="41"/>
      <c r="M131" s="233"/>
      <c r="N131" s="23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127</v>
      </c>
      <c r="AU131" s="14" t="s">
        <v>86</v>
      </c>
    </row>
    <row r="132" s="2" customFormat="1" ht="21.75" customHeight="1">
      <c r="A132" s="35"/>
      <c r="B132" s="36"/>
      <c r="C132" s="216" t="s">
        <v>138</v>
      </c>
      <c r="D132" s="216" t="s">
        <v>121</v>
      </c>
      <c r="E132" s="217" t="s">
        <v>139</v>
      </c>
      <c r="F132" s="218" t="s">
        <v>140</v>
      </c>
      <c r="G132" s="219" t="s">
        <v>124</v>
      </c>
      <c r="H132" s="220">
        <v>40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125</v>
      </c>
      <c r="AT132" s="228" t="s">
        <v>121</v>
      </c>
      <c r="AU132" s="228" t="s">
        <v>86</v>
      </c>
      <c r="AY132" s="14" t="s">
        <v>118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125</v>
      </c>
      <c r="BM132" s="228" t="s">
        <v>141</v>
      </c>
    </row>
    <row r="133" s="2" customFormat="1">
      <c r="A133" s="35"/>
      <c r="B133" s="36"/>
      <c r="C133" s="37"/>
      <c r="D133" s="230" t="s">
        <v>127</v>
      </c>
      <c r="E133" s="37"/>
      <c r="F133" s="231" t="s">
        <v>140</v>
      </c>
      <c r="G133" s="37"/>
      <c r="H133" s="37"/>
      <c r="I133" s="232"/>
      <c r="J133" s="37"/>
      <c r="K133" s="37"/>
      <c r="L133" s="41"/>
      <c r="M133" s="233"/>
      <c r="N133" s="23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127</v>
      </c>
      <c r="AU133" s="14" t="s">
        <v>86</v>
      </c>
    </row>
    <row r="134" s="2" customFormat="1" ht="21.75" customHeight="1">
      <c r="A134" s="35"/>
      <c r="B134" s="36"/>
      <c r="C134" s="216" t="s">
        <v>142</v>
      </c>
      <c r="D134" s="216" t="s">
        <v>121</v>
      </c>
      <c r="E134" s="217" t="s">
        <v>143</v>
      </c>
      <c r="F134" s="218" t="s">
        <v>144</v>
      </c>
      <c r="G134" s="219" t="s">
        <v>124</v>
      </c>
      <c r="H134" s="220">
        <v>50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125</v>
      </c>
      <c r="AT134" s="228" t="s">
        <v>121</v>
      </c>
      <c r="AU134" s="228" t="s">
        <v>86</v>
      </c>
      <c r="AY134" s="14" t="s">
        <v>118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125</v>
      </c>
      <c r="BM134" s="228" t="s">
        <v>145</v>
      </c>
    </row>
    <row r="135" s="2" customFormat="1">
      <c r="A135" s="35"/>
      <c r="B135" s="36"/>
      <c r="C135" s="37"/>
      <c r="D135" s="230" t="s">
        <v>127</v>
      </c>
      <c r="E135" s="37"/>
      <c r="F135" s="231" t="s">
        <v>144</v>
      </c>
      <c r="G135" s="37"/>
      <c r="H135" s="37"/>
      <c r="I135" s="232"/>
      <c r="J135" s="37"/>
      <c r="K135" s="37"/>
      <c r="L135" s="41"/>
      <c r="M135" s="233"/>
      <c r="N135" s="234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127</v>
      </c>
      <c r="AU135" s="14" t="s">
        <v>86</v>
      </c>
    </row>
    <row r="136" s="2" customFormat="1" ht="21.75" customHeight="1">
      <c r="A136" s="35"/>
      <c r="B136" s="36"/>
      <c r="C136" s="216" t="s">
        <v>146</v>
      </c>
      <c r="D136" s="216" t="s">
        <v>121</v>
      </c>
      <c r="E136" s="217" t="s">
        <v>147</v>
      </c>
      <c r="F136" s="218" t="s">
        <v>148</v>
      </c>
      <c r="G136" s="219" t="s">
        <v>124</v>
      </c>
      <c r="H136" s="220">
        <v>30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125</v>
      </c>
      <c r="AT136" s="228" t="s">
        <v>121</v>
      </c>
      <c r="AU136" s="228" t="s">
        <v>86</v>
      </c>
      <c r="AY136" s="14" t="s">
        <v>118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125</v>
      </c>
      <c r="BM136" s="228" t="s">
        <v>149</v>
      </c>
    </row>
    <row r="137" s="2" customFormat="1">
      <c r="A137" s="35"/>
      <c r="B137" s="36"/>
      <c r="C137" s="37"/>
      <c r="D137" s="230" t="s">
        <v>127</v>
      </c>
      <c r="E137" s="37"/>
      <c r="F137" s="231" t="s">
        <v>148</v>
      </c>
      <c r="G137" s="37"/>
      <c r="H137" s="37"/>
      <c r="I137" s="232"/>
      <c r="J137" s="37"/>
      <c r="K137" s="37"/>
      <c r="L137" s="41"/>
      <c r="M137" s="233"/>
      <c r="N137" s="23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127</v>
      </c>
      <c r="AU137" s="14" t="s">
        <v>86</v>
      </c>
    </row>
    <row r="138" s="2" customFormat="1" ht="33" customHeight="1">
      <c r="A138" s="35"/>
      <c r="B138" s="36"/>
      <c r="C138" s="216" t="s">
        <v>150</v>
      </c>
      <c r="D138" s="216" t="s">
        <v>121</v>
      </c>
      <c r="E138" s="217" t="s">
        <v>151</v>
      </c>
      <c r="F138" s="218" t="s">
        <v>152</v>
      </c>
      <c r="G138" s="219" t="s">
        <v>124</v>
      </c>
      <c r="H138" s="220">
        <v>40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125</v>
      </c>
      <c r="AT138" s="228" t="s">
        <v>121</v>
      </c>
      <c r="AU138" s="228" t="s">
        <v>86</v>
      </c>
      <c r="AY138" s="14" t="s">
        <v>118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125</v>
      </c>
      <c r="BM138" s="228" t="s">
        <v>153</v>
      </c>
    </row>
    <row r="139" s="2" customFormat="1">
      <c r="A139" s="35"/>
      <c r="B139" s="36"/>
      <c r="C139" s="37"/>
      <c r="D139" s="230" t="s">
        <v>127</v>
      </c>
      <c r="E139" s="37"/>
      <c r="F139" s="231" t="s">
        <v>152</v>
      </c>
      <c r="G139" s="37"/>
      <c r="H139" s="37"/>
      <c r="I139" s="232"/>
      <c r="J139" s="37"/>
      <c r="K139" s="37"/>
      <c r="L139" s="41"/>
      <c r="M139" s="233"/>
      <c r="N139" s="234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127</v>
      </c>
      <c r="AU139" s="14" t="s">
        <v>86</v>
      </c>
    </row>
    <row r="140" s="2" customFormat="1" ht="21.75" customHeight="1">
      <c r="A140" s="35"/>
      <c r="B140" s="36"/>
      <c r="C140" s="216" t="s">
        <v>154</v>
      </c>
      <c r="D140" s="216" t="s">
        <v>121</v>
      </c>
      <c r="E140" s="217" t="s">
        <v>155</v>
      </c>
      <c r="F140" s="218" t="s">
        <v>156</v>
      </c>
      <c r="G140" s="219" t="s">
        <v>124</v>
      </c>
      <c r="H140" s="220">
        <v>50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125</v>
      </c>
      <c r="AT140" s="228" t="s">
        <v>121</v>
      </c>
      <c r="AU140" s="228" t="s">
        <v>86</v>
      </c>
      <c r="AY140" s="14" t="s">
        <v>118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125</v>
      </c>
      <c r="BM140" s="228" t="s">
        <v>157</v>
      </c>
    </row>
    <row r="141" s="2" customFormat="1">
      <c r="A141" s="35"/>
      <c r="B141" s="36"/>
      <c r="C141" s="37"/>
      <c r="D141" s="230" t="s">
        <v>127</v>
      </c>
      <c r="E141" s="37"/>
      <c r="F141" s="231" t="s">
        <v>156</v>
      </c>
      <c r="G141" s="37"/>
      <c r="H141" s="37"/>
      <c r="I141" s="232"/>
      <c r="J141" s="37"/>
      <c r="K141" s="37"/>
      <c r="L141" s="41"/>
      <c r="M141" s="233"/>
      <c r="N141" s="23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127</v>
      </c>
      <c r="AU141" s="14" t="s">
        <v>86</v>
      </c>
    </row>
    <row r="142" s="2" customFormat="1" ht="21.75" customHeight="1">
      <c r="A142" s="35"/>
      <c r="B142" s="36"/>
      <c r="C142" s="216" t="s">
        <v>158</v>
      </c>
      <c r="D142" s="216" t="s">
        <v>121</v>
      </c>
      <c r="E142" s="217" t="s">
        <v>159</v>
      </c>
      <c r="F142" s="218" t="s">
        <v>160</v>
      </c>
      <c r="G142" s="219" t="s">
        <v>124</v>
      </c>
      <c r="H142" s="220">
        <v>100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125</v>
      </c>
      <c r="AT142" s="228" t="s">
        <v>121</v>
      </c>
      <c r="AU142" s="228" t="s">
        <v>86</v>
      </c>
      <c r="AY142" s="14" t="s">
        <v>118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125</v>
      </c>
      <c r="BM142" s="228" t="s">
        <v>161</v>
      </c>
    </row>
    <row r="143" s="2" customFormat="1">
      <c r="A143" s="35"/>
      <c r="B143" s="36"/>
      <c r="C143" s="37"/>
      <c r="D143" s="230" t="s">
        <v>127</v>
      </c>
      <c r="E143" s="37"/>
      <c r="F143" s="231" t="s">
        <v>160</v>
      </c>
      <c r="G143" s="37"/>
      <c r="H143" s="37"/>
      <c r="I143" s="232"/>
      <c r="J143" s="37"/>
      <c r="K143" s="37"/>
      <c r="L143" s="41"/>
      <c r="M143" s="233"/>
      <c r="N143" s="234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127</v>
      </c>
      <c r="AU143" s="14" t="s">
        <v>86</v>
      </c>
    </row>
    <row r="144" s="2" customFormat="1" ht="33" customHeight="1">
      <c r="A144" s="35"/>
      <c r="B144" s="36"/>
      <c r="C144" s="216" t="s">
        <v>162</v>
      </c>
      <c r="D144" s="216" t="s">
        <v>121</v>
      </c>
      <c r="E144" s="217" t="s">
        <v>163</v>
      </c>
      <c r="F144" s="218" t="s">
        <v>164</v>
      </c>
      <c r="G144" s="219" t="s">
        <v>124</v>
      </c>
      <c r="H144" s="220">
        <v>100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125</v>
      </c>
      <c r="AT144" s="228" t="s">
        <v>121</v>
      </c>
      <c r="AU144" s="228" t="s">
        <v>86</v>
      </c>
      <c r="AY144" s="14" t="s">
        <v>118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125</v>
      </c>
      <c r="BM144" s="228" t="s">
        <v>165</v>
      </c>
    </row>
    <row r="145" s="2" customFormat="1">
      <c r="A145" s="35"/>
      <c r="B145" s="36"/>
      <c r="C145" s="37"/>
      <c r="D145" s="230" t="s">
        <v>127</v>
      </c>
      <c r="E145" s="37"/>
      <c r="F145" s="231" t="s">
        <v>164</v>
      </c>
      <c r="G145" s="37"/>
      <c r="H145" s="37"/>
      <c r="I145" s="232"/>
      <c r="J145" s="37"/>
      <c r="K145" s="37"/>
      <c r="L145" s="41"/>
      <c r="M145" s="233"/>
      <c r="N145" s="234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127</v>
      </c>
      <c r="AU145" s="14" t="s">
        <v>86</v>
      </c>
    </row>
    <row r="146" s="2" customFormat="1" ht="21.75" customHeight="1">
      <c r="A146" s="35"/>
      <c r="B146" s="36"/>
      <c r="C146" s="216" t="s">
        <v>166</v>
      </c>
      <c r="D146" s="216" t="s">
        <v>121</v>
      </c>
      <c r="E146" s="217" t="s">
        <v>167</v>
      </c>
      <c r="F146" s="218" t="s">
        <v>168</v>
      </c>
      <c r="G146" s="219" t="s">
        <v>124</v>
      </c>
      <c r="H146" s="220">
        <v>100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125</v>
      </c>
      <c r="AT146" s="228" t="s">
        <v>121</v>
      </c>
      <c r="AU146" s="228" t="s">
        <v>86</v>
      </c>
      <c r="AY146" s="14" t="s">
        <v>118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125</v>
      </c>
      <c r="BM146" s="228" t="s">
        <v>169</v>
      </c>
    </row>
    <row r="147" s="2" customFormat="1">
      <c r="A147" s="35"/>
      <c r="B147" s="36"/>
      <c r="C147" s="37"/>
      <c r="D147" s="230" t="s">
        <v>127</v>
      </c>
      <c r="E147" s="37"/>
      <c r="F147" s="231" t="s">
        <v>168</v>
      </c>
      <c r="G147" s="37"/>
      <c r="H147" s="37"/>
      <c r="I147" s="232"/>
      <c r="J147" s="37"/>
      <c r="K147" s="37"/>
      <c r="L147" s="41"/>
      <c r="M147" s="233"/>
      <c r="N147" s="23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127</v>
      </c>
      <c r="AU147" s="14" t="s">
        <v>86</v>
      </c>
    </row>
    <row r="148" s="2" customFormat="1" ht="21.75" customHeight="1">
      <c r="A148" s="35"/>
      <c r="B148" s="36"/>
      <c r="C148" s="216" t="s">
        <v>170</v>
      </c>
      <c r="D148" s="216" t="s">
        <v>121</v>
      </c>
      <c r="E148" s="217" t="s">
        <v>171</v>
      </c>
      <c r="F148" s="218" t="s">
        <v>172</v>
      </c>
      <c r="G148" s="219" t="s">
        <v>173</v>
      </c>
      <c r="H148" s="220">
        <v>500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125</v>
      </c>
      <c r="AT148" s="228" t="s">
        <v>121</v>
      </c>
      <c r="AU148" s="228" t="s">
        <v>86</v>
      </c>
      <c r="AY148" s="14" t="s">
        <v>118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125</v>
      </c>
      <c r="BM148" s="228" t="s">
        <v>174</v>
      </c>
    </row>
    <row r="149" s="2" customFormat="1">
      <c r="A149" s="35"/>
      <c r="B149" s="36"/>
      <c r="C149" s="37"/>
      <c r="D149" s="230" t="s">
        <v>127</v>
      </c>
      <c r="E149" s="37"/>
      <c r="F149" s="231" t="s">
        <v>172</v>
      </c>
      <c r="G149" s="37"/>
      <c r="H149" s="37"/>
      <c r="I149" s="232"/>
      <c r="J149" s="37"/>
      <c r="K149" s="37"/>
      <c r="L149" s="41"/>
      <c r="M149" s="233"/>
      <c r="N149" s="234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127</v>
      </c>
      <c r="AU149" s="14" t="s">
        <v>86</v>
      </c>
    </row>
    <row r="150" s="2" customFormat="1" ht="21.75" customHeight="1">
      <c r="A150" s="35"/>
      <c r="B150" s="36"/>
      <c r="C150" s="216" t="s">
        <v>175</v>
      </c>
      <c r="D150" s="216" t="s">
        <v>121</v>
      </c>
      <c r="E150" s="217" t="s">
        <v>176</v>
      </c>
      <c r="F150" s="218" t="s">
        <v>177</v>
      </c>
      <c r="G150" s="219" t="s">
        <v>173</v>
      </c>
      <c r="H150" s="220">
        <v>500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125</v>
      </c>
      <c r="AT150" s="228" t="s">
        <v>121</v>
      </c>
      <c r="AU150" s="228" t="s">
        <v>86</v>
      </c>
      <c r="AY150" s="14" t="s">
        <v>118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125</v>
      </c>
      <c r="BM150" s="228" t="s">
        <v>178</v>
      </c>
    </row>
    <row r="151" s="2" customFormat="1">
      <c r="A151" s="35"/>
      <c r="B151" s="36"/>
      <c r="C151" s="37"/>
      <c r="D151" s="230" t="s">
        <v>127</v>
      </c>
      <c r="E151" s="37"/>
      <c r="F151" s="231" t="s">
        <v>177</v>
      </c>
      <c r="G151" s="37"/>
      <c r="H151" s="37"/>
      <c r="I151" s="232"/>
      <c r="J151" s="37"/>
      <c r="K151" s="37"/>
      <c r="L151" s="41"/>
      <c r="M151" s="233"/>
      <c r="N151" s="23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127</v>
      </c>
      <c r="AU151" s="14" t="s">
        <v>86</v>
      </c>
    </row>
    <row r="152" s="2" customFormat="1" ht="21.75" customHeight="1">
      <c r="A152" s="35"/>
      <c r="B152" s="36"/>
      <c r="C152" s="216" t="s">
        <v>8</v>
      </c>
      <c r="D152" s="216" t="s">
        <v>121</v>
      </c>
      <c r="E152" s="217" t="s">
        <v>179</v>
      </c>
      <c r="F152" s="218" t="s">
        <v>180</v>
      </c>
      <c r="G152" s="219" t="s">
        <v>124</v>
      </c>
      <c r="H152" s="220">
        <v>5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125</v>
      </c>
      <c r="AT152" s="228" t="s">
        <v>121</v>
      </c>
      <c r="AU152" s="228" t="s">
        <v>86</v>
      </c>
      <c r="AY152" s="14" t="s">
        <v>118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125</v>
      </c>
      <c r="BM152" s="228" t="s">
        <v>181</v>
      </c>
    </row>
    <row r="153" s="2" customFormat="1">
      <c r="A153" s="35"/>
      <c r="B153" s="36"/>
      <c r="C153" s="37"/>
      <c r="D153" s="230" t="s">
        <v>127</v>
      </c>
      <c r="E153" s="37"/>
      <c r="F153" s="231" t="s">
        <v>180</v>
      </c>
      <c r="G153" s="37"/>
      <c r="H153" s="37"/>
      <c r="I153" s="232"/>
      <c r="J153" s="37"/>
      <c r="K153" s="37"/>
      <c r="L153" s="41"/>
      <c r="M153" s="233"/>
      <c r="N153" s="23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127</v>
      </c>
      <c r="AU153" s="14" t="s">
        <v>86</v>
      </c>
    </row>
    <row r="154" s="2" customFormat="1" ht="21.75" customHeight="1">
      <c r="A154" s="35"/>
      <c r="B154" s="36"/>
      <c r="C154" s="216" t="s">
        <v>182</v>
      </c>
      <c r="D154" s="216" t="s">
        <v>121</v>
      </c>
      <c r="E154" s="217" t="s">
        <v>183</v>
      </c>
      <c r="F154" s="218" t="s">
        <v>184</v>
      </c>
      <c r="G154" s="219" t="s">
        <v>124</v>
      </c>
      <c r="H154" s="220">
        <v>5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125</v>
      </c>
      <c r="AT154" s="228" t="s">
        <v>121</v>
      </c>
      <c r="AU154" s="228" t="s">
        <v>86</v>
      </c>
      <c r="AY154" s="14" t="s">
        <v>118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125</v>
      </c>
      <c r="BM154" s="228" t="s">
        <v>185</v>
      </c>
    </row>
    <row r="155" s="2" customFormat="1">
      <c r="A155" s="35"/>
      <c r="B155" s="36"/>
      <c r="C155" s="37"/>
      <c r="D155" s="230" t="s">
        <v>127</v>
      </c>
      <c r="E155" s="37"/>
      <c r="F155" s="231" t="s">
        <v>184</v>
      </c>
      <c r="G155" s="37"/>
      <c r="H155" s="37"/>
      <c r="I155" s="232"/>
      <c r="J155" s="37"/>
      <c r="K155" s="37"/>
      <c r="L155" s="41"/>
      <c r="M155" s="233"/>
      <c r="N155" s="23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127</v>
      </c>
      <c r="AU155" s="14" t="s">
        <v>86</v>
      </c>
    </row>
    <row r="156" s="2" customFormat="1" ht="21.75" customHeight="1">
      <c r="A156" s="35"/>
      <c r="B156" s="36"/>
      <c r="C156" s="216" t="s">
        <v>186</v>
      </c>
      <c r="D156" s="216" t="s">
        <v>121</v>
      </c>
      <c r="E156" s="217" t="s">
        <v>187</v>
      </c>
      <c r="F156" s="218" t="s">
        <v>188</v>
      </c>
      <c r="G156" s="219" t="s">
        <v>173</v>
      </c>
      <c r="H156" s="220">
        <v>100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125</v>
      </c>
      <c r="AT156" s="228" t="s">
        <v>121</v>
      </c>
      <c r="AU156" s="228" t="s">
        <v>86</v>
      </c>
      <c r="AY156" s="14" t="s">
        <v>118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125</v>
      </c>
      <c r="BM156" s="228" t="s">
        <v>189</v>
      </c>
    </row>
    <row r="157" s="2" customFormat="1">
      <c r="A157" s="35"/>
      <c r="B157" s="36"/>
      <c r="C157" s="37"/>
      <c r="D157" s="230" t="s">
        <v>127</v>
      </c>
      <c r="E157" s="37"/>
      <c r="F157" s="231" t="s">
        <v>188</v>
      </c>
      <c r="G157" s="37"/>
      <c r="H157" s="37"/>
      <c r="I157" s="232"/>
      <c r="J157" s="37"/>
      <c r="K157" s="37"/>
      <c r="L157" s="41"/>
      <c r="M157" s="233"/>
      <c r="N157" s="23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127</v>
      </c>
      <c r="AU157" s="14" t="s">
        <v>86</v>
      </c>
    </row>
    <row r="158" s="12" customFormat="1" ht="22.8" customHeight="1">
      <c r="A158" s="12"/>
      <c r="B158" s="200"/>
      <c r="C158" s="201"/>
      <c r="D158" s="202" t="s">
        <v>75</v>
      </c>
      <c r="E158" s="214" t="s">
        <v>190</v>
      </c>
      <c r="F158" s="214" t="s">
        <v>191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SUM(P159:P168)</f>
        <v>0</v>
      </c>
      <c r="Q158" s="208"/>
      <c r="R158" s="209">
        <f>SUM(R159:R168)</f>
        <v>0</v>
      </c>
      <c r="S158" s="208"/>
      <c r="T158" s="210">
        <f>SUM(T159:T168)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84</v>
      </c>
      <c r="AT158" s="212" t="s">
        <v>75</v>
      </c>
      <c r="AU158" s="212" t="s">
        <v>84</v>
      </c>
      <c r="AY158" s="211" t="s">
        <v>118</v>
      </c>
      <c r="BK158" s="213">
        <f>SUM(BK159:BK168)</f>
        <v>0</v>
      </c>
    </row>
    <row r="159" s="2" customFormat="1" ht="21.75" customHeight="1">
      <c r="A159" s="35"/>
      <c r="B159" s="36"/>
      <c r="C159" s="216" t="s">
        <v>192</v>
      </c>
      <c r="D159" s="216" t="s">
        <v>121</v>
      </c>
      <c r="E159" s="217" t="s">
        <v>193</v>
      </c>
      <c r="F159" s="218" t="s">
        <v>194</v>
      </c>
      <c r="G159" s="219" t="s">
        <v>173</v>
      </c>
      <c r="H159" s="220">
        <v>50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125</v>
      </c>
      <c r="AT159" s="228" t="s">
        <v>121</v>
      </c>
      <c r="AU159" s="228" t="s">
        <v>86</v>
      </c>
      <c r="AY159" s="14" t="s">
        <v>118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125</v>
      </c>
      <c r="BM159" s="228" t="s">
        <v>195</v>
      </c>
    </row>
    <row r="160" s="2" customFormat="1">
      <c r="A160" s="35"/>
      <c r="B160" s="36"/>
      <c r="C160" s="37"/>
      <c r="D160" s="230" t="s">
        <v>127</v>
      </c>
      <c r="E160" s="37"/>
      <c r="F160" s="231" t="s">
        <v>194</v>
      </c>
      <c r="G160" s="37"/>
      <c r="H160" s="37"/>
      <c r="I160" s="232"/>
      <c r="J160" s="37"/>
      <c r="K160" s="37"/>
      <c r="L160" s="41"/>
      <c r="M160" s="233"/>
      <c r="N160" s="234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127</v>
      </c>
      <c r="AU160" s="14" t="s">
        <v>86</v>
      </c>
    </row>
    <row r="161" s="2" customFormat="1" ht="21.75" customHeight="1">
      <c r="A161" s="35"/>
      <c r="B161" s="36"/>
      <c r="C161" s="216" t="s">
        <v>196</v>
      </c>
      <c r="D161" s="216" t="s">
        <v>121</v>
      </c>
      <c r="E161" s="217" t="s">
        <v>197</v>
      </c>
      <c r="F161" s="218" t="s">
        <v>198</v>
      </c>
      <c r="G161" s="219" t="s">
        <v>173</v>
      </c>
      <c r="H161" s="220">
        <v>50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125</v>
      </c>
      <c r="AT161" s="228" t="s">
        <v>121</v>
      </c>
      <c r="AU161" s="228" t="s">
        <v>86</v>
      </c>
      <c r="AY161" s="14" t="s">
        <v>118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125</v>
      </c>
      <c r="BM161" s="228" t="s">
        <v>199</v>
      </c>
    </row>
    <row r="162" s="2" customFormat="1">
      <c r="A162" s="35"/>
      <c r="B162" s="36"/>
      <c r="C162" s="37"/>
      <c r="D162" s="230" t="s">
        <v>127</v>
      </c>
      <c r="E162" s="37"/>
      <c r="F162" s="231" t="s">
        <v>198</v>
      </c>
      <c r="G162" s="37"/>
      <c r="H162" s="37"/>
      <c r="I162" s="232"/>
      <c r="J162" s="37"/>
      <c r="K162" s="37"/>
      <c r="L162" s="41"/>
      <c r="M162" s="233"/>
      <c r="N162" s="234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127</v>
      </c>
      <c r="AU162" s="14" t="s">
        <v>86</v>
      </c>
    </row>
    <row r="163" s="2" customFormat="1" ht="16.5" customHeight="1">
      <c r="A163" s="35"/>
      <c r="B163" s="36"/>
      <c r="C163" s="216" t="s">
        <v>200</v>
      </c>
      <c r="D163" s="216" t="s">
        <v>121</v>
      </c>
      <c r="E163" s="217" t="s">
        <v>201</v>
      </c>
      <c r="F163" s="218" t="s">
        <v>202</v>
      </c>
      <c r="G163" s="219" t="s">
        <v>173</v>
      </c>
      <c r="H163" s="220">
        <v>200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125</v>
      </c>
      <c r="AT163" s="228" t="s">
        <v>121</v>
      </c>
      <c r="AU163" s="228" t="s">
        <v>86</v>
      </c>
      <c r="AY163" s="14" t="s">
        <v>118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125</v>
      </c>
      <c r="BM163" s="228" t="s">
        <v>203</v>
      </c>
    </row>
    <row r="164" s="2" customFormat="1">
      <c r="A164" s="35"/>
      <c r="B164" s="36"/>
      <c r="C164" s="37"/>
      <c r="D164" s="230" t="s">
        <v>127</v>
      </c>
      <c r="E164" s="37"/>
      <c r="F164" s="231" t="s">
        <v>202</v>
      </c>
      <c r="G164" s="37"/>
      <c r="H164" s="37"/>
      <c r="I164" s="232"/>
      <c r="J164" s="37"/>
      <c r="K164" s="37"/>
      <c r="L164" s="41"/>
      <c r="M164" s="233"/>
      <c r="N164" s="23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127</v>
      </c>
      <c r="AU164" s="14" t="s">
        <v>86</v>
      </c>
    </row>
    <row r="165" s="2" customFormat="1" ht="21.75" customHeight="1">
      <c r="A165" s="35"/>
      <c r="B165" s="36"/>
      <c r="C165" s="216" t="s">
        <v>7</v>
      </c>
      <c r="D165" s="216" t="s">
        <v>121</v>
      </c>
      <c r="E165" s="217" t="s">
        <v>204</v>
      </c>
      <c r="F165" s="218" t="s">
        <v>205</v>
      </c>
      <c r="G165" s="219" t="s">
        <v>206</v>
      </c>
      <c r="H165" s="220">
        <v>50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125</v>
      </c>
      <c r="AT165" s="228" t="s">
        <v>121</v>
      </c>
      <c r="AU165" s="228" t="s">
        <v>86</v>
      </c>
      <c r="AY165" s="14" t="s">
        <v>118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125</v>
      </c>
      <c r="BM165" s="228" t="s">
        <v>207</v>
      </c>
    </row>
    <row r="166" s="2" customFormat="1">
      <c r="A166" s="35"/>
      <c r="B166" s="36"/>
      <c r="C166" s="37"/>
      <c r="D166" s="230" t="s">
        <v>127</v>
      </c>
      <c r="E166" s="37"/>
      <c r="F166" s="231" t="s">
        <v>205</v>
      </c>
      <c r="G166" s="37"/>
      <c r="H166" s="37"/>
      <c r="I166" s="232"/>
      <c r="J166" s="37"/>
      <c r="K166" s="37"/>
      <c r="L166" s="41"/>
      <c r="M166" s="233"/>
      <c r="N166" s="23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127</v>
      </c>
      <c r="AU166" s="14" t="s">
        <v>86</v>
      </c>
    </row>
    <row r="167" s="2" customFormat="1" ht="16.5" customHeight="1">
      <c r="A167" s="35"/>
      <c r="B167" s="36"/>
      <c r="C167" s="216" t="s">
        <v>208</v>
      </c>
      <c r="D167" s="216" t="s">
        <v>121</v>
      </c>
      <c r="E167" s="217" t="s">
        <v>209</v>
      </c>
      <c r="F167" s="218" t="s">
        <v>210</v>
      </c>
      <c r="G167" s="219" t="s">
        <v>206</v>
      </c>
      <c r="H167" s="220">
        <v>100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125</v>
      </c>
      <c r="AT167" s="228" t="s">
        <v>121</v>
      </c>
      <c r="AU167" s="228" t="s">
        <v>86</v>
      </c>
      <c r="AY167" s="14" t="s">
        <v>118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125</v>
      </c>
      <c r="BM167" s="228" t="s">
        <v>211</v>
      </c>
    </row>
    <row r="168" s="2" customFormat="1">
      <c r="A168" s="35"/>
      <c r="B168" s="36"/>
      <c r="C168" s="37"/>
      <c r="D168" s="230" t="s">
        <v>127</v>
      </c>
      <c r="E168" s="37"/>
      <c r="F168" s="231" t="s">
        <v>210</v>
      </c>
      <c r="G168" s="37"/>
      <c r="H168" s="37"/>
      <c r="I168" s="232"/>
      <c r="J168" s="37"/>
      <c r="K168" s="37"/>
      <c r="L168" s="41"/>
      <c r="M168" s="233"/>
      <c r="N168" s="23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127</v>
      </c>
      <c r="AU168" s="14" t="s">
        <v>86</v>
      </c>
    </row>
    <row r="169" s="12" customFormat="1" ht="22.8" customHeight="1">
      <c r="A169" s="12"/>
      <c r="B169" s="200"/>
      <c r="C169" s="201"/>
      <c r="D169" s="202" t="s">
        <v>75</v>
      </c>
      <c r="E169" s="214" t="s">
        <v>212</v>
      </c>
      <c r="F169" s="214" t="s">
        <v>213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SUM(P170:P199)</f>
        <v>0</v>
      </c>
      <c r="Q169" s="208"/>
      <c r="R169" s="209">
        <f>SUM(R170:R199)</f>
        <v>0</v>
      </c>
      <c r="S169" s="208"/>
      <c r="T169" s="210">
        <f>SUM(T170:T199)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84</v>
      </c>
      <c r="AT169" s="212" t="s">
        <v>75</v>
      </c>
      <c r="AU169" s="212" t="s">
        <v>84</v>
      </c>
      <c r="AY169" s="211" t="s">
        <v>118</v>
      </c>
      <c r="BK169" s="213">
        <f>SUM(BK170:BK199)</f>
        <v>0</v>
      </c>
    </row>
    <row r="170" s="2" customFormat="1" ht="21.75" customHeight="1">
      <c r="A170" s="35"/>
      <c r="B170" s="36"/>
      <c r="C170" s="216" t="s">
        <v>214</v>
      </c>
      <c r="D170" s="216" t="s">
        <v>121</v>
      </c>
      <c r="E170" s="217" t="s">
        <v>215</v>
      </c>
      <c r="F170" s="218" t="s">
        <v>216</v>
      </c>
      <c r="G170" s="219" t="s">
        <v>173</v>
      </c>
      <c r="H170" s="220">
        <v>40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125</v>
      </c>
      <c r="AT170" s="228" t="s">
        <v>121</v>
      </c>
      <c r="AU170" s="228" t="s">
        <v>86</v>
      </c>
      <c r="AY170" s="14" t="s">
        <v>118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125</v>
      </c>
      <c r="BM170" s="228" t="s">
        <v>217</v>
      </c>
    </row>
    <row r="171" s="2" customFormat="1">
      <c r="A171" s="35"/>
      <c r="B171" s="36"/>
      <c r="C171" s="37"/>
      <c r="D171" s="230" t="s">
        <v>127</v>
      </c>
      <c r="E171" s="37"/>
      <c r="F171" s="231" t="s">
        <v>216</v>
      </c>
      <c r="G171" s="37"/>
      <c r="H171" s="37"/>
      <c r="I171" s="232"/>
      <c r="J171" s="37"/>
      <c r="K171" s="37"/>
      <c r="L171" s="41"/>
      <c r="M171" s="233"/>
      <c r="N171" s="23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127</v>
      </c>
      <c r="AU171" s="14" t="s">
        <v>86</v>
      </c>
    </row>
    <row r="172" s="2" customFormat="1" ht="33" customHeight="1">
      <c r="A172" s="35"/>
      <c r="B172" s="36"/>
      <c r="C172" s="216" t="s">
        <v>218</v>
      </c>
      <c r="D172" s="216" t="s">
        <v>121</v>
      </c>
      <c r="E172" s="217" t="s">
        <v>219</v>
      </c>
      <c r="F172" s="218" t="s">
        <v>220</v>
      </c>
      <c r="G172" s="219" t="s">
        <v>173</v>
      </c>
      <c r="H172" s="220">
        <v>80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125</v>
      </c>
      <c r="AT172" s="228" t="s">
        <v>121</v>
      </c>
      <c r="AU172" s="228" t="s">
        <v>86</v>
      </c>
      <c r="AY172" s="14" t="s">
        <v>118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125</v>
      </c>
      <c r="BM172" s="228" t="s">
        <v>221</v>
      </c>
    </row>
    <row r="173" s="2" customFormat="1">
      <c r="A173" s="35"/>
      <c r="B173" s="36"/>
      <c r="C173" s="37"/>
      <c r="D173" s="230" t="s">
        <v>127</v>
      </c>
      <c r="E173" s="37"/>
      <c r="F173" s="231" t="s">
        <v>220</v>
      </c>
      <c r="G173" s="37"/>
      <c r="H173" s="37"/>
      <c r="I173" s="232"/>
      <c r="J173" s="37"/>
      <c r="K173" s="37"/>
      <c r="L173" s="41"/>
      <c r="M173" s="233"/>
      <c r="N173" s="234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127</v>
      </c>
      <c r="AU173" s="14" t="s">
        <v>86</v>
      </c>
    </row>
    <row r="174" s="2" customFormat="1" ht="33" customHeight="1">
      <c r="A174" s="35"/>
      <c r="B174" s="36"/>
      <c r="C174" s="216" t="s">
        <v>222</v>
      </c>
      <c r="D174" s="216" t="s">
        <v>121</v>
      </c>
      <c r="E174" s="217" t="s">
        <v>223</v>
      </c>
      <c r="F174" s="218" t="s">
        <v>224</v>
      </c>
      <c r="G174" s="219" t="s">
        <v>173</v>
      </c>
      <c r="H174" s="220">
        <v>100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125</v>
      </c>
      <c r="AT174" s="228" t="s">
        <v>121</v>
      </c>
      <c r="AU174" s="228" t="s">
        <v>86</v>
      </c>
      <c r="AY174" s="14" t="s">
        <v>118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125</v>
      </c>
      <c r="BM174" s="228" t="s">
        <v>225</v>
      </c>
    </row>
    <row r="175" s="2" customFormat="1">
      <c r="A175" s="35"/>
      <c r="B175" s="36"/>
      <c r="C175" s="37"/>
      <c r="D175" s="230" t="s">
        <v>127</v>
      </c>
      <c r="E175" s="37"/>
      <c r="F175" s="231" t="s">
        <v>224</v>
      </c>
      <c r="G175" s="37"/>
      <c r="H175" s="37"/>
      <c r="I175" s="232"/>
      <c r="J175" s="37"/>
      <c r="K175" s="37"/>
      <c r="L175" s="41"/>
      <c r="M175" s="233"/>
      <c r="N175" s="23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127</v>
      </c>
      <c r="AU175" s="14" t="s">
        <v>86</v>
      </c>
    </row>
    <row r="176" s="2" customFormat="1" ht="21.75" customHeight="1">
      <c r="A176" s="35"/>
      <c r="B176" s="36"/>
      <c r="C176" s="216" t="s">
        <v>226</v>
      </c>
      <c r="D176" s="216" t="s">
        <v>121</v>
      </c>
      <c r="E176" s="217" t="s">
        <v>227</v>
      </c>
      <c r="F176" s="218" t="s">
        <v>228</v>
      </c>
      <c r="G176" s="219" t="s">
        <v>173</v>
      </c>
      <c r="H176" s="220">
        <v>30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125</v>
      </c>
      <c r="AT176" s="228" t="s">
        <v>121</v>
      </c>
      <c r="AU176" s="228" t="s">
        <v>86</v>
      </c>
      <c r="AY176" s="14" t="s">
        <v>118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125</v>
      </c>
      <c r="BM176" s="228" t="s">
        <v>229</v>
      </c>
    </row>
    <row r="177" s="2" customFormat="1">
      <c r="A177" s="35"/>
      <c r="B177" s="36"/>
      <c r="C177" s="37"/>
      <c r="D177" s="230" t="s">
        <v>127</v>
      </c>
      <c r="E177" s="37"/>
      <c r="F177" s="231" t="s">
        <v>228</v>
      </c>
      <c r="G177" s="37"/>
      <c r="H177" s="37"/>
      <c r="I177" s="232"/>
      <c r="J177" s="37"/>
      <c r="K177" s="37"/>
      <c r="L177" s="41"/>
      <c r="M177" s="233"/>
      <c r="N177" s="23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127</v>
      </c>
      <c r="AU177" s="14" t="s">
        <v>86</v>
      </c>
    </row>
    <row r="178" s="2" customFormat="1" ht="33" customHeight="1">
      <c r="A178" s="35"/>
      <c r="B178" s="36"/>
      <c r="C178" s="216" t="s">
        <v>230</v>
      </c>
      <c r="D178" s="216" t="s">
        <v>121</v>
      </c>
      <c r="E178" s="217" t="s">
        <v>231</v>
      </c>
      <c r="F178" s="218" t="s">
        <v>232</v>
      </c>
      <c r="G178" s="219" t="s">
        <v>173</v>
      </c>
      <c r="H178" s="220">
        <v>40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125</v>
      </c>
      <c r="AT178" s="228" t="s">
        <v>121</v>
      </c>
      <c r="AU178" s="228" t="s">
        <v>86</v>
      </c>
      <c r="AY178" s="14" t="s">
        <v>118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125</v>
      </c>
      <c r="BM178" s="228" t="s">
        <v>233</v>
      </c>
    </row>
    <row r="179" s="2" customFormat="1">
      <c r="A179" s="35"/>
      <c r="B179" s="36"/>
      <c r="C179" s="37"/>
      <c r="D179" s="230" t="s">
        <v>127</v>
      </c>
      <c r="E179" s="37"/>
      <c r="F179" s="231" t="s">
        <v>232</v>
      </c>
      <c r="G179" s="37"/>
      <c r="H179" s="37"/>
      <c r="I179" s="232"/>
      <c r="J179" s="37"/>
      <c r="K179" s="37"/>
      <c r="L179" s="41"/>
      <c r="M179" s="233"/>
      <c r="N179" s="23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127</v>
      </c>
      <c r="AU179" s="14" t="s">
        <v>86</v>
      </c>
    </row>
    <row r="180" s="2" customFormat="1" ht="33" customHeight="1">
      <c r="A180" s="35"/>
      <c r="B180" s="36"/>
      <c r="C180" s="216" t="s">
        <v>234</v>
      </c>
      <c r="D180" s="216" t="s">
        <v>121</v>
      </c>
      <c r="E180" s="217" t="s">
        <v>235</v>
      </c>
      <c r="F180" s="218" t="s">
        <v>236</v>
      </c>
      <c r="G180" s="219" t="s">
        <v>173</v>
      </c>
      <c r="H180" s="220">
        <v>50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125</v>
      </c>
      <c r="AT180" s="228" t="s">
        <v>121</v>
      </c>
      <c r="AU180" s="228" t="s">
        <v>86</v>
      </c>
      <c r="AY180" s="14" t="s">
        <v>118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125</v>
      </c>
      <c r="BM180" s="228" t="s">
        <v>237</v>
      </c>
    </row>
    <row r="181" s="2" customFormat="1">
      <c r="A181" s="35"/>
      <c r="B181" s="36"/>
      <c r="C181" s="37"/>
      <c r="D181" s="230" t="s">
        <v>127</v>
      </c>
      <c r="E181" s="37"/>
      <c r="F181" s="231" t="s">
        <v>236</v>
      </c>
      <c r="G181" s="37"/>
      <c r="H181" s="37"/>
      <c r="I181" s="232"/>
      <c r="J181" s="37"/>
      <c r="K181" s="37"/>
      <c r="L181" s="41"/>
      <c r="M181" s="233"/>
      <c r="N181" s="234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127</v>
      </c>
      <c r="AU181" s="14" t="s">
        <v>86</v>
      </c>
    </row>
    <row r="182" s="2" customFormat="1" ht="21.75" customHeight="1">
      <c r="A182" s="35"/>
      <c r="B182" s="36"/>
      <c r="C182" s="216" t="s">
        <v>238</v>
      </c>
      <c r="D182" s="216" t="s">
        <v>121</v>
      </c>
      <c r="E182" s="217" t="s">
        <v>239</v>
      </c>
      <c r="F182" s="218" t="s">
        <v>240</v>
      </c>
      <c r="G182" s="219" t="s">
        <v>173</v>
      </c>
      <c r="H182" s="220">
        <v>100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125</v>
      </c>
      <c r="AT182" s="228" t="s">
        <v>121</v>
      </c>
      <c r="AU182" s="228" t="s">
        <v>86</v>
      </c>
      <c r="AY182" s="14" t="s">
        <v>118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125</v>
      </c>
      <c r="BM182" s="228" t="s">
        <v>241</v>
      </c>
    </row>
    <row r="183" s="2" customFormat="1">
      <c r="A183" s="35"/>
      <c r="B183" s="36"/>
      <c r="C183" s="37"/>
      <c r="D183" s="230" t="s">
        <v>127</v>
      </c>
      <c r="E183" s="37"/>
      <c r="F183" s="231" t="s">
        <v>240</v>
      </c>
      <c r="G183" s="37"/>
      <c r="H183" s="37"/>
      <c r="I183" s="232"/>
      <c r="J183" s="37"/>
      <c r="K183" s="37"/>
      <c r="L183" s="41"/>
      <c r="M183" s="233"/>
      <c r="N183" s="23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127</v>
      </c>
      <c r="AU183" s="14" t="s">
        <v>86</v>
      </c>
    </row>
    <row r="184" s="2" customFormat="1" ht="21.75" customHeight="1">
      <c r="A184" s="35"/>
      <c r="B184" s="36"/>
      <c r="C184" s="216" t="s">
        <v>242</v>
      </c>
      <c r="D184" s="216" t="s">
        <v>121</v>
      </c>
      <c r="E184" s="217" t="s">
        <v>243</v>
      </c>
      <c r="F184" s="218" t="s">
        <v>244</v>
      </c>
      <c r="G184" s="219" t="s">
        <v>173</v>
      </c>
      <c r="H184" s="220">
        <v>100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125</v>
      </c>
      <c r="AT184" s="228" t="s">
        <v>121</v>
      </c>
      <c r="AU184" s="228" t="s">
        <v>86</v>
      </c>
      <c r="AY184" s="14" t="s">
        <v>118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125</v>
      </c>
      <c r="BM184" s="228" t="s">
        <v>245</v>
      </c>
    </row>
    <row r="185" s="2" customFormat="1">
      <c r="A185" s="35"/>
      <c r="B185" s="36"/>
      <c r="C185" s="37"/>
      <c r="D185" s="230" t="s">
        <v>127</v>
      </c>
      <c r="E185" s="37"/>
      <c r="F185" s="231" t="s">
        <v>244</v>
      </c>
      <c r="G185" s="37"/>
      <c r="H185" s="37"/>
      <c r="I185" s="232"/>
      <c r="J185" s="37"/>
      <c r="K185" s="37"/>
      <c r="L185" s="41"/>
      <c r="M185" s="233"/>
      <c r="N185" s="23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127</v>
      </c>
      <c r="AU185" s="14" t="s">
        <v>86</v>
      </c>
    </row>
    <row r="186" s="2" customFormat="1" ht="21.75" customHeight="1">
      <c r="A186" s="35"/>
      <c r="B186" s="36"/>
      <c r="C186" s="216" t="s">
        <v>246</v>
      </c>
      <c r="D186" s="216" t="s">
        <v>121</v>
      </c>
      <c r="E186" s="217" t="s">
        <v>247</v>
      </c>
      <c r="F186" s="218" t="s">
        <v>248</v>
      </c>
      <c r="G186" s="219" t="s">
        <v>173</v>
      </c>
      <c r="H186" s="220">
        <v>100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125</v>
      </c>
      <c r="AT186" s="228" t="s">
        <v>121</v>
      </c>
      <c r="AU186" s="228" t="s">
        <v>86</v>
      </c>
      <c r="AY186" s="14" t="s">
        <v>118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125</v>
      </c>
      <c r="BM186" s="228" t="s">
        <v>249</v>
      </c>
    </row>
    <row r="187" s="2" customFormat="1">
      <c r="A187" s="35"/>
      <c r="B187" s="36"/>
      <c r="C187" s="37"/>
      <c r="D187" s="230" t="s">
        <v>127</v>
      </c>
      <c r="E187" s="37"/>
      <c r="F187" s="231" t="s">
        <v>248</v>
      </c>
      <c r="G187" s="37"/>
      <c r="H187" s="37"/>
      <c r="I187" s="232"/>
      <c r="J187" s="37"/>
      <c r="K187" s="37"/>
      <c r="L187" s="41"/>
      <c r="M187" s="233"/>
      <c r="N187" s="23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127</v>
      </c>
      <c r="AU187" s="14" t="s">
        <v>86</v>
      </c>
    </row>
    <row r="188" s="2" customFormat="1" ht="21.75" customHeight="1">
      <c r="A188" s="35"/>
      <c r="B188" s="36"/>
      <c r="C188" s="216" t="s">
        <v>250</v>
      </c>
      <c r="D188" s="216" t="s">
        <v>121</v>
      </c>
      <c r="E188" s="217" t="s">
        <v>251</v>
      </c>
      <c r="F188" s="218" t="s">
        <v>252</v>
      </c>
      <c r="G188" s="219" t="s">
        <v>173</v>
      </c>
      <c r="H188" s="220">
        <v>5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125</v>
      </c>
      <c r="AT188" s="228" t="s">
        <v>121</v>
      </c>
      <c r="AU188" s="228" t="s">
        <v>86</v>
      </c>
      <c r="AY188" s="14" t="s">
        <v>118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125</v>
      </c>
      <c r="BM188" s="228" t="s">
        <v>253</v>
      </c>
    </row>
    <row r="189" s="2" customFormat="1">
      <c r="A189" s="35"/>
      <c r="B189" s="36"/>
      <c r="C189" s="37"/>
      <c r="D189" s="230" t="s">
        <v>127</v>
      </c>
      <c r="E189" s="37"/>
      <c r="F189" s="231" t="s">
        <v>252</v>
      </c>
      <c r="G189" s="37"/>
      <c r="H189" s="37"/>
      <c r="I189" s="232"/>
      <c r="J189" s="37"/>
      <c r="K189" s="37"/>
      <c r="L189" s="41"/>
      <c r="M189" s="233"/>
      <c r="N189" s="234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127</v>
      </c>
      <c r="AU189" s="14" t="s">
        <v>86</v>
      </c>
    </row>
    <row r="190" s="2" customFormat="1" ht="21.75" customHeight="1">
      <c r="A190" s="35"/>
      <c r="B190" s="36"/>
      <c r="C190" s="216" t="s">
        <v>254</v>
      </c>
      <c r="D190" s="216" t="s">
        <v>121</v>
      </c>
      <c r="E190" s="217" t="s">
        <v>255</v>
      </c>
      <c r="F190" s="218" t="s">
        <v>256</v>
      </c>
      <c r="G190" s="219" t="s">
        <v>173</v>
      </c>
      <c r="H190" s="220">
        <v>5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125</v>
      </c>
      <c r="AT190" s="228" t="s">
        <v>121</v>
      </c>
      <c r="AU190" s="228" t="s">
        <v>86</v>
      </c>
      <c r="AY190" s="14" t="s">
        <v>118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125</v>
      </c>
      <c r="BM190" s="228" t="s">
        <v>257</v>
      </c>
    </row>
    <row r="191" s="2" customFormat="1">
      <c r="A191" s="35"/>
      <c r="B191" s="36"/>
      <c r="C191" s="37"/>
      <c r="D191" s="230" t="s">
        <v>127</v>
      </c>
      <c r="E191" s="37"/>
      <c r="F191" s="231" t="s">
        <v>256</v>
      </c>
      <c r="G191" s="37"/>
      <c r="H191" s="37"/>
      <c r="I191" s="232"/>
      <c r="J191" s="37"/>
      <c r="K191" s="37"/>
      <c r="L191" s="41"/>
      <c r="M191" s="233"/>
      <c r="N191" s="23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127</v>
      </c>
      <c r="AU191" s="14" t="s">
        <v>86</v>
      </c>
    </row>
    <row r="192" s="2" customFormat="1" ht="16.5" customHeight="1">
      <c r="A192" s="35"/>
      <c r="B192" s="36"/>
      <c r="C192" s="216" t="s">
        <v>258</v>
      </c>
      <c r="D192" s="216" t="s">
        <v>121</v>
      </c>
      <c r="E192" s="217" t="s">
        <v>259</v>
      </c>
      <c r="F192" s="218" t="s">
        <v>260</v>
      </c>
      <c r="G192" s="219" t="s">
        <v>173</v>
      </c>
      <c r="H192" s="220">
        <v>100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125</v>
      </c>
      <c r="AT192" s="228" t="s">
        <v>121</v>
      </c>
      <c r="AU192" s="228" t="s">
        <v>86</v>
      </c>
      <c r="AY192" s="14" t="s">
        <v>118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125</v>
      </c>
      <c r="BM192" s="228" t="s">
        <v>261</v>
      </c>
    </row>
    <row r="193" s="2" customFormat="1">
      <c r="A193" s="35"/>
      <c r="B193" s="36"/>
      <c r="C193" s="37"/>
      <c r="D193" s="230" t="s">
        <v>127</v>
      </c>
      <c r="E193" s="37"/>
      <c r="F193" s="231" t="s">
        <v>260</v>
      </c>
      <c r="G193" s="37"/>
      <c r="H193" s="37"/>
      <c r="I193" s="232"/>
      <c r="J193" s="37"/>
      <c r="K193" s="37"/>
      <c r="L193" s="41"/>
      <c r="M193" s="233"/>
      <c r="N193" s="23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127</v>
      </c>
      <c r="AU193" s="14" t="s">
        <v>86</v>
      </c>
    </row>
    <row r="194" s="2" customFormat="1" ht="16.5" customHeight="1">
      <c r="A194" s="35"/>
      <c r="B194" s="36"/>
      <c r="C194" s="216" t="s">
        <v>262</v>
      </c>
      <c r="D194" s="216" t="s">
        <v>121</v>
      </c>
      <c r="E194" s="217" t="s">
        <v>263</v>
      </c>
      <c r="F194" s="218" t="s">
        <v>264</v>
      </c>
      <c r="G194" s="219" t="s">
        <v>173</v>
      </c>
      <c r="H194" s="220">
        <v>50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125</v>
      </c>
      <c r="AT194" s="228" t="s">
        <v>121</v>
      </c>
      <c r="AU194" s="228" t="s">
        <v>86</v>
      </c>
      <c r="AY194" s="14" t="s">
        <v>118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125</v>
      </c>
      <c r="BM194" s="228" t="s">
        <v>265</v>
      </c>
    </row>
    <row r="195" s="2" customFormat="1">
      <c r="A195" s="35"/>
      <c r="B195" s="36"/>
      <c r="C195" s="37"/>
      <c r="D195" s="230" t="s">
        <v>127</v>
      </c>
      <c r="E195" s="37"/>
      <c r="F195" s="231" t="s">
        <v>264</v>
      </c>
      <c r="G195" s="37"/>
      <c r="H195" s="37"/>
      <c r="I195" s="232"/>
      <c r="J195" s="37"/>
      <c r="K195" s="37"/>
      <c r="L195" s="41"/>
      <c r="M195" s="233"/>
      <c r="N195" s="23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127</v>
      </c>
      <c r="AU195" s="14" t="s">
        <v>86</v>
      </c>
    </row>
    <row r="196" s="2" customFormat="1" ht="21.75" customHeight="1">
      <c r="A196" s="35"/>
      <c r="B196" s="36"/>
      <c r="C196" s="216" t="s">
        <v>266</v>
      </c>
      <c r="D196" s="216" t="s">
        <v>121</v>
      </c>
      <c r="E196" s="217" t="s">
        <v>267</v>
      </c>
      <c r="F196" s="218" t="s">
        <v>268</v>
      </c>
      <c r="G196" s="219" t="s">
        <v>173</v>
      </c>
      <c r="H196" s="220">
        <v>100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125</v>
      </c>
      <c r="AT196" s="228" t="s">
        <v>121</v>
      </c>
      <c r="AU196" s="228" t="s">
        <v>86</v>
      </c>
      <c r="AY196" s="14" t="s">
        <v>118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125</v>
      </c>
      <c r="BM196" s="228" t="s">
        <v>269</v>
      </c>
    </row>
    <row r="197" s="2" customFormat="1">
      <c r="A197" s="35"/>
      <c r="B197" s="36"/>
      <c r="C197" s="37"/>
      <c r="D197" s="230" t="s">
        <v>127</v>
      </c>
      <c r="E197" s="37"/>
      <c r="F197" s="231" t="s">
        <v>268</v>
      </c>
      <c r="G197" s="37"/>
      <c r="H197" s="37"/>
      <c r="I197" s="232"/>
      <c r="J197" s="37"/>
      <c r="K197" s="37"/>
      <c r="L197" s="41"/>
      <c r="M197" s="233"/>
      <c r="N197" s="234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127</v>
      </c>
      <c r="AU197" s="14" t="s">
        <v>86</v>
      </c>
    </row>
    <row r="198" s="2" customFormat="1" ht="16.5" customHeight="1">
      <c r="A198" s="35"/>
      <c r="B198" s="36"/>
      <c r="C198" s="216" t="s">
        <v>270</v>
      </c>
      <c r="D198" s="216" t="s">
        <v>121</v>
      </c>
      <c r="E198" s="217" t="s">
        <v>271</v>
      </c>
      <c r="F198" s="218" t="s">
        <v>272</v>
      </c>
      <c r="G198" s="219" t="s">
        <v>173</v>
      </c>
      <c r="H198" s="220">
        <v>100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125</v>
      </c>
      <c r="AT198" s="228" t="s">
        <v>121</v>
      </c>
      <c r="AU198" s="228" t="s">
        <v>86</v>
      </c>
      <c r="AY198" s="14" t="s">
        <v>118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125</v>
      </c>
      <c r="BM198" s="228" t="s">
        <v>273</v>
      </c>
    </row>
    <row r="199" s="2" customFormat="1">
      <c r="A199" s="35"/>
      <c r="B199" s="36"/>
      <c r="C199" s="37"/>
      <c r="D199" s="230" t="s">
        <v>127</v>
      </c>
      <c r="E199" s="37"/>
      <c r="F199" s="231" t="s">
        <v>272</v>
      </c>
      <c r="G199" s="37"/>
      <c r="H199" s="37"/>
      <c r="I199" s="232"/>
      <c r="J199" s="37"/>
      <c r="K199" s="37"/>
      <c r="L199" s="41"/>
      <c r="M199" s="233"/>
      <c r="N199" s="23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127</v>
      </c>
      <c r="AU199" s="14" t="s">
        <v>86</v>
      </c>
    </row>
    <row r="200" s="12" customFormat="1" ht="25.92" customHeight="1">
      <c r="A200" s="12"/>
      <c r="B200" s="200"/>
      <c r="C200" s="201"/>
      <c r="D200" s="202" t="s">
        <v>75</v>
      </c>
      <c r="E200" s="203" t="s">
        <v>274</v>
      </c>
      <c r="F200" s="203" t="s">
        <v>275</v>
      </c>
      <c r="G200" s="201"/>
      <c r="H200" s="201"/>
      <c r="I200" s="204"/>
      <c r="J200" s="205">
        <f>BK200</f>
        <v>0</v>
      </c>
      <c r="K200" s="201"/>
      <c r="L200" s="206"/>
      <c r="M200" s="207"/>
      <c r="N200" s="208"/>
      <c r="O200" s="208"/>
      <c r="P200" s="209">
        <f>SUM(P201:P206)</f>
        <v>0</v>
      </c>
      <c r="Q200" s="208"/>
      <c r="R200" s="209">
        <f>SUM(R201:R206)</f>
        <v>0</v>
      </c>
      <c r="S200" s="208"/>
      <c r="T200" s="210">
        <f>SUM(T201:T206)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1" t="s">
        <v>125</v>
      </c>
      <c r="AT200" s="212" t="s">
        <v>75</v>
      </c>
      <c r="AU200" s="212" t="s">
        <v>76</v>
      </c>
      <c r="AY200" s="211" t="s">
        <v>118</v>
      </c>
      <c r="BK200" s="213">
        <f>SUM(BK201:BK206)</f>
        <v>0</v>
      </c>
    </row>
    <row r="201" s="2" customFormat="1" ht="21.75" customHeight="1">
      <c r="A201" s="35"/>
      <c r="B201" s="36"/>
      <c r="C201" s="216" t="s">
        <v>276</v>
      </c>
      <c r="D201" s="216" t="s">
        <v>121</v>
      </c>
      <c r="E201" s="217" t="s">
        <v>277</v>
      </c>
      <c r="F201" s="218" t="s">
        <v>278</v>
      </c>
      <c r="G201" s="219" t="s">
        <v>279</v>
      </c>
      <c r="H201" s="220">
        <v>100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280</v>
      </c>
      <c r="AT201" s="228" t="s">
        <v>121</v>
      </c>
      <c r="AU201" s="228" t="s">
        <v>84</v>
      </c>
      <c r="AY201" s="14" t="s">
        <v>118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280</v>
      </c>
      <c r="BM201" s="228" t="s">
        <v>281</v>
      </c>
    </row>
    <row r="202" s="2" customFormat="1">
      <c r="A202" s="35"/>
      <c r="B202" s="36"/>
      <c r="C202" s="37"/>
      <c r="D202" s="230" t="s">
        <v>127</v>
      </c>
      <c r="E202" s="37"/>
      <c r="F202" s="231" t="s">
        <v>278</v>
      </c>
      <c r="G202" s="37"/>
      <c r="H202" s="37"/>
      <c r="I202" s="232"/>
      <c r="J202" s="37"/>
      <c r="K202" s="37"/>
      <c r="L202" s="41"/>
      <c r="M202" s="233"/>
      <c r="N202" s="234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127</v>
      </c>
      <c r="AU202" s="14" t="s">
        <v>84</v>
      </c>
    </row>
    <row r="203" s="2" customFormat="1" ht="16.5" customHeight="1">
      <c r="A203" s="35"/>
      <c r="B203" s="36"/>
      <c r="C203" s="216" t="s">
        <v>282</v>
      </c>
      <c r="D203" s="216" t="s">
        <v>121</v>
      </c>
      <c r="E203" s="217" t="s">
        <v>283</v>
      </c>
      <c r="F203" s="218" t="s">
        <v>284</v>
      </c>
      <c r="G203" s="219" t="s">
        <v>279</v>
      </c>
      <c r="H203" s="220">
        <v>100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280</v>
      </c>
      <c r="AT203" s="228" t="s">
        <v>121</v>
      </c>
      <c r="AU203" s="228" t="s">
        <v>84</v>
      </c>
      <c r="AY203" s="14" t="s">
        <v>118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84</v>
      </c>
      <c r="BK203" s="229">
        <f>ROUND(I203*H203,2)</f>
        <v>0</v>
      </c>
      <c r="BL203" s="14" t="s">
        <v>280</v>
      </c>
      <c r="BM203" s="228" t="s">
        <v>285</v>
      </c>
    </row>
    <row r="204" s="2" customFormat="1">
      <c r="A204" s="35"/>
      <c r="B204" s="36"/>
      <c r="C204" s="37"/>
      <c r="D204" s="230" t="s">
        <v>127</v>
      </c>
      <c r="E204" s="37"/>
      <c r="F204" s="231" t="s">
        <v>284</v>
      </c>
      <c r="G204" s="37"/>
      <c r="H204" s="37"/>
      <c r="I204" s="232"/>
      <c r="J204" s="37"/>
      <c r="K204" s="37"/>
      <c r="L204" s="41"/>
      <c r="M204" s="233"/>
      <c r="N204" s="234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127</v>
      </c>
      <c r="AU204" s="14" t="s">
        <v>84</v>
      </c>
    </row>
    <row r="205" s="2" customFormat="1" ht="21.75" customHeight="1">
      <c r="A205" s="35"/>
      <c r="B205" s="36"/>
      <c r="C205" s="216" t="s">
        <v>286</v>
      </c>
      <c r="D205" s="216" t="s">
        <v>121</v>
      </c>
      <c r="E205" s="217" t="s">
        <v>287</v>
      </c>
      <c r="F205" s="218" t="s">
        <v>288</v>
      </c>
      <c r="G205" s="219" t="s">
        <v>279</v>
      </c>
      <c r="H205" s="220">
        <v>100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280</v>
      </c>
      <c r="AT205" s="228" t="s">
        <v>121</v>
      </c>
      <c r="AU205" s="228" t="s">
        <v>84</v>
      </c>
      <c r="AY205" s="14" t="s">
        <v>118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280</v>
      </c>
      <c r="BM205" s="228" t="s">
        <v>289</v>
      </c>
    </row>
    <row r="206" s="2" customFormat="1">
      <c r="A206" s="35"/>
      <c r="B206" s="36"/>
      <c r="C206" s="37"/>
      <c r="D206" s="230" t="s">
        <v>127</v>
      </c>
      <c r="E206" s="37"/>
      <c r="F206" s="231" t="s">
        <v>288</v>
      </c>
      <c r="G206" s="37"/>
      <c r="H206" s="37"/>
      <c r="I206" s="232"/>
      <c r="J206" s="37"/>
      <c r="K206" s="37"/>
      <c r="L206" s="41"/>
      <c r="M206" s="235"/>
      <c r="N206" s="236"/>
      <c r="O206" s="237"/>
      <c r="P206" s="237"/>
      <c r="Q206" s="237"/>
      <c r="R206" s="237"/>
      <c r="S206" s="237"/>
      <c r="T206" s="238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127</v>
      </c>
      <c r="AU206" s="14" t="s">
        <v>84</v>
      </c>
    </row>
    <row r="207" s="2" customFormat="1" ht="6.96" customHeight="1">
      <c r="A207" s="35"/>
      <c r="B207" s="63"/>
      <c r="C207" s="64"/>
      <c r="D207" s="64"/>
      <c r="E207" s="64"/>
      <c r="F207" s="64"/>
      <c r="G207" s="64"/>
      <c r="H207" s="64"/>
      <c r="I207" s="64"/>
      <c r="J207" s="64"/>
      <c r="K207" s="64"/>
      <c r="L207" s="41"/>
      <c r="M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</row>
  </sheetData>
  <sheetProtection sheet="1" autoFilter="0" formatColumns="0" formatRows="0" objects="1" scenarios="1" spinCount="100000" saltValue="NHTNtbPW4WqIMeNDjm/x6/mYaem0g1dJse9w/4er3m3h4lF3hCBU7f6BKlDa9EYr1I46XYqw0VAGzhLNYOzXrw==" hashValue="O1iOpmqe3sYOOZU3U8qkTrxZ+1+gF/0V9wJHMdx+yD3wsFlG+Pz+PuPXv/bLhSulWfxrv/QqR/9Me9YPvASdaw==" algorithmName="SHA-512" password="CC35"/>
  <autoFilter ref="C120:K20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Dodávka tabulí staničních orientačních systémů v obvodu OŘ Ústí nad Labem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11. 2. 2021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28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28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ROUND((SUM(BE118:BE122)),  2)</f>
        <v>0</v>
      </c>
      <c r="G33" s="35"/>
      <c r="H33" s="35"/>
      <c r="I33" s="152">
        <v>0.20999999999999999</v>
      </c>
      <c r="J33" s="151">
        <f>ROUND(((SUM(BE118:BE122))*I33),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ROUND((SUM(BF118:BF122)),  2)</f>
        <v>0</v>
      </c>
      <c r="G34" s="35"/>
      <c r="H34" s="35"/>
      <c r="I34" s="152">
        <v>0.14999999999999999</v>
      </c>
      <c r="J34" s="151">
        <f>ROUND(((SUM(BF118:BF122))*I34),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ROUND((SUM(BG118:BG122)),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ROUND((SUM(BH118:BH122)),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ROUND((SUM(BI118:BI122)),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Dodávka tabulí staničních orientačních systémů v obvodu OŘ Ústí nad Labem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11. 2. 2021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železnic,s.o.</v>
      </c>
      <c r="G91" s="37"/>
      <c r="H91" s="37"/>
      <c r="I91" s="29" t="s">
        <v>31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290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291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>Dodávka tabulí staničních orientačních systémů v obvodu OŘ Ústí nad Labem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91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VRN - Vedlejší rozpočtové náklady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11. 2. 2021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>Správa železnic,s.o.</v>
      </c>
      <c r="G114" s="37"/>
      <c r="H114" s="37"/>
      <c r="I114" s="29" t="s">
        <v>31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29</v>
      </c>
      <c r="D115" s="37"/>
      <c r="E115" s="37"/>
      <c r="F115" s="24" t="str">
        <f>IF(E18="","",E18)</f>
        <v>Vyplň údaj</v>
      </c>
      <c r="G115" s="37"/>
      <c r="H115" s="37"/>
      <c r="I115" s="29" t="s">
        <v>33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104</v>
      </c>
      <c r="D117" s="191" t="s">
        <v>61</v>
      </c>
      <c r="E117" s="191" t="s">
        <v>57</v>
      </c>
      <c r="F117" s="191" t="s">
        <v>58</v>
      </c>
      <c r="G117" s="191" t="s">
        <v>105</v>
      </c>
      <c r="H117" s="191" t="s">
        <v>106</v>
      </c>
      <c r="I117" s="191" t="s">
        <v>107</v>
      </c>
      <c r="J117" s="192" t="s">
        <v>95</v>
      </c>
      <c r="K117" s="193" t="s">
        <v>108</v>
      </c>
      <c r="L117" s="194"/>
      <c r="M117" s="97" t="s">
        <v>1</v>
      </c>
      <c r="N117" s="98" t="s">
        <v>40</v>
      </c>
      <c r="O117" s="98" t="s">
        <v>109</v>
      </c>
      <c r="P117" s="98" t="s">
        <v>110</v>
      </c>
      <c r="Q117" s="98" t="s">
        <v>111</v>
      </c>
      <c r="R117" s="98" t="s">
        <v>112</v>
      </c>
      <c r="S117" s="98" t="s">
        <v>113</v>
      </c>
      <c r="T117" s="99" t="s">
        <v>114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115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75</v>
      </c>
      <c r="AU118" s="14" t="s">
        <v>97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75</v>
      </c>
      <c r="E119" s="203" t="s">
        <v>87</v>
      </c>
      <c r="F119" s="203" t="s">
        <v>88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138</v>
      </c>
      <c r="AT119" s="212" t="s">
        <v>75</v>
      </c>
      <c r="AU119" s="212" t="s">
        <v>76</v>
      </c>
      <c r="AY119" s="211" t="s">
        <v>118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75</v>
      </c>
      <c r="E120" s="214" t="s">
        <v>292</v>
      </c>
      <c r="F120" s="214" t="s">
        <v>293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138</v>
      </c>
      <c r="AT120" s="212" t="s">
        <v>75</v>
      </c>
      <c r="AU120" s="212" t="s">
        <v>84</v>
      </c>
      <c r="AY120" s="211" t="s">
        <v>118</v>
      </c>
      <c r="BK120" s="213">
        <f>SUM(BK121:BK122)</f>
        <v>0</v>
      </c>
    </row>
    <row r="121" s="2" customFormat="1" ht="16.5" customHeight="1">
      <c r="A121" s="35"/>
      <c r="B121" s="36"/>
      <c r="C121" s="216" t="s">
        <v>84</v>
      </c>
      <c r="D121" s="216" t="s">
        <v>121</v>
      </c>
      <c r="E121" s="217" t="s">
        <v>294</v>
      </c>
      <c r="F121" s="218" t="s">
        <v>295</v>
      </c>
      <c r="G121" s="219" t="s">
        <v>296</v>
      </c>
      <c r="H121" s="220">
        <v>10000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297</v>
      </c>
      <c r="AT121" s="228" t="s">
        <v>121</v>
      </c>
      <c r="AU121" s="228" t="s">
        <v>86</v>
      </c>
      <c r="AY121" s="14" t="s">
        <v>118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84</v>
      </c>
      <c r="BK121" s="229">
        <f>ROUND(I121*H121,2)</f>
        <v>0</v>
      </c>
      <c r="BL121" s="14" t="s">
        <v>297</v>
      </c>
      <c r="BM121" s="228" t="s">
        <v>298</v>
      </c>
    </row>
    <row r="122" s="2" customFormat="1">
      <c r="A122" s="35"/>
      <c r="B122" s="36"/>
      <c r="C122" s="37"/>
      <c r="D122" s="230" t="s">
        <v>127</v>
      </c>
      <c r="E122" s="37"/>
      <c r="F122" s="231" t="s">
        <v>295</v>
      </c>
      <c r="G122" s="37"/>
      <c r="H122" s="37"/>
      <c r="I122" s="232"/>
      <c r="J122" s="37"/>
      <c r="K122" s="37"/>
      <c r="L122" s="41"/>
      <c r="M122" s="235"/>
      <c r="N122" s="236"/>
      <c r="O122" s="237"/>
      <c r="P122" s="237"/>
      <c r="Q122" s="237"/>
      <c r="R122" s="237"/>
      <c r="S122" s="237"/>
      <c r="T122" s="238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127</v>
      </c>
      <c r="AU122" s="14" t="s">
        <v>86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rOzG+gq9LjQSpQuugkOlwQcSPg6kz4m2mtDZx7PHpwMEBEgxWp+/SSeH66eJVQ1hh7V0E+2drV9E5ecN/BVxWQ==" hashValue="3kpDRnR/FFgOIIIRwzqdGaKs6Nmfr0JHSr9A5OvnKYbDyKEu+RUPSP77Btp356hE9dh5zsya0xXm6EcHxBmGnw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2021-06-03T06:49:15Z</dcterms:created>
  <dcterms:modified xsi:type="dcterms:W3CDTF">2021-06-03T06:49:20Z</dcterms:modified>
</cp:coreProperties>
</file>