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625" activeTab="3"/>
  </bookViews>
  <sheets>
    <sheet name="KRYCÍ LIST" sheetId="2" r:id="rId1"/>
    <sheet name="ROZPOČET" sheetId="1" r:id="rId2"/>
    <sheet name="TECHNICKÁ DATA" sheetId="4" r:id="rId3"/>
    <sheet name="LEGENDA" sheetId="3" r:id="rId4"/>
  </sheets>
  <definedNames>
    <definedName name="Zaklad5">'KRYCÍ LIST'!$F$21</definedName>
  </definedNames>
  <calcPr calcId="145621"/>
</workbook>
</file>

<file path=xl/calcChain.xml><?xml version="1.0" encoding="utf-8"?>
<calcChain xmlns="http://schemas.openxmlformats.org/spreadsheetml/2006/main">
  <c r="F23" i="2" l="1"/>
  <c r="C11" i="2"/>
  <c r="F69" i="1" l="1"/>
  <c r="F167" i="1" l="1"/>
  <c r="F173" i="1" l="1"/>
  <c r="F72" i="1"/>
  <c r="F71" i="1"/>
  <c r="F33" i="1"/>
  <c r="F172" i="1" l="1"/>
  <c r="F171" i="1"/>
  <c r="F170" i="1"/>
  <c r="F169" i="1"/>
  <c r="F168" i="1"/>
  <c r="F24" i="2" l="1"/>
  <c r="F158" i="1"/>
  <c r="F162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55" i="1" l="1"/>
  <c r="F68" i="1" l="1"/>
  <c r="F67" i="1"/>
  <c r="F66" i="1"/>
  <c r="F65" i="1"/>
  <c r="F64" i="1"/>
  <c r="F63" i="1"/>
  <c r="F62" i="1"/>
  <c r="F61" i="1"/>
  <c r="F60" i="1"/>
  <c r="F59" i="1"/>
  <c r="F58" i="1"/>
  <c r="F73" i="1" l="1"/>
  <c r="F53" i="1"/>
  <c r="F52" i="1"/>
  <c r="F49" i="1"/>
  <c r="F43" i="1"/>
  <c r="F42" i="1"/>
  <c r="F41" i="1"/>
  <c r="F40" i="1"/>
  <c r="F39" i="1"/>
  <c r="F34" i="1"/>
  <c r="F32" i="1"/>
  <c r="F30" i="1"/>
  <c r="F29" i="1"/>
  <c r="F28" i="1"/>
  <c r="F27" i="1"/>
  <c r="F26" i="1"/>
  <c r="F25" i="1"/>
  <c r="F24" i="1"/>
  <c r="F22" i="1"/>
  <c r="F20" i="1"/>
  <c r="F19" i="1"/>
  <c r="F18" i="1"/>
  <c r="F16" i="1"/>
  <c r="F15" i="1"/>
  <c r="F14" i="1"/>
  <c r="F13" i="1"/>
  <c r="F11" i="1"/>
  <c r="F54" i="1" l="1"/>
  <c r="F44" i="1"/>
  <c r="F35" i="1"/>
  <c r="F164" i="1" s="1"/>
  <c r="F166" i="1" l="1"/>
  <c r="C12" i="2"/>
  <c r="F165" i="1"/>
  <c r="F174" i="1"/>
  <c r="E176" i="1" s="1"/>
  <c r="F21" i="2" s="1"/>
  <c r="F26" i="2" l="1"/>
  <c r="F22" i="2"/>
  <c r="F25" i="2"/>
  <c r="C13" i="2"/>
</calcChain>
</file>

<file path=xl/sharedStrings.xml><?xml version="1.0" encoding="utf-8"?>
<sst xmlns="http://schemas.openxmlformats.org/spreadsheetml/2006/main" count="706" uniqueCount="292">
  <si>
    <t>Počet</t>
  </si>
  <si>
    <t>CELKEM</t>
  </si>
  <si>
    <t>Cena za kus / jednotku / bm</t>
  </si>
  <si>
    <t>MEZISOUČET</t>
  </si>
  <si>
    <t>Montážní materiál</t>
  </si>
  <si>
    <r>
      <rPr>
        <b/>
        <sz val="10"/>
        <rFont val="Arial"/>
        <family val="2"/>
        <charset val="238"/>
      </rPr>
      <t>SŽDC Křižíkova 552/2, Praha 8</t>
    </r>
  </si>
  <si>
    <t>POLOŽKOVÝ ROZPOČET</t>
  </si>
  <si>
    <t>Rozpočet</t>
  </si>
  <si>
    <t>Vzduchotechnika</t>
  </si>
  <si>
    <t>JKSO</t>
  </si>
  <si>
    <t>Stavba</t>
  </si>
  <si>
    <t>Křižíkova 552/2, Praha 8</t>
  </si>
  <si>
    <t>SKP</t>
  </si>
  <si>
    <t xml:space="preserve">IČ: </t>
  </si>
  <si>
    <t>ROZPOČTOVÉ NÁKLADY</t>
  </si>
  <si>
    <t>Základní rozpočtové náklady</t>
  </si>
  <si>
    <t>M práce celkem</t>
  </si>
  <si>
    <t>M dodávky celkem</t>
  </si>
  <si>
    <t>ZRN celkem</t>
  </si>
  <si>
    <t>Jméno:</t>
  </si>
  <si>
    <t xml:space="preserve">Jméno : </t>
  </si>
  <si>
    <t>Datum</t>
  </si>
  <si>
    <t>Datum :</t>
  </si>
  <si>
    <t>Podpis</t>
  </si>
  <si>
    <t>Podpis:</t>
  </si>
  <si>
    <t>Základ pro DPH</t>
  </si>
  <si>
    <t>DPH</t>
  </si>
  <si>
    <t xml:space="preserve"> </t>
  </si>
  <si>
    <t>kpl</t>
  </si>
  <si>
    <t>Odvod kondenzátu od vnitřních klimajednotek</t>
  </si>
  <si>
    <t>Čistící tvarovka 40</t>
  </si>
  <si>
    <t>Čistící tvarovka 32</t>
  </si>
  <si>
    <t>Potrubí HT 32 vč. tvarovek, těsnění a maziva</t>
  </si>
  <si>
    <t>Potrubí HT 40 vč. tvarovek, těsnění a maziva</t>
  </si>
  <si>
    <t>Silikonová hadice 1 m pro napojení KJ - dimenze dle jednotky</t>
  </si>
  <si>
    <t>Kalich HL 20</t>
  </si>
  <si>
    <t>Redukce HL 12.3</t>
  </si>
  <si>
    <t>Kondenzátní sifon HL 136.3</t>
  </si>
  <si>
    <t>T-kus HL 19T/30 nebo sifon HL 132.1/30 - dle montážní firmy</t>
  </si>
  <si>
    <t>T-kus HL 19T/40 nebo sifon HL 132.1/40 - dle montážní firmy</t>
  </si>
  <si>
    <t>Upevňovací materiál, konzoly, lišty - specifikace mont. firmy</t>
  </si>
  <si>
    <t>Ostatní materiál je ponechán na specifikaci mont. firmy.</t>
  </si>
  <si>
    <t>ks</t>
  </si>
  <si>
    <t>m</t>
  </si>
  <si>
    <t>Montáž</t>
  </si>
  <si>
    <t>Zkoušky a uvedení do provozu</t>
  </si>
  <si>
    <t>Ozn.</t>
  </si>
  <si>
    <t>Technická data</t>
  </si>
  <si>
    <t>Typové číslo</t>
  </si>
  <si>
    <t>Výrobce</t>
  </si>
  <si>
    <t>+R1.4</t>
  </si>
  <si>
    <t>Montážní rám</t>
  </si>
  <si>
    <t>ŠxV=800x1060</t>
  </si>
  <si>
    <t>BP-MF-800/10</t>
  </si>
  <si>
    <t>Eaton</t>
  </si>
  <si>
    <t>Horní+dolní panel, s výřezy</t>
  </si>
  <si>
    <t>šedý, Š=800</t>
  </si>
  <si>
    <t>BP-TBP-800-CE</t>
  </si>
  <si>
    <t>Deska pro vstup kabelů</t>
  </si>
  <si>
    <t>šedá, Š=800</t>
  </si>
  <si>
    <t>BP-FLP-800-2K</t>
  </si>
  <si>
    <t>Deska pro vstup kabelů, bez výřezů</t>
  </si>
  <si>
    <t>BP-FLP-800-BL</t>
  </si>
  <si>
    <t>Boční panel</t>
  </si>
  <si>
    <t>šedá, V=1060</t>
  </si>
  <si>
    <t>BP-SP-10</t>
  </si>
  <si>
    <t>Dveře plech</t>
  </si>
  <si>
    <t>otočný zámek, šedá, ŠxV=800x1000</t>
  </si>
  <si>
    <t>BP-DS-800/10</t>
  </si>
  <si>
    <t>Schránka na dokumentaci</t>
  </si>
  <si>
    <t>Schránka na dokumentaci A4</t>
  </si>
  <si>
    <t>LAB-BAG_A4</t>
  </si>
  <si>
    <t>Lišta pro uchycení N/PE svorek</t>
  </si>
  <si>
    <t>Š=800</t>
  </si>
  <si>
    <t>BPZ-TSB-800</t>
  </si>
  <si>
    <t>Nosič svorkovnice</t>
  </si>
  <si>
    <t>KL-7...KL-60 na lištu, horizontální</t>
  </si>
  <si>
    <t>KT-3</t>
  </si>
  <si>
    <t>Svorkovnice: Rozbočovací můstek N/P</t>
  </si>
  <si>
    <t>N/PE 2x25+27x16mm2</t>
  </si>
  <si>
    <t>KL-29</t>
  </si>
  <si>
    <t>C lišta pro uchycení kabelů</t>
  </si>
  <si>
    <t>BPZ-KAS-800</t>
  </si>
  <si>
    <t>DIN lišta hliníková</t>
  </si>
  <si>
    <t>šířka skříně = 800, šířka lišty = 688</t>
  </si>
  <si>
    <t>BPZ-DINR35-800</t>
  </si>
  <si>
    <t>Montážní sada pro NZM1 vertikálně</t>
  </si>
  <si>
    <t>šedá, Š=800 v=300</t>
  </si>
  <si>
    <t>BPZ-NZM1-800-MV</t>
  </si>
  <si>
    <t>Držák DIN lišty</t>
  </si>
  <si>
    <t xml:space="preserve"> pevná hloubka, sada 1pár</t>
  </si>
  <si>
    <t>BPZ-TF/2</t>
  </si>
  <si>
    <t>Držák lišty/mont desky</t>
  </si>
  <si>
    <t>nastav.hloubka, sada 1pár</t>
  </si>
  <si>
    <t>BPZ-TA/2</t>
  </si>
  <si>
    <t>Upevňovací úchytka</t>
  </si>
  <si>
    <t>s vodivým propojení (zelená)</t>
  </si>
  <si>
    <t>BEL01</t>
  </si>
  <si>
    <t>celoplastová (bílá)</t>
  </si>
  <si>
    <t>BEL12</t>
  </si>
  <si>
    <t>Krycí deska</t>
  </si>
  <si>
    <t>bez výřezu, plechová, šedá, Š=800, V=100</t>
  </si>
  <si>
    <t>BPZ-FP-800/100-BL</t>
  </si>
  <si>
    <t>s výřezem 45mm, plechová, šedá, Š=800, V=150</t>
  </si>
  <si>
    <t>BPZ-FP-800/150-45</t>
  </si>
  <si>
    <t>bez výřezu, plechová, šedá, Š=800, V=150</t>
  </si>
  <si>
    <t>BPZ-FP-800/150-BL</t>
  </si>
  <si>
    <t>Záslepka</t>
  </si>
  <si>
    <t>pro výřezy 45mm, 12 modulů TE, bílá</t>
  </si>
  <si>
    <t>BS-12MB-WH</t>
  </si>
  <si>
    <t>Kabelová úchytka</t>
  </si>
  <si>
    <t>Kabel průměr 36-40mm</t>
  </si>
  <si>
    <t>NWS-K/AC40</t>
  </si>
  <si>
    <t>Kabel průměr 16-20mm</t>
  </si>
  <si>
    <t>NWS-K/AC20</t>
  </si>
  <si>
    <t>Svorkovnice</t>
  </si>
  <si>
    <t>1pól, 6 vodičů Cu, 160A</t>
  </si>
  <si>
    <t>BPZ-KB-6/160</t>
  </si>
  <si>
    <t>X1 - X5</t>
  </si>
  <si>
    <t>Svorka řadová</t>
  </si>
  <si>
    <t>16mm2, 1000V, 76A, bílá</t>
  </si>
  <si>
    <t>RSA 16 A</t>
  </si>
  <si>
    <t>Elektro Bečov</t>
  </si>
  <si>
    <t>Svorka řadová N</t>
  </si>
  <si>
    <t>RSA 16 A TM</t>
  </si>
  <si>
    <t>Svorka řadová PE</t>
  </si>
  <si>
    <t>16mm2, 1000V, 76A, zelenožlutá</t>
  </si>
  <si>
    <t>RSA PE 16 A</t>
  </si>
  <si>
    <t>Přepážka</t>
  </si>
  <si>
    <t>bílá</t>
  </si>
  <si>
    <t>K RSA 16A</t>
  </si>
  <si>
    <t>-Q1</t>
  </si>
  <si>
    <t>Jistič</t>
  </si>
  <si>
    <t>In 160A, Ir  125-160A, Ii 1280A, 3-pól, Icu 25kA</t>
  </si>
  <si>
    <t>NZMB1-A160</t>
  </si>
  <si>
    <t>-F1</t>
  </si>
  <si>
    <t>Pojistkový odpínač</t>
  </si>
  <si>
    <t>Válcové pojistky do 50A, 3-pól</t>
  </si>
  <si>
    <t>VLCE14-3P</t>
  </si>
  <si>
    <t>-U1</t>
  </si>
  <si>
    <t>Svodič přepětí</t>
  </si>
  <si>
    <t>T2 (II, C), modulový, 3pól, Un=460V</t>
  </si>
  <si>
    <t>SPCT2-460/3</t>
  </si>
  <si>
    <t>-FA1</t>
  </si>
  <si>
    <t>In 40 A, Un 230/400V AC., charakteristika B, 3-pól, Icn 10 kA</t>
  </si>
  <si>
    <t>PL7-B40/3</t>
  </si>
  <si>
    <t>-FA2</t>
  </si>
  <si>
    <t>-FA3</t>
  </si>
  <si>
    <t>-FA4</t>
  </si>
  <si>
    <t>-FA5</t>
  </si>
  <si>
    <t>-FI1</t>
  </si>
  <si>
    <t>Proudový chránič</t>
  </si>
  <si>
    <t>In 63 A, 30mA, 3+N-pól, Icn 10 kA</t>
  </si>
  <si>
    <t>PF7-63/4/003</t>
  </si>
  <si>
    <t>-FI2</t>
  </si>
  <si>
    <t>-FI3</t>
  </si>
  <si>
    <t>-FI4</t>
  </si>
  <si>
    <t>-FI5</t>
  </si>
  <si>
    <t>+RS1.1</t>
  </si>
  <si>
    <t>-FA24</t>
  </si>
  <si>
    <t>In 10 A, Un 230 V AC., charakteristika B, 1-pól, Icn 10 kA</t>
  </si>
  <si>
    <t>PL7-B10/1</t>
  </si>
  <si>
    <t>-30X1</t>
  </si>
  <si>
    <t>4mm2, 1000V, 32A</t>
  </si>
  <si>
    <t>RSA 4 A</t>
  </si>
  <si>
    <t>+RS1.2</t>
  </si>
  <si>
    <t>+RS1.3</t>
  </si>
  <si>
    <t>+RS2.1</t>
  </si>
  <si>
    <t>+RS2.2</t>
  </si>
  <si>
    <t>+RS2.3</t>
  </si>
  <si>
    <t>+RS3.1</t>
  </si>
  <si>
    <t>+RS3.2</t>
  </si>
  <si>
    <t>+RS3.3</t>
  </si>
  <si>
    <t>+RS4.1</t>
  </si>
  <si>
    <t>+RS4.2</t>
  </si>
  <si>
    <t>+RS4.3</t>
  </si>
  <si>
    <t>+RS5.1</t>
  </si>
  <si>
    <t>+RS5.2</t>
  </si>
  <si>
    <t>+RS5.3</t>
  </si>
  <si>
    <t>Krabice odbočná</t>
  </si>
  <si>
    <t>Montáž na stěnu, IP65, 400V, 16A, Rozměry 88x88x48mm</t>
  </si>
  <si>
    <t>003.CS.K</t>
  </si>
  <si>
    <t>Kopos</t>
  </si>
  <si>
    <t>Svorka krabicová</t>
  </si>
  <si>
    <t>0,5 - 2,5mm2, 3-pólová, 24A, 450V</t>
  </si>
  <si>
    <t>2273-203</t>
  </si>
  <si>
    <t>Wago</t>
  </si>
  <si>
    <t>0,5 - 2,5mm2, 4-pólová, 24A, 450V</t>
  </si>
  <si>
    <t>2273-204</t>
  </si>
  <si>
    <t>Celková délka [m]</t>
  </si>
  <si>
    <t>H07RN-F 5G10 mm²</t>
  </si>
  <si>
    <t>CYKY-J 3x1,5 mm²</t>
  </si>
  <si>
    <t>Jednotka</t>
  </si>
  <si>
    <t>Venkovní jednotka Qch/t=56/63kW, např.:MMY-MAP2006HT8P-E , INVERTOR</t>
  </si>
  <si>
    <t>5</t>
  </si>
  <si>
    <t>Vnitřní nástěnná jednotka Qch/t=1,7/1,9kW, vč. auto restartu, filtrů atd. např.: MMK-AP0057HP-E</t>
  </si>
  <si>
    <t>74</t>
  </si>
  <si>
    <t>Vnitřní nástěnná jednotka Qch/t=2,2/2,5 kW, vč. auto restartu, filtrů atd. např.: MMK-AP0077HP-E</t>
  </si>
  <si>
    <t>11</t>
  </si>
  <si>
    <t>Vnitřní nástěnná jednotka Qch/t=2,8/3,2 kW, vč. auto restartu, filtrů atd. např.: MMK-AP0097HP-E</t>
  </si>
  <si>
    <t>48</t>
  </si>
  <si>
    <t>Vnitřní nástěnná jednotka Qch/t=3,6/4,0 kW, vč. auto restartu, filtrů atd. např.: MMK-AP0127HP-E</t>
  </si>
  <si>
    <t>2</t>
  </si>
  <si>
    <t>Odbočka Y např.:RBM-BY55E</t>
  </si>
  <si>
    <t>76</t>
  </si>
  <si>
    <t>Odbočka Y např.: RBM-BY105E</t>
  </si>
  <si>
    <t>50</t>
  </si>
  <si>
    <t>Odbočka Y např.: RBM-BY205E</t>
  </si>
  <si>
    <t>Ovladač nástěnný např.: RBC-AMT32-E</t>
  </si>
  <si>
    <t>136</t>
  </si>
  <si>
    <t>06,4</t>
  </si>
  <si>
    <t>bm</t>
  </si>
  <si>
    <t>562,5</t>
  </si>
  <si>
    <t>09,5</t>
  </si>
  <si>
    <t>905,5</t>
  </si>
  <si>
    <t>012,7</t>
  </si>
  <si>
    <t>309,6</t>
  </si>
  <si>
    <t>015,9</t>
  </si>
  <si>
    <t>353</t>
  </si>
  <si>
    <t>019,1</t>
  </si>
  <si>
    <t>0</t>
  </si>
  <si>
    <t>022,2</t>
  </si>
  <si>
    <t>195,1</t>
  </si>
  <si>
    <t>028,6</t>
  </si>
  <si>
    <t>124,5</t>
  </si>
  <si>
    <t>Hadice pro odvod kondenzátu, vnitřní průměr 16 mm</t>
  </si>
  <si>
    <t>230</t>
  </si>
  <si>
    <t>Kovové lišty pro potrubí od venk. jednotek, vedené venkem, pozink, atyp</t>
  </si>
  <si>
    <t>Plastové lišty pro hlavní potrubí od venk. jednotek vedené vnitřkem, rozměr upřesnit dle situace na stavbě</t>
  </si>
  <si>
    <t>Plastové lišty pro odbočky potrubí do vnitřních jednotek vedené místnostmi, rozměr upřesnit dle situace na stavbě</t>
  </si>
  <si>
    <t>100</t>
  </si>
  <si>
    <t>Plastové lišty pro kabel od vnitřních jednotek k ovladačům, rozměr upřesnit dle situace na stavbě</t>
  </si>
  <si>
    <t>200</t>
  </si>
  <si>
    <t>Žlab pro uložení rozvodného potrubí chladiva a kabely, š=200mm</t>
  </si>
  <si>
    <t>500</t>
  </si>
  <si>
    <t>Montážní konzoly pro uchycení žlabu</t>
  </si>
  <si>
    <t>1</t>
  </si>
  <si>
    <t>Chladivo -doplnění</t>
  </si>
  <si>
    <t>140</t>
  </si>
  <si>
    <t>Montáž zařízení vč. šéfmontáže a uvedení do provozu všech systémů</t>
  </si>
  <si>
    <t>Demontáž stávajícího zařízení sestávajícího se z 15 vnitřních jednotek a 6 venkovních jednotek včetně odsátí chladiva a příp. jeho ekologické likvidace</t>
  </si>
  <si>
    <t>Úpravy stávajícího potrubí, kabelů a pod pro uvolnění prostoru pro instalaci rozvodu chladu v rozsahu dle potřeby po schválení příslušným pracovníkem SŽDC</t>
  </si>
  <si>
    <t>Vrtání otvorů pro prostupy potrubí, zhotovení drážek a zapracování po montáži</t>
  </si>
  <si>
    <t>Montážní lešení pro montáž a demontáže</t>
  </si>
  <si>
    <t>komplet</t>
  </si>
  <si>
    <r>
      <rPr>
        <b/>
        <sz val="10"/>
        <rFont val="Arial"/>
        <family val="2"/>
        <charset val="238"/>
      </rPr>
      <t>AKCE:</t>
    </r>
  </si>
  <si>
    <r>
      <rPr>
        <b/>
        <sz val="10"/>
        <rFont val="Arial"/>
        <family val="2"/>
        <charset val="238"/>
      </rPr>
      <t>Klimatizace kanceláří objektu Křižíkova</t>
    </r>
  </si>
  <si>
    <r>
      <rPr>
        <b/>
        <sz val="10"/>
        <rFont val="Arial"/>
        <family val="2"/>
        <charset val="238"/>
      </rPr>
      <t>MÍSTO STAVBY:</t>
    </r>
  </si>
  <si>
    <r>
      <t>Č</t>
    </r>
    <r>
      <rPr>
        <b/>
        <sz val="10"/>
        <rFont val="Arial"/>
        <family val="2"/>
        <charset val="238"/>
      </rPr>
      <t>ÁST:</t>
    </r>
  </si>
  <si>
    <r>
      <rPr>
        <b/>
        <sz val="10"/>
        <rFont val="Arial"/>
        <family val="2"/>
        <charset val="238"/>
      </rPr>
      <t>Vzduchotechnika a chlazení</t>
    </r>
  </si>
  <si>
    <r>
      <rPr>
        <b/>
        <sz val="10"/>
        <rFont val="Arial"/>
        <family val="2"/>
        <charset val="238"/>
      </rPr>
      <t>Klimatizace kanceláří</t>
    </r>
  </si>
  <si>
    <r>
      <rPr>
        <b/>
        <sz val="10"/>
        <rFont val="Arial"/>
        <family val="2"/>
        <charset val="238"/>
      </rPr>
      <t>Pozice</t>
    </r>
  </si>
  <si>
    <r>
      <rPr>
        <b/>
        <sz val="10"/>
        <rFont val="Arial"/>
        <family val="2"/>
        <charset val="238"/>
      </rPr>
      <t>Název</t>
    </r>
  </si>
  <si>
    <r>
      <rPr>
        <i/>
        <sz val="10"/>
        <rFont val="Arial"/>
        <family val="2"/>
        <charset val="238"/>
      </rPr>
      <t>Venkovní jednotka</t>
    </r>
  </si>
  <si>
    <r>
      <rPr>
        <i/>
        <sz val="10"/>
        <rFont val="Arial"/>
        <family val="2"/>
        <charset val="238"/>
      </rPr>
      <t>Vnitřní jednotky</t>
    </r>
  </si>
  <si>
    <r>
      <rPr>
        <i/>
        <sz val="10"/>
        <rFont val="Arial"/>
        <family val="2"/>
        <charset val="238"/>
      </rPr>
      <t>Odbočky</t>
    </r>
  </si>
  <si>
    <r>
      <rPr>
        <i/>
        <sz val="10"/>
        <rFont val="Arial"/>
        <family val="2"/>
        <charset val="238"/>
      </rPr>
      <t>Příslušenství:</t>
    </r>
  </si>
  <si>
    <r>
      <rPr>
        <i/>
        <sz val="10"/>
        <rFont val="Arial"/>
        <family val="2"/>
        <charset val="238"/>
      </rPr>
      <t>Potrubní rozvod chladiva včetně izolace:</t>
    </r>
  </si>
  <si>
    <r>
      <rPr>
        <i/>
        <sz val="10"/>
        <rFont val="Arial"/>
        <family val="2"/>
        <charset val="238"/>
      </rPr>
      <t>Ostatní materiál:</t>
    </r>
  </si>
  <si>
    <r>
      <rPr>
        <vertAlign val="superscript"/>
        <sz val="10"/>
        <rFont val="Arial"/>
        <family val="2"/>
        <charset val="238"/>
      </rPr>
      <t>k</t>
    </r>
    <r>
      <rPr>
        <sz val="10"/>
        <rFont val="Arial"/>
        <family val="2"/>
        <charset val="238"/>
      </rPr>
      <t>g</t>
    </r>
  </si>
  <si>
    <r>
      <rPr>
        <b/>
        <sz val="10"/>
        <rFont val="Arial"/>
        <family val="2"/>
        <charset val="238"/>
      </rPr>
      <t>Montáž klimatizace</t>
    </r>
  </si>
  <si>
    <r>
      <rPr>
        <i/>
        <sz val="10"/>
        <rFont val="Arial"/>
        <family val="2"/>
        <charset val="238"/>
      </rPr>
      <t>Montáž zařízení vč. šéfmontáže a uvedení do provozu</t>
    </r>
  </si>
  <si>
    <r>
      <rPr>
        <b/>
        <sz val="10"/>
        <rFont val="Arial"/>
        <family val="2"/>
        <charset val="238"/>
      </rPr>
      <t>Demontáž klimatizace a úpravy stávajících rozvodů</t>
    </r>
  </si>
  <si>
    <r>
      <rPr>
        <b/>
        <sz val="10"/>
        <rFont val="Arial"/>
        <family val="2"/>
        <charset val="238"/>
      </rPr>
      <t>Stavební úpravy</t>
    </r>
  </si>
  <si>
    <r>
      <rPr>
        <b/>
        <sz val="10"/>
        <rFont val="Arial"/>
        <family val="2"/>
        <charset val="238"/>
      </rPr>
      <t>Lešení</t>
    </r>
  </si>
  <si>
    <r>
      <rPr>
        <b/>
        <sz val="10"/>
        <rFont val="Arial"/>
        <family val="2"/>
        <charset val="238"/>
      </rPr>
      <t>Dodávka</t>
    </r>
  </si>
  <si>
    <r>
      <rPr>
        <b/>
        <sz val="10"/>
        <rFont val="Arial"/>
        <family val="2"/>
        <charset val="238"/>
      </rPr>
      <t>Montáž klimatizace včetně demontáží</t>
    </r>
  </si>
  <si>
    <r>
      <rPr>
        <b/>
        <sz val="10"/>
        <rFont val="Arial"/>
        <family val="2"/>
        <charset val="238"/>
      </rPr>
      <t>Doprava</t>
    </r>
  </si>
  <si>
    <r>
      <rPr>
        <b/>
        <sz val="10"/>
        <rFont val="Arial"/>
        <family val="2"/>
        <charset val="238"/>
      </rPr>
      <t>Kompletace</t>
    </r>
  </si>
  <si>
    <r>
      <rPr>
        <b/>
        <sz val="10"/>
        <rFont val="Arial"/>
        <family val="2"/>
        <charset val="238"/>
      </rPr>
      <t>Výkresy skut. Provedení</t>
    </r>
  </si>
  <si>
    <r>
      <rPr>
        <b/>
        <sz val="10"/>
        <rFont val="Arial"/>
        <family val="2"/>
        <charset val="238"/>
      </rPr>
      <t>Zařízení staveniště</t>
    </r>
  </si>
  <si>
    <r>
      <rPr>
        <b/>
        <sz val="10"/>
        <rFont val="Arial"/>
        <family val="2"/>
        <charset val="238"/>
      </rPr>
      <t>Měření hluku a výkonů</t>
    </r>
  </si>
  <si>
    <r>
      <rPr>
        <b/>
        <sz val="10"/>
        <rFont val="Arial"/>
        <family val="2"/>
        <charset val="238"/>
      </rPr>
      <t>CELKEM KLIMATIZACE</t>
    </r>
  </si>
  <si>
    <t xml:space="preserve">Poznámka:  Uvedené přístroje jsou referenční a lze je nahradit přístroji jiného výrobce při zachování shodných technických parametrů  
</t>
  </si>
  <si>
    <t xml:space="preserve">    Elektro</t>
  </si>
  <si>
    <r>
      <rPr>
        <b/>
        <sz val="16"/>
        <rFont val="Arial"/>
        <family val="2"/>
        <charset val="238"/>
      </rPr>
      <t>KLIMATIZAČNÍ ZAŘÍZENÍ</t>
    </r>
  </si>
  <si>
    <t>Montáž elektro</t>
  </si>
  <si>
    <t>21_%</t>
  </si>
  <si>
    <t>15_%</t>
  </si>
  <si>
    <t>CENA ZA OBJEKT CELKEM VČETNĚ DPH</t>
  </si>
  <si>
    <t>CENA ZA OBJEKT CELKEM BEZ DPH</t>
  </si>
  <si>
    <t>LEGENDA</t>
  </si>
  <si>
    <t xml:space="preserve"> Doplnit cenu za kus, jednotku, bm, komplet</t>
  </si>
  <si>
    <t>Ekologická likvidace obalového materiálu a odpadu vzniklého při realizaci zakázky vyplývající z § 16 zákona č. 185/2001 Sb. (DPH 15%)</t>
  </si>
  <si>
    <t>Příloha č. 4 Kupní smlouvy</t>
  </si>
  <si>
    <t>Kupující</t>
  </si>
  <si>
    <t>Prodávající</t>
  </si>
  <si>
    <t>Za Prodávajícího</t>
  </si>
  <si>
    <t>Za Kupujícího</t>
  </si>
  <si>
    <t>ZRN - základní rozpočtové náklady</t>
  </si>
  <si>
    <t>ZRN</t>
  </si>
  <si>
    <t>Výsledná cena předmětu koupě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</si>
</sst>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Kč&quot;_-;\-* #,##0.00\ &quot;Kč&quot;_-;_-* &quot;-&quot;??\ &quot;Kč&quot;_-;_-@_-"/>
    <numFmt numFmtId="164" formatCode="#,##0.00\ &quot;Kč&quot;"/>
    <numFmt numFmtId="165" formatCode="[$-405]General"/>
    <numFmt numFmtId="166" formatCode="[$-405]#,##0"/>
    <numFmt numFmtId="167" formatCode="dd&quot;.&quot;mm&quot;.&quot;yy"/>
    <numFmt numFmtId="168" formatCode="0.0"/>
    <numFmt numFmtId="169" formatCode="#,##0.00&quot; Kč&quot;"/>
  </numFmts>
  <fonts count="21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Arial CE1"/>
      <charset val="238"/>
    </font>
    <font>
      <sz val="8"/>
      <color theme="1"/>
      <name val="Arial CE1"/>
      <charset val="238"/>
    </font>
    <font>
      <sz val="10"/>
      <color indexed="8"/>
      <name val="Arial CE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6"/>
      <name val="Arial"/>
      <family val="2"/>
      <charset val="238"/>
    </font>
    <font>
      <b/>
      <sz val="10"/>
      <color theme="1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0000"/>
        <bgColor rgb="FFC0C0C0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44" fontId="2" fillId="0" borderId="0" applyFont="0" applyFill="0" applyBorder="0" applyAlignment="0" applyProtection="0"/>
    <xf numFmtId="165" fontId="4" fillId="0" borderId="4"/>
    <xf numFmtId="165" fontId="4" fillId="0" borderId="4"/>
    <xf numFmtId="0" fontId="13" fillId="0" borderId="4" applyNumberFormat="0" applyFill="0" applyBorder="0" applyProtection="0"/>
    <xf numFmtId="0" fontId="3" fillId="0" borderId="4"/>
    <xf numFmtId="0" fontId="15" fillId="0" borderId="31">
      <alignment horizontal="left" vertical="center"/>
    </xf>
    <xf numFmtId="0" fontId="15" fillId="0" borderId="31">
      <alignment horizontal="center" vertical="center"/>
    </xf>
    <xf numFmtId="0" fontId="15" fillId="0" borderId="31">
      <alignment horizontal="left" vertical="center" wrapText="1" indent="1"/>
    </xf>
    <xf numFmtId="0" fontId="15" fillId="0" borderId="31">
      <alignment horizontal="left" vertical="center" wrapText="1" indent="1"/>
    </xf>
    <xf numFmtId="0" fontId="15" fillId="0" borderId="31">
      <alignment horizontal="left" vertical="center" indent="1"/>
    </xf>
    <xf numFmtId="0" fontId="15" fillId="0" borderId="31">
      <alignment horizontal="center" vertical="center"/>
    </xf>
    <xf numFmtId="0" fontId="15" fillId="0" borderId="31">
      <alignment horizontal="center" vertical="center"/>
    </xf>
    <xf numFmtId="0" fontId="15" fillId="0" borderId="31">
      <alignment horizontal="left" vertical="center" indent="1"/>
    </xf>
    <xf numFmtId="0" fontId="3" fillId="0" borderId="4"/>
    <xf numFmtId="44" fontId="3" fillId="0" borderId="4" applyFont="0" applyFill="0" applyBorder="0" applyAlignment="0" applyProtection="0"/>
  </cellStyleXfs>
  <cellXfs count="248">
    <xf numFmtId="0" fontId="0" fillId="0" borderId="0" xfId="0"/>
    <xf numFmtId="165" fontId="4" fillId="0" borderId="4" xfId="2"/>
    <xf numFmtId="165" fontId="6" fillId="2" borderId="14" xfId="2" applyFont="1" applyFill="1" applyBorder="1" applyAlignment="1">
      <alignment horizontal="left"/>
    </xf>
    <xf numFmtId="165" fontId="7" fillId="2" borderId="15" xfId="2" applyFont="1" applyFill="1" applyBorder="1" applyAlignment="1">
      <alignment horizontal="center"/>
    </xf>
    <xf numFmtId="49" fontId="8" fillId="2" borderId="16" xfId="2" applyNumberFormat="1" applyFont="1" applyFill="1" applyBorder="1" applyAlignment="1">
      <alignment horizontal="left"/>
    </xf>
    <xf numFmtId="49" fontId="8" fillId="2" borderId="17" xfId="2" applyNumberFormat="1" applyFont="1" applyFill="1" applyBorder="1" applyAlignment="1">
      <alignment horizontal="left"/>
    </xf>
    <xf numFmtId="49" fontId="7" fillId="2" borderId="15" xfId="2" applyNumberFormat="1" applyFont="1" applyFill="1" applyBorder="1" applyAlignment="1">
      <alignment horizontal="center"/>
    </xf>
    <xf numFmtId="165" fontId="7" fillId="0" borderId="18" xfId="2" applyFont="1" applyBorder="1"/>
    <xf numFmtId="49" fontId="7" fillId="0" borderId="18" xfId="2" applyNumberFormat="1" applyFont="1" applyBorder="1" applyAlignment="1">
      <alignment horizontal="left"/>
    </xf>
    <xf numFmtId="165" fontId="9" fillId="0" borderId="14" xfId="2" applyFont="1" applyBorder="1"/>
    <xf numFmtId="165" fontId="7" fillId="0" borderId="15" xfId="2" applyFont="1" applyBorder="1"/>
    <xf numFmtId="49" fontId="7" fillId="0" borderId="4" xfId="2" applyNumberFormat="1" applyFont="1" applyBorder="1"/>
    <xf numFmtId="49" fontId="7" fillId="0" borderId="17" xfId="2" applyNumberFormat="1" applyFont="1" applyBorder="1"/>
    <xf numFmtId="49" fontId="7" fillId="0" borderId="15" xfId="2" applyNumberFormat="1" applyFont="1" applyBorder="1"/>
    <xf numFmtId="165" fontId="7" fillId="0" borderId="19" xfId="2" applyFont="1" applyBorder="1"/>
    <xf numFmtId="165" fontId="7" fillId="0" borderId="19" xfId="2" applyFont="1" applyBorder="1" applyAlignment="1">
      <alignment horizontal="left"/>
    </xf>
    <xf numFmtId="165" fontId="6" fillId="0" borderId="14" xfId="2" applyFont="1" applyBorder="1"/>
    <xf numFmtId="49" fontId="6" fillId="0" borderId="20" xfId="3" applyNumberFormat="1" applyFont="1" applyBorder="1"/>
    <xf numFmtId="49" fontId="7" fillId="0" borderId="19" xfId="2" applyNumberFormat="1" applyFont="1" applyBorder="1" applyAlignment="1">
      <alignment horizontal="left"/>
    </xf>
    <xf numFmtId="165" fontId="7" fillId="0" borderId="19" xfId="2" applyFont="1" applyFill="1" applyBorder="1" applyAlignment="1"/>
    <xf numFmtId="165" fontId="7" fillId="0" borderId="15" xfId="2" applyFont="1" applyFill="1" applyBorder="1" applyAlignment="1"/>
    <xf numFmtId="165" fontId="4" fillId="0" borderId="4" xfId="2" applyFont="1" applyFill="1" applyBorder="1" applyAlignment="1"/>
    <xf numFmtId="165" fontId="7" fillId="0" borderId="19" xfId="2" applyFont="1" applyBorder="1" applyAlignment="1"/>
    <xf numFmtId="165" fontId="7" fillId="0" borderId="15" xfId="2" applyFont="1" applyBorder="1" applyAlignment="1"/>
    <xf numFmtId="165" fontId="4" fillId="0" borderId="4" xfId="2" applyBorder="1"/>
    <xf numFmtId="166" fontId="4" fillId="0" borderId="4" xfId="2" applyNumberFormat="1"/>
    <xf numFmtId="165" fontId="9" fillId="2" borderId="17" xfId="2" applyFont="1" applyFill="1" applyBorder="1" applyAlignment="1">
      <alignment horizontal="left"/>
    </xf>
    <xf numFmtId="165" fontId="9" fillId="2" borderId="15" xfId="2" applyFont="1" applyFill="1" applyBorder="1" applyAlignment="1">
      <alignment horizontal="center"/>
    </xf>
    <xf numFmtId="165" fontId="9" fillId="0" borderId="13" xfId="2" applyFont="1" applyBorder="1"/>
    <xf numFmtId="166" fontId="9" fillId="0" borderId="18" xfId="2" applyNumberFormat="1" applyFont="1" applyBorder="1"/>
    <xf numFmtId="166" fontId="9" fillId="0" borderId="17" xfId="2" applyNumberFormat="1" applyFont="1" applyBorder="1"/>
    <xf numFmtId="165" fontId="9" fillId="0" borderId="15" xfId="2" applyFont="1" applyBorder="1"/>
    <xf numFmtId="165" fontId="9" fillId="0" borderId="13" xfId="2" applyFont="1" applyBorder="1" applyAlignment="1">
      <alignment shrinkToFit="1"/>
    </xf>
    <xf numFmtId="165" fontId="9" fillId="0" borderId="22" xfId="2" applyFont="1" applyBorder="1"/>
    <xf numFmtId="165" fontId="6" fillId="2" borderId="14" xfId="2" applyFont="1" applyFill="1" applyBorder="1"/>
    <xf numFmtId="165" fontId="6" fillId="2" borderId="17" xfId="2" applyFont="1" applyFill="1" applyBorder="1"/>
    <xf numFmtId="165" fontId="6" fillId="2" borderId="15" xfId="2" applyFont="1" applyFill="1" applyBorder="1"/>
    <xf numFmtId="165" fontId="9" fillId="0" borderId="23" xfId="2" applyFont="1" applyBorder="1"/>
    <xf numFmtId="165" fontId="9" fillId="0" borderId="4" xfId="2" applyFont="1" applyBorder="1"/>
    <xf numFmtId="165" fontId="9" fillId="0" borderId="24" xfId="2" applyFont="1" applyBorder="1"/>
    <xf numFmtId="165" fontId="9" fillId="0" borderId="4" xfId="2" applyFont="1"/>
    <xf numFmtId="165" fontId="9" fillId="0" borderId="4" xfId="2" applyFont="1" applyBorder="1" applyAlignment="1">
      <alignment horizontal="right"/>
    </xf>
    <xf numFmtId="167" fontId="9" fillId="0" borderId="4" xfId="2" applyNumberFormat="1" applyFont="1" applyBorder="1"/>
    <xf numFmtId="165" fontId="9" fillId="0" borderId="4" xfId="2" applyFont="1" applyFill="1" applyBorder="1"/>
    <xf numFmtId="165" fontId="9" fillId="0" borderId="25" xfId="2" applyFont="1" applyBorder="1"/>
    <xf numFmtId="165" fontId="9" fillId="0" borderId="26" xfId="2" applyFont="1" applyBorder="1"/>
    <xf numFmtId="165" fontId="9" fillId="0" borderId="27" xfId="2" applyFont="1" applyBorder="1"/>
    <xf numFmtId="168" fontId="9" fillId="0" borderId="28" xfId="2" applyNumberFormat="1" applyFont="1" applyBorder="1" applyAlignment="1">
      <alignment horizontal="right"/>
    </xf>
    <xf numFmtId="165" fontId="9" fillId="0" borderId="28" xfId="2" applyFont="1" applyBorder="1"/>
    <xf numFmtId="165" fontId="10" fillId="2" borderId="14" xfId="2" applyFont="1" applyFill="1" applyBorder="1"/>
    <xf numFmtId="165" fontId="10" fillId="2" borderId="17" xfId="2" applyFont="1" applyFill="1" applyBorder="1"/>
    <xf numFmtId="165" fontId="10" fillId="2" borderId="15" xfId="2" applyFont="1" applyFill="1" applyBorder="1"/>
    <xf numFmtId="165" fontId="11" fillId="0" borderId="4" xfId="2" applyFont="1"/>
    <xf numFmtId="165" fontId="4" fillId="0" borderId="4" xfId="2" applyAlignment="1"/>
    <xf numFmtId="165" fontId="12" fillId="0" borderId="4" xfId="2" applyFont="1" applyFill="1" applyBorder="1" applyAlignment="1">
      <alignment horizontal="left" vertical="top" wrapText="1"/>
    </xf>
    <xf numFmtId="165" fontId="4" fillId="0" borderId="4" xfId="2" applyAlignment="1">
      <alignment vertical="top" wrapText="1"/>
    </xf>
    <xf numFmtId="0" fontId="1" fillId="3" borderId="4" xfId="5" applyNumberFormat="1" applyFont="1" applyFill="1" applyBorder="1" applyAlignment="1">
      <alignment horizontal="center"/>
    </xf>
    <xf numFmtId="0" fontId="3" fillId="3" borderId="4" xfId="5" applyFont="1" applyFill="1" applyBorder="1"/>
    <xf numFmtId="49" fontId="3" fillId="3" borderId="4" xfId="6" applyNumberFormat="1" applyFont="1" applyFill="1" applyBorder="1" applyAlignment="1">
      <alignment horizontal="right" vertical="center" wrapText="1"/>
    </xf>
    <xf numFmtId="49" fontId="3" fillId="3" borderId="4" xfId="7" applyNumberFormat="1" applyFont="1" applyFill="1" applyBorder="1" applyAlignment="1">
      <alignment horizontal="left" vertical="center" wrapText="1"/>
    </xf>
    <xf numFmtId="0" fontId="3" fillId="3" borderId="4" xfId="8" applyFont="1" applyFill="1" applyBorder="1" applyAlignment="1">
      <alignment horizontal="left" vertical="center" wrapText="1"/>
    </xf>
    <xf numFmtId="0" fontId="3" fillId="3" borderId="4" xfId="9" applyFont="1" applyFill="1" applyBorder="1" applyAlignment="1">
      <alignment horizontal="center" vertical="center" wrapText="1"/>
    </xf>
    <xf numFmtId="0" fontId="3" fillId="3" borderId="4" xfId="11" applyFont="1" applyFill="1" applyBorder="1" applyAlignment="1">
      <alignment horizontal="left" vertical="center" wrapText="1"/>
    </xf>
    <xf numFmtId="0" fontId="3" fillId="3" borderId="4" xfId="5" applyFill="1" applyBorder="1"/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0" fontId="3" fillId="3" borderId="29" xfId="8" applyFont="1" applyFill="1" applyBorder="1" applyAlignment="1">
      <alignment horizontal="left" vertical="center" wrapText="1"/>
    </xf>
    <xf numFmtId="0" fontId="3" fillId="3" borderId="29" xfId="9" applyFont="1" applyFill="1" applyBorder="1" applyAlignment="1">
      <alignment horizontal="center" vertical="center" wrapText="1"/>
    </xf>
    <xf numFmtId="0" fontId="3" fillId="3" borderId="29" xfId="1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center"/>
    </xf>
    <xf numFmtId="164" fontId="3" fillId="3" borderId="4" xfId="0" applyNumberFormat="1" applyFont="1" applyFill="1" applyBorder="1"/>
    <xf numFmtId="0" fontId="3" fillId="3" borderId="3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left" vertical="top"/>
    </xf>
    <xf numFmtId="0" fontId="3" fillId="3" borderId="31" xfId="0" applyFont="1" applyFill="1" applyBorder="1" applyAlignment="1">
      <alignment horizontal="center" vertical="top"/>
    </xf>
    <xf numFmtId="0" fontId="3" fillId="3" borderId="31" xfId="0" applyFont="1" applyFill="1" applyBorder="1" applyAlignment="1">
      <alignment horizontal="center" vertical="center"/>
    </xf>
    <xf numFmtId="0" fontId="3" fillId="3" borderId="34" xfId="0" applyFont="1" applyFill="1" applyBorder="1"/>
    <xf numFmtId="0" fontId="3" fillId="3" borderId="42" xfId="0" applyFont="1" applyFill="1" applyBorder="1" applyAlignment="1">
      <alignment horizontal="left" vertical="top"/>
    </xf>
    <xf numFmtId="0" fontId="3" fillId="3" borderId="29" xfId="0" applyFont="1" applyFill="1" applyBorder="1" applyAlignment="1">
      <alignment horizontal="left" wrapText="1"/>
    </xf>
    <xf numFmtId="164" fontId="3" fillId="3" borderId="35" xfId="0" applyNumberFormat="1" applyFont="1" applyFill="1" applyBorder="1"/>
    <xf numFmtId="0" fontId="3" fillId="3" borderId="29" xfId="0" applyFont="1" applyFill="1" applyBorder="1" applyAlignment="1">
      <alignment horizontal="left" vertical="top"/>
    </xf>
    <xf numFmtId="0" fontId="3" fillId="3" borderId="29" xfId="0" applyFont="1" applyFill="1" applyBorder="1" applyAlignment="1">
      <alignment horizontal="center" vertical="top"/>
    </xf>
    <xf numFmtId="0" fontId="3" fillId="3" borderId="29" xfId="0" applyFont="1" applyFill="1" applyBorder="1" applyAlignment="1">
      <alignment horizontal="left" vertical="top" wrapText="1"/>
    </xf>
    <xf numFmtId="0" fontId="3" fillId="3" borderId="29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0" fontId="3" fillId="3" borderId="43" xfId="0" applyFont="1" applyFill="1" applyBorder="1" applyAlignment="1">
      <alignment horizontal="left" vertical="top"/>
    </xf>
    <xf numFmtId="0" fontId="3" fillId="3" borderId="44" xfId="0" applyFont="1" applyFill="1" applyBorder="1" applyAlignment="1">
      <alignment horizontal="left" vertical="top" wrapText="1"/>
    </xf>
    <xf numFmtId="0" fontId="3" fillId="3" borderId="44" xfId="0" applyFont="1" applyFill="1" applyBorder="1" applyAlignment="1">
      <alignment horizontal="center"/>
    </xf>
    <xf numFmtId="164" fontId="3" fillId="3" borderId="32" xfId="0" applyNumberFormat="1" applyFont="1" applyFill="1" applyBorder="1"/>
    <xf numFmtId="164" fontId="3" fillId="3" borderId="10" xfId="0" applyNumberFormat="1" applyFont="1" applyFill="1" applyBorder="1"/>
    <xf numFmtId="0" fontId="3" fillId="3" borderId="4" xfId="0" applyFont="1" applyFill="1" applyBorder="1" applyAlignment="1">
      <alignment vertical="top"/>
    </xf>
    <xf numFmtId="0" fontId="1" fillId="3" borderId="5" xfId="0" applyFont="1" applyFill="1" applyBorder="1" applyAlignment="1"/>
    <xf numFmtId="0" fontId="3" fillId="3" borderId="6" xfId="0" applyFont="1" applyFill="1" applyBorder="1" applyAlignment="1"/>
    <xf numFmtId="0" fontId="3" fillId="3" borderId="6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center" vertical="top"/>
    </xf>
    <xf numFmtId="0" fontId="3" fillId="3" borderId="7" xfId="0" applyFont="1" applyFill="1" applyBorder="1"/>
    <xf numFmtId="0" fontId="3" fillId="3" borderId="38" xfId="0" applyFont="1" applyFill="1" applyBorder="1" applyAlignment="1">
      <alignment horizontal="left" vertical="top"/>
    </xf>
    <xf numFmtId="0" fontId="3" fillId="3" borderId="31" xfId="0" applyFont="1" applyFill="1" applyBorder="1" applyAlignment="1">
      <alignment horizontal="left" wrapText="1"/>
    </xf>
    <xf numFmtId="0" fontId="3" fillId="3" borderId="31" xfId="0" applyFont="1" applyFill="1" applyBorder="1" applyAlignment="1">
      <alignment horizontal="center"/>
    </xf>
    <xf numFmtId="164" fontId="3" fillId="3" borderId="34" xfId="0" applyNumberFormat="1" applyFont="1" applyFill="1" applyBorder="1"/>
    <xf numFmtId="0" fontId="3" fillId="3" borderId="4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/>
    </xf>
    <xf numFmtId="0" fontId="3" fillId="3" borderId="38" xfId="0" applyFont="1" applyFill="1" applyBorder="1" applyAlignment="1"/>
    <xf numFmtId="0" fontId="3" fillId="3" borderId="31" xfId="0" applyFont="1" applyFill="1" applyBorder="1" applyAlignment="1"/>
    <xf numFmtId="0" fontId="3" fillId="3" borderId="35" xfId="0" applyFont="1" applyFill="1" applyBorder="1"/>
    <xf numFmtId="49" fontId="14" fillId="3" borderId="31" xfId="4" applyNumberFormat="1" applyFont="1" applyFill="1" applyBorder="1" applyAlignment="1">
      <alignment horizontal="left" vertical="top"/>
    </xf>
    <xf numFmtId="49" fontId="14" fillId="3" borderId="31" xfId="4" applyNumberFormat="1" applyFont="1" applyFill="1" applyBorder="1" applyAlignment="1">
      <alignment horizontal="center"/>
    </xf>
    <xf numFmtId="0" fontId="14" fillId="3" borderId="31" xfId="4" applyNumberFormat="1" applyFont="1" applyFill="1" applyBorder="1" applyAlignment="1">
      <alignment horizontal="center"/>
    </xf>
    <xf numFmtId="49" fontId="14" fillId="3" borderId="29" xfId="4" applyNumberFormat="1" applyFont="1" applyFill="1" applyBorder="1" applyAlignment="1">
      <alignment horizontal="left" vertical="top"/>
    </xf>
    <xf numFmtId="49" fontId="14" fillId="3" borderId="29" xfId="4" applyNumberFormat="1" applyFont="1" applyFill="1" applyBorder="1" applyAlignment="1">
      <alignment horizontal="center"/>
    </xf>
    <xf numFmtId="0" fontId="14" fillId="3" borderId="29" xfId="4" applyNumberFormat="1" applyFont="1" applyFill="1" applyBorder="1" applyAlignment="1">
      <alignment horizontal="center"/>
    </xf>
    <xf numFmtId="0" fontId="14" fillId="3" borderId="29" xfId="4" applyFont="1" applyFill="1" applyBorder="1" applyAlignment="1">
      <alignment horizontal="center"/>
    </xf>
    <xf numFmtId="44" fontId="3" fillId="3" borderId="35" xfId="0" applyNumberFormat="1" applyFont="1" applyFill="1" applyBorder="1"/>
    <xf numFmtId="49" fontId="14" fillId="3" borderId="44" xfId="4" applyNumberFormat="1" applyFont="1" applyFill="1" applyBorder="1" applyAlignment="1">
      <alignment horizontal="left" vertical="top"/>
    </xf>
    <xf numFmtId="49" fontId="14" fillId="3" borderId="44" xfId="4" applyNumberFormat="1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 vertical="center"/>
    </xf>
    <xf numFmtId="44" fontId="3" fillId="3" borderId="32" xfId="0" applyNumberFormat="1" applyFont="1" applyFill="1" applyBorder="1"/>
    <xf numFmtId="164" fontId="3" fillId="3" borderId="45" xfId="0" applyNumberFormat="1" applyFont="1" applyFill="1" applyBorder="1"/>
    <xf numFmtId="0" fontId="3" fillId="3" borderId="0" xfId="0" applyFont="1" applyFill="1" applyAlignment="1">
      <alignment wrapText="1"/>
    </xf>
    <xf numFmtId="0" fontId="1" fillId="3" borderId="29" xfId="5" applyFont="1" applyFill="1" applyBorder="1" applyAlignment="1">
      <alignment horizontal="center" wrapText="1"/>
    </xf>
    <xf numFmtId="49" fontId="1" fillId="3" borderId="29" xfId="5" applyNumberFormat="1" applyFont="1" applyFill="1" applyBorder="1" applyAlignment="1">
      <alignment horizontal="center" wrapText="1"/>
    </xf>
    <xf numFmtId="49" fontId="3" fillId="3" borderId="42" xfId="6" applyNumberFormat="1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1" fontId="9" fillId="3" borderId="29" xfId="5" applyNumberFormat="1" applyFont="1" applyFill="1" applyBorder="1" applyAlignment="1" applyProtection="1">
      <alignment horizontal="center" vertical="center" wrapText="1"/>
    </xf>
    <xf numFmtId="164" fontId="3" fillId="3" borderId="35" xfId="0" applyNumberFormat="1" applyFont="1" applyFill="1" applyBorder="1" applyAlignment="1">
      <alignment wrapText="1"/>
    </xf>
    <xf numFmtId="49" fontId="9" fillId="3" borderId="31" xfId="5" applyNumberFormat="1" applyFont="1" applyFill="1" applyBorder="1" applyAlignment="1" applyProtection="1">
      <alignment horizontal="left" vertical="top" wrapText="1"/>
    </xf>
    <xf numFmtId="49" fontId="9" fillId="3" borderId="29" xfId="5" applyNumberFormat="1" applyFont="1" applyFill="1" applyBorder="1" applyAlignment="1" applyProtection="1">
      <alignment horizontal="left" wrapText="1"/>
    </xf>
    <xf numFmtId="0" fontId="3" fillId="3" borderId="31" xfId="13" applyFont="1" applyFill="1" applyAlignment="1">
      <alignment horizontal="left" vertical="center" wrapText="1"/>
    </xf>
    <xf numFmtId="49" fontId="3" fillId="3" borderId="31" xfId="7" applyNumberFormat="1" applyFont="1" applyFill="1" applyAlignment="1">
      <alignment horizontal="center" vertical="center" wrapText="1"/>
    </xf>
    <xf numFmtId="0" fontId="3" fillId="3" borderId="29" xfId="12" applyFont="1" applyFill="1" applyBorder="1" applyAlignment="1">
      <alignment horizontal="center" vertical="center" wrapText="1"/>
    </xf>
    <xf numFmtId="0" fontId="3" fillId="3" borderId="31" xfId="9" applyFont="1" applyFill="1" applyAlignment="1">
      <alignment horizontal="left" vertical="center" wrapText="1"/>
    </xf>
    <xf numFmtId="49" fontId="3" fillId="3" borderId="42" xfId="5" applyNumberFormat="1" applyFont="1" applyFill="1" applyBorder="1" applyAlignment="1">
      <alignment wrapText="1"/>
    </xf>
    <xf numFmtId="0" fontId="3" fillId="3" borderId="29" xfId="5" applyFont="1" applyFill="1" applyBorder="1" applyAlignment="1">
      <alignment horizontal="center" vertical="center" wrapText="1"/>
    </xf>
    <xf numFmtId="0" fontId="3" fillId="3" borderId="4" xfId="5" applyFont="1" applyFill="1" applyAlignment="1">
      <alignment wrapText="1"/>
    </xf>
    <xf numFmtId="49" fontId="1" fillId="3" borderId="43" xfId="5" applyNumberFormat="1" applyFont="1" applyFill="1" applyBorder="1" applyAlignment="1">
      <alignment wrapText="1"/>
    </xf>
    <xf numFmtId="0" fontId="3" fillId="3" borderId="44" xfId="8" applyFont="1" applyFill="1" applyBorder="1" applyAlignment="1">
      <alignment horizontal="left" vertical="center" wrapText="1"/>
    </xf>
    <xf numFmtId="0" fontId="3" fillId="3" borderId="44" xfId="5" applyFont="1" applyFill="1" applyBorder="1" applyAlignment="1">
      <alignment horizontal="center" vertical="center" wrapText="1"/>
    </xf>
    <xf numFmtId="0" fontId="3" fillId="3" borderId="44" xfId="9" applyFont="1" applyFill="1" applyBorder="1" applyAlignment="1">
      <alignment horizontal="center" vertical="center" wrapText="1"/>
    </xf>
    <xf numFmtId="164" fontId="3" fillId="3" borderId="32" xfId="0" applyNumberFormat="1" applyFont="1" applyFill="1" applyBorder="1" applyAlignment="1">
      <alignment wrapText="1"/>
    </xf>
    <xf numFmtId="164" fontId="3" fillId="3" borderId="10" xfId="0" applyNumberFormat="1" applyFont="1" applyFill="1" applyBorder="1" applyAlignment="1">
      <alignment wrapText="1"/>
    </xf>
    <xf numFmtId="0" fontId="3" fillId="3" borderId="29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left" wrapText="1"/>
    </xf>
    <xf numFmtId="164" fontId="3" fillId="3" borderId="8" xfId="0" applyNumberFormat="1" applyFont="1" applyFill="1" applyBorder="1" applyAlignment="1">
      <alignment wrapText="1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" xfId="1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left" vertical="top"/>
    </xf>
    <xf numFmtId="0" fontId="3" fillId="4" borderId="3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44" fontId="9" fillId="0" borderId="18" xfId="2" applyNumberFormat="1" applyFont="1" applyBorder="1"/>
    <xf numFmtId="165" fontId="6" fillId="0" borderId="22" xfId="2" applyFont="1" applyBorder="1"/>
    <xf numFmtId="165" fontId="6" fillId="0" borderId="13" xfId="2" applyFont="1" applyBorder="1"/>
    <xf numFmtId="44" fontId="6" fillId="0" borderId="18" xfId="1" applyNumberFormat="1" applyFont="1" applyBorder="1"/>
    <xf numFmtId="165" fontId="10" fillId="5" borderId="14" xfId="2" applyFont="1" applyFill="1" applyBorder="1"/>
    <xf numFmtId="165" fontId="10" fillId="5" borderId="17" xfId="2" applyFont="1" applyFill="1" applyBorder="1"/>
    <xf numFmtId="165" fontId="10" fillId="5" borderId="15" xfId="2" applyFont="1" applyFill="1" applyBorder="1"/>
    <xf numFmtId="0" fontId="3" fillId="0" borderId="0" xfId="0" applyFont="1"/>
    <xf numFmtId="0" fontId="0" fillId="6" borderId="0" xfId="0" applyFill="1"/>
    <xf numFmtId="0" fontId="0" fillId="4" borderId="0" xfId="0" applyFill="1"/>
    <xf numFmtId="165" fontId="5" fillId="0" borderId="13" xfId="2" applyFont="1" applyFill="1" applyBorder="1" applyAlignment="1">
      <alignment horizontal="center" vertical="top"/>
    </xf>
    <xf numFmtId="0" fontId="0" fillId="0" borderId="19" xfId="0" applyFill="1" applyBorder="1"/>
    <xf numFmtId="0" fontId="7" fillId="0" borderId="19" xfId="0" applyFont="1" applyFill="1" applyBorder="1"/>
    <xf numFmtId="165" fontId="5" fillId="0" borderId="21" xfId="2" applyFont="1" applyFill="1" applyBorder="1" applyAlignment="1">
      <alignment horizontal="center" vertical="center"/>
    </xf>
    <xf numFmtId="165" fontId="6" fillId="2" borderId="15" xfId="2" applyFont="1" applyFill="1" applyBorder="1" applyAlignment="1">
      <alignment horizontal="center"/>
    </xf>
    <xf numFmtId="165" fontId="9" fillId="0" borderId="17" xfId="2" applyFont="1" applyBorder="1" applyAlignment="1"/>
    <xf numFmtId="0" fontId="0" fillId="0" borderId="17" xfId="0" applyBorder="1" applyAlignment="1"/>
    <xf numFmtId="0" fontId="0" fillId="0" borderId="15" xfId="0" applyBorder="1" applyAlignment="1"/>
    <xf numFmtId="169" fontId="9" fillId="3" borderId="19" xfId="2" applyNumberFormat="1" applyFont="1" applyFill="1" applyBorder="1" applyAlignment="1">
      <alignment horizontal="right"/>
    </xf>
    <xf numFmtId="169" fontId="9" fillId="0" borderId="19" xfId="2" applyNumberFormat="1" applyFont="1" applyFill="1" applyBorder="1" applyAlignment="1">
      <alignment horizontal="right"/>
    </xf>
    <xf numFmtId="169" fontId="10" fillId="2" borderId="19" xfId="2" applyNumberFormat="1" applyFont="1" applyFill="1" applyBorder="1" applyAlignment="1">
      <alignment horizontal="right"/>
    </xf>
    <xf numFmtId="169" fontId="10" fillId="5" borderId="19" xfId="2" applyNumberFormat="1" applyFont="1" applyFill="1" applyBorder="1" applyAlignment="1">
      <alignment horizontal="right"/>
    </xf>
    <xf numFmtId="0" fontId="0" fillId="0" borderId="4" xfId="0" applyFill="1" applyBorder="1"/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3" fillId="3" borderId="39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/>
    </xf>
    <xf numFmtId="0" fontId="1" fillId="3" borderId="4" xfId="5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19" fillId="3" borderId="33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3" borderId="41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left" indent="1"/>
    </xf>
    <xf numFmtId="0" fontId="3" fillId="3" borderId="31" xfId="0" applyFont="1" applyFill="1" applyBorder="1" applyAlignment="1">
      <alignment horizontal="left" indent="1"/>
    </xf>
    <xf numFmtId="0" fontId="3" fillId="3" borderId="42" xfId="0" applyFont="1" applyFill="1" applyBorder="1" applyAlignment="1">
      <alignment horizontal="left" indent="1"/>
    </xf>
    <xf numFmtId="0" fontId="3" fillId="3" borderId="29" xfId="0" applyFont="1" applyFill="1" applyBorder="1" applyAlignment="1">
      <alignment horizontal="left" indent="1"/>
    </xf>
    <xf numFmtId="0" fontId="3" fillId="3" borderId="33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4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165" fontId="20" fillId="0" borderId="4" xfId="2" applyFont="1"/>
    <xf numFmtId="165" fontId="9" fillId="0" borderId="21" xfId="2" applyFont="1" applyBorder="1" applyAlignment="1">
      <alignment vertical="center" textRotation="90"/>
    </xf>
    <xf numFmtId="0" fontId="0" fillId="0" borderId="18" xfId="0" applyBorder="1" applyAlignment="1">
      <alignment vertical="center" textRotation="90"/>
    </xf>
    <xf numFmtId="165" fontId="12" fillId="0" borderId="4" xfId="2" applyFont="1" applyFill="1" applyBorder="1" applyAlignment="1">
      <alignment horizontal="left" vertical="top"/>
    </xf>
    <xf numFmtId="0" fontId="1" fillId="3" borderId="4" xfId="5" applyFont="1" applyFill="1" applyBorder="1" applyAlignment="1">
      <alignment horizontal="center" wrapText="1"/>
    </xf>
    <xf numFmtId="49" fontId="1" fillId="3" borderId="4" xfId="5" applyNumberFormat="1" applyFont="1" applyFill="1" applyBorder="1" applyAlignment="1">
      <alignment horizontal="center" wrapText="1"/>
    </xf>
    <xf numFmtId="49" fontId="9" fillId="3" borderId="4" xfId="5" applyNumberFormat="1" applyFont="1" applyFill="1" applyBorder="1" applyAlignment="1" applyProtection="1">
      <alignment horizontal="left" vertical="top" wrapText="1"/>
    </xf>
    <xf numFmtId="49" fontId="9" fillId="3" borderId="4" xfId="5" applyNumberFormat="1" applyFont="1" applyFill="1" applyBorder="1" applyAlignment="1" applyProtection="1">
      <alignment horizontal="left" wrapText="1"/>
    </xf>
    <xf numFmtId="0" fontId="3" fillId="3" borderId="4" xfId="13" applyFont="1" applyFill="1" applyBorder="1" applyAlignment="1">
      <alignment horizontal="left" vertical="center" wrapText="1"/>
    </xf>
    <xf numFmtId="49" fontId="3" fillId="3" borderId="4" xfId="7" applyNumberFormat="1" applyFont="1" applyFill="1" applyBorder="1" applyAlignment="1">
      <alignment horizontal="center" vertical="center" wrapText="1"/>
    </xf>
    <xf numFmtId="0" fontId="3" fillId="3" borderId="4" xfId="9" applyFont="1" applyFill="1" applyBorder="1" applyAlignment="1">
      <alignment horizontal="left" vertical="center" wrapText="1"/>
    </xf>
    <xf numFmtId="0" fontId="3" fillId="3" borderId="4" xfId="1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wrapText="1"/>
    </xf>
    <xf numFmtId="0" fontId="2" fillId="0" borderId="0" xfId="0" applyFont="1"/>
  </cellXfs>
  <cellStyles count="16">
    <cellStyle name="ColStyle1" xfId="6"/>
    <cellStyle name="ColStyle2" xfId="7"/>
    <cellStyle name="ColStyle3" xfId="8"/>
    <cellStyle name="ColStyle4" xfId="9"/>
    <cellStyle name="ColStyle5" xfId="10"/>
    <cellStyle name="ColStyle6" xfId="11"/>
    <cellStyle name="ColStyle7" xfId="12"/>
    <cellStyle name="ColStyle8" xfId="13"/>
    <cellStyle name="Excel Built-in Normal" xfId="2"/>
    <cellStyle name="Měna" xfId="1" builtinId="4"/>
    <cellStyle name="Měna 2" xfId="15"/>
    <cellStyle name="Normální" xfId="0" builtinId="0"/>
    <cellStyle name="Normální 2" xfId="4"/>
    <cellStyle name="Normální 3" xfId="5"/>
    <cellStyle name="Normální 4" xfId="14"/>
    <cellStyle name="normální_POL.XLS" xfId="3"/>
  </cellStyles>
  <dxfs count="0"/>
  <tableStyles count="0" defaultTableStyle="TableStyleMedium2" defaultPivotStyle="PivotStyleLight16"/>
  <colors>
    <mruColors>
      <color rgb="FFFFF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6"/>
  <sheetViews>
    <sheetView workbookViewId="0">
      <selection activeCell="B38" sqref="B38:G38"/>
    </sheetView>
  </sheetViews>
  <sheetFormatPr defaultColWidth="9.140625" defaultRowHeight="12.75"/>
  <cols>
    <col min="1" max="1" width="3.5703125" style="1" customWidth="1"/>
    <col min="2" max="2" width="15.85546875" style="1" customWidth="1"/>
    <col min="3" max="3" width="16.85546875" style="1" customWidth="1"/>
    <col min="4" max="4" width="15.42578125" style="1" customWidth="1"/>
    <col min="5" max="5" width="16.42578125" style="1" customWidth="1"/>
    <col min="6" max="6" width="12.5703125" style="1" customWidth="1"/>
    <col min="7" max="7" width="14.28515625" style="1" customWidth="1"/>
    <col min="8" max="256" width="9.140625" style="1"/>
    <col min="257" max="257" width="2.140625" style="1" customWidth="1"/>
    <col min="258" max="258" width="15.85546875" style="1" customWidth="1"/>
    <col min="259" max="259" width="16.85546875" style="1" customWidth="1"/>
    <col min="260" max="260" width="15.42578125" style="1" customWidth="1"/>
    <col min="261" max="261" width="16.42578125" style="1" customWidth="1"/>
    <col min="262" max="262" width="16.140625" style="1" customWidth="1"/>
    <col min="263" max="263" width="16.28515625" style="1" customWidth="1"/>
    <col min="264" max="512" width="9.140625" style="1"/>
    <col min="513" max="513" width="2.140625" style="1" customWidth="1"/>
    <col min="514" max="514" width="15.85546875" style="1" customWidth="1"/>
    <col min="515" max="515" width="16.85546875" style="1" customWidth="1"/>
    <col min="516" max="516" width="15.42578125" style="1" customWidth="1"/>
    <col min="517" max="517" width="16.42578125" style="1" customWidth="1"/>
    <col min="518" max="518" width="16.140625" style="1" customWidth="1"/>
    <col min="519" max="519" width="16.28515625" style="1" customWidth="1"/>
    <col min="520" max="768" width="9.140625" style="1"/>
    <col min="769" max="769" width="2.140625" style="1" customWidth="1"/>
    <col min="770" max="770" width="15.85546875" style="1" customWidth="1"/>
    <col min="771" max="771" width="16.85546875" style="1" customWidth="1"/>
    <col min="772" max="772" width="15.42578125" style="1" customWidth="1"/>
    <col min="773" max="773" width="16.42578125" style="1" customWidth="1"/>
    <col min="774" max="774" width="16.140625" style="1" customWidth="1"/>
    <col min="775" max="775" width="16.28515625" style="1" customWidth="1"/>
    <col min="776" max="1024" width="9.140625" style="1"/>
    <col min="1025" max="1025" width="2.140625" style="1" customWidth="1"/>
    <col min="1026" max="1026" width="15.85546875" style="1" customWidth="1"/>
    <col min="1027" max="1027" width="16.85546875" style="1" customWidth="1"/>
    <col min="1028" max="1028" width="15.42578125" style="1" customWidth="1"/>
    <col min="1029" max="1029" width="16.42578125" style="1" customWidth="1"/>
    <col min="1030" max="1030" width="16.140625" style="1" customWidth="1"/>
    <col min="1031" max="1031" width="16.28515625" style="1" customWidth="1"/>
    <col min="1032" max="1280" width="9.140625" style="1"/>
    <col min="1281" max="1281" width="2.140625" style="1" customWidth="1"/>
    <col min="1282" max="1282" width="15.85546875" style="1" customWidth="1"/>
    <col min="1283" max="1283" width="16.85546875" style="1" customWidth="1"/>
    <col min="1284" max="1284" width="15.42578125" style="1" customWidth="1"/>
    <col min="1285" max="1285" width="16.42578125" style="1" customWidth="1"/>
    <col min="1286" max="1286" width="16.140625" style="1" customWidth="1"/>
    <col min="1287" max="1287" width="16.28515625" style="1" customWidth="1"/>
    <col min="1288" max="1536" width="9.140625" style="1"/>
    <col min="1537" max="1537" width="2.140625" style="1" customWidth="1"/>
    <col min="1538" max="1538" width="15.85546875" style="1" customWidth="1"/>
    <col min="1539" max="1539" width="16.85546875" style="1" customWidth="1"/>
    <col min="1540" max="1540" width="15.42578125" style="1" customWidth="1"/>
    <col min="1541" max="1541" width="16.42578125" style="1" customWidth="1"/>
    <col min="1542" max="1542" width="16.140625" style="1" customWidth="1"/>
    <col min="1543" max="1543" width="16.28515625" style="1" customWidth="1"/>
    <col min="1544" max="1792" width="9.140625" style="1"/>
    <col min="1793" max="1793" width="2.140625" style="1" customWidth="1"/>
    <col min="1794" max="1794" width="15.85546875" style="1" customWidth="1"/>
    <col min="1795" max="1795" width="16.85546875" style="1" customWidth="1"/>
    <col min="1796" max="1796" width="15.42578125" style="1" customWidth="1"/>
    <col min="1797" max="1797" width="16.42578125" style="1" customWidth="1"/>
    <col min="1798" max="1798" width="16.140625" style="1" customWidth="1"/>
    <col min="1799" max="1799" width="16.28515625" style="1" customWidth="1"/>
    <col min="1800" max="2048" width="9.140625" style="1"/>
    <col min="2049" max="2049" width="2.140625" style="1" customWidth="1"/>
    <col min="2050" max="2050" width="15.85546875" style="1" customWidth="1"/>
    <col min="2051" max="2051" width="16.85546875" style="1" customWidth="1"/>
    <col min="2052" max="2052" width="15.42578125" style="1" customWidth="1"/>
    <col min="2053" max="2053" width="16.42578125" style="1" customWidth="1"/>
    <col min="2054" max="2054" width="16.140625" style="1" customWidth="1"/>
    <col min="2055" max="2055" width="16.28515625" style="1" customWidth="1"/>
    <col min="2056" max="2304" width="9.140625" style="1"/>
    <col min="2305" max="2305" width="2.140625" style="1" customWidth="1"/>
    <col min="2306" max="2306" width="15.85546875" style="1" customWidth="1"/>
    <col min="2307" max="2307" width="16.85546875" style="1" customWidth="1"/>
    <col min="2308" max="2308" width="15.42578125" style="1" customWidth="1"/>
    <col min="2309" max="2309" width="16.42578125" style="1" customWidth="1"/>
    <col min="2310" max="2310" width="16.140625" style="1" customWidth="1"/>
    <col min="2311" max="2311" width="16.28515625" style="1" customWidth="1"/>
    <col min="2312" max="2560" width="9.140625" style="1"/>
    <col min="2561" max="2561" width="2.140625" style="1" customWidth="1"/>
    <col min="2562" max="2562" width="15.85546875" style="1" customWidth="1"/>
    <col min="2563" max="2563" width="16.85546875" style="1" customWidth="1"/>
    <col min="2564" max="2564" width="15.42578125" style="1" customWidth="1"/>
    <col min="2565" max="2565" width="16.42578125" style="1" customWidth="1"/>
    <col min="2566" max="2566" width="16.140625" style="1" customWidth="1"/>
    <col min="2567" max="2567" width="16.28515625" style="1" customWidth="1"/>
    <col min="2568" max="2816" width="9.140625" style="1"/>
    <col min="2817" max="2817" width="2.140625" style="1" customWidth="1"/>
    <col min="2818" max="2818" width="15.85546875" style="1" customWidth="1"/>
    <col min="2819" max="2819" width="16.85546875" style="1" customWidth="1"/>
    <col min="2820" max="2820" width="15.42578125" style="1" customWidth="1"/>
    <col min="2821" max="2821" width="16.42578125" style="1" customWidth="1"/>
    <col min="2822" max="2822" width="16.140625" style="1" customWidth="1"/>
    <col min="2823" max="2823" width="16.28515625" style="1" customWidth="1"/>
    <col min="2824" max="3072" width="9.140625" style="1"/>
    <col min="3073" max="3073" width="2.140625" style="1" customWidth="1"/>
    <col min="3074" max="3074" width="15.85546875" style="1" customWidth="1"/>
    <col min="3075" max="3075" width="16.85546875" style="1" customWidth="1"/>
    <col min="3076" max="3076" width="15.42578125" style="1" customWidth="1"/>
    <col min="3077" max="3077" width="16.42578125" style="1" customWidth="1"/>
    <col min="3078" max="3078" width="16.140625" style="1" customWidth="1"/>
    <col min="3079" max="3079" width="16.28515625" style="1" customWidth="1"/>
    <col min="3080" max="3328" width="9.140625" style="1"/>
    <col min="3329" max="3329" width="2.140625" style="1" customWidth="1"/>
    <col min="3330" max="3330" width="15.85546875" style="1" customWidth="1"/>
    <col min="3331" max="3331" width="16.85546875" style="1" customWidth="1"/>
    <col min="3332" max="3332" width="15.42578125" style="1" customWidth="1"/>
    <col min="3333" max="3333" width="16.42578125" style="1" customWidth="1"/>
    <col min="3334" max="3334" width="16.140625" style="1" customWidth="1"/>
    <col min="3335" max="3335" width="16.28515625" style="1" customWidth="1"/>
    <col min="3336" max="3584" width="9.140625" style="1"/>
    <col min="3585" max="3585" width="2.140625" style="1" customWidth="1"/>
    <col min="3586" max="3586" width="15.85546875" style="1" customWidth="1"/>
    <col min="3587" max="3587" width="16.85546875" style="1" customWidth="1"/>
    <col min="3588" max="3588" width="15.42578125" style="1" customWidth="1"/>
    <col min="3589" max="3589" width="16.42578125" style="1" customWidth="1"/>
    <col min="3590" max="3590" width="16.140625" style="1" customWidth="1"/>
    <col min="3591" max="3591" width="16.28515625" style="1" customWidth="1"/>
    <col min="3592" max="3840" width="9.140625" style="1"/>
    <col min="3841" max="3841" width="2.140625" style="1" customWidth="1"/>
    <col min="3842" max="3842" width="15.85546875" style="1" customWidth="1"/>
    <col min="3843" max="3843" width="16.85546875" style="1" customWidth="1"/>
    <col min="3844" max="3844" width="15.42578125" style="1" customWidth="1"/>
    <col min="3845" max="3845" width="16.42578125" style="1" customWidth="1"/>
    <col min="3846" max="3846" width="16.140625" style="1" customWidth="1"/>
    <col min="3847" max="3847" width="16.28515625" style="1" customWidth="1"/>
    <col min="3848" max="4096" width="9.140625" style="1"/>
    <col min="4097" max="4097" width="2.140625" style="1" customWidth="1"/>
    <col min="4098" max="4098" width="15.85546875" style="1" customWidth="1"/>
    <col min="4099" max="4099" width="16.85546875" style="1" customWidth="1"/>
    <col min="4100" max="4100" width="15.42578125" style="1" customWidth="1"/>
    <col min="4101" max="4101" width="16.42578125" style="1" customWidth="1"/>
    <col min="4102" max="4102" width="16.140625" style="1" customWidth="1"/>
    <col min="4103" max="4103" width="16.28515625" style="1" customWidth="1"/>
    <col min="4104" max="4352" width="9.140625" style="1"/>
    <col min="4353" max="4353" width="2.140625" style="1" customWidth="1"/>
    <col min="4354" max="4354" width="15.85546875" style="1" customWidth="1"/>
    <col min="4355" max="4355" width="16.85546875" style="1" customWidth="1"/>
    <col min="4356" max="4356" width="15.42578125" style="1" customWidth="1"/>
    <col min="4357" max="4357" width="16.42578125" style="1" customWidth="1"/>
    <col min="4358" max="4358" width="16.140625" style="1" customWidth="1"/>
    <col min="4359" max="4359" width="16.28515625" style="1" customWidth="1"/>
    <col min="4360" max="4608" width="9.140625" style="1"/>
    <col min="4609" max="4609" width="2.140625" style="1" customWidth="1"/>
    <col min="4610" max="4610" width="15.85546875" style="1" customWidth="1"/>
    <col min="4611" max="4611" width="16.85546875" style="1" customWidth="1"/>
    <col min="4612" max="4612" width="15.42578125" style="1" customWidth="1"/>
    <col min="4613" max="4613" width="16.42578125" style="1" customWidth="1"/>
    <col min="4614" max="4614" width="16.140625" style="1" customWidth="1"/>
    <col min="4615" max="4615" width="16.28515625" style="1" customWidth="1"/>
    <col min="4616" max="4864" width="9.140625" style="1"/>
    <col min="4865" max="4865" width="2.140625" style="1" customWidth="1"/>
    <col min="4866" max="4866" width="15.85546875" style="1" customWidth="1"/>
    <col min="4867" max="4867" width="16.85546875" style="1" customWidth="1"/>
    <col min="4868" max="4868" width="15.42578125" style="1" customWidth="1"/>
    <col min="4869" max="4869" width="16.42578125" style="1" customWidth="1"/>
    <col min="4870" max="4870" width="16.140625" style="1" customWidth="1"/>
    <col min="4871" max="4871" width="16.28515625" style="1" customWidth="1"/>
    <col min="4872" max="5120" width="9.140625" style="1"/>
    <col min="5121" max="5121" width="2.140625" style="1" customWidth="1"/>
    <col min="5122" max="5122" width="15.85546875" style="1" customWidth="1"/>
    <col min="5123" max="5123" width="16.85546875" style="1" customWidth="1"/>
    <col min="5124" max="5124" width="15.42578125" style="1" customWidth="1"/>
    <col min="5125" max="5125" width="16.42578125" style="1" customWidth="1"/>
    <col min="5126" max="5126" width="16.140625" style="1" customWidth="1"/>
    <col min="5127" max="5127" width="16.28515625" style="1" customWidth="1"/>
    <col min="5128" max="5376" width="9.140625" style="1"/>
    <col min="5377" max="5377" width="2.140625" style="1" customWidth="1"/>
    <col min="5378" max="5378" width="15.85546875" style="1" customWidth="1"/>
    <col min="5379" max="5379" width="16.85546875" style="1" customWidth="1"/>
    <col min="5380" max="5380" width="15.42578125" style="1" customWidth="1"/>
    <col min="5381" max="5381" width="16.42578125" style="1" customWidth="1"/>
    <col min="5382" max="5382" width="16.140625" style="1" customWidth="1"/>
    <col min="5383" max="5383" width="16.28515625" style="1" customWidth="1"/>
    <col min="5384" max="5632" width="9.140625" style="1"/>
    <col min="5633" max="5633" width="2.140625" style="1" customWidth="1"/>
    <col min="5634" max="5634" width="15.85546875" style="1" customWidth="1"/>
    <col min="5635" max="5635" width="16.85546875" style="1" customWidth="1"/>
    <col min="5636" max="5636" width="15.42578125" style="1" customWidth="1"/>
    <col min="5637" max="5637" width="16.42578125" style="1" customWidth="1"/>
    <col min="5638" max="5638" width="16.140625" style="1" customWidth="1"/>
    <col min="5639" max="5639" width="16.28515625" style="1" customWidth="1"/>
    <col min="5640" max="5888" width="9.140625" style="1"/>
    <col min="5889" max="5889" width="2.140625" style="1" customWidth="1"/>
    <col min="5890" max="5890" width="15.85546875" style="1" customWidth="1"/>
    <col min="5891" max="5891" width="16.85546875" style="1" customWidth="1"/>
    <col min="5892" max="5892" width="15.42578125" style="1" customWidth="1"/>
    <col min="5893" max="5893" width="16.42578125" style="1" customWidth="1"/>
    <col min="5894" max="5894" width="16.140625" style="1" customWidth="1"/>
    <col min="5895" max="5895" width="16.28515625" style="1" customWidth="1"/>
    <col min="5896" max="6144" width="9.140625" style="1"/>
    <col min="6145" max="6145" width="2.140625" style="1" customWidth="1"/>
    <col min="6146" max="6146" width="15.85546875" style="1" customWidth="1"/>
    <col min="6147" max="6147" width="16.85546875" style="1" customWidth="1"/>
    <col min="6148" max="6148" width="15.42578125" style="1" customWidth="1"/>
    <col min="6149" max="6149" width="16.42578125" style="1" customWidth="1"/>
    <col min="6150" max="6150" width="16.140625" style="1" customWidth="1"/>
    <col min="6151" max="6151" width="16.28515625" style="1" customWidth="1"/>
    <col min="6152" max="6400" width="9.140625" style="1"/>
    <col min="6401" max="6401" width="2.140625" style="1" customWidth="1"/>
    <col min="6402" max="6402" width="15.85546875" style="1" customWidth="1"/>
    <col min="6403" max="6403" width="16.85546875" style="1" customWidth="1"/>
    <col min="6404" max="6404" width="15.42578125" style="1" customWidth="1"/>
    <col min="6405" max="6405" width="16.42578125" style="1" customWidth="1"/>
    <col min="6406" max="6406" width="16.140625" style="1" customWidth="1"/>
    <col min="6407" max="6407" width="16.28515625" style="1" customWidth="1"/>
    <col min="6408" max="6656" width="9.140625" style="1"/>
    <col min="6657" max="6657" width="2.140625" style="1" customWidth="1"/>
    <col min="6658" max="6658" width="15.85546875" style="1" customWidth="1"/>
    <col min="6659" max="6659" width="16.85546875" style="1" customWidth="1"/>
    <col min="6660" max="6660" width="15.42578125" style="1" customWidth="1"/>
    <col min="6661" max="6661" width="16.42578125" style="1" customWidth="1"/>
    <col min="6662" max="6662" width="16.140625" style="1" customWidth="1"/>
    <col min="6663" max="6663" width="16.28515625" style="1" customWidth="1"/>
    <col min="6664" max="6912" width="9.140625" style="1"/>
    <col min="6913" max="6913" width="2.140625" style="1" customWidth="1"/>
    <col min="6914" max="6914" width="15.85546875" style="1" customWidth="1"/>
    <col min="6915" max="6915" width="16.85546875" style="1" customWidth="1"/>
    <col min="6916" max="6916" width="15.42578125" style="1" customWidth="1"/>
    <col min="6917" max="6917" width="16.42578125" style="1" customWidth="1"/>
    <col min="6918" max="6918" width="16.140625" style="1" customWidth="1"/>
    <col min="6919" max="6919" width="16.28515625" style="1" customWidth="1"/>
    <col min="6920" max="7168" width="9.140625" style="1"/>
    <col min="7169" max="7169" width="2.140625" style="1" customWidth="1"/>
    <col min="7170" max="7170" width="15.85546875" style="1" customWidth="1"/>
    <col min="7171" max="7171" width="16.85546875" style="1" customWidth="1"/>
    <col min="7172" max="7172" width="15.42578125" style="1" customWidth="1"/>
    <col min="7173" max="7173" width="16.42578125" style="1" customWidth="1"/>
    <col min="7174" max="7174" width="16.140625" style="1" customWidth="1"/>
    <col min="7175" max="7175" width="16.28515625" style="1" customWidth="1"/>
    <col min="7176" max="7424" width="9.140625" style="1"/>
    <col min="7425" max="7425" width="2.140625" style="1" customWidth="1"/>
    <col min="7426" max="7426" width="15.85546875" style="1" customWidth="1"/>
    <col min="7427" max="7427" width="16.85546875" style="1" customWidth="1"/>
    <col min="7428" max="7428" width="15.42578125" style="1" customWidth="1"/>
    <col min="7429" max="7429" width="16.42578125" style="1" customWidth="1"/>
    <col min="7430" max="7430" width="16.140625" style="1" customWidth="1"/>
    <col min="7431" max="7431" width="16.28515625" style="1" customWidth="1"/>
    <col min="7432" max="7680" width="9.140625" style="1"/>
    <col min="7681" max="7681" width="2.140625" style="1" customWidth="1"/>
    <col min="7682" max="7682" width="15.85546875" style="1" customWidth="1"/>
    <col min="7683" max="7683" width="16.85546875" style="1" customWidth="1"/>
    <col min="7684" max="7684" width="15.42578125" style="1" customWidth="1"/>
    <col min="7685" max="7685" width="16.42578125" style="1" customWidth="1"/>
    <col min="7686" max="7686" width="16.140625" style="1" customWidth="1"/>
    <col min="7687" max="7687" width="16.28515625" style="1" customWidth="1"/>
    <col min="7688" max="7936" width="9.140625" style="1"/>
    <col min="7937" max="7937" width="2.140625" style="1" customWidth="1"/>
    <col min="7938" max="7938" width="15.85546875" style="1" customWidth="1"/>
    <col min="7939" max="7939" width="16.85546875" style="1" customWidth="1"/>
    <col min="7940" max="7940" width="15.42578125" style="1" customWidth="1"/>
    <col min="7941" max="7941" width="16.42578125" style="1" customWidth="1"/>
    <col min="7942" max="7942" width="16.140625" style="1" customWidth="1"/>
    <col min="7943" max="7943" width="16.28515625" style="1" customWidth="1"/>
    <col min="7944" max="8192" width="9.140625" style="1"/>
    <col min="8193" max="8193" width="2.140625" style="1" customWidth="1"/>
    <col min="8194" max="8194" width="15.85546875" style="1" customWidth="1"/>
    <col min="8195" max="8195" width="16.85546875" style="1" customWidth="1"/>
    <col min="8196" max="8196" width="15.42578125" style="1" customWidth="1"/>
    <col min="8197" max="8197" width="16.42578125" style="1" customWidth="1"/>
    <col min="8198" max="8198" width="16.140625" style="1" customWidth="1"/>
    <col min="8199" max="8199" width="16.28515625" style="1" customWidth="1"/>
    <col min="8200" max="8448" width="9.140625" style="1"/>
    <col min="8449" max="8449" width="2.140625" style="1" customWidth="1"/>
    <col min="8450" max="8450" width="15.85546875" style="1" customWidth="1"/>
    <col min="8451" max="8451" width="16.85546875" style="1" customWidth="1"/>
    <col min="8452" max="8452" width="15.42578125" style="1" customWidth="1"/>
    <col min="8453" max="8453" width="16.42578125" style="1" customWidth="1"/>
    <col min="8454" max="8454" width="16.140625" style="1" customWidth="1"/>
    <col min="8455" max="8455" width="16.28515625" style="1" customWidth="1"/>
    <col min="8456" max="8704" width="9.140625" style="1"/>
    <col min="8705" max="8705" width="2.140625" style="1" customWidth="1"/>
    <col min="8706" max="8706" width="15.85546875" style="1" customWidth="1"/>
    <col min="8707" max="8707" width="16.85546875" style="1" customWidth="1"/>
    <col min="8708" max="8708" width="15.42578125" style="1" customWidth="1"/>
    <col min="8709" max="8709" width="16.42578125" style="1" customWidth="1"/>
    <col min="8710" max="8710" width="16.140625" style="1" customWidth="1"/>
    <col min="8711" max="8711" width="16.28515625" style="1" customWidth="1"/>
    <col min="8712" max="8960" width="9.140625" style="1"/>
    <col min="8961" max="8961" width="2.140625" style="1" customWidth="1"/>
    <col min="8962" max="8962" width="15.85546875" style="1" customWidth="1"/>
    <col min="8963" max="8963" width="16.85546875" style="1" customWidth="1"/>
    <col min="8964" max="8964" width="15.42578125" style="1" customWidth="1"/>
    <col min="8965" max="8965" width="16.42578125" style="1" customWidth="1"/>
    <col min="8966" max="8966" width="16.140625" style="1" customWidth="1"/>
    <col min="8967" max="8967" width="16.28515625" style="1" customWidth="1"/>
    <col min="8968" max="9216" width="9.140625" style="1"/>
    <col min="9217" max="9217" width="2.140625" style="1" customWidth="1"/>
    <col min="9218" max="9218" width="15.85546875" style="1" customWidth="1"/>
    <col min="9219" max="9219" width="16.85546875" style="1" customWidth="1"/>
    <col min="9220" max="9220" width="15.42578125" style="1" customWidth="1"/>
    <col min="9221" max="9221" width="16.42578125" style="1" customWidth="1"/>
    <col min="9222" max="9222" width="16.140625" style="1" customWidth="1"/>
    <col min="9223" max="9223" width="16.28515625" style="1" customWidth="1"/>
    <col min="9224" max="9472" width="9.140625" style="1"/>
    <col min="9473" max="9473" width="2.140625" style="1" customWidth="1"/>
    <col min="9474" max="9474" width="15.85546875" style="1" customWidth="1"/>
    <col min="9475" max="9475" width="16.85546875" style="1" customWidth="1"/>
    <col min="9476" max="9476" width="15.42578125" style="1" customWidth="1"/>
    <col min="9477" max="9477" width="16.42578125" style="1" customWidth="1"/>
    <col min="9478" max="9478" width="16.140625" style="1" customWidth="1"/>
    <col min="9479" max="9479" width="16.28515625" style="1" customWidth="1"/>
    <col min="9480" max="9728" width="9.140625" style="1"/>
    <col min="9729" max="9729" width="2.140625" style="1" customWidth="1"/>
    <col min="9730" max="9730" width="15.85546875" style="1" customWidth="1"/>
    <col min="9731" max="9731" width="16.85546875" style="1" customWidth="1"/>
    <col min="9732" max="9732" width="15.42578125" style="1" customWidth="1"/>
    <col min="9733" max="9733" width="16.42578125" style="1" customWidth="1"/>
    <col min="9734" max="9734" width="16.140625" style="1" customWidth="1"/>
    <col min="9735" max="9735" width="16.28515625" style="1" customWidth="1"/>
    <col min="9736" max="9984" width="9.140625" style="1"/>
    <col min="9985" max="9985" width="2.140625" style="1" customWidth="1"/>
    <col min="9986" max="9986" width="15.85546875" style="1" customWidth="1"/>
    <col min="9987" max="9987" width="16.85546875" style="1" customWidth="1"/>
    <col min="9988" max="9988" width="15.42578125" style="1" customWidth="1"/>
    <col min="9989" max="9989" width="16.42578125" style="1" customWidth="1"/>
    <col min="9990" max="9990" width="16.140625" style="1" customWidth="1"/>
    <col min="9991" max="9991" width="16.28515625" style="1" customWidth="1"/>
    <col min="9992" max="10240" width="9.140625" style="1"/>
    <col min="10241" max="10241" width="2.140625" style="1" customWidth="1"/>
    <col min="10242" max="10242" width="15.85546875" style="1" customWidth="1"/>
    <col min="10243" max="10243" width="16.85546875" style="1" customWidth="1"/>
    <col min="10244" max="10244" width="15.42578125" style="1" customWidth="1"/>
    <col min="10245" max="10245" width="16.42578125" style="1" customWidth="1"/>
    <col min="10246" max="10246" width="16.140625" style="1" customWidth="1"/>
    <col min="10247" max="10247" width="16.28515625" style="1" customWidth="1"/>
    <col min="10248" max="10496" width="9.140625" style="1"/>
    <col min="10497" max="10497" width="2.140625" style="1" customWidth="1"/>
    <col min="10498" max="10498" width="15.85546875" style="1" customWidth="1"/>
    <col min="10499" max="10499" width="16.85546875" style="1" customWidth="1"/>
    <col min="10500" max="10500" width="15.42578125" style="1" customWidth="1"/>
    <col min="10501" max="10501" width="16.42578125" style="1" customWidth="1"/>
    <col min="10502" max="10502" width="16.140625" style="1" customWidth="1"/>
    <col min="10503" max="10503" width="16.28515625" style="1" customWidth="1"/>
    <col min="10504" max="10752" width="9.140625" style="1"/>
    <col min="10753" max="10753" width="2.140625" style="1" customWidth="1"/>
    <col min="10754" max="10754" width="15.85546875" style="1" customWidth="1"/>
    <col min="10755" max="10755" width="16.85546875" style="1" customWidth="1"/>
    <col min="10756" max="10756" width="15.42578125" style="1" customWidth="1"/>
    <col min="10757" max="10757" width="16.42578125" style="1" customWidth="1"/>
    <col min="10758" max="10758" width="16.140625" style="1" customWidth="1"/>
    <col min="10759" max="10759" width="16.28515625" style="1" customWidth="1"/>
    <col min="10760" max="11008" width="9.140625" style="1"/>
    <col min="11009" max="11009" width="2.140625" style="1" customWidth="1"/>
    <col min="11010" max="11010" width="15.85546875" style="1" customWidth="1"/>
    <col min="11011" max="11011" width="16.85546875" style="1" customWidth="1"/>
    <col min="11012" max="11012" width="15.42578125" style="1" customWidth="1"/>
    <col min="11013" max="11013" width="16.42578125" style="1" customWidth="1"/>
    <col min="11014" max="11014" width="16.140625" style="1" customWidth="1"/>
    <col min="11015" max="11015" width="16.28515625" style="1" customWidth="1"/>
    <col min="11016" max="11264" width="9.140625" style="1"/>
    <col min="11265" max="11265" width="2.140625" style="1" customWidth="1"/>
    <col min="11266" max="11266" width="15.85546875" style="1" customWidth="1"/>
    <col min="11267" max="11267" width="16.85546875" style="1" customWidth="1"/>
    <col min="11268" max="11268" width="15.42578125" style="1" customWidth="1"/>
    <col min="11269" max="11269" width="16.42578125" style="1" customWidth="1"/>
    <col min="11270" max="11270" width="16.140625" style="1" customWidth="1"/>
    <col min="11271" max="11271" width="16.28515625" style="1" customWidth="1"/>
    <col min="11272" max="11520" width="9.140625" style="1"/>
    <col min="11521" max="11521" width="2.140625" style="1" customWidth="1"/>
    <col min="11522" max="11522" width="15.85546875" style="1" customWidth="1"/>
    <col min="11523" max="11523" width="16.85546875" style="1" customWidth="1"/>
    <col min="11524" max="11524" width="15.42578125" style="1" customWidth="1"/>
    <col min="11525" max="11525" width="16.42578125" style="1" customWidth="1"/>
    <col min="11526" max="11526" width="16.140625" style="1" customWidth="1"/>
    <col min="11527" max="11527" width="16.28515625" style="1" customWidth="1"/>
    <col min="11528" max="11776" width="9.140625" style="1"/>
    <col min="11777" max="11777" width="2.140625" style="1" customWidth="1"/>
    <col min="11778" max="11778" width="15.85546875" style="1" customWidth="1"/>
    <col min="11779" max="11779" width="16.85546875" style="1" customWidth="1"/>
    <col min="11780" max="11780" width="15.42578125" style="1" customWidth="1"/>
    <col min="11781" max="11781" width="16.42578125" style="1" customWidth="1"/>
    <col min="11782" max="11782" width="16.140625" style="1" customWidth="1"/>
    <col min="11783" max="11783" width="16.28515625" style="1" customWidth="1"/>
    <col min="11784" max="12032" width="9.140625" style="1"/>
    <col min="12033" max="12033" width="2.140625" style="1" customWidth="1"/>
    <col min="12034" max="12034" width="15.85546875" style="1" customWidth="1"/>
    <col min="12035" max="12035" width="16.85546875" style="1" customWidth="1"/>
    <col min="12036" max="12036" width="15.42578125" style="1" customWidth="1"/>
    <col min="12037" max="12037" width="16.42578125" style="1" customWidth="1"/>
    <col min="12038" max="12038" width="16.140625" style="1" customWidth="1"/>
    <col min="12039" max="12039" width="16.28515625" style="1" customWidth="1"/>
    <col min="12040" max="12288" width="9.140625" style="1"/>
    <col min="12289" max="12289" width="2.140625" style="1" customWidth="1"/>
    <col min="12290" max="12290" width="15.85546875" style="1" customWidth="1"/>
    <col min="12291" max="12291" width="16.85546875" style="1" customWidth="1"/>
    <col min="12292" max="12292" width="15.42578125" style="1" customWidth="1"/>
    <col min="12293" max="12293" width="16.42578125" style="1" customWidth="1"/>
    <col min="12294" max="12294" width="16.140625" style="1" customWidth="1"/>
    <col min="12295" max="12295" width="16.28515625" style="1" customWidth="1"/>
    <col min="12296" max="12544" width="9.140625" style="1"/>
    <col min="12545" max="12545" width="2.140625" style="1" customWidth="1"/>
    <col min="12546" max="12546" width="15.85546875" style="1" customWidth="1"/>
    <col min="12547" max="12547" width="16.85546875" style="1" customWidth="1"/>
    <col min="12548" max="12548" width="15.42578125" style="1" customWidth="1"/>
    <col min="12549" max="12549" width="16.42578125" style="1" customWidth="1"/>
    <col min="12550" max="12550" width="16.140625" style="1" customWidth="1"/>
    <col min="12551" max="12551" width="16.28515625" style="1" customWidth="1"/>
    <col min="12552" max="12800" width="9.140625" style="1"/>
    <col min="12801" max="12801" width="2.140625" style="1" customWidth="1"/>
    <col min="12802" max="12802" width="15.85546875" style="1" customWidth="1"/>
    <col min="12803" max="12803" width="16.85546875" style="1" customWidth="1"/>
    <col min="12804" max="12804" width="15.42578125" style="1" customWidth="1"/>
    <col min="12805" max="12805" width="16.42578125" style="1" customWidth="1"/>
    <col min="12806" max="12806" width="16.140625" style="1" customWidth="1"/>
    <col min="12807" max="12807" width="16.28515625" style="1" customWidth="1"/>
    <col min="12808" max="13056" width="9.140625" style="1"/>
    <col min="13057" max="13057" width="2.140625" style="1" customWidth="1"/>
    <col min="13058" max="13058" width="15.85546875" style="1" customWidth="1"/>
    <col min="13059" max="13059" width="16.85546875" style="1" customWidth="1"/>
    <col min="13060" max="13060" width="15.42578125" style="1" customWidth="1"/>
    <col min="13061" max="13061" width="16.42578125" style="1" customWidth="1"/>
    <col min="13062" max="13062" width="16.140625" style="1" customWidth="1"/>
    <col min="13063" max="13063" width="16.28515625" style="1" customWidth="1"/>
    <col min="13064" max="13312" width="9.140625" style="1"/>
    <col min="13313" max="13313" width="2.140625" style="1" customWidth="1"/>
    <col min="13314" max="13314" width="15.85546875" style="1" customWidth="1"/>
    <col min="13315" max="13315" width="16.85546875" style="1" customWidth="1"/>
    <col min="13316" max="13316" width="15.42578125" style="1" customWidth="1"/>
    <col min="13317" max="13317" width="16.42578125" style="1" customWidth="1"/>
    <col min="13318" max="13318" width="16.140625" style="1" customWidth="1"/>
    <col min="13319" max="13319" width="16.28515625" style="1" customWidth="1"/>
    <col min="13320" max="13568" width="9.140625" style="1"/>
    <col min="13569" max="13569" width="2.140625" style="1" customWidth="1"/>
    <col min="13570" max="13570" width="15.85546875" style="1" customWidth="1"/>
    <col min="13571" max="13571" width="16.85546875" style="1" customWidth="1"/>
    <col min="13572" max="13572" width="15.42578125" style="1" customWidth="1"/>
    <col min="13573" max="13573" width="16.42578125" style="1" customWidth="1"/>
    <col min="13574" max="13574" width="16.140625" style="1" customWidth="1"/>
    <col min="13575" max="13575" width="16.28515625" style="1" customWidth="1"/>
    <col min="13576" max="13824" width="9.140625" style="1"/>
    <col min="13825" max="13825" width="2.140625" style="1" customWidth="1"/>
    <col min="13826" max="13826" width="15.85546875" style="1" customWidth="1"/>
    <col min="13827" max="13827" width="16.85546875" style="1" customWidth="1"/>
    <col min="13828" max="13828" width="15.42578125" style="1" customWidth="1"/>
    <col min="13829" max="13829" width="16.42578125" style="1" customWidth="1"/>
    <col min="13830" max="13830" width="16.140625" style="1" customWidth="1"/>
    <col min="13831" max="13831" width="16.28515625" style="1" customWidth="1"/>
    <col min="13832" max="14080" width="9.140625" style="1"/>
    <col min="14081" max="14081" width="2.140625" style="1" customWidth="1"/>
    <col min="14082" max="14082" width="15.85546875" style="1" customWidth="1"/>
    <col min="14083" max="14083" width="16.85546875" style="1" customWidth="1"/>
    <col min="14084" max="14084" width="15.42578125" style="1" customWidth="1"/>
    <col min="14085" max="14085" width="16.42578125" style="1" customWidth="1"/>
    <col min="14086" max="14086" width="16.140625" style="1" customWidth="1"/>
    <col min="14087" max="14087" width="16.28515625" style="1" customWidth="1"/>
    <col min="14088" max="14336" width="9.140625" style="1"/>
    <col min="14337" max="14337" width="2.140625" style="1" customWidth="1"/>
    <col min="14338" max="14338" width="15.85546875" style="1" customWidth="1"/>
    <col min="14339" max="14339" width="16.85546875" style="1" customWidth="1"/>
    <col min="14340" max="14340" width="15.42578125" style="1" customWidth="1"/>
    <col min="14341" max="14341" width="16.42578125" style="1" customWidth="1"/>
    <col min="14342" max="14342" width="16.140625" style="1" customWidth="1"/>
    <col min="14343" max="14343" width="16.28515625" style="1" customWidth="1"/>
    <col min="14344" max="14592" width="9.140625" style="1"/>
    <col min="14593" max="14593" width="2.140625" style="1" customWidth="1"/>
    <col min="14594" max="14594" width="15.85546875" style="1" customWidth="1"/>
    <col min="14595" max="14595" width="16.85546875" style="1" customWidth="1"/>
    <col min="14596" max="14596" width="15.42578125" style="1" customWidth="1"/>
    <col min="14597" max="14597" width="16.42578125" style="1" customWidth="1"/>
    <col min="14598" max="14598" width="16.140625" style="1" customWidth="1"/>
    <col min="14599" max="14599" width="16.28515625" style="1" customWidth="1"/>
    <col min="14600" max="14848" width="9.140625" style="1"/>
    <col min="14849" max="14849" width="2.140625" style="1" customWidth="1"/>
    <col min="14850" max="14850" width="15.85546875" style="1" customWidth="1"/>
    <col min="14851" max="14851" width="16.85546875" style="1" customWidth="1"/>
    <col min="14852" max="14852" width="15.42578125" style="1" customWidth="1"/>
    <col min="14853" max="14853" width="16.42578125" style="1" customWidth="1"/>
    <col min="14854" max="14854" width="16.140625" style="1" customWidth="1"/>
    <col min="14855" max="14855" width="16.28515625" style="1" customWidth="1"/>
    <col min="14856" max="15104" width="9.140625" style="1"/>
    <col min="15105" max="15105" width="2.140625" style="1" customWidth="1"/>
    <col min="15106" max="15106" width="15.85546875" style="1" customWidth="1"/>
    <col min="15107" max="15107" width="16.85546875" style="1" customWidth="1"/>
    <col min="15108" max="15108" width="15.42578125" style="1" customWidth="1"/>
    <col min="15109" max="15109" width="16.42578125" style="1" customWidth="1"/>
    <col min="15110" max="15110" width="16.140625" style="1" customWidth="1"/>
    <col min="15111" max="15111" width="16.28515625" style="1" customWidth="1"/>
    <col min="15112" max="15360" width="9.140625" style="1"/>
    <col min="15361" max="15361" width="2.140625" style="1" customWidth="1"/>
    <col min="15362" max="15362" width="15.85546875" style="1" customWidth="1"/>
    <col min="15363" max="15363" width="16.85546875" style="1" customWidth="1"/>
    <col min="15364" max="15364" width="15.42578125" style="1" customWidth="1"/>
    <col min="15365" max="15365" width="16.42578125" style="1" customWidth="1"/>
    <col min="15366" max="15366" width="16.140625" style="1" customWidth="1"/>
    <col min="15367" max="15367" width="16.28515625" style="1" customWidth="1"/>
    <col min="15368" max="15616" width="9.140625" style="1"/>
    <col min="15617" max="15617" width="2.140625" style="1" customWidth="1"/>
    <col min="15618" max="15618" width="15.85546875" style="1" customWidth="1"/>
    <col min="15619" max="15619" width="16.85546875" style="1" customWidth="1"/>
    <col min="15620" max="15620" width="15.42578125" style="1" customWidth="1"/>
    <col min="15621" max="15621" width="16.42578125" style="1" customWidth="1"/>
    <col min="15622" max="15622" width="16.140625" style="1" customWidth="1"/>
    <col min="15623" max="15623" width="16.28515625" style="1" customWidth="1"/>
    <col min="15624" max="15872" width="9.140625" style="1"/>
    <col min="15873" max="15873" width="2.140625" style="1" customWidth="1"/>
    <col min="15874" max="15874" width="15.85546875" style="1" customWidth="1"/>
    <col min="15875" max="15875" width="16.85546875" style="1" customWidth="1"/>
    <col min="15876" max="15876" width="15.42578125" style="1" customWidth="1"/>
    <col min="15877" max="15877" width="16.42578125" style="1" customWidth="1"/>
    <col min="15878" max="15878" width="16.140625" style="1" customWidth="1"/>
    <col min="15879" max="15879" width="16.28515625" style="1" customWidth="1"/>
    <col min="15880" max="16128" width="9.140625" style="1"/>
    <col min="16129" max="16129" width="2.140625" style="1" customWidth="1"/>
    <col min="16130" max="16130" width="15.85546875" style="1" customWidth="1"/>
    <col min="16131" max="16131" width="16.85546875" style="1" customWidth="1"/>
    <col min="16132" max="16132" width="15.42578125" style="1" customWidth="1"/>
    <col min="16133" max="16133" width="16.42578125" style="1" customWidth="1"/>
    <col min="16134" max="16134" width="16.140625" style="1" customWidth="1"/>
    <col min="16135" max="16135" width="16.28515625" style="1" customWidth="1"/>
    <col min="16136" max="16384" width="9.140625" style="1"/>
  </cols>
  <sheetData>
    <row r="1" spans="1:57">
      <c r="B1" s="234" t="s">
        <v>284</v>
      </c>
    </row>
    <row r="3" spans="1:57" ht="18">
      <c r="A3" s="174" t="s">
        <v>6</v>
      </c>
      <c r="B3" s="174"/>
      <c r="C3" s="174"/>
      <c r="D3" s="174"/>
      <c r="E3" s="174"/>
      <c r="F3" s="174"/>
      <c r="G3" s="174"/>
    </row>
    <row r="4" spans="1:57" ht="12.75" customHeight="1">
      <c r="A4" s="2" t="s">
        <v>7</v>
      </c>
      <c r="B4" s="3"/>
      <c r="C4" s="4"/>
      <c r="D4" s="5" t="s">
        <v>8</v>
      </c>
      <c r="E4" s="6"/>
      <c r="F4" s="7" t="s">
        <v>9</v>
      </c>
      <c r="G4" s="8"/>
    </row>
    <row r="5" spans="1:57" hidden="1">
      <c r="A5" s="9"/>
      <c r="B5" s="10"/>
      <c r="C5" s="11"/>
      <c r="D5" s="12"/>
      <c r="E5" s="13"/>
      <c r="F5" s="14"/>
      <c r="G5" s="15"/>
    </row>
    <row r="6" spans="1:57">
      <c r="A6" s="16" t="s">
        <v>10</v>
      </c>
      <c r="B6" s="10"/>
      <c r="C6" s="17" t="s">
        <v>11</v>
      </c>
      <c r="D6" s="12"/>
      <c r="E6" s="13"/>
      <c r="F6" s="14" t="s">
        <v>12</v>
      </c>
      <c r="G6" s="18"/>
    </row>
    <row r="7" spans="1:57">
      <c r="A7" s="14" t="s">
        <v>285</v>
      </c>
      <c r="B7" s="14"/>
      <c r="C7" s="175"/>
      <c r="D7" s="175"/>
      <c r="E7" s="175"/>
      <c r="F7" s="19" t="s">
        <v>13</v>
      </c>
      <c r="G7" s="20"/>
      <c r="H7" s="21"/>
    </row>
    <row r="8" spans="1:57">
      <c r="A8" s="14" t="s">
        <v>286</v>
      </c>
      <c r="B8" s="14"/>
      <c r="C8" s="176"/>
      <c r="D8" s="176"/>
      <c r="E8" s="176"/>
      <c r="F8" s="22" t="s">
        <v>13</v>
      </c>
      <c r="G8" s="23"/>
      <c r="H8" s="24"/>
      <c r="BA8" s="25"/>
      <c r="BB8" s="25"/>
      <c r="BC8" s="25"/>
      <c r="BD8" s="25"/>
      <c r="BE8" s="25"/>
    </row>
    <row r="9" spans="1:57" ht="18">
      <c r="A9" s="177" t="s">
        <v>14</v>
      </c>
      <c r="B9" s="177"/>
      <c r="C9" s="177"/>
      <c r="D9" s="177"/>
      <c r="E9" s="177"/>
      <c r="F9" s="177"/>
      <c r="G9" s="177"/>
      <c r="H9" s="24"/>
    </row>
    <row r="10" spans="1:57">
      <c r="A10" s="2" t="s">
        <v>15</v>
      </c>
      <c r="B10" s="26"/>
      <c r="C10" s="27"/>
      <c r="D10" s="178"/>
      <c r="E10" s="178"/>
      <c r="F10" s="178"/>
      <c r="G10" s="178"/>
    </row>
    <row r="11" spans="1:57" ht="17.25" customHeight="1">
      <c r="A11" s="235" t="s">
        <v>290</v>
      </c>
      <c r="B11" s="28" t="s">
        <v>16</v>
      </c>
      <c r="C11" s="164">
        <f>SUM(ROZPOČET!F54+ROZPOČET!F71+ROZPOČET!F72+ROZPOČET!F158+ROZPOČET!F162+ROZPOČET!F167+ROZPOČET!F168+ROZPOČET!F169+ROZPOČET!F170+ROZPOČET!F171+ROZPOČET!F172+ROZPOČET!F173)</f>
        <v>0</v>
      </c>
      <c r="D11" s="9"/>
      <c r="E11" s="30"/>
      <c r="F11" s="31"/>
      <c r="G11" s="29"/>
    </row>
    <row r="12" spans="1:57" ht="17.25" customHeight="1">
      <c r="A12" s="236"/>
      <c r="B12" s="32" t="s">
        <v>17</v>
      </c>
      <c r="C12" s="164">
        <f>SUM(ROZPOČET!F35+ROZPOČET!F44+ROZPOČET!F58+ROZPOČET!F59+ROZPOČET!F60+ROZPOČET!F61+ROZPOČET!F62+ROZPOČET!F63+ROZPOČET!F64+ROZPOČET!F65+ROZPOČET!F66+ROZPOČET!F67+ROZPOČET!F68+ROZPOČET!F69+ROZPOČET!F155)</f>
        <v>0</v>
      </c>
      <c r="D12" s="9"/>
      <c r="E12" s="30"/>
      <c r="F12" s="31"/>
      <c r="G12" s="29"/>
    </row>
    <row r="13" spans="1:57">
      <c r="A13" s="165" t="s">
        <v>18</v>
      </c>
      <c r="B13" s="166"/>
      <c r="C13" s="167">
        <f>SUM(C11+C12)</f>
        <v>0</v>
      </c>
      <c r="D13" s="9"/>
      <c r="E13" s="30"/>
      <c r="F13" s="31"/>
      <c r="G13" s="29"/>
    </row>
    <row r="14" spans="1:57">
      <c r="A14" s="33"/>
      <c r="B14" s="179"/>
      <c r="C14" s="180"/>
      <c r="D14" s="180"/>
      <c r="E14" s="180"/>
      <c r="F14" s="180"/>
      <c r="G14" s="181"/>
    </row>
    <row r="15" spans="1:57">
      <c r="A15" s="34" t="s">
        <v>287</v>
      </c>
      <c r="B15" s="35"/>
      <c r="C15" s="36"/>
      <c r="D15" s="35" t="s">
        <v>288</v>
      </c>
      <c r="E15" s="35"/>
      <c r="F15" s="34"/>
      <c r="G15" s="36"/>
    </row>
    <row r="16" spans="1:57">
      <c r="A16" s="37" t="s">
        <v>19</v>
      </c>
      <c r="B16" s="38"/>
      <c r="C16" s="39"/>
      <c r="D16" s="38" t="s">
        <v>20</v>
      </c>
      <c r="E16" s="40"/>
      <c r="F16" s="37"/>
      <c r="G16" s="39"/>
    </row>
    <row r="17" spans="1:9">
      <c r="A17" s="37" t="s">
        <v>21</v>
      </c>
      <c r="B17" s="41"/>
      <c r="C17" s="39"/>
      <c r="D17" s="38" t="s">
        <v>22</v>
      </c>
      <c r="E17" s="40"/>
      <c r="F17" s="37"/>
      <c r="G17" s="39"/>
    </row>
    <row r="18" spans="1:9">
      <c r="A18" s="37"/>
      <c r="B18" s="42"/>
      <c r="C18" s="39"/>
      <c r="D18" s="38"/>
      <c r="E18" s="40"/>
      <c r="F18" s="37"/>
      <c r="G18" s="39"/>
    </row>
    <row r="19" spans="1:9">
      <c r="A19" s="37" t="s">
        <v>23</v>
      </c>
      <c r="B19" s="38"/>
      <c r="C19" s="39"/>
      <c r="D19" s="37" t="s">
        <v>24</v>
      </c>
      <c r="E19" s="39"/>
      <c r="F19" s="43"/>
      <c r="G19" s="39"/>
    </row>
    <row r="20" spans="1:9">
      <c r="A20" s="37"/>
      <c r="B20" s="38"/>
      <c r="C20" s="44"/>
      <c r="D20" s="33"/>
      <c r="E20" s="44"/>
      <c r="F20" s="38"/>
      <c r="G20" s="39"/>
    </row>
    <row r="21" spans="1:9">
      <c r="A21" s="45" t="s">
        <v>25</v>
      </c>
      <c r="B21" s="46"/>
      <c r="C21" s="47"/>
      <c r="D21" s="46"/>
      <c r="E21" s="48"/>
      <c r="F21" s="182">
        <f>(ROZPOČET!E176-ROZPOČET!F173)</f>
        <v>0</v>
      </c>
      <c r="G21" s="182"/>
    </row>
    <row r="22" spans="1:9">
      <c r="A22" s="45" t="s">
        <v>26</v>
      </c>
      <c r="B22" s="46"/>
      <c r="C22" s="47" t="s">
        <v>277</v>
      </c>
      <c r="D22" s="46"/>
      <c r="E22" s="48"/>
      <c r="F22" s="183">
        <f>Zaklad5*0.21</f>
        <v>0</v>
      </c>
      <c r="G22" s="183"/>
    </row>
    <row r="23" spans="1:9">
      <c r="A23" s="45" t="s">
        <v>25</v>
      </c>
      <c r="B23" s="46"/>
      <c r="C23" s="47"/>
      <c r="D23" s="46"/>
      <c r="E23" s="48"/>
      <c r="F23" s="182">
        <f>ROZPOČET!F173</f>
        <v>0</v>
      </c>
      <c r="G23" s="182"/>
    </row>
    <row r="24" spans="1:9">
      <c r="A24" s="45" t="s">
        <v>26</v>
      </c>
      <c r="B24" s="46"/>
      <c r="C24" s="47" t="s">
        <v>278</v>
      </c>
      <c r="D24" s="46"/>
      <c r="E24" s="48"/>
      <c r="F24" s="183">
        <f>F23*0.15</f>
        <v>0</v>
      </c>
      <c r="G24" s="183"/>
    </row>
    <row r="25" spans="1:9" s="52" customFormat="1" ht="15.75">
      <c r="A25" s="49" t="s">
        <v>279</v>
      </c>
      <c r="B25" s="50"/>
      <c r="C25" s="50"/>
      <c r="D25" s="50"/>
      <c r="E25" s="51"/>
      <c r="F25" s="184">
        <f>SUM(F21:G24)</f>
        <v>0</v>
      </c>
      <c r="G25" s="184"/>
    </row>
    <row r="26" spans="1:9" ht="15.75">
      <c r="A26" s="168" t="s">
        <v>280</v>
      </c>
      <c r="B26" s="169"/>
      <c r="C26" s="169"/>
      <c r="D26" s="169"/>
      <c r="E26" s="170"/>
      <c r="F26" s="185">
        <f>SUM(Zaklad5+F23)</f>
        <v>0</v>
      </c>
      <c r="G26" s="185"/>
    </row>
    <row r="27" spans="1:9">
      <c r="A27" s="53"/>
      <c r="B27" s="53"/>
      <c r="C27" s="53"/>
      <c r="D27" s="53"/>
      <c r="E27" s="53"/>
      <c r="F27" s="53"/>
      <c r="G27" s="53"/>
      <c r="H27" t="s">
        <v>27</v>
      </c>
    </row>
    <row r="28" spans="1:9">
      <c r="A28" s="53"/>
      <c r="B28" s="54"/>
      <c r="C28" s="54"/>
      <c r="D28" s="54"/>
      <c r="E28" s="54"/>
      <c r="F28" s="54"/>
      <c r="G28" s="54"/>
      <c r="H28" t="s">
        <v>27</v>
      </c>
    </row>
    <row r="29" spans="1:9" ht="12.75" customHeight="1">
      <c r="A29" s="55"/>
      <c r="B29" s="237" t="s">
        <v>289</v>
      </c>
      <c r="C29" s="237"/>
      <c r="D29" s="237"/>
      <c r="E29" s="237"/>
      <c r="F29" s="237"/>
      <c r="G29" s="237"/>
      <c r="H29" s="237"/>
      <c r="I29" s="237"/>
    </row>
    <row r="30" spans="1:9">
      <c r="A30" s="55"/>
      <c r="B30" s="237"/>
      <c r="C30" s="237"/>
      <c r="D30" s="237"/>
      <c r="E30" s="237"/>
      <c r="F30" s="237"/>
      <c r="G30" s="237"/>
      <c r="H30" s="237"/>
      <c r="I30" s="237"/>
    </row>
    <row r="31" spans="1:9">
      <c r="A31" s="55"/>
      <c r="B31" s="54"/>
      <c r="C31" s="54"/>
      <c r="D31" s="54"/>
      <c r="E31" s="54"/>
      <c r="F31" s="54"/>
      <c r="G31" s="54"/>
      <c r="H31" t="s">
        <v>27</v>
      </c>
    </row>
    <row r="32" spans="1:9">
      <c r="A32" s="55"/>
      <c r="B32" s="54"/>
      <c r="C32" s="54"/>
      <c r="D32" s="54"/>
      <c r="E32" s="54"/>
      <c r="F32" s="54"/>
      <c r="G32" s="54"/>
      <c r="H32" t="s">
        <v>27</v>
      </c>
    </row>
    <row r="33" spans="1:8">
      <c r="A33" s="55"/>
      <c r="B33" s="54"/>
      <c r="C33" s="54"/>
      <c r="D33" s="54"/>
      <c r="E33" s="54"/>
      <c r="F33" s="54"/>
      <c r="G33" s="54"/>
      <c r="H33" t="s">
        <v>27</v>
      </c>
    </row>
    <row r="34" spans="1:8">
      <c r="A34" s="55"/>
      <c r="B34" s="54"/>
      <c r="C34" s="54"/>
      <c r="D34" s="54"/>
      <c r="E34" s="54"/>
      <c r="F34" s="54"/>
      <c r="G34" s="54"/>
      <c r="H34" t="s">
        <v>27</v>
      </c>
    </row>
    <row r="35" spans="1:8">
      <c r="A35" s="55"/>
      <c r="B35" s="54"/>
      <c r="C35" s="54"/>
      <c r="D35" s="54"/>
      <c r="E35" s="54"/>
      <c r="F35" s="54"/>
      <c r="G35" s="54"/>
      <c r="H35" t="s">
        <v>27</v>
      </c>
    </row>
    <row r="36" spans="1:8">
      <c r="A36" s="55"/>
      <c r="B36" s="54"/>
      <c r="C36" s="54"/>
      <c r="D36" s="54"/>
      <c r="E36" s="54"/>
      <c r="F36" s="54"/>
      <c r="G36" s="54"/>
      <c r="H36" t="s">
        <v>27</v>
      </c>
    </row>
    <row r="37" spans="1:8">
      <c r="B37" s="186"/>
      <c r="C37" s="186"/>
      <c r="D37" s="186"/>
      <c r="E37" s="186"/>
      <c r="F37" s="186"/>
      <c r="G37" s="186"/>
    </row>
    <row r="38" spans="1:8">
      <c r="B38" s="186"/>
      <c r="C38" s="186"/>
      <c r="D38" s="186"/>
      <c r="E38" s="186"/>
      <c r="F38" s="186"/>
      <c r="G38" s="186"/>
    </row>
    <row r="39" spans="1:8">
      <c r="B39" s="186"/>
      <c r="C39" s="186"/>
      <c r="D39" s="186"/>
      <c r="E39" s="186"/>
      <c r="F39" s="186"/>
      <c r="G39" s="186"/>
    </row>
    <row r="40" spans="1:8">
      <c r="B40" s="186"/>
      <c r="C40" s="186"/>
      <c r="D40" s="186"/>
      <c r="E40" s="186"/>
      <c r="F40" s="186"/>
      <c r="G40" s="186"/>
    </row>
    <row r="41" spans="1:8">
      <c r="B41" s="186"/>
      <c r="C41" s="186"/>
      <c r="D41" s="186"/>
      <c r="E41" s="186"/>
      <c r="F41" s="186"/>
      <c r="G41" s="186"/>
    </row>
    <row r="42" spans="1:8">
      <c r="B42" s="186"/>
      <c r="C42" s="186"/>
      <c r="D42" s="186"/>
      <c r="E42" s="186"/>
      <c r="F42" s="186"/>
      <c r="G42" s="186"/>
    </row>
    <row r="43" spans="1:8">
      <c r="B43" s="186"/>
      <c r="C43" s="186"/>
      <c r="D43" s="186"/>
      <c r="E43" s="186"/>
      <c r="F43" s="186"/>
      <c r="G43" s="186"/>
    </row>
    <row r="44" spans="1:8">
      <c r="B44" s="186"/>
      <c r="C44" s="186"/>
      <c r="D44" s="186"/>
      <c r="E44" s="186"/>
      <c r="F44" s="186"/>
      <c r="G44" s="186"/>
    </row>
    <row r="45" spans="1:8">
      <c r="B45" s="186"/>
      <c r="C45" s="186"/>
      <c r="D45" s="186"/>
      <c r="E45" s="186"/>
      <c r="F45" s="186"/>
      <c r="G45" s="186"/>
    </row>
    <row r="46" spans="1:8">
      <c r="B46" s="186"/>
      <c r="C46" s="186"/>
      <c r="D46" s="186"/>
      <c r="E46" s="186"/>
      <c r="F46" s="186"/>
      <c r="G46" s="186"/>
    </row>
  </sheetData>
  <mergeCells count="23">
    <mergeCell ref="B43:G43"/>
    <mergeCell ref="B44:G44"/>
    <mergeCell ref="B45:G45"/>
    <mergeCell ref="B46:G46"/>
    <mergeCell ref="B37:G37"/>
    <mergeCell ref="B38:G38"/>
    <mergeCell ref="B39:G39"/>
    <mergeCell ref="B40:G40"/>
    <mergeCell ref="B41:G41"/>
    <mergeCell ref="B42:G42"/>
    <mergeCell ref="A3:G3"/>
    <mergeCell ref="C7:E7"/>
    <mergeCell ref="C8:E8"/>
    <mergeCell ref="A9:G9"/>
    <mergeCell ref="D10:G10"/>
    <mergeCell ref="B14:G14"/>
    <mergeCell ref="F21:G21"/>
    <mergeCell ref="F22:G22"/>
    <mergeCell ref="F23:G23"/>
    <mergeCell ref="F24:G24"/>
    <mergeCell ref="F25:G25"/>
    <mergeCell ref="F26:G26"/>
    <mergeCell ref="A11:A1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29" zoomScale="85" zoomScaleNormal="85" workbookViewId="0">
      <selection activeCell="J79" sqref="J79"/>
    </sheetView>
  </sheetViews>
  <sheetFormatPr defaultRowHeight="12.75"/>
  <cols>
    <col min="1" max="1" width="11" style="72"/>
    <col min="2" max="2" width="62" style="72"/>
    <col min="3" max="3" width="13" style="72"/>
    <col min="4" max="4" width="11" style="94"/>
    <col min="5" max="5" width="13.42578125" style="156" customWidth="1"/>
    <col min="6" max="6" width="19" style="72" customWidth="1"/>
    <col min="7" max="7" width="9.140625" style="72"/>
    <col min="8" max="8" width="13" style="72" customWidth="1"/>
    <col min="9" max="9" width="9.140625" style="72"/>
    <col min="10" max="10" width="52.5703125" style="72" customWidth="1"/>
    <col min="11" max="11" width="18.28515625" style="72" customWidth="1"/>
    <col min="12" max="16384" width="9.140625" style="72"/>
  </cols>
  <sheetData>
    <row r="1" spans="1:17" ht="13.5" thickBot="1">
      <c r="A1" s="71" t="s">
        <v>245</v>
      </c>
      <c r="B1" s="210" t="s">
        <v>246</v>
      </c>
      <c r="C1" s="211"/>
      <c r="D1" s="211"/>
      <c r="E1" s="211"/>
      <c r="F1" s="212"/>
    </row>
    <row r="2" spans="1:17" ht="26.25" thickBot="1">
      <c r="A2" s="73" t="s">
        <v>247</v>
      </c>
      <c r="B2" s="207" t="s">
        <v>5</v>
      </c>
      <c r="C2" s="208"/>
      <c r="D2" s="208"/>
      <c r="E2" s="208"/>
      <c r="F2" s="209"/>
      <c r="L2" s="74"/>
      <c r="M2" s="75"/>
      <c r="N2" s="65"/>
      <c r="O2" s="65"/>
      <c r="P2" s="76"/>
      <c r="Q2" s="77"/>
    </row>
    <row r="3" spans="1:17" ht="13.5" thickBot="1">
      <c r="A3" s="78" t="s">
        <v>248</v>
      </c>
      <c r="B3" s="207" t="s">
        <v>249</v>
      </c>
      <c r="C3" s="208"/>
      <c r="D3" s="208"/>
      <c r="E3" s="208"/>
      <c r="F3" s="209"/>
    </row>
    <row r="4" spans="1:17">
      <c r="A4" s="213" t="s">
        <v>275</v>
      </c>
      <c r="B4" s="214"/>
      <c r="C4" s="214"/>
      <c r="D4" s="214"/>
      <c r="E4" s="214"/>
      <c r="F4" s="215"/>
    </row>
    <row r="5" spans="1:17">
      <c r="A5" s="216"/>
      <c r="B5" s="217"/>
      <c r="C5" s="217"/>
      <c r="D5" s="217"/>
      <c r="E5" s="217"/>
      <c r="F5" s="218"/>
    </row>
    <row r="6" spans="1:17" ht="53.25" customHeight="1" thickBot="1">
      <c r="A6" s="219"/>
      <c r="B6" s="220"/>
      <c r="C6" s="220"/>
      <c r="D6" s="220"/>
      <c r="E6" s="220"/>
      <c r="F6" s="221"/>
    </row>
    <row r="7" spans="1:17">
      <c r="A7" s="228" t="s">
        <v>250</v>
      </c>
      <c r="B7" s="229"/>
      <c r="C7" s="229"/>
      <c r="D7" s="229"/>
      <c r="E7" s="229"/>
      <c r="F7" s="230"/>
    </row>
    <row r="8" spans="1:17" ht="13.5" thickBot="1">
      <c r="A8" s="231"/>
      <c r="B8" s="232"/>
      <c r="C8" s="232"/>
      <c r="D8" s="232"/>
      <c r="E8" s="232"/>
      <c r="F8" s="233"/>
    </row>
    <row r="9" spans="1:17" ht="35.25" customHeight="1" thickBot="1">
      <c r="A9" s="79" t="s">
        <v>251</v>
      </c>
      <c r="B9" s="80" t="s">
        <v>252</v>
      </c>
      <c r="C9" s="81" t="s">
        <v>192</v>
      </c>
      <c r="D9" s="81" t="s">
        <v>0</v>
      </c>
      <c r="E9" s="82" t="s">
        <v>2</v>
      </c>
      <c r="F9" s="81" t="s">
        <v>1</v>
      </c>
    </row>
    <row r="10" spans="1:17">
      <c r="A10" s="224" t="s">
        <v>253</v>
      </c>
      <c r="B10" s="225"/>
      <c r="C10" s="83"/>
      <c r="D10" s="84"/>
      <c r="E10" s="85"/>
      <c r="F10" s="86"/>
    </row>
    <row r="11" spans="1:17" ht="25.5">
      <c r="A11" s="87"/>
      <c r="B11" s="88" t="s">
        <v>193</v>
      </c>
      <c r="C11" s="70" t="s">
        <v>42</v>
      </c>
      <c r="D11" s="70" t="s">
        <v>194</v>
      </c>
      <c r="E11" s="160"/>
      <c r="F11" s="89">
        <f>D11*E11</f>
        <v>0</v>
      </c>
    </row>
    <row r="12" spans="1:17">
      <c r="A12" s="226" t="s">
        <v>254</v>
      </c>
      <c r="B12" s="227"/>
      <c r="C12" s="90"/>
      <c r="D12" s="91"/>
      <c r="E12" s="152"/>
      <c r="F12" s="89"/>
    </row>
    <row r="13" spans="1:17" ht="25.5">
      <c r="A13" s="87"/>
      <c r="B13" s="88" t="s">
        <v>195</v>
      </c>
      <c r="C13" s="70" t="s">
        <v>42</v>
      </c>
      <c r="D13" s="70" t="s">
        <v>196</v>
      </c>
      <c r="E13" s="160"/>
      <c r="F13" s="89">
        <f>D13*E13</f>
        <v>0</v>
      </c>
    </row>
    <row r="14" spans="1:17" ht="25.5">
      <c r="A14" s="87"/>
      <c r="B14" s="92" t="s">
        <v>197</v>
      </c>
      <c r="C14" s="70" t="s">
        <v>42</v>
      </c>
      <c r="D14" s="70" t="s">
        <v>198</v>
      </c>
      <c r="E14" s="160"/>
      <c r="F14" s="89">
        <f>D14*E14</f>
        <v>0</v>
      </c>
    </row>
    <row r="15" spans="1:17" ht="25.5">
      <c r="A15" s="87"/>
      <c r="B15" s="92" t="s">
        <v>199</v>
      </c>
      <c r="C15" s="70" t="s">
        <v>42</v>
      </c>
      <c r="D15" s="70" t="s">
        <v>200</v>
      </c>
      <c r="E15" s="160"/>
      <c r="F15" s="89">
        <f>D15*E15</f>
        <v>0</v>
      </c>
    </row>
    <row r="16" spans="1:17" ht="25.5">
      <c r="A16" s="87"/>
      <c r="B16" s="92" t="s">
        <v>201</v>
      </c>
      <c r="C16" s="70" t="s">
        <v>42</v>
      </c>
      <c r="D16" s="70" t="s">
        <v>202</v>
      </c>
      <c r="E16" s="160"/>
      <c r="F16" s="89">
        <f>D16*E16</f>
        <v>0</v>
      </c>
    </row>
    <row r="17" spans="1:16">
      <c r="A17" s="226" t="s">
        <v>255</v>
      </c>
      <c r="B17" s="227"/>
      <c r="C17" s="90"/>
      <c r="D17" s="91"/>
      <c r="E17" s="152"/>
      <c r="F17" s="89"/>
    </row>
    <row r="18" spans="1:16">
      <c r="A18" s="87"/>
      <c r="B18" s="93" t="s">
        <v>203</v>
      </c>
      <c r="C18" s="70" t="s">
        <v>42</v>
      </c>
      <c r="D18" s="70" t="s">
        <v>204</v>
      </c>
      <c r="E18" s="160"/>
      <c r="F18" s="89">
        <f>D18*E18</f>
        <v>0</v>
      </c>
    </row>
    <row r="19" spans="1:16">
      <c r="A19" s="87"/>
      <c r="B19" s="93" t="s">
        <v>205</v>
      </c>
      <c r="C19" s="70" t="s">
        <v>42</v>
      </c>
      <c r="D19" s="70" t="s">
        <v>206</v>
      </c>
      <c r="E19" s="160"/>
      <c r="F19" s="89">
        <f>D19*E19</f>
        <v>0</v>
      </c>
    </row>
    <row r="20" spans="1:16">
      <c r="A20" s="87"/>
      <c r="B20" s="93" t="s">
        <v>207</v>
      </c>
      <c r="C20" s="70" t="s">
        <v>42</v>
      </c>
      <c r="D20" s="70" t="s">
        <v>194</v>
      </c>
      <c r="E20" s="160"/>
      <c r="F20" s="89">
        <f>D20*E20</f>
        <v>0</v>
      </c>
    </row>
    <row r="21" spans="1:16">
      <c r="A21" s="226" t="s">
        <v>256</v>
      </c>
      <c r="B21" s="227"/>
      <c r="C21" s="90"/>
      <c r="D21" s="91"/>
      <c r="E21" s="152"/>
      <c r="F21" s="89"/>
      <c r="O21" s="94"/>
      <c r="P21" s="95"/>
    </row>
    <row r="22" spans="1:16">
      <c r="A22" s="87"/>
      <c r="B22" s="93" t="s">
        <v>208</v>
      </c>
      <c r="C22" s="70" t="s">
        <v>42</v>
      </c>
      <c r="D22" s="70" t="s">
        <v>209</v>
      </c>
      <c r="E22" s="160"/>
      <c r="F22" s="89">
        <f>D22*E22</f>
        <v>0</v>
      </c>
    </row>
    <row r="23" spans="1:16">
      <c r="A23" s="226" t="s">
        <v>257</v>
      </c>
      <c r="B23" s="227"/>
      <c r="C23" s="90"/>
      <c r="D23" s="91"/>
      <c r="E23" s="152"/>
      <c r="F23" s="89"/>
    </row>
    <row r="24" spans="1:16">
      <c r="A24" s="87"/>
      <c r="B24" s="70" t="s">
        <v>210</v>
      </c>
      <c r="C24" s="70" t="s">
        <v>211</v>
      </c>
      <c r="D24" s="70" t="s">
        <v>212</v>
      </c>
      <c r="E24" s="160"/>
      <c r="F24" s="89">
        <f t="shared" ref="F24:F30" si="0">D24*E24</f>
        <v>0</v>
      </c>
    </row>
    <row r="25" spans="1:16">
      <c r="A25" s="87"/>
      <c r="B25" s="70" t="s">
        <v>213</v>
      </c>
      <c r="C25" s="70" t="s">
        <v>211</v>
      </c>
      <c r="D25" s="70" t="s">
        <v>214</v>
      </c>
      <c r="E25" s="160"/>
      <c r="F25" s="89">
        <f t="shared" si="0"/>
        <v>0</v>
      </c>
    </row>
    <row r="26" spans="1:16">
      <c r="A26" s="87"/>
      <c r="B26" s="70" t="s">
        <v>215</v>
      </c>
      <c r="C26" s="70" t="s">
        <v>211</v>
      </c>
      <c r="D26" s="70" t="s">
        <v>216</v>
      </c>
      <c r="E26" s="160"/>
      <c r="F26" s="89">
        <f t="shared" si="0"/>
        <v>0</v>
      </c>
    </row>
    <row r="27" spans="1:16">
      <c r="A27" s="87"/>
      <c r="B27" s="70" t="s">
        <v>217</v>
      </c>
      <c r="C27" s="70" t="s">
        <v>211</v>
      </c>
      <c r="D27" s="70" t="s">
        <v>218</v>
      </c>
      <c r="E27" s="160"/>
      <c r="F27" s="89">
        <f t="shared" si="0"/>
        <v>0</v>
      </c>
    </row>
    <row r="28" spans="1:16">
      <c r="A28" s="87"/>
      <c r="B28" s="70" t="s">
        <v>219</v>
      </c>
      <c r="C28" s="70" t="s">
        <v>211</v>
      </c>
      <c r="D28" s="70" t="s">
        <v>220</v>
      </c>
      <c r="E28" s="160"/>
      <c r="F28" s="89">
        <f t="shared" si="0"/>
        <v>0</v>
      </c>
    </row>
    <row r="29" spans="1:16">
      <c r="A29" s="87"/>
      <c r="B29" s="70" t="s">
        <v>221</v>
      </c>
      <c r="C29" s="70" t="s">
        <v>211</v>
      </c>
      <c r="D29" s="70" t="s">
        <v>222</v>
      </c>
      <c r="E29" s="160"/>
      <c r="F29" s="89">
        <f t="shared" si="0"/>
        <v>0</v>
      </c>
    </row>
    <row r="30" spans="1:16">
      <c r="A30" s="87"/>
      <c r="B30" s="70" t="s">
        <v>223</v>
      </c>
      <c r="C30" s="70" t="s">
        <v>211</v>
      </c>
      <c r="D30" s="70" t="s">
        <v>224</v>
      </c>
      <c r="E30" s="160"/>
      <c r="F30" s="89">
        <f t="shared" si="0"/>
        <v>0</v>
      </c>
    </row>
    <row r="31" spans="1:16">
      <c r="A31" s="226" t="s">
        <v>258</v>
      </c>
      <c r="B31" s="227"/>
      <c r="C31" s="90"/>
      <c r="D31" s="91"/>
      <c r="E31" s="152"/>
      <c r="F31" s="89"/>
    </row>
    <row r="32" spans="1:16">
      <c r="A32" s="87"/>
      <c r="B32" s="93" t="s">
        <v>225</v>
      </c>
      <c r="C32" s="70" t="s">
        <v>211</v>
      </c>
      <c r="D32" s="70" t="s">
        <v>226</v>
      </c>
      <c r="E32" s="160"/>
      <c r="F32" s="89">
        <f>D32*E32</f>
        <v>0</v>
      </c>
    </row>
    <row r="33" spans="1:6">
      <c r="A33" s="87"/>
      <c r="B33" s="88" t="s">
        <v>227</v>
      </c>
      <c r="C33" s="70" t="s">
        <v>211</v>
      </c>
      <c r="D33" s="70" t="s">
        <v>206</v>
      </c>
      <c r="E33" s="160"/>
      <c r="F33" s="89">
        <f t="shared" ref="F33" si="1">D33*E33</f>
        <v>0</v>
      </c>
    </row>
    <row r="34" spans="1:6" ht="26.25" thickBot="1">
      <c r="A34" s="96"/>
      <c r="B34" s="97" t="s">
        <v>228</v>
      </c>
      <c r="C34" s="98" t="s">
        <v>211</v>
      </c>
      <c r="D34" s="98" t="s">
        <v>206</v>
      </c>
      <c r="E34" s="161"/>
      <c r="F34" s="99">
        <f>D34*E34</f>
        <v>0</v>
      </c>
    </row>
    <row r="35" spans="1:6" ht="16.5" customHeight="1" thickBot="1">
      <c r="A35" s="64"/>
      <c r="B35" s="64"/>
      <c r="C35" s="64"/>
      <c r="D35" s="222" t="s">
        <v>3</v>
      </c>
      <c r="E35" s="223"/>
      <c r="F35" s="100">
        <f>SUM(F11:F34)</f>
        <v>0</v>
      </c>
    </row>
    <row r="36" spans="1:6">
      <c r="A36" s="101"/>
    </row>
    <row r="37" spans="1:6" ht="13.5" thickBot="1">
      <c r="A37" s="101"/>
    </row>
    <row r="38" spans="1:6" ht="13.5" thickBot="1">
      <c r="A38" s="102" t="s">
        <v>4</v>
      </c>
      <c r="B38" s="103"/>
      <c r="C38" s="104"/>
      <c r="D38" s="105"/>
      <c r="E38" s="155"/>
      <c r="F38" s="106"/>
    </row>
    <row r="39" spans="1:6" ht="25.5">
      <c r="A39" s="107"/>
      <c r="B39" s="108" t="s">
        <v>229</v>
      </c>
      <c r="C39" s="109" t="s">
        <v>211</v>
      </c>
      <c r="D39" s="109" t="s">
        <v>230</v>
      </c>
      <c r="E39" s="159"/>
      <c r="F39" s="110">
        <f>D39*E39</f>
        <v>0</v>
      </c>
    </row>
    <row r="40" spans="1:6" ht="25.5">
      <c r="A40" s="87"/>
      <c r="B40" s="88" t="s">
        <v>231</v>
      </c>
      <c r="C40" s="70" t="s">
        <v>211</v>
      </c>
      <c r="D40" s="70" t="s">
        <v>232</v>
      </c>
      <c r="E40" s="160"/>
      <c r="F40" s="89">
        <f t="shared" ref="F40:F43" si="2">D40*E40</f>
        <v>0</v>
      </c>
    </row>
    <row r="41" spans="1:6">
      <c r="A41" s="87"/>
      <c r="B41" s="88" t="s">
        <v>233</v>
      </c>
      <c r="C41" s="70" t="s">
        <v>211</v>
      </c>
      <c r="D41" s="70" t="s">
        <v>234</v>
      </c>
      <c r="E41" s="160"/>
      <c r="F41" s="89">
        <f t="shared" si="2"/>
        <v>0</v>
      </c>
    </row>
    <row r="42" spans="1:6">
      <c r="A42" s="87"/>
      <c r="B42" s="93" t="s">
        <v>235</v>
      </c>
      <c r="C42" s="70" t="s">
        <v>28</v>
      </c>
      <c r="D42" s="70" t="s">
        <v>236</v>
      </c>
      <c r="E42" s="160"/>
      <c r="F42" s="89">
        <f t="shared" si="2"/>
        <v>0</v>
      </c>
    </row>
    <row r="43" spans="1:6" ht="15" thickBot="1">
      <c r="A43" s="96"/>
      <c r="B43" s="111" t="s">
        <v>237</v>
      </c>
      <c r="C43" s="98" t="s">
        <v>259</v>
      </c>
      <c r="D43" s="98" t="s">
        <v>238</v>
      </c>
      <c r="E43" s="161"/>
      <c r="F43" s="99">
        <f t="shared" si="2"/>
        <v>0</v>
      </c>
    </row>
    <row r="44" spans="1:6" ht="13.5" thickBot="1">
      <c r="A44" s="74"/>
      <c r="B44" s="112"/>
      <c r="C44" s="65"/>
      <c r="D44" s="222" t="s">
        <v>3</v>
      </c>
      <c r="E44" s="223"/>
      <c r="F44" s="100">
        <f>SUM(F39:F43)</f>
        <v>0</v>
      </c>
    </row>
    <row r="45" spans="1:6">
      <c r="A45" s="74"/>
      <c r="B45" s="112"/>
      <c r="C45" s="65"/>
      <c r="D45" s="65"/>
      <c r="E45" s="113"/>
      <c r="F45" s="77"/>
    </row>
    <row r="46" spans="1:6" ht="13.5" thickBot="1">
      <c r="A46" s="74"/>
      <c r="B46" s="112"/>
      <c r="C46" s="65"/>
      <c r="D46" s="65"/>
      <c r="E46" s="113"/>
      <c r="F46" s="77"/>
    </row>
    <row r="47" spans="1:6" ht="13.5" thickBot="1">
      <c r="A47" s="199" t="s">
        <v>260</v>
      </c>
      <c r="B47" s="200"/>
      <c r="C47" s="200"/>
      <c r="D47" s="200"/>
      <c r="E47" s="200"/>
      <c r="F47" s="201"/>
    </row>
    <row r="48" spans="1:6">
      <c r="A48" s="114" t="s">
        <v>261</v>
      </c>
      <c r="B48" s="115"/>
      <c r="C48" s="83"/>
      <c r="D48" s="84"/>
      <c r="E48" s="85"/>
      <c r="F48" s="86"/>
    </row>
    <row r="49" spans="1:6">
      <c r="A49" s="87"/>
      <c r="B49" s="88" t="s">
        <v>239</v>
      </c>
      <c r="C49" s="70" t="s">
        <v>28</v>
      </c>
      <c r="D49" s="70" t="s">
        <v>236</v>
      </c>
      <c r="E49" s="160"/>
      <c r="F49" s="89">
        <f>D49*E49</f>
        <v>0</v>
      </c>
    </row>
    <row r="50" spans="1:6">
      <c r="A50" s="87"/>
      <c r="B50" s="88"/>
      <c r="C50" s="70"/>
      <c r="D50" s="70"/>
      <c r="E50" s="152"/>
      <c r="F50" s="89"/>
    </row>
    <row r="51" spans="1:6">
      <c r="A51" s="226" t="s">
        <v>262</v>
      </c>
      <c r="B51" s="227"/>
      <c r="C51" s="90"/>
      <c r="D51" s="91"/>
      <c r="E51" s="152"/>
      <c r="F51" s="116"/>
    </row>
    <row r="52" spans="1:6" ht="38.25">
      <c r="A52" s="87"/>
      <c r="B52" s="88" t="s">
        <v>240</v>
      </c>
      <c r="C52" s="70" t="s">
        <v>28</v>
      </c>
      <c r="D52" s="70" t="s">
        <v>236</v>
      </c>
      <c r="E52" s="160"/>
      <c r="F52" s="89">
        <f>D52*E52</f>
        <v>0</v>
      </c>
    </row>
    <row r="53" spans="1:6" ht="39" thickBot="1">
      <c r="A53" s="96"/>
      <c r="B53" s="97" t="s">
        <v>241</v>
      </c>
      <c r="C53" s="98" t="s">
        <v>28</v>
      </c>
      <c r="D53" s="98" t="s">
        <v>236</v>
      </c>
      <c r="E53" s="161"/>
      <c r="F53" s="99">
        <f>D53*E53</f>
        <v>0</v>
      </c>
    </row>
    <row r="54" spans="1:6" ht="13.5" thickBot="1">
      <c r="A54" s="74"/>
      <c r="B54" s="75"/>
      <c r="C54" s="65"/>
      <c r="D54" s="222" t="s">
        <v>3</v>
      </c>
      <c r="E54" s="223"/>
      <c r="F54" s="100">
        <f>SUM(F49:F53)</f>
        <v>0</v>
      </c>
    </row>
    <row r="55" spans="1:6">
      <c r="A55" s="74"/>
      <c r="B55" s="75"/>
      <c r="C55" s="65"/>
    </row>
    <row r="56" spans="1:6" ht="13.5" thickBot="1">
      <c r="A56" s="74"/>
      <c r="B56" s="75"/>
      <c r="C56" s="65"/>
      <c r="D56" s="65"/>
      <c r="E56" s="65"/>
      <c r="F56" s="77"/>
    </row>
    <row r="57" spans="1:6" ht="13.5" thickBot="1">
      <c r="A57" s="187" t="s">
        <v>29</v>
      </c>
      <c r="B57" s="188"/>
      <c r="C57" s="188"/>
      <c r="D57" s="188"/>
      <c r="E57" s="188"/>
      <c r="F57" s="189"/>
    </row>
    <row r="58" spans="1:6">
      <c r="A58" s="107"/>
      <c r="B58" s="117" t="s">
        <v>30</v>
      </c>
      <c r="C58" s="118" t="s">
        <v>42</v>
      </c>
      <c r="D58" s="119">
        <v>8</v>
      </c>
      <c r="E58" s="159"/>
      <c r="F58" s="110">
        <f t="shared" ref="F58:F69" si="3">D58*E58</f>
        <v>0</v>
      </c>
    </row>
    <row r="59" spans="1:6">
      <c r="A59" s="87"/>
      <c r="B59" s="120" t="s">
        <v>31</v>
      </c>
      <c r="C59" s="121" t="s">
        <v>42</v>
      </c>
      <c r="D59" s="122">
        <v>2</v>
      </c>
      <c r="E59" s="160"/>
      <c r="F59" s="89">
        <f t="shared" si="3"/>
        <v>0</v>
      </c>
    </row>
    <row r="60" spans="1:6">
      <c r="A60" s="87"/>
      <c r="B60" s="120" t="s">
        <v>32</v>
      </c>
      <c r="C60" s="121" t="s">
        <v>43</v>
      </c>
      <c r="D60" s="122">
        <v>460</v>
      </c>
      <c r="E60" s="160"/>
      <c r="F60" s="89">
        <f t="shared" si="3"/>
        <v>0</v>
      </c>
    </row>
    <row r="61" spans="1:6">
      <c r="A61" s="87"/>
      <c r="B61" s="120" t="s">
        <v>33</v>
      </c>
      <c r="C61" s="121" t="s">
        <v>43</v>
      </c>
      <c r="D61" s="122">
        <v>150</v>
      </c>
      <c r="E61" s="160"/>
      <c r="F61" s="89">
        <f t="shared" si="3"/>
        <v>0</v>
      </c>
    </row>
    <row r="62" spans="1:6">
      <c r="A62" s="87"/>
      <c r="B62" s="120" t="s">
        <v>34</v>
      </c>
      <c r="C62" s="121" t="s">
        <v>42</v>
      </c>
      <c r="D62" s="122">
        <v>130</v>
      </c>
      <c r="E62" s="160"/>
      <c r="F62" s="89">
        <f t="shared" si="3"/>
        <v>0</v>
      </c>
    </row>
    <row r="63" spans="1:6">
      <c r="A63" s="87"/>
      <c r="B63" s="120" t="s">
        <v>35</v>
      </c>
      <c r="C63" s="121" t="s">
        <v>42</v>
      </c>
      <c r="D63" s="122">
        <v>3</v>
      </c>
      <c r="E63" s="160"/>
      <c r="F63" s="89">
        <f t="shared" si="3"/>
        <v>0</v>
      </c>
    </row>
    <row r="64" spans="1:6">
      <c r="A64" s="87"/>
      <c r="B64" s="120" t="s">
        <v>36</v>
      </c>
      <c r="C64" s="121" t="s">
        <v>42</v>
      </c>
      <c r="D64" s="122">
        <v>3</v>
      </c>
      <c r="E64" s="160"/>
      <c r="F64" s="89">
        <f t="shared" si="3"/>
        <v>0</v>
      </c>
    </row>
    <row r="65" spans="1:13">
      <c r="A65" s="87"/>
      <c r="B65" s="120" t="s">
        <v>37</v>
      </c>
      <c r="C65" s="121" t="s">
        <v>42</v>
      </c>
      <c r="D65" s="122">
        <v>5</v>
      </c>
      <c r="E65" s="160"/>
      <c r="F65" s="89">
        <f t="shared" si="3"/>
        <v>0</v>
      </c>
    </row>
    <row r="66" spans="1:13">
      <c r="A66" s="87"/>
      <c r="B66" s="120" t="s">
        <v>38</v>
      </c>
      <c r="C66" s="121" t="s">
        <v>42</v>
      </c>
      <c r="D66" s="122">
        <v>6</v>
      </c>
      <c r="E66" s="160"/>
      <c r="F66" s="89">
        <f t="shared" si="3"/>
        <v>0</v>
      </c>
    </row>
    <row r="67" spans="1:13">
      <c r="A67" s="87"/>
      <c r="B67" s="120" t="s">
        <v>39</v>
      </c>
      <c r="C67" s="121" t="s">
        <v>42</v>
      </c>
      <c r="D67" s="122">
        <v>3</v>
      </c>
      <c r="E67" s="160"/>
      <c r="F67" s="89">
        <f t="shared" si="3"/>
        <v>0</v>
      </c>
    </row>
    <row r="68" spans="1:13">
      <c r="A68" s="87"/>
      <c r="B68" s="120" t="s">
        <v>40</v>
      </c>
      <c r="C68" s="121" t="s">
        <v>28</v>
      </c>
      <c r="D68" s="122">
        <v>1</v>
      </c>
      <c r="E68" s="160"/>
      <c r="F68" s="89">
        <f t="shared" si="3"/>
        <v>0</v>
      </c>
    </row>
    <row r="69" spans="1:13">
      <c r="A69" s="87"/>
      <c r="B69" s="120" t="s">
        <v>41</v>
      </c>
      <c r="C69" s="123"/>
      <c r="D69" s="123">
        <v>0</v>
      </c>
      <c r="E69" s="160"/>
      <c r="F69" s="89">
        <f t="shared" si="3"/>
        <v>0</v>
      </c>
    </row>
    <row r="70" spans="1:13">
      <c r="A70" s="87"/>
      <c r="B70" s="90"/>
      <c r="C70" s="90"/>
      <c r="D70" s="91"/>
      <c r="E70" s="152"/>
      <c r="F70" s="124"/>
    </row>
    <row r="71" spans="1:13">
      <c r="A71" s="87"/>
      <c r="B71" s="120" t="s">
        <v>44</v>
      </c>
      <c r="C71" s="121" t="s">
        <v>28</v>
      </c>
      <c r="D71" s="91"/>
      <c r="E71" s="160"/>
      <c r="F71" s="124">
        <f>E71</f>
        <v>0</v>
      </c>
    </row>
    <row r="72" spans="1:13" ht="13.5" thickBot="1">
      <c r="A72" s="96"/>
      <c r="B72" s="125" t="s">
        <v>45</v>
      </c>
      <c r="C72" s="126" t="s">
        <v>28</v>
      </c>
      <c r="D72" s="127"/>
      <c r="E72" s="161"/>
      <c r="F72" s="128">
        <f>E72</f>
        <v>0</v>
      </c>
    </row>
    <row r="73" spans="1:13" ht="13.5" thickBot="1">
      <c r="A73" s="74"/>
      <c r="B73" s="74"/>
      <c r="C73" s="74"/>
      <c r="D73" s="190" t="s">
        <v>3</v>
      </c>
      <c r="E73" s="191"/>
      <c r="F73" s="129">
        <f>SUM(F58:F72)</f>
        <v>0</v>
      </c>
    </row>
    <row r="74" spans="1:13">
      <c r="A74" s="74"/>
      <c r="B74" s="74"/>
      <c r="C74" s="74"/>
    </row>
    <row r="75" spans="1:13">
      <c r="A75" s="74"/>
      <c r="B75" s="75"/>
      <c r="C75" s="65"/>
      <c r="D75" s="65"/>
      <c r="E75" s="65"/>
      <c r="F75" s="77"/>
    </row>
    <row r="76" spans="1:13" ht="13.5" thickBot="1">
      <c r="A76" s="101"/>
    </row>
    <row r="77" spans="1:13" ht="13.5" thickBot="1">
      <c r="A77" s="187" t="s">
        <v>274</v>
      </c>
      <c r="B77" s="188"/>
      <c r="C77" s="188"/>
      <c r="D77" s="188"/>
      <c r="E77" s="188"/>
      <c r="F77" s="189"/>
      <c r="G77" s="130"/>
      <c r="H77" s="130"/>
      <c r="I77" s="130"/>
      <c r="J77" s="130"/>
      <c r="K77" s="130"/>
    </row>
    <row r="78" spans="1:13" ht="13.5" thickBot="1">
      <c r="A78" s="193" t="s">
        <v>273</v>
      </c>
      <c r="B78" s="194"/>
      <c r="C78" s="194"/>
      <c r="D78" s="194"/>
      <c r="E78" s="194"/>
      <c r="F78" s="195"/>
      <c r="G78" s="130"/>
      <c r="J78" s="238"/>
      <c r="K78" s="238"/>
      <c r="L78" s="238"/>
      <c r="M78" s="239"/>
    </row>
    <row r="79" spans="1:13" ht="12.75" customHeight="1">
      <c r="A79" s="133" t="s">
        <v>50</v>
      </c>
      <c r="B79" s="67" t="s">
        <v>51</v>
      </c>
      <c r="C79" s="134" t="s">
        <v>42</v>
      </c>
      <c r="D79" s="135">
        <v>1</v>
      </c>
      <c r="E79" s="162"/>
      <c r="F79" s="136">
        <f t="shared" ref="F79:F142" si="4">D79*E79</f>
        <v>0</v>
      </c>
      <c r="G79" s="130"/>
      <c r="J79" s="240"/>
      <c r="K79" s="241"/>
      <c r="L79" s="242"/>
      <c r="M79" s="243"/>
    </row>
    <row r="80" spans="1:13" ht="12.75" customHeight="1">
      <c r="A80" s="133" t="s">
        <v>50</v>
      </c>
      <c r="B80" s="67" t="s">
        <v>55</v>
      </c>
      <c r="C80" s="134" t="s">
        <v>42</v>
      </c>
      <c r="D80" s="135">
        <v>1</v>
      </c>
      <c r="E80" s="162"/>
      <c r="F80" s="136">
        <f t="shared" si="4"/>
        <v>0</v>
      </c>
      <c r="G80" s="130"/>
      <c r="J80" s="240"/>
      <c r="K80" s="241"/>
      <c r="L80" s="242"/>
      <c r="M80" s="243"/>
    </row>
    <row r="81" spans="1:13" ht="12.75" customHeight="1">
      <c r="A81" s="133" t="s">
        <v>50</v>
      </c>
      <c r="B81" s="67" t="s">
        <v>58</v>
      </c>
      <c r="C81" s="134" t="s">
        <v>42</v>
      </c>
      <c r="D81" s="135">
        <v>1</v>
      </c>
      <c r="E81" s="162"/>
      <c r="F81" s="136">
        <f t="shared" si="4"/>
        <v>0</v>
      </c>
      <c r="G81" s="130"/>
      <c r="J81" s="240"/>
      <c r="K81" s="241"/>
      <c r="L81" s="242"/>
      <c r="M81" s="243"/>
    </row>
    <row r="82" spans="1:13" ht="12.75" customHeight="1">
      <c r="A82" s="133" t="s">
        <v>50</v>
      </c>
      <c r="B82" s="67" t="s">
        <v>61</v>
      </c>
      <c r="C82" s="134" t="s">
        <v>42</v>
      </c>
      <c r="D82" s="135">
        <v>1</v>
      </c>
      <c r="E82" s="162"/>
      <c r="F82" s="136">
        <f t="shared" si="4"/>
        <v>0</v>
      </c>
      <c r="G82" s="130"/>
      <c r="J82" s="240"/>
      <c r="K82" s="241"/>
      <c r="L82" s="242"/>
      <c r="M82" s="243"/>
    </row>
    <row r="83" spans="1:13" ht="12.75" customHeight="1">
      <c r="A83" s="133" t="s">
        <v>50</v>
      </c>
      <c r="B83" s="67" t="s">
        <v>63</v>
      </c>
      <c r="C83" s="134" t="s">
        <v>42</v>
      </c>
      <c r="D83" s="135">
        <v>1</v>
      </c>
      <c r="E83" s="162"/>
      <c r="F83" s="136">
        <f t="shared" si="4"/>
        <v>0</v>
      </c>
      <c r="G83" s="130"/>
      <c r="J83" s="240"/>
      <c r="K83" s="241"/>
      <c r="L83" s="242"/>
      <c r="M83" s="243"/>
    </row>
    <row r="84" spans="1:13" ht="12.75" customHeight="1">
      <c r="A84" s="133" t="s">
        <v>50</v>
      </c>
      <c r="B84" s="67" t="s">
        <v>66</v>
      </c>
      <c r="C84" s="134" t="s">
        <v>42</v>
      </c>
      <c r="D84" s="135">
        <v>1</v>
      </c>
      <c r="E84" s="162"/>
      <c r="F84" s="136">
        <f t="shared" si="4"/>
        <v>0</v>
      </c>
      <c r="G84" s="130"/>
      <c r="J84" s="240"/>
      <c r="K84" s="241"/>
      <c r="L84" s="242"/>
      <c r="M84" s="243"/>
    </row>
    <row r="85" spans="1:13" ht="12.75" customHeight="1">
      <c r="A85" s="133" t="s">
        <v>50</v>
      </c>
      <c r="B85" s="67" t="s">
        <v>69</v>
      </c>
      <c r="C85" s="134" t="s">
        <v>42</v>
      </c>
      <c r="D85" s="135">
        <v>1</v>
      </c>
      <c r="E85" s="162"/>
      <c r="F85" s="136">
        <f t="shared" si="4"/>
        <v>0</v>
      </c>
      <c r="G85" s="130"/>
      <c r="J85" s="240"/>
      <c r="K85" s="241"/>
      <c r="L85" s="242"/>
      <c r="M85" s="243"/>
    </row>
    <row r="86" spans="1:13" ht="12.75" customHeight="1">
      <c r="A86" s="133" t="s">
        <v>50</v>
      </c>
      <c r="B86" s="67" t="s">
        <v>72</v>
      </c>
      <c r="C86" s="134" t="s">
        <v>42</v>
      </c>
      <c r="D86" s="135">
        <v>1</v>
      </c>
      <c r="E86" s="162"/>
      <c r="F86" s="136">
        <f t="shared" si="4"/>
        <v>0</v>
      </c>
      <c r="G86" s="130"/>
      <c r="J86" s="240"/>
      <c r="K86" s="241"/>
      <c r="L86" s="242"/>
      <c r="M86" s="243"/>
    </row>
    <row r="87" spans="1:13" ht="12.75" customHeight="1">
      <c r="A87" s="133" t="s">
        <v>50</v>
      </c>
      <c r="B87" s="67" t="s">
        <v>75</v>
      </c>
      <c r="C87" s="134" t="s">
        <v>42</v>
      </c>
      <c r="D87" s="135">
        <v>2</v>
      </c>
      <c r="E87" s="162"/>
      <c r="F87" s="136">
        <f t="shared" si="4"/>
        <v>0</v>
      </c>
      <c r="G87" s="130"/>
      <c r="J87" s="240"/>
      <c r="K87" s="241"/>
      <c r="L87" s="242"/>
      <c r="M87" s="243"/>
    </row>
    <row r="88" spans="1:13" ht="12.75" customHeight="1">
      <c r="A88" s="133" t="s">
        <v>50</v>
      </c>
      <c r="B88" s="67" t="s">
        <v>78</v>
      </c>
      <c r="C88" s="134" t="s">
        <v>42</v>
      </c>
      <c r="D88" s="135">
        <v>3</v>
      </c>
      <c r="E88" s="162"/>
      <c r="F88" s="136">
        <f t="shared" si="4"/>
        <v>0</v>
      </c>
      <c r="G88" s="130"/>
      <c r="J88" s="240"/>
      <c r="K88" s="241"/>
      <c r="L88" s="242"/>
      <c r="M88" s="243"/>
    </row>
    <row r="89" spans="1:13" ht="12.75" customHeight="1">
      <c r="A89" s="133" t="s">
        <v>50</v>
      </c>
      <c r="B89" s="67" t="s">
        <v>81</v>
      </c>
      <c r="C89" s="134" t="s">
        <v>42</v>
      </c>
      <c r="D89" s="135">
        <v>2</v>
      </c>
      <c r="E89" s="162"/>
      <c r="F89" s="136">
        <f t="shared" si="4"/>
        <v>0</v>
      </c>
      <c r="G89" s="130"/>
      <c r="J89" s="240"/>
      <c r="K89" s="241"/>
      <c r="L89" s="242"/>
      <c r="M89" s="243"/>
    </row>
    <row r="90" spans="1:13" ht="12.75" customHeight="1">
      <c r="A90" s="133" t="s">
        <v>50</v>
      </c>
      <c r="B90" s="67" t="s">
        <v>83</v>
      </c>
      <c r="C90" s="134" t="s">
        <v>42</v>
      </c>
      <c r="D90" s="135">
        <v>4</v>
      </c>
      <c r="E90" s="162"/>
      <c r="F90" s="136">
        <f t="shared" si="4"/>
        <v>0</v>
      </c>
      <c r="G90" s="130"/>
      <c r="J90" s="240"/>
      <c r="K90" s="241"/>
      <c r="L90" s="242"/>
      <c r="M90" s="243"/>
    </row>
    <row r="91" spans="1:13" ht="12.75" customHeight="1">
      <c r="A91" s="133" t="s">
        <v>50</v>
      </c>
      <c r="B91" s="67" t="s">
        <v>86</v>
      </c>
      <c r="C91" s="134" t="s">
        <v>42</v>
      </c>
      <c r="D91" s="135">
        <v>1</v>
      </c>
      <c r="E91" s="162"/>
      <c r="F91" s="136">
        <f t="shared" si="4"/>
        <v>0</v>
      </c>
      <c r="G91" s="130"/>
      <c r="J91" s="240"/>
      <c r="K91" s="241"/>
      <c r="L91" s="242"/>
      <c r="M91" s="243"/>
    </row>
    <row r="92" spans="1:13" ht="12.75" customHeight="1">
      <c r="A92" s="133" t="s">
        <v>50</v>
      </c>
      <c r="B92" s="67" t="s">
        <v>89</v>
      </c>
      <c r="C92" s="134" t="s">
        <v>42</v>
      </c>
      <c r="D92" s="135">
        <v>3</v>
      </c>
      <c r="E92" s="162"/>
      <c r="F92" s="136">
        <f t="shared" si="4"/>
        <v>0</v>
      </c>
      <c r="G92" s="130"/>
      <c r="J92" s="240"/>
      <c r="K92" s="241"/>
      <c r="L92" s="242"/>
      <c r="M92" s="243"/>
    </row>
    <row r="93" spans="1:13" ht="12.75" customHeight="1">
      <c r="A93" s="133" t="s">
        <v>50</v>
      </c>
      <c r="B93" s="67" t="s">
        <v>92</v>
      </c>
      <c r="C93" s="134" t="s">
        <v>42</v>
      </c>
      <c r="D93" s="135">
        <v>1</v>
      </c>
      <c r="E93" s="162"/>
      <c r="F93" s="136">
        <f t="shared" si="4"/>
        <v>0</v>
      </c>
      <c r="G93" s="130"/>
      <c r="J93" s="240"/>
      <c r="K93" s="241"/>
      <c r="L93" s="242"/>
      <c r="M93" s="243"/>
    </row>
    <row r="94" spans="1:13" ht="12.75" customHeight="1">
      <c r="A94" s="133" t="s">
        <v>50</v>
      </c>
      <c r="B94" s="67" t="s">
        <v>95</v>
      </c>
      <c r="C94" s="134" t="s">
        <v>42</v>
      </c>
      <c r="D94" s="135">
        <v>1</v>
      </c>
      <c r="E94" s="162"/>
      <c r="F94" s="136">
        <f t="shared" si="4"/>
        <v>0</v>
      </c>
      <c r="G94" s="130"/>
      <c r="J94" s="240"/>
      <c r="K94" s="241"/>
      <c r="L94" s="242"/>
      <c r="M94" s="243"/>
    </row>
    <row r="95" spans="1:13" ht="12.75" customHeight="1">
      <c r="A95" s="133" t="s">
        <v>50</v>
      </c>
      <c r="B95" s="67" t="s">
        <v>95</v>
      </c>
      <c r="C95" s="134" t="s">
        <v>42</v>
      </c>
      <c r="D95" s="135">
        <v>1</v>
      </c>
      <c r="E95" s="162"/>
      <c r="F95" s="136">
        <f t="shared" si="4"/>
        <v>0</v>
      </c>
      <c r="G95" s="130"/>
      <c r="J95" s="240"/>
      <c r="K95" s="241"/>
      <c r="L95" s="242"/>
      <c r="M95" s="243"/>
    </row>
    <row r="96" spans="1:13" ht="12.75" customHeight="1">
      <c r="A96" s="133" t="s">
        <v>50</v>
      </c>
      <c r="B96" s="67" t="s">
        <v>100</v>
      </c>
      <c r="C96" s="134" t="s">
        <v>42</v>
      </c>
      <c r="D96" s="135">
        <v>2</v>
      </c>
      <c r="E96" s="162"/>
      <c r="F96" s="136">
        <f t="shared" si="4"/>
        <v>0</v>
      </c>
      <c r="G96" s="130"/>
      <c r="J96" s="240"/>
      <c r="K96" s="241"/>
      <c r="L96" s="242"/>
      <c r="M96" s="243"/>
    </row>
    <row r="97" spans="1:13" ht="12.75" customHeight="1">
      <c r="A97" s="133" t="s">
        <v>50</v>
      </c>
      <c r="B97" s="67" t="s">
        <v>100</v>
      </c>
      <c r="C97" s="134" t="s">
        <v>42</v>
      </c>
      <c r="D97" s="135">
        <v>2</v>
      </c>
      <c r="E97" s="162"/>
      <c r="F97" s="136">
        <f t="shared" si="4"/>
        <v>0</v>
      </c>
      <c r="G97" s="130"/>
      <c r="J97" s="240"/>
      <c r="K97" s="241"/>
      <c r="L97" s="242"/>
      <c r="M97" s="243"/>
    </row>
    <row r="98" spans="1:13" ht="12.75" customHeight="1">
      <c r="A98" s="133" t="s">
        <v>50</v>
      </c>
      <c r="B98" s="67" t="s">
        <v>100</v>
      </c>
      <c r="C98" s="134" t="s">
        <v>42</v>
      </c>
      <c r="D98" s="135">
        <v>1</v>
      </c>
      <c r="E98" s="162"/>
      <c r="F98" s="136">
        <f t="shared" si="4"/>
        <v>0</v>
      </c>
      <c r="G98" s="130"/>
      <c r="J98" s="240"/>
      <c r="K98" s="241"/>
      <c r="L98" s="242"/>
      <c r="M98" s="243"/>
    </row>
    <row r="99" spans="1:13" ht="12.75" customHeight="1">
      <c r="A99" s="133" t="s">
        <v>50</v>
      </c>
      <c r="B99" s="67" t="s">
        <v>107</v>
      </c>
      <c r="C99" s="134" t="s">
        <v>42</v>
      </c>
      <c r="D99" s="135">
        <v>3</v>
      </c>
      <c r="E99" s="162"/>
      <c r="F99" s="136">
        <f t="shared" si="4"/>
        <v>0</v>
      </c>
      <c r="G99" s="130"/>
      <c r="J99" s="240"/>
      <c r="K99" s="241"/>
      <c r="L99" s="242"/>
      <c r="M99" s="243"/>
    </row>
    <row r="100" spans="1:13" ht="12.75" customHeight="1">
      <c r="A100" s="133" t="s">
        <v>50</v>
      </c>
      <c r="B100" s="67" t="s">
        <v>110</v>
      </c>
      <c r="C100" s="134" t="s">
        <v>42</v>
      </c>
      <c r="D100" s="135">
        <v>1</v>
      </c>
      <c r="E100" s="162"/>
      <c r="F100" s="136">
        <f t="shared" si="4"/>
        <v>0</v>
      </c>
      <c r="G100" s="130"/>
      <c r="J100" s="240"/>
      <c r="K100" s="241"/>
      <c r="L100" s="242"/>
      <c r="M100" s="243"/>
    </row>
    <row r="101" spans="1:13" ht="12.75" customHeight="1">
      <c r="A101" s="133" t="s">
        <v>50</v>
      </c>
      <c r="B101" s="67" t="s">
        <v>110</v>
      </c>
      <c r="C101" s="134" t="s">
        <v>42</v>
      </c>
      <c r="D101" s="135">
        <v>5</v>
      </c>
      <c r="E101" s="162"/>
      <c r="F101" s="136">
        <f t="shared" si="4"/>
        <v>0</v>
      </c>
      <c r="G101" s="130"/>
      <c r="J101" s="240"/>
      <c r="K101" s="241"/>
      <c r="L101" s="242"/>
      <c r="M101" s="243"/>
    </row>
    <row r="102" spans="1:13" ht="12.75" customHeight="1">
      <c r="A102" s="133" t="s">
        <v>50</v>
      </c>
      <c r="B102" s="67" t="s">
        <v>115</v>
      </c>
      <c r="C102" s="134" t="s">
        <v>42</v>
      </c>
      <c r="D102" s="135">
        <v>5</v>
      </c>
      <c r="E102" s="162"/>
      <c r="F102" s="136">
        <f t="shared" si="4"/>
        <v>0</v>
      </c>
      <c r="G102" s="130"/>
      <c r="J102" s="240"/>
      <c r="K102" s="241"/>
      <c r="L102" s="242"/>
      <c r="M102" s="243"/>
    </row>
    <row r="103" spans="1:13" ht="12.75" customHeight="1">
      <c r="A103" s="133" t="s">
        <v>50</v>
      </c>
      <c r="B103" s="67" t="s">
        <v>119</v>
      </c>
      <c r="C103" s="134" t="s">
        <v>42</v>
      </c>
      <c r="D103" s="135">
        <v>15</v>
      </c>
      <c r="E103" s="162"/>
      <c r="F103" s="136">
        <f t="shared" si="4"/>
        <v>0</v>
      </c>
      <c r="G103" s="130"/>
      <c r="J103" s="240"/>
      <c r="K103" s="241"/>
      <c r="L103" s="242"/>
      <c r="M103" s="243"/>
    </row>
    <row r="104" spans="1:13" ht="12.75" customHeight="1">
      <c r="A104" s="133" t="s">
        <v>50</v>
      </c>
      <c r="B104" s="67" t="s">
        <v>123</v>
      </c>
      <c r="C104" s="134" t="s">
        <v>42</v>
      </c>
      <c r="D104" s="135">
        <v>5</v>
      </c>
      <c r="E104" s="162"/>
      <c r="F104" s="136">
        <f t="shared" si="4"/>
        <v>0</v>
      </c>
      <c r="G104" s="130"/>
      <c r="J104" s="240"/>
      <c r="K104" s="241"/>
      <c r="L104" s="242"/>
      <c r="M104" s="243"/>
    </row>
    <row r="105" spans="1:13" ht="12.75" customHeight="1">
      <c r="A105" s="133" t="s">
        <v>50</v>
      </c>
      <c r="B105" s="67" t="s">
        <v>125</v>
      </c>
      <c r="C105" s="134" t="s">
        <v>42</v>
      </c>
      <c r="D105" s="135">
        <v>5</v>
      </c>
      <c r="E105" s="162"/>
      <c r="F105" s="136">
        <f t="shared" si="4"/>
        <v>0</v>
      </c>
      <c r="G105" s="130"/>
      <c r="J105" s="240"/>
      <c r="K105" s="241"/>
      <c r="L105" s="242"/>
      <c r="M105" s="243"/>
    </row>
    <row r="106" spans="1:13" ht="12.75" customHeight="1">
      <c r="A106" s="133" t="s">
        <v>50</v>
      </c>
      <c r="B106" s="67" t="s">
        <v>128</v>
      </c>
      <c r="C106" s="134" t="s">
        <v>42</v>
      </c>
      <c r="D106" s="135">
        <v>5</v>
      </c>
      <c r="E106" s="162"/>
      <c r="F106" s="136">
        <f t="shared" si="4"/>
        <v>0</v>
      </c>
      <c r="G106" s="130"/>
      <c r="J106" s="240"/>
      <c r="K106" s="241"/>
      <c r="L106" s="242"/>
      <c r="M106" s="243"/>
    </row>
    <row r="107" spans="1:13" ht="12.75" customHeight="1">
      <c r="A107" s="133" t="s">
        <v>50</v>
      </c>
      <c r="B107" s="67" t="s">
        <v>132</v>
      </c>
      <c r="C107" s="134" t="s">
        <v>42</v>
      </c>
      <c r="D107" s="141">
        <v>1</v>
      </c>
      <c r="E107" s="162"/>
      <c r="F107" s="136">
        <f t="shared" si="4"/>
        <v>0</v>
      </c>
      <c r="G107" s="130"/>
      <c r="J107" s="244"/>
      <c r="K107" s="245"/>
      <c r="L107" s="242"/>
      <c r="M107" s="243"/>
    </row>
    <row r="108" spans="1:13" ht="12.75" customHeight="1">
      <c r="A108" s="133" t="s">
        <v>50</v>
      </c>
      <c r="B108" s="67" t="s">
        <v>136</v>
      </c>
      <c r="C108" s="134" t="s">
        <v>42</v>
      </c>
      <c r="D108" s="141">
        <v>1</v>
      </c>
      <c r="E108" s="162"/>
      <c r="F108" s="136">
        <f t="shared" si="4"/>
        <v>0</v>
      </c>
      <c r="G108" s="130"/>
      <c r="J108" s="244"/>
      <c r="K108" s="245"/>
      <c r="L108" s="242"/>
      <c r="M108" s="243"/>
    </row>
    <row r="109" spans="1:13" ht="12.75" customHeight="1">
      <c r="A109" s="133" t="s">
        <v>50</v>
      </c>
      <c r="B109" s="67" t="s">
        <v>140</v>
      </c>
      <c r="C109" s="134" t="s">
        <v>42</v>
      </c>
      <c r="D109" s="141">
        <v>1</v>
      </c>
      <c r="E109" s="162"/>
      <c r="F109" s="136">
        <f t="shared" si="4"/>
        <v>0</v>
      </c>
      <c r="G109" s="130"/>
      <c r="J109" s="244"/>
      <c r="K109" s="245"/>
      <c r="L109" s="242"/>
      <c r="M109" s="243"/>
    </row>
    <row r="110" spans="1:13" ht="12.75" customHeight="1">
      <c r="A110" s="133" t="s">
        <v>50</v>
      </c>
      <c r="B110" s="67" t="s">
        <v>132</v>
      </c>
      <c r="C110" s="134" t="s">
        <v>42</v>
      </c>
      <c r="D110" s="141">
        <v>1</v>
      </c>
      <c r="E110" s="162"/>
      <c r="F110" s="136">
        <f t="shared" si="4"/>
        <v>0</v>
      </c>
      <c r="G110" s="130"/>
      <c r="J110" s="244"/>
      <c r="K110" s="245"/>
      <c r="L110" s="242"/>
      <c r="M110" s="243"/>
    </row>
    <row r="111" spans="1:13" ht="12.75" customHeight="1">
      <c r="A111" s="133" t="s">
        <v>50</v>
      </c>
      <c r="B111" s="67" t="s">
        <v>132</v>
      </c>
      <c r="C111" s="134" t="s">
        <v>42</v>
      </c>
      <c r="D111" s="141">
        <v>1</v>
      </c>
      <c r="E111" s="162"/>
      <c r="F111" s="136">
        <f t="shared" si="4"/>
        <v>0</v>
      </c>
      <c r="G111" s="130"/>
      <c r="J111" s="244"/>
      <c r="K111" s="245"/>
      <c r="L111" s="242"/>
      <c r="M111" s="243"/>
    </row>
    <row r="112" spans="1:13" ht="12.75" customHeight="1">
      <c r="A112" s="133" t="s">
        <v>50</v>
      </c>
      <c r="B112" s="67" t="s">
        <v>132</v>
      </c>
      <c r="C112" s="134" t="s">
        <v>42</v>
      </c>
      <c r="D112" s="141">
        <v>1</v>
      </c>
      <c r="E112" s="162"/>
      <c r="F112" s="136">
        <f t="shared" si="4"/>
        <v>0</v>
      </c>
      <c r="G112" s="130"/>
      <c r="J112" s="244"/>
      <c r="K112" s="245"/>
      <c r="L112" s="242"/>
      <c r="M112" s="243"/>
    </row>
    <row r="113" spans="1:13" ht="12.75" customHeight="1">
      <c r="A113" s="133" t="s">
        <v>50</v>
      </c>
      <c r="B113" s="67" t="s">
        <v>132</v>
      </c>
      <c r="C113" s="134" t="s">
        <v>42</v>
      </c>
      <c r="D113" s="141">
        <v>1</v>
      </c>
      <c r="E113" s="162"/>
      <c r="F113" s="136">
        <f t="shared" si="4"/>
        <v>0</v>
      </c>
      <c r="G113" s="130"/>
      <c r="J113" s="244"/>
      <c r="K113" s="245"/>
      <c r="L113" s="242"/>
      <c r="M113" s="243"/>
    </row>
    <row r="114" spans="1:13" ht="12.75" customHeight="1">
      <c r="A114" s="133" t="s">
        <v>50</v>
      </c>
      <c r="B114" s="67" t="s">
        <v>132</v>
      </c>
      <c r="C114" s="134" t="s">
        <v>42</v>
      </c>
      <c r="D114" s="141">
        <v>1</v>
      </c>
      <c r="E114" s="162"/>
      <c r="F114" s="136">
        <f t="shared" si="4"/>
        <v>0</v>
      </c>
      <c r="G114" s="130"/>
      <c r="J114" s="244"/>
      <c r="K114" s="245"/>
      <c r="L114" s="242"/>
      <c r="M114" s="243"/>
    </row>
    <row r="115" spans="1:13" ht="12.75" customHeight="1">
      <c r="A115" s="133" t="s">
        <v>50</v>
      </c>
      <c r="B115" s="67" t="s">
        <v>151</v>
      </c>
      <c r="C115" s="134" t="s">
        <v>42</v>
      </c>
      <c r="D115" s="141">
        <v>1</v>
      </c>
      <c r="E115" s="162"/>
      <c r="F115" s="136">
        <f t="shared" si="4"/>
        <v>0</v>
      </c>
      <c r="G115" s="130"/>
      <c r="J115" s="244"/>
      <c r="K115" s="245"/>
      <c r="L115" s="242"/>
      <c r="M115" s="243"/>
    </row>
    <row r="116" spans="1:13" ht="12.75" customHeight="1">
      <c r="A116" s="133" t="s">
        <v>50</v>
      </c>
      <c r="B116" s="67" t="s">
        <v>151</v>
      </c>
      <c r="C116" s="134" t="s">
        <v>42</v>
      </c>
      <c r="D116" s="141">
        <v>1</v>
      </c>
      <c r="E116" s="162"/>
      <c r="F116" s="136">
        <f t="shared" si="4"/>
        <v>0</v>
      </c>
      <c r="G116" s="130"/>
      <c r="J116" s="244"/>
      <c r="K116" s="245"/>
      <c r="L116" s="242"/>
      <c r="M116" s="243"/>
    </row>
    <row r="117" spans="1:13" ht="12.75" customHeight="1">
      <c r="A117" s="133" t="s">
        <v>50</v>
      </c>
      <c r="B117" s="67" t="s">
        <v>151</v>
      </c>
      <c r="C117" s="134" t="s">
        <v>42</v>
      </c>
      <c r="D117" s="141">
        <v>1</v>
      </c>
      <c r="E117" s="162"/>
      <c r="F117" s="136">
        <f t="shared" si="4"/>
        <v>0</v>
      </c>
      <c r="G117" s="130"/>
      <c r="J117" s="244"/>
      <c r="K117" s="245"/>
      <c r="L117" s="242"/>
      <c r="M117" s="243"/>
    </row>
    <row r="118" spans="1:13" ht="12.75" customHeight="1">
      <c r="A118" s="133" t="s">
        <v>50</v>
      </c>
      <c r="B118" s="67" t="s">
        <v>151</v>
      </c>
      <c r="C118" s="134" t="s">
        <v>42</v>
      </c>
      <c r="D118" s="141">
        <v>1</v>
      </c>
      <c r="E118" s="162"/>
      <c r="F118" s="136">
        <f t="shared" si="4"/>
        <v>0</v>
      </c>
      <c r="G118" s="130"/>
      <c r="J118" s="244"/>
      <c r="K118" s="245"/>
      <c r="L118" s="242"/>
      <c r="M118" s="243"/>
    </row>
    <row r="119" spans="1:13" ht="12.75" customHeight="1">
      <c r="A119" s="133" t="s">
        <v>50</v>
      </c>
      <c r="B119" s="67" t="s">
        <v>151</v>
      </c>
      <c r="C119" s="134" t="s">
        <v>42</v>
      </c>
      <c r="D119" s="141">
        <v>1</v>
      </c>
      <c r="E119" s="162"/>
      <c r="F119" s="136">
        <f t="shared" si="4"/>
        <v>0</v>
      </c>
      <c r="G119" s="130"/>
      <c r="J119" s="244"/>
      <c r="K119" s="245"/>
      <c r="L119" s="242"/>
      <c r="M119" s="243"/>
    </row>
    <row r="120" spans="1:13" ht="12.75" customHeight="1">
      <c r="A120" s="133" t="s">
        <v>158</v>
      </c>
      <c r="B120" s="67" t="s">
        <v>132</v>
      </c>
      <c r="C120" s="134" t="s">
        <v>42</v>
      </c>
      <c r="D120" s="141">
        <v>1</v>
      </c>
      <c r="E120" s="162"/>
      <c r="F120" s="136">
        <f t="shared" si="4"/>
        <v>0</v>
      </c>
      <c r="G120" s="130"/>
      <c r="J120" s="244"/>
      <c r="K120" s="245"/>
      <c r="L120" s="242"/>
      <c r="M120" s="243"/>
    </row>
    <row r="121" spans="1:13" ht="12.75" customHeight="1">
      <c r="A121" s="133" t="s">
        <v>158</v>
      </c>
      <c r="B121" s="67" t="s">
        <v>119</v>
      </c>
      <c r="C121" s="134" t="s">
        <v>42</v>
      </c>
      <c r="D121" s="141">
        <v>1</v>
      </c>
      <c r="E121" s="162"/>
      <c r="F121" s="136">
        <f t="shared" si="4"/>
        <v>0</v>
      </c>
      <c r="G121" s="130"/>
      <c r="J121" s="244"/>
      <c r="K121" s="245"/>
      <c r="L121" s="242"/>
      <c r="M121" s="243"/>
    </row>
    <row r="122" spans="1:13" ht="12.75" customHeight="1">
      <c r="A122" s="133" t="s">
        <v>165</v>
      </c>
      <c r="B122" s="67" t="s">
        <v>132</v>
      </c>
      <c r="C122" s="134" t="s">
        <v>42</v>
      </c>
      <c r="D122" s="141">
        <v>1</v>
      </c>
      <c r="E122" s="162"/>
      <c r="F122" s="136">
        <f t="shared" si="4"/>
        <v>0</v>
      </c>
      <c r="G122" s="130"/>
      <c r="J122" s="244"/>
      <c r="K122" s="245"/>
      <c r="L122" s="242"/>
      <c r="M122" s="243"/>
    </row>
    <row r="123" spans="1:13" ht="12.75" customHeight="1">
      <c r="A123" s="133" t="s">
        <v>165</v>
      </c>
      <c r="B123" s="67" t="s">
        <v>119</v>
      </c>
      <c r="C123" s="134" t="s">
        <v>42</v>
      </c>
      <c r="D123" s="141">
        <v>1</v>
      </c>
      <c r="E123" s="162"/>
      <c r="F123" s="136">
        <f t="shared" si="4"/>
        <v>0</v>
      </c>
      <c r="G123" s="130"/>
      <c r="J123" s="244"/>
      <c r="K123" s="245"/>
      <c r="L123" s="242"/>
      <c r="M123" s="243"/>
    </row>
    <row r="124" spans="1:13" ht="12.75" customHeight="1">
      <c r="A124" s="133" t="s">
        <v>166</v>
      </c>
      <c r="B124" s="67" t="s">
        <v>132</v>
      </c>
      <c r="C124" s="134" t="s">
        <v>42</v>
      </c>
      <c r="D124" s="141">
        <v>1</v>
      </c>
      <c r="E124" s="162"/>
      <c r="F124" s="136">
        <f t="shared" si="4"/>
        <v>0</v>
      </c>
      <c r="G124" s="130"/>
      <c r="J124" s="244"/>
      <c r="K124" s="245"/>
      <c r="L124" s="242"/>
      <c r="M124" s="243"/>
    </row>
    <row r="125" spans="1:13" ht="12.75" customHeight="1">
      <c r="A125" s="133" t="s">
        <v>166</v>
      </c>
      <c r="B125" s="67" t="s">
        <v>119</v>
      </c>
      <c r="C125" s="134" t="s">
        <v>42</v>
      </c>
      <c r="D125" s="141">
        <v>1</v>
      </c>
      <c r="E125" s="162"/>
      <c r="F125" s="136">
        <f t="shared" si="4"/>
        <v>0</v>
      </c>
      <c r="G125" s="130"/>
      <c r="J125" s="244"/>
      <c r="K125" s="245"/>
      <c r="L125" s="242"/>
      <c r="M125" s="243"/>
    </row>
    <row r="126" spans="1:13" ht="12.75" customHeight="1">
      <c r="A126" s="133" t="s">
        <v>167</v>
      </c>
      <c r="B126" s="67" t="s">
        <v>132</v>
      </c>
      <c r="C126" s="134" t="s">
        <v>42</v>
      </c>
      <c r="D126" s="141">
        <v>1</v>
      </c>
      <c r="E126" s="162"/>
      <c r="F126" s="136">
        <f t="shared" si="4"/>
        <v>0</v>
      </c>
      <c r="G126" s="130"/>
      <c r="J126" s="244"/>
      <c r="K126" s="245"/>
      <c r="L126" s="242"/>
      <c r="M126" s="243"/>
    </row>
    <row r="127" spans="1:13" ht="12.75" customHeight="1">
      <c r="A127" s="133" t="s">
        <v>167</v>
      </c>
      <c r="B127" s="67" t="s">
        <v>119</v>
      </c>
      <c r="C127" s="134" t="s">
        <v>42</v>
      </c>
      <c r="D127" s="141">
        <v>1</v>
      </c>
      <c r="E127" s="162"/>
      <c r="F127" s="136">
        <f t="shared" si="4"/>
        <v>0</v>
      </c>
      <c r="G127" s="130"/>
      <c r="J127" s="244"/>
      <c r="K127" s="245"/>
      <c r="L127" s="242"/>
      <c r="M127" s="243"/>
    </row>
    <row r="128" spans="1:13" ht="12.75" customHeight="1">
      <c r="A128" s="133" t="s">
        <v>168</v>
      </c>
      <c r="B128" s="67" t="s">
        <v>132</v>
      </c>
      <c r="C128" s="134" t="s">
        <v>42</v>
      </c>
      <c r="D128" s="141">
        <v>1</v>
      </c>
      <c r="E128" s="162"/>
      <c r="F128" s="136">
        <f t="shared" si="4"/>
        <v>0</v>
      </c>
      <c r="G128" s="130"/>
      <c r="J128" s="244"/>
      <c r="K128" s="245"/>
      <c r="L128" s="242"/>
      <c r="M128" s="243"/>
    </row>
    <row r="129" spans="1:13" ht="12.75" customHeight="1">
      <c r="A129" s="133" t="s">
        <v>168</v>
      </c>
      <c r="B129" s="67" t="s">
        <v>119</v>
      </c>
      <c r="C129" s="134" t="s">
        <v>42</v>
      </c>
      <c r="D129" s="141">
        <v>1</v>
      </c>
      <c r="E129" s="162"/>
      <c r="F129" s="136">
        <f t="shared" si="4"/>
        <v>0</v>
      </c>
      <c r="G129" s="130"/>
      <c r="J129" s="244"/>
      <c r="K129" s="245"/>
      <c r="L129" s="242"/>
      <c r="M129" s="243"/>
    </row>
    <row r="130" spans="1:13" ht="12.75" customHeight="1">
      <c r="A130" s="133" t="s">
        <v>169</v>
      </c>
      <c r="B130" s="67" t="s">
        <v>132</v>
      </c>
      <c r="C130" s="134" t="s">
        <v>42</v>
      </c>
      <c r="D130" s="141">
        <v>1</v>
      </c>
      <c r="E130" s="162"/>
      <c r="F130" s="136">
        <f t="shared" si="4"/>
        <v>0</v>
      </c>
      <c r="G130" s="130"/>
      <c r="J130" s="244"/>
      <c r="K130" s="245"/>
      <c r="L130" s="242"/>
      <c r="M130" s="243"/>
    </row>
    <row r="131" spans="1:13" ht="12.75" customHeight="1">
      <c r="A131" s="133" t="s">
        <v>169</v>
      </c>
      <c r="B131" s="67" t="s">
        <v>119</v>
      </c>
      <c r="C131" s="134" t="s">
        <v>42</v>
      </c>
      <c r="D131" s="141">
        <v>1</v>
      </c>
      <c r="E131" s="162"/>
      <c r="F131" s="136">
        <f t="shared" si="4"/>
        <v>0</v>
      </c>
      <c r="G131" s="130"/>
      <c r="J131" s="244"/>
      <c r="K131" s="245"/>
      <c r="L131" s="242"/>
      <c r="M131" s="243"/>
    </row>
    <row r="132" spans="1:13" ht="12.75" customHeight="1">
      <c r="A132" s="133" t="s">
        <v>170</v>
      </c>
      <c r="B132" s="67" t="s">
        <v>132</v>
      </c>
      <c r="C132" s="134" t="s">
        <v>42</v>
      </c>
      <c r="D132" s="141">
        <v>1</v>
      </c>
      <c r="E132" s="162"/>
      <c r="F132" s="136">
        <f t="shared" si="4"/>
        <v>0</v>
      </c>
      <c r="G132" s="130"/>
      <c r="J132" s="244"/>
      <c r="K132" s="245"/>
      <c r="L132" s="242"/>
      <c r="M132" s="243"/>
    </row>
    <row r="133" spans="1:13" ht="12.75" customHeight="1">
      <c r="A133" s="133" t="s">
        <v>170</v>
      </c>
      <c r="B133" s="67" t="s">
        <v>119</v>
      </c>
      <c r="C133" s="134" t="s">
        <v>42</v>
      </c>
      <c r="D133" s="141">
        <v>1</v>
      </c>
      <c r="E133" s="162"/>
      <c r="F133" s="136">
        <f t="shared" si="4"/>
        <v>0</v>
      </c>
      <c r="G133" s="130"/>
      <c r="J133" s="244"/>
      <c r="K133" s="245"/>
      <c r="L133" s="242"/>
      <c r="M133" s="243"/>
    </row>
    <row r="134" spans="1:13" ht="12.75" customHeight="1">
      <c r="A134" s="133" t="s">
        <v>171</v>
      </c>
      <c r="B134" s="67" t="s">
        <v>132</v>
      </c>
      <c r="C134" s="134" t="s">
        <v>42</v>
      </c>
      <c r="D134" s="141">
        <v>1</v>
      </c>
      <c r="E134" s="162"/>
      <c r="F134" s="136">
        <f t="shared" si="4"/>
        <v>0</v>
      </c>
      <c r="G134" s="130"/>
      <c r="J134" s="244"/>
      <c r="K134" s="245"/>
      <c r="L134" s="242"/>
      <c r="M134" s="243"/>
    </row>
    <row r="135" spans="1:13" ht="12.75" customHeight="1">
      <c r="A135" s="133" t="s">
        <v>171</v>
      </c>
      <c r="B135" s="67" t="s">
        <v>119</v>
      </c>
      <c r="C135" s="134" t="s">
        <v>42</v>
      </c>
      <c r="D135" s="141">
        <v>1</v>
      </c>
      <c r="E135" s="162"/>
      <c r="F135" s="136">
        <f t="shared" si="4"/>
        <v>0</v>
      </c>
      <c r="G135" s="130"/>
      <c r="J135" s="244"/>
      <c r="K135" s="245"/>
      <c r="L135" s="242"/>
      <c r="M135" s="243"/>
    </row>
    <row r="136" spans="1:13" ht="12.75" customHeight="1">
      <c r="A136" s="133" t="s">
        <v>172</v>
      </c>
      <c r="B136" s="67" t="s">
        <v>132</v>
      </c>
      <c r="C136" s="134" t="s">
        <v>42</v>
      </c>
      <c r="D136" s="141">
        <v>1</v>
      </c>
      <c r="E136" s="162"/>
      <c r="F136" s="136">
        <f t="shared" si="4"/>
        <v>0</v>
      </c>
      <c r="G136" s="130"/>
      <c r="J136" s="244"/>
      <c r="K136" s="245"/>
      <c r="L136" s="242"/>
      <c r="M136" s="243"/>
    </row>
    <row r="137" spans="1:13" ht="12.75" customHeight="1">
      <c r="A137" s="133" t="s">
        <v>172</v>
      </c>
      <c r="B137" s="67" t="s">
        <v>119</v>
      </c>
      <c r="C137" s="134" t="s">
        <v>42</v>
      </c>
      <c r="D137" s="141">
        <v>1</v>
      </c>
      <c r="E137" s="162"/>
      <c r="F137" s="136">
        <f t="shared" si="4"/>
        <v>0</v>
      </c>
      <c r="G137" s="130"/>
      <c r="J137" s="244"/>
      <c r="K137" s="245"/>
      <c r="L137" s="242"/>
      <c r="M137" s="243"/>
    </row>
    <row r="138" spans="1:13" ht="12.75" customHeight="1">
      <c r="A138" s="133" t="s">
        <v>173</v>
      </c>
      <c r="B138" s="67" t="s">
        <v>132</v>
      </c>
      <c r="C138" s="134" t="s">
        <v>42</v>
      </c>
      <c r="D138" s="141">
        <v>1</v>
      </c>
      <c r="E138" s="162"/>
      <c r="F138" s="136">
        <f t="shared" si="4"/>
        <v>0</v>
      </c>
      <c r="G138" s="130"/>
      <c r="J138" s="244"/>
      <c r="K138" s="245"/>
      <c r="L138" s="242"/>
      <c r="M138" s="243"/>
    </row>
    <row r="139" spans="1:13" ht="12.75" customHeight="1">
      <c r="A139" s="133" t="s">
        <v>173</v>
      </c>
      <c r="B139" s="67" t="s">
        <v>119</v>
      </c>
      <c r="C139" s="134" t="s">
        <v>42</v>
      </c>
      <c r="D139" s="141">
        <v>1</v>
      </c>
      <c r="E139" s="162"/>
      <c r="F139" s="136">
        <f t="shared" si="4"/>
        <v>0</v>
      </c>
      <c r="G139" s="130"/>
      <c r="J139" s="244"/>
      <c r="K139" s="245"/>
      <c r="L139" s="242"/>
      <c r="M139" s="243"/>
    </row>
    <row r="140" spans="1:13" ht="12.75" customHeight="1">
      <c r="A140" s="133" t="s">
        <v>174</v>
      </c>
      <c r="B140" s="67" t="s">
        <v>132</v>
      </c>
      <c r="C140" s="134" t="s">
        <v>42</v>
      </c>
      <c r="D140" s="141">
        <v>1</v>
      </c>
      <c r="E140" s="162"/>
      <c r="F140" s="136">
        <f t="shared" si="4"/>
        <v>0</v>
      </c>
      <c r="G140" s="130"/>
      <c r="J140" s="244"/>
      <c r="K140" s="245"/>
      <c r="L140" s="242"/>
      <c r="M140" s="243"/>
    </row>
    <row r="141" spans="1:13" ht="12.75" customHeight="1">
      <c r="A141" s="133" t="s">
        <v>174</v>
      </c>
      <c r="B141" s="67" t="s">
        <v>119</v>
      </c>
      <c r="C141" s="134" t="s">
        <v>42</v>
      </c>
      <c r="D141" s="141">
        <v>1</v>
      </c>
      <c r="E141" s="162"/>
      <c r="F141" s="136">
        <f t="shared" si="4"/>
        <v>0</v>
      </c>
      <c r="G141" s="130"/>
      <c r="J141" s="244"/>
      <c r="K141" s="245"/>
      <c r="L141" s="242"/>
      <c r="M141" s="243"/>
    </row>
    <row r="142" spans="1:13" ht="12.75" customHeight="1">
      <c r="A142" s="133" t="s">
        <v>175</v>
      </c>
      <c r="B142" s="67" t="s">
        <v>132</v>
      </c>
      <c r="C142" s="134" t="s">
        <v>42</v>
      </c>
      <c r="D142" s="141">
        <v>1</v>
      </c>
      <c r="E142" s="162"/>
      <c r="F142" s="136">
        <f t="shared" si="4"/>
        <v>0</v>
      </c>
      <c r="G142" s="130"/>
      <c r="J142" s="244"/>
      <c r="K142" s="245"/>
      <c r="L142" s="242"/>
      <c r="M142" s="243"/>
    </row>
    <row r="143" spans="1:13" ht="12.75" customHeight="1">
      <c r="A143" s="133" t="s">
        <v>175</v>
      </c>
      <c r="B143" s="67" t="s">
        <v>119</v>
      </c>
      <c r="C143" s="134" t="s">
        <v>42</v>
      </c>
      <c r="D143" s="141">
        <v>1</v>
      </c>
      <c r="E143" s="162"/>
      <c r="F143" s="136">
        <f t="shared" ref="F143:F152" si="5">D143*E143</f>
        <v>0</v>
      </c>
      <c r="G143" s="130"/>
      <c r="J143" s="244"/>
      <c r="K143" s="245"/>
      <c r="L143" s="242"/>
      <c r="M143" s="243"/>
    </row>
    <row r="144" spans="1:13" ht="12.75" customHeight="1">
      <c r="A144" s="133" t="s">
        <v>176</v>
      </c>
      <c r="B144" s="67" t="s">
        <v>132</v>
      </c>
      <c r="C144" s="134" t="s">
        <v>42</v>
      </c>
      <c r="D144" s="141">
        <v>1</v>
      </c>
      <c r="E144" s="162"/>
      <c r="F144" s="136">
        <f t="shared" si="5"/>
        <v>0</v>
      </c>
      <c r="G144" s="130"/>
      <c r="J144" s="244"/>
      <c r="K144" s="245"/>
      <c r="L144" s="242"/>
      <c r="M144" s="243"/>
    </row>
    <row r="145" spans="1:13" ht="12.75" customHeight="1">
      <c r="A145" s="133" t="s">
        <v>176</v>
      </c>
      <c r="B145" s="67" t="s">
        <v>119</v>
      </c>
      <c r="C145" s="134" t="s">
        <v>42</v>
      </c>
      <c r="D145" s="141">
        <v>1</v>
      </c>
      <c r="E145" s="162"/>
      <c r="F145" s="136">
        <f t="shared" si="5"/>
        <v>0</v>
      </c>
      <c r="G145" s="130"/>
      <c r="J145" s="244"/>
      <c r="K145" s="245"/>
      <c r="L145" s="242"/>
      <c r="M145" s="243"/>
    </row>
    <row r="146" spans="1:13" ht="12.75" customHeight="1">
      <c r="A146" s="133" t="s">
        <v>177</v>
      </c>
      <c r="B146" s="67" t="s">
        <v>132</v>
      </c>
      <c r="C146" s="134" t="s">
        <v>42</v>
      </c>
      <c r="D146" s="141">
        <v>1</v>
      </c>
      <c r="E146" s="162"/>
      <c r="F146" s="136">
        <f t="shared" si="5"/>
        <v>0</v>
      </c>
      <c r="G146" s="130"/>
      <c r="J146" s="244"/>
      <c r="K146" s="245"/>
      <c r="L146" s="242"/>
      <c r="M146" s="243"/>
    </row>
    <row r="147" spans="1:13" ht="12.75" customHeight="1">
      <c r="A147" s="133" t="s">
        <v>177</v>
      </c>
      <c r="B147" s="67" t="s">
        <v>119</v>
      </c>
      <c r="C147" s="134" t="s">
        <v>42</v>
      </c>
      <c r="D147" s="141">
        <v>1</v>
      </c>
      <c r="E147" s="162"/>
      <c r="F147" s="136">
        <f t="shared" si="5"/>
        <v>0</v>
      </c>
      <c r="G147" s="130"/>
      <c r="J147" s="244"/>
      <c r="K147" s="245"/>
      <c r="L147" s="242"/>
      <c r="M147" s="243"/>
    </row>
    <row r="148" spans="1:13" ht="12.75" customHeight="1">
      <c r="A148" s="133" t="s">
        <v>178</v>
      </c>
      <c r="B148" s="67" t="s">
        <v>132</v>
      </c>
      <c r="C148" s="134" t="s">
        <v>42</v>
      </c>
      <c r="D148" s="141">
        <v>1</v>
      </c>
      <c r="E148" s="162"/>
      <c r="F148" s="136">
        <f t="shared" si="5"/>
        <v>0</v>
      </c>
      <c r="G148" s="130"/>
      <c r="J148" s="244"/>
      <c r="K148" s="245"/>
      <c r="L148" s="242"/>
      <c r="M148" s="243"/>
    </row>
    <row r="149" spans="1:13" ht="12.75" customHeight="1">
      <c r="A149" s="133" t="s">
        <v>178</v>
      </c>
      <c r="B149" s="67" t="s">
        <v>119</v>
      </c>
      <c r="C149" s="134" t="s">
        <v>42</v>
      </c>
      <c r="D149" s="141">
        <v>1</v>
      </c>
      <c r="E149" s="162"/>
      <c r="F149" s="136">
        <f t="shared" si="5"/>
        <v>0</v>
      </c>
      <c r="G149" s="130"/>
      <c r="J149" s="244"/>
      <c r="K149" s="245"/>
      <c r="L149" s="242"/>
      <c r="M149" s="243"/>
    </row>
    <row r="150" spans="1:13" ht="12.75" customHeight="1">
      <c r="A150" s="133"/>
      <c r="B150" s="67" t="s">
        <v>179</v>
      </c>
      <c r="C150" s="134" t="s">
        <v>42</v>
      </c>
      <c r="D150" s="141">
        <v>18</v>
      </c>
      <c r="E150" s="162"/>
      <c r="F150" s="136">
        <f t="shared" si="5"/>
        <v>0</v>
      </c>
      <c r="G150" s="130"/>
      <c r="J150" s="244"/>
      <c r="K150" s="245"/>
      <c r="L150" s="242"/>
      <c r="M150" s="243"/>
    </row>
    <row r="151" spans="1:13" ht="12.75" customHeight="1">
      <c r="A151" s="133"/>
      <c r="B151" s="67" t="s">
        <v>183</v>
      </c>
      <c r="C151" s="134" t="s">
        <v>42</v>
      </c>
      <c r="D151" s="141">
        <v>60</v>
      </c>
      <c r="E151" s="162"/>
      <c r="F151" s="136">
        <f t="shared" si="5"/>
        <v>0</v>
      </c>
      <c r="G151" s="130"/>
      <c r="J151" s="244"/>
      <c r="K151" s="245"/>
      <c r="L151" s="242"/>
      <c r="M151" s="243"/>
    </row>
    <row r="152" spans="1:13" ht="12.75" customHeight="1">
      <c r="A152" s="133"/>
      <c r="B152" s="67" t="s">
        <v>183</v>
      </c>
      <c r="C152" s="134" t="s">
        <v>42</v>
      </c>
      <c r="D152" s="141">
        <v>12</v>
      </c>
      <c r="E152" s="162"/>
      <c r="F152" s="136">
        <f t="shared" si="5"/>
        <v>0</v>
      </c>
      <c r="G152" s="130"/>
      <c r="J152" s="244"/>
      <c r="K152" s="245"/>
      <c r="L152" s="242"/>
      <c r="M152" s="243"/>
    </row>
    <row r="153" spans="1:13" ht="25.5">
      <c r="A153" s="143"/>
      <c r="B153" s="67" t="s">
        <v>190</v>
      </c>
      <c r="C153" s="144" t="s">
        <v>189</v>
      </c>
      <c r="D153" s="68">
        <v>84</v>
      </c>
      <c r="E153" s="162"/>
      <c r="F153" s="136">
        <f t="shared" ref="F153:F154" si="6">D153*E153</f>
        <v>0</v>
      </c>
      <c r="G153" s="145"/>
      <c r="H153" s="145"/>
      <c r="I153" s="130"/>
      <c r="J153" s="246"/>
      <c r="K153" s="246"/>
      <c r="L153" s="64"/>
      <c r="M153" s="64"/>
    </row>
    <row r="154" spans="1:13" ht="26.25" thickBot="1">
      <c r="A154" s="146"/>
      <c r="B154" s="147" t="s">
        <v>191</v>
      </c>
      <c r="C154" s="148" t="s">
        <v>189</v>
      </c>
      <c r="D154" s="149">
        <v>775</v>
      </c>
      <c r="E154" s="163"/>
      <c r="F154" s="150">
        <f t="shared" si="6"/>
        <v>0</v>
      </c>
      <c r="G154" s="145"/>
      <c r="H154" s="145"/>
      <c r="I154" s="130"/>
      <c r="J154" s="246"/>
      <c r="K154" s="246"/>
      <c r="L154" s="64"/>
      <c r="M154" s="64"/>
    </row>
    <row r="155" spans="1:13" ht="13.5" thickBot="1">
      <c r="A155" s="75"/>
      <c r="B155" s="75"/>
      <c r="C155" s="196" t="s">
        <v>3</v>
      </c>
      <c r="D155" s="197"/>
      <c r="E155" s="198"/>
      <c r="F155" s="151">
        <f>SUM(F79:F154)</f>
        <v>0</v>
      </c>
      <c r="G155" s="130"/>
      <c r="H155" s="130"/>
      <c r="I155" s="130"/>
      <c r="J155" s="130"/>
      <c r="K155" s="130"/>
    </row>
    <row r="156" spans="1:13" ht="20.100000000000001" customHeight="1" thickBot="1"/>
    <row r="157" spans="1:13" ht="13.5" thickBot="1">
      <c r="A157" s="199" t="s">
        <v>263</v>
      </c>
      <c r="B157" s="200"/>
      <c r="C157" s="200"/>
      <c r="D157" s="200"/>
      <c r="E157" s="200"/>
      <c r="F157" s="201"/>
    </row>
    <row r="158" spans="1:13" ht="25.5">
      <c r="A158" s="107"/>
      <c r="B158" s="108" t="s">
        <v>242</v>
      </c>
      <c r="C158" s="109" t="s">
        <v>28</v>
      </c>
      <c r="D158" s="109" t="s">
        <v>236</v>
      </c>
      <c r="E158" s="159"/>
      <c r="F158" s="110">
        <f>D158*E158</f>
        <v>0</v>
      </c>
    </row>
    <row r="159" spans="1:13">
      <c r="A159" s="87"/>
      <c r="B159" s="90"/>
      <c r="C159" s="90"/>
      <c r="D159" s="91"/>
      <c r="E159" s="152"/>
      <c r="F159" s="116"/>
    </row>
    <row r="160" spans="1:13">
      <c r="A160" s="87"/>
      <c r="B160" s="93" t="s">
        <v>264</v>
      </c>
      <c r="C160" s="90"/>
      <c r="D160" s="91"/>
      <c r="E160" s="152"/>
      <c r="F160" s="116"/>
    </row>
    <row r="161" spans="1:9">
      <c r="A161" s="87"/>
      <c r="B161" s="90"/>
      <c r="C161" s="90"/>
      <c r="D161" s="91"/>
      <c r="E161" s="152"/>
      <c r="F161" s="116"/>
    </row>
    <row r="162" spans="1:9">
      <c r="A162" s="87"/>
      <c r="B162" s="93" t="s">
        <v>243</v>
      </c>
      <c r="C162" s="70" t="s">
        <v>244</v>
      </c>
      <c r="D162" s="70" t="s">
        <v>236</v>
      </c>
      <c r="E162" s="160"/>
      <c r="F162" s="89">
        <f>D162*E162</f>
        <v>0</v>
      </c>
    </row>
    <row r="163" spans="1:9">
      <c r="A163" s="87"/>
      <c r="B163" s="90"/>
      <c r="C163" s="90"/>
      <c r="D163" s="91"/>
      <c r="E163" s="152"/>
      <c r="F163" s="116"/>
    </row>
    <row r="164" spans="1:9">
      <c r="A164" s="87"/>
      <c r="B164" s="90" t="s">
        <v>265</v>
      </c>
      <c r="C164" s="90"/>
      <c r="D164" s="91"/>
      <c r="E164" s="160"/>
      <c r="F164" s="89">
        <f>F35</f>
        <v>0</v>
      </c>
    </row>
    <row r="165" spans="1:9">
      <c r="A165" s="87"/>
      <c r="B165" s="90" t="s">
        <v>266</v>
      </c>
      <c r="C165" s="90"/>
      <c r="D165" s="91"/>
      <c r="E165" s="160"/>
      <c r="F165" s="89">
        <f>F54</f>
        <v>0</v>
      </c>
    </row>
    <row r="166" spans="1:9">
      <c r="A166" s="87"/>
      <c r="B166" s="158" t="s">
        <v>4</v>
      </c>
      <c r="C166" s="90"/>
      <c r="D166" s="91"/>
      <c r="E166" s="160"/>
      <c r="F166" s="89">
        <f>F44</f>
        <v>0</v>
      </c>
    </row>
    <row r="167" spans="1:9">
      <c r="A167" s="87"/>
      <c r="B167" s="158" t="s">
        <v>276</v>
      </c>
      <c r="C167" s="91" t="s">
        <v>244</v>
      </c>
      <c r="D167" s="91"/>
      <c r="E167" s="160"/>
      <c r="F167" s="124">
        <f t="shared" ref="F167:F172" si="7">E167</f>
        <v>0</v>
      </c>
    </row>
    <row r="168" spans="1:9">
      <c r="A168" s="87" t="s">
        <v>27</v>
      </c>
      <c r="B168" s="93" t="s">
        <v>267</v>
      </c>
      <c r="C168" s="91"/>
      <c r="D168" s="91"/>
      <c r="E168" s="160"/>
      <c r="F168" s="124">
        <f t="shared" si="7"/>
        <v>0</v>
      </c>
    </row>
    <row r="169" spans="1:9">
      <c r="A169" s="87"/>
      <c r="B169" s="93" t="s">
        <v>268</v>
      </c>
      <c r="C169" s="90"/>
      <c r="D169" s="91"/>
      <c r="E169" s="160"/>
      <c r="F169" s="124">
        <f t="shared" si="7"/>
        <v>0</v>
      </c>
    </row>
    <row r="170" spans="1:9">
      <c r="A170" s="87"/>
      <c r="B170" s="93" t="s">
        <v>269</v>
      </c>
      <c r="C170" s="90"/>
      <c r="D170" s="91"/>
      <c r="E170" s="160"/>
      <c r="F170" s="124">
        <f t="shared" si="7"/>
        <v>0</v>
      </c>
    </row>
    <row r="171" spans="1:9">
      <c r="A171" s="87"/>
      <c r="B171" s="90" t="s">
        <v>270</v>
      </c>
      <c r="C171" s="90"/>
      <c r="D171" s="91"/>
      <c r="E171" s="160"/>
      <c r="F171" s="124">
        <f t="shared" si="7"/>
        <v>0</v>
      </c>
    </row>
    <row r="172" spans="1:9">
      <c r="A172" s="87"/>
      <c r="B172" s="93" t="s">
        <v>271</v>
      </c>
      <c r="C172" s="90"/>
      <c r="D172" s="91"/>
      <c r="E172" s="160"/>
      <c r="F172" s="124">
        <f t="shared" si="7"/>
        <v>0</v>
      </c>
    </row>
    <row r="173" spans="1:9" ht="39" thickBot="1">
      <c r="A173" s="96"/>
      <c r="B173" s="153" t="s">
        <v>283</v>
      </c>
      <c r="C173" s="127" t="s">
        <v>28</v>
      </c>
      <c r="D173" s="127">
        <v>1</v>
      </c>
      <c r="E173" s="160"/>
      <c r="F173" s="89">
        <f>D173*E173</f>
        <v>0</v>
      </c>
      <c r="I173" s="72" t="s">
        <v>27</v>
      </c>
    </row>
    <row r="174" spans="1:9" ht="13.5" thickBot="1">
      <c r="A174" s="74"/>
      <c r="B174" s="74"/>
      <c r="C174" s="202" t="s">
        <v>3</v>
      </c>
      <c r="D174" s="203"/>
      <c r="E174" s="204"/>
      <c r="F174" s="154">
        <f>SUM(F158:F173)</f>
        <v>0</v>
      </c>
    </row>
    <row r="175" spans="1:9" ht="22.5" customHeight="1" thickBot="1">
      <c r="A175" s="66"/>
      <c r="B175" s="66"/>
      <c r="D175" s="72"/>
      <c r="E175" s="94"/>
    </row>
    <row r="176" spans="1:9" ht="24" customHeight="1" thickBot="1">
      <c r="A176" s="207" t="s">
        <v>272</v>
      </c>
      <c r="B176" s="208"/>
      <c r="C176" s="208"/>
      <c r="D176" s="209"/>
      <c r="E176" s="205">
        <f>SUM(F73+F155+F174)</f>
        <v>0</v>
      </c>
      <c r="F176" s="206"/>
    </row>
    <row r="177" spans="1:8" ht="20.100000000000001" customHeight="1"/>
    <row r="178" spans="1:8" ht="22.5" customHeight="1">
      <c r="D178" s="72"/>
      <c r="E178" s="94"/>
    </row>
    <row r="179" spans="1:8" ht="28.5" customHeight="1"/>
    <row r="186" spans="1:8">
      <c r="A186" s="192"/>
      <c r="B186" s="192"/>
      <c r="C186" s="56"/>
      <c r="D186" s="56"/>
      <c r="E186" s="56"/>
      <c r="F186" s="56"/>
      <c r="G186" s="57"/>
      <c r="H186" s="57"/>
    </row>
    <row r="187" spans="1:8">
      <c r="A187" s="58"/>
      <c r="B187" s="59"/>
      <c r="C187" s="60"/>
      <c r="D187" s="61"/>
      <c r="E187" s="157"/>
      <c r="F187" s="62"/>
      <c r="G187" s="57"/>
      <c r="H187" s="57"/>
    </row>
    <row r="188" spans="1:8">
      <c r="A188" s="58"/>
      <c r="B188" s="59"/>
      <c r="C188" s="60"/>
      <c r="D188" s="61"/>
      <c r="E188" s="157"/>
      <c r="F188" s="62"/>
      <c r="G188" s="63"/>
      <c r="H188" s="63"/>
    </row>
    <row r="189" spans="1:8">
      <c r="A189" s="64"/>
      <c r="B189" s="64"/>
      <c r="C189" s="64"/>
      <c r="D189" s="65"/>
      <c r="E189" s="113"/>
      <c r="F189" s="64"/>
      <c r="G189" s="64"/>
      <c r="H189" s="64"/>
    </row>
  </sheetData>
  <mergeCells count="26">
    <mergeCell ref="B3:F3"/>
    <mergeCell ref="B2:F2"/>
    <mergeCell ref="B1:F1"/>
    <mergeCell ref="A4:F6"/>
    <mergeCell ref="D54:E54"/>
    <mergeCell ref="D35:E35"/>
    <mergeCell ref="D44:E44"/>
    <mergeCell ref="A10:B10"/>
    <mergeCell ref="A12:B12"/>
    <mergeCell ref="A51:B51"/>
    <mergeCell ref="A7:F8"/>
    <mergeCell ref="A17:B17"/>
    <mergeCell ref="A21:B21"/>
    <mergeCell ref="A23:B23"/>
    <mergeCell ref="A31:B31"/>
    <mergeCell ref="A47:F47"/>
    <mergeCell ref="A57:F57"/>
    <mergeCell ref="D73:E73"/>
    <mergeCell ref="A186:B186"/>
    <mergeCell ref="A78:F78"/>
    <mergeCell ref="C155:E155"/>
    <mergeCell ref="A77:F77"/>
    <mergeCell ref="A157:F157"/>
    <mergeCell ref="C174:E174"/>
    <mergeCell ref="E176:F176"/>
    <mergeCell ref="A176:D176"/>
  </mergeCells>
  <pageMargins left="0.7" right="0.7" top="0.78740157499999996" bottom="0.78740157499999996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50" workbookViewId="0">
      <selection sqref="A1:D75"/>
    </sheetView>
  </sheetViews>
  <sheetFormatPr defaultRowHeight="12.75"/>
  <cols>
    <col min="1" max="1" width="52.5703125" customWidth="1"/>
    <col min="2" max="2" width="18.28515625" customWidth="1"/>
  </cols>
  <sheetData>
    <row r="1" spans="1:4">
      <c r="A1" s="131" t="s">
        <v>47</v>
      </c>
      <c r="B1" s="131" t="s">
        <v>48</v>
      </c>
      <c r="C1" s="131" t="s">
        <v>49</v>
      </c>
      <c r="D1" s="132" t="s">
        <v>46</v>
      </c>
    </row>
    <row r="2" spans="1:4">
      <c r="A2" s="137" t="s">
        <v>52</v>
      </c>
      <c r="B2" s="138" t="s">
        <v>53</v>
      </c>
      <c r="C2" s="139" t="s">
        <v>54</v>
      </c>
      <c r="D2" s="140"/>
    </row>
    <row r="3" spans="1:4">
      <c r="A3" s="137" t="s">
        <v>56</v>
      </c>
      <c r="B3" s="138" t="s">
        <v>57</v>
      </c>
      <c r="C3" s="139" t="s">
        <v>54</v>
      </c>
      <c r="D3" s="140"/>
    </row>
    <row r="4" spans="1:4">
      <c r="A4" s="137" t="s">
        <v>59</v>
      </c>
      <c r="B4" s="138" t="s">
        <v>60</v>
      </c>
      <c r="C4" s="139" t="s">
        <v>54</v>
      </c>
      <c r="D4" s="140"/>
    </row>
    <row r="5" spans="1:4">
      <c r="A5" s="137" t="s">
        <v>59</v>
      </c>
      <c r="B5" s="138" t="s">
        <v>62</v>
      </c>
      <c r="C5" s="139" t="s">
        <v>54</v>
      </c>
      <c r="D5" s="140"/>
    </row>
    <row r="6" spans="1:4">
      <c r="A6" s="137" t="s">
        <v>64</v>
      </c>
      <c r="B6" s="138" t="s">
        <v>65</v>
      </c>
      <c r="C6" s="139" t="s">
        <v>54</v>
      </c>
      <c r="D6" s="140"/>
    </row>
    <row r="7" spans="1:4">
      <c r="A7" s="137" t="s">
        <v>67</v>
      </c>
      <c r="B7" s="138" t="s">
        <v>68</v>
      </c>
      <c r="C7" s="139" t="s">
        <v>54</v>
      </c>
      <c r="D7" s="140"/>
    </row>
    <row r="8" spans="1:4">
      <c r="A8" s="137" t="s">
        <v>70</v>
      </c>
      <c r="B8" s="138" t="s">
        <v>71</v>
      </c>
      <c r="C8" s="139" t="s">
        <v>54</v>
      </c>
      <c r="D8" s="140"/>
    </row>
    <row r="9" spans="1:4">
      <c r="A9" s="137" t="s">
        <v>73</v>
      </c>
      <c r="B9" s="138" t="s">
        <v>74</v>
      </c>
      <c r="C9" s="139" t="s">
        <v>54</v>
      </c>
      <c r="D9" s="140"/>
    </row>
    <row r="10" spans="1:4">
      <c r="A10" s="137" t="s">
        <v>76</v>
      </c>
      <c r="B10" s="138" t="s">
        <v>77</v>
      </c>
      <c r="C10" s="139" t="s">
        <v>54</v>
      </c>
      <c r="D10" s="140"/>
    </row>
    <row r="11" spans="1:4">
      <c r="A11" s="137" t="s">
        <v>79</v>
      </c>
      <c r="B11" s="138" t="s">
        <v>80</v>
      </c>
      <c r="C11" s="139" t="s">
        <v>54</v>
      </c>
      <c r="D11" s="140"/>
    </row>
    <row r="12" spans="1:4">
      <c r="A12" s="137" t="s">
        <v>73</v>
      </c>
      <c r="B12" s="138" t="s">
        <v>82</v>
      </c>
      <c r="C12" s="139" t="s">
        <v>54</v>
      </c>
      <c r="D12" s="140"/>
    </row>
    <row r="13" spans="1:4">
      <c r="A13" s="137" t="s">
        <v>84</v>
      </c>
      <c r="B13" s="138" t="s">
        <v>85</v>
      </c>
      <c r="C13" s="139" t="s">
        <v>54</v>
      </c>
      <c r="D13" s="140"/>
    </row>
    <row r="14" spans="1:4">
      <c r="A14" s="137" t="s">
        <v>87</v>
      </c>
      <c r="B14" s="138" t="s">
        <v>88</v>
      </c>
      <c r="C14" s="139" t="s">
        <v>54</v>
      </c>
      <c r="D14" s="140"/>
    </row>
    <row r="15" spans="1:4">
      <c r="A15" s="137" t="s">
        <v>90</v>
      </c>
      <c r="B15" s="138" t="s">
        <v>91</v>
      </c>
      <c r="C15" s="139" t="s">
        <v>54</v>
      </c>
      <c r="D15" s="140"/>
    </row>
    <row r="16" spans="1:4">
      <c r="A16" s="137" t="s">
        <v>93</v>
      </c>
      <c r="B16" s="138" t="s">
        <v>94</v>
      </c>
      <c r="C16" s="139" t="s">
        <v>54</v>
      </c>
      <c r="D16" s="140"/>
    </row>
    <row r="17" spans="1:4">
      <c r="A17" s="137" t="s">
        <v>96</v>
      </c>
      <c r="B17" s="138" t="s">
        <v>97</v>
      </c>
      <c r="C17" s="139" t="s">
        <v>54</v>
      </c>
      <c r="D17" s="140"/>
    </row>
    <row r="18" spans="1:4">
      <c r="A18" s="137" t="s">
        <v>98</v>
      </c>
      <c r="B18" s="138" t="s">
        <v>99</v>
      </c>
      <c r="C18" s="139" t="s">
        <v>54</v>
      </c>
      <c r="D18" s="140"/>
    </row>
    <row r="19" spans="1:4">
      <c r="A19" s="137" t="s">
        <v>101</v>
      </c>
      <c r="B19" s="138" t="s">
        <v>102</v>
      </c>
      <c r="C19" s="139" t="s">
        <v>54</v>
      </c>
      <c r="D19" s="140"/>
    </row>
    <row r="20" spans="1:4">
      <c r="A20" s="137" t="s">
        <v>103</v>
      </c>
      <c r="B20" s="138" t="s">
        <v>104</v>
      </c>
      <c r="C20" s="139" t="s">
        <v>54</v>
      </c>
      <c r="D20" s="140"/>
    </row>
    <row r="21" spans="1:4">
      <c r="A21" s="137" t="s">
        <v>105</v>
      </c>
      <c r="B21" s="138" t="s">
        <v>106</v>
      </c>
      <c r="C21" s="139" t="s">
        <v>54</v>
      </c>
      <c r="D21" s="140"/>
    </row>
    <row r="22" spans="1:4">
      <c r="A22" s="137" t="s">
        <v>108</v>
      </c>
      <c r="B22" s="138" t="s">
        <v>109</v>
      </c>
      <c r="C22" s="139" t="s">
        <v>54</v>
      </c>
      <c r="D22" s="140"/>
    </row>
    <row r="23" spans="1:4">
      <c r="A23" s="137" t="s">
        <v>111</v>
      </c>
      <c r="B23" s="138" t="s">
        <v>112</v>
      </c>
      <c r="C23" s="139" t="s">
        <v>54</v>
      </c>
      <c r="D23" s="140"/>
    </row>
    <row r="24" spans="1:4">
      <c r="A24" s="137" t="s">
        <v>113</v>
      </c>
      <c r="B24" s="138" t="s">
        <v>114</v>
      </c>
      <c r="C24" s="139" t="s">
        <v>54</v>
      </c>
      <c r="D24" s="140"/>
    </row>
    <row r="25" spans="1:4">
      <c r="A25" s="137" t="s">
        <v>116</v>
      </c>
      <c r="B25" s="138" t="s">
        <v>117</v>
      </c>
      <c r="C25" s="139" t="s">
        <v>54</v>
      </c>
      <c r="D25" s="140"/>
    </row>
    <row r="26" spans="1:4" ht="25.5">
      <c r="A26" s="137" t="s">
        <v>120</v>
      </c>
      <c r="B26" s="138" t="s">
        <v>121</v>
      </c>
      <c r="C26" s="139" t="s">
        <v>122</v>
      </c>
      <c r="D26" s="140" t="s">
        <v>118</v>
      </c>
    </row>
    <row r="27" spans="1:4" ht="25.5">
      <c r="A27" s="137" t="s">
        <v>120</v>
      </c>
      <c r="B27" s="138" t="s">
        <v>124</v>
      </c>
      <c r="C27" s="139" t="s">
        <v>122</v>
      </c>
      <c r="D27" s="140" t="s">
        <v>118</v>
      </c>
    </row>
    <row r="28" spans="1:4" ht="25.5">
      <c r="A28" s="137" t="s">
        <v>126</v>
      </c>
      <c r="B28" s="138" t="s">
        <v>127</v>
      </c>
      <c r="C28" s="139" t="s">
        <v>122</v>
      </c>
      <c r="D28" s="140" t="s">
        <v>118</v>
      </c>
    </row>
    <row r="29" spans="1:4" ht="25.5">
      <c r="A29" s="137" t="s">
        <v>129</v>
      </c>
      <c r="B29" s="138" t="s">
        <v>130</v>
      </c>
      <c r="C29" s="139" t="s">
        <v>122</v>
      </c>
      <c r="D29" s="140" t="s">
        <v>118</v>
      </c>
    </row>
    <row r="30" spans="1:4">
      <c r="A30" s="142" t="s">
        <v>133</v>
      </c>
      <c r="B30" s="69" t="s">
        <v>134</v>
      </c>
      <c r="C30" s="139" t="s">
        <v>54</v>
      </c>
      <c r="D30" s="140" t="s">
        <v>131</v>
      </c>
    </row>
    <row r="31" spans="1:4">
      <c r="A31" s="142" t="s">
        <v>137</v>
      </c>
      <c r="B31" s="69" t="s">
        <v>138</v>
      </c>
      <c r="C31" s="139" t="s">
        <v>54</v>
      </c>
      <c r="D31" s="140" t="s">
        <v>135</v>
      </c>
    </row>
    <row r="32" spans="1:4">
      <c r="A32" s="142" t="s">
        <v>141</v>
      </c>
      <c r="B32" s="69" t="s">
        <v>142</v>
      </c>
      <c r="C32" s="139" t="s">
        <v>54</v>
      </c>
      <c r="D32" s="140" t="s">
        <v>139</v>
      </c>
    </row>
    <row r="33" spans="1:4" ht="25.5">
      <c r="A33" s="142" t="s">
        <v>144</v>
      </c>
      <c r="B33" s="69" t="s">
        <v>145</v>
      </c>
      <c r="C33" s="139" t="s">
        <v>54</v>
      </c>
      <c r="D33" s="140" t="s">
        <v>143</v>
      </c>
    </row>
    <row r="34" spans="1:4" ht="25.5">
      <c r="A34" s="142" t="s">
        <v>144</v>
      </c>
      <c r="B34" s="69" t="s">
        <v>145</v>
      </c>
      <c r="C34" s="139" t="s">
        <v>54</v>
      </c>
      <c r="D34" s="140" t="s">
        <v>146</v>
      </c>
    </row>
    <row r="35" spans="1:4" ht="25.5">
      <c r="A35" s="142" t="s">
        <v>144</v>
      </c>
      <c r="B35" s="69" t="s">
        <v>145</v>
      </c>
      <c r="C35" s="139" t="s">
        <v>54</v>
      </c>
      <c r="D35" s="140" t="s">
        <v>147</v>
      </c>
    </row>
    <row r="36" spans="1:4" ht="25.5">
      <c r="A36" s="142" t="s">
        <v>144</v>
      </c>
      <c r="B36" s="69" t="s">
        <v>145</v>
      </c>
      <c r="C36" s="139" t="s">
        <v>54</v>
      </c>
      <c r="D36" s="140" t="s">
        <v>148</v>
      </c>
    </row>
    <row r="37" spans="1:4" ht="25.5">
      <c r="A37" s="142" t="s">
        <v>144</v>
      </c>
      <c r="B37" s="69" t="s">
        <v>145</v>
      </c>
      <c r="C37" s="139" t="s">
        <v>54</v>
      </c>
      <c r="D37" s="140" t="s">
        <v>149</v>
      </c>
    </row>
    <row r="38" spans="1:4">
      <c r="A38" s="142" t="s">
        <v>152</v>
      </c>
      <c r="B38" s="69" t="s">
        <v>153</v>
      </c>
      <c r="C38" s="139" t="s">
        <v>54</v>
      </c>
      <c r="D38" s="140" t="s">
        <v>150</v>
      </c>
    </row>
    <row r="39" spans="1:4">
      <c r="A39" s="142" t="s">
        <v>152</v>
      </c>
      <c r="B39" s="69" t="s">
        <v>153</v>
      </c>
      <c r="C39" s="139" t="s">
        <v>54</v>
      </c>
      <c r="D39" s="140" t="s">
        <v>154</v>
      </c>
    </row>
    <row r="40" spans="1:4">
      <c r="A40" s="142" t="s">
        <v>152</v>
      </c>
      <c r="B40" s="69" t="s">
        <v>153</v>
      </c>
      <c r="C40" s="139" t="s">
        <v>54</v>
      </c>
      <c r="D40" s="140" t="s">
        <v>155</v>
      </c>
    </row>
    <row r="41" spans="1:4">
      <c r="A41" s="142" t="s">
        <v>152</v>
      </c>
      <c r="B41" s="69" t="s">
        <v>153</v>
      </c>
      <c r="C41" s="139" t="s">
        <v>54</v>
      </c>
      <c r="D41" s="140" t="s">
        <v>156</v>
      </c>
    </row>
    <row r="42" spans="1:4">
      <c r="A42" s="142" t="s">
        <v>152</v>
      </c>
      <c r="B42" s="69" t="s">
        <v>153</v>
      </c>
      <c r="C42" s="139" t="s">
        <v>54</v>
      </c>
      <c r="D42" s="140" t="s">
        <v>157</v>
      </c>
    </row>
    <row r="43" spans="1:4">
      <c r="A43" s="142" t="s">
        <v>160</v>
      </c>
      <c r="B43" s="69" t="s">
        <v>161</v>
      </c>
      <c r="C43" s="139" t="s">
        <v>54</v>
      </c>
      <c r="D43" s="140" t="s">
        <v>159</v>
      </c>
    </row>
    <row r="44" spans="1:4" ht="25.5">
      <c r="A44" s="142" t="s">
        <v>163</v>
      </c>
      <c r="B44" s="69" t="s">
        <v>164</v>
      </c>
      <c r="C44" s="139" t="s">
        <v>122</v>
      </c>
      <c r="D44" s="140" t="s">
        <v>162</v>
      </c>
    </row>
    <row r="45" spans="1:4">
      <c r="A45" s="142" t="s">
        <v>160</v>
      </c>
      <c r="B45" s="69" t="s">
        <v>161</v>
      </c>
      <c r="C45" s="139" t="s">
        <v>54</v>
      </c>
      <c r="D45" s="140" t="s">
        <v>159</v>
      </c>
    </row>
    <row r="46" spans="1:4" ht="25.5">
      <c r="A46" s="142" t="s">
        <v>163</v>
      </c>
      <c r="B46" s="69" t="s">
        <v>164</v>
      </c>
      <c r="C46" s="139" t="s">
        <v>122</v>
      </c>
      <c r="D46" s="140" t="s">
        <v>162</v>
      </c>
    </row>
    <row r="47" spans="1:4">
      <c r="A47" s="142" t="s">
        <v>160</v>
      </c>
      <c r="B47" s="69" t="s">
        <v>161</v>
      </c>
      <c r="C47" s="139" t="s">
        <v>54</v>
      </c>
      <c r="D47" s="140" t="s">
        <v>159</v>
      </c>
    </row>
    <row r="48" spans="1:4" ht="25.5">
      <c r="A48" s="142" t="s">
        <v>163</v>
      </c>
      <c r="B48" s="69" t="s">
        <v>164</v>
      </c>
      <c r="C48" s="139" t="s">
        <v>122</v>
      </c>
      <c r="D48" s="140" t="s">
        <v>162</v>
      </c>
    </row>
    <row r="49" spans="1:4">
      <c r="A49" s="142" t="s">
        <v>160</v>
      </c>
      <c r="B49" s="69" t="s">
        <v>161</v>
      </c>
      <c r="C49" s="139" t="s">
        <v>54</v>
      </c>
      <c r="D49" s="140" t="s">
        <v>159</v>
      </c>
    </row>
    <row r="50" spans="1:4" ht="25.5">
      <c r="A50" s="142" t="s">
        <v>163</v>
      </c>
      <c r="B50" s="69" t="s">
        <v>164</v>
      </c>
      <c r="C50" s="139" t="s">
        <v>122</v>
      </c>
      <c r="D50" s="140" t="s">
        <v>162</v>
      </c>
    </row>
    <row r="51" spans="1:4">
      <c r="A51" s="142" t="s">
        <v>160</v>
      </c>
      <c r="B51" s="69" t="s">
        <v>161</v>
      </c>
      <c r="C51" s="139" t="s">
        <v>54</v>
      </c>
      <c r="D51" s="140" t="s">
        <v>159</v>
      </c>
    </row>
    <row r="52" spans="1:4" ht="25.5">
      <c r="A52" s="142" t="s">
        <v>163</v>
      </c>
      <c r="B52" s="69" t="s">
        <v>164</v>
      </c>
      <c r="C52" s="139" t="s">
        <v>122</v>
      </c>
      <c r="D52" s="140" t="s">
        <v>162</v>
      </c>
    </row>
    <row r="53" spans="1:4">
      <c r="A53" s="142" t="s">
        <v>160</v>
      </c>
      <c r="B53" s="69" t="s">
        <v>161</v>
      </c>
      <c r="C53" s="139" t="s">
        <v>54</v>
      </c>
      <c r="D53" s="140" t="s">
        <v>159</v>
      </c>
    </row>
    <row r="54" spans="1:4" ht="25.5">
      <c r="A54" s="142" t="s">
        <v>163</v>
      </c>
      <c r="B54" s="69" t="s">
        <v>164</v>
      </c>
      <c r="C54" s="139" t="s">
        <v>122</v>
      </c>
      <c r="D54" s="140" t="s">
        <v>162</v>
      </c>
    </row>
    <row r="55" spans="1:4">
      <c r="A55" s="142" t="s">
        <v>160</v>
      </c>
      <c r="B55" s="69" t="s">
        <v>161</v>
      </c>
      <c r="C55" s="139" t="s">
        <v>54</v>
      </c>
      <c r="D55" s="140" t="s">
        <v>159</v>
      </c>
    </row>
    <row r="56" spans="1:4" ht="25.5">
      <c r="A56" s="142" t="s">
        <v>163</v>
      </c>
      <c r="B56" s="69" t="s">
        <v>164</v>
      </c>
      <c r="C56" s="139" t="s">
        <v>122</v>
      </c>
      <c r="D56" s="140" t="s">
        <v>162</v>
      </c>
    </row>
    <row r="57" spans="1:4">
      <c r="A57" s="142" t="s">
        <v>160</v>
      </c>
      <c r="B57" s="69" t="s">
        <v>161</v>
      </c>
      <c r="C57" s="139" t="s">
        <v>54</v>
      </c>
      <c r="D57" s="140" t="s">
        <v>159</v>
      </c>
    </row>
    <row r="58" spans="1:4" ht="25.5">
      <c r="A58" s="142" t="s">
        <v>163</v>
      </c>
      <c r="B58" s="69" t="s">
        <v>164</v>
      </c>
      <c r="C58" s="139" t="s">
        <v>122</v>
      </c>
      <c r="D58" s="140" t="s">
        <v>162</v>
      </c>
    </row>
    <row r="59" spans="1:4">
      <c r="A59" s="142" t="s">
        <v>160</v>
      </c>
      <c r="B59" s="69" t="s">
        <v>161</v>
      </c>
      <c r="C59" s="139" t="s">
        <v>54</v>
      </c>
      <c r="D59" s="140" t="s">
        <v>159</v>
      </c>
    </row>
    <row r="60" spans="1:4" ht="25.5">
      <c r="A60" s="142" t="s">
        <v>163</v>
      </c>
      <c r="B60" s="69" t="s">
        <v>164</v>
      </c>
      <c r="C60" s="139" t="s">
        <v>122</v>
      </c>
      <c r="D60" s="140" t="s">
        <v>162</v>
      </c>
    </row>
    <row r="61" spans="1:4">
      <c r="A61" s="142" t="s">
        <v>160</v>
      </c>
      <c r="B61" s="69" t="s">
        <v>161</v>
      </c>
      <c r="C61" s="139" t="s">
        <v>54</v>
      </c>
      <c r="D61" s="140" t="s">
        <v>159</v>
      </c>
    </row>
    <row r="62" spans="1:4" ht="25.5">
      <c r="A62" s="142" t="s">
        <v>163</v>
      </c>
      <c r="B62" s="69" t="s">
        <v>164</v>
      </c>
      <c r="C62" s="139" t="s">
        <v>122</v>
      </c>
      <c r="D62" s="140" t="s">
        <v>162</v>
      </c>
    </row>
    <row r="63" spans="1:4">
      <c r="A63" s="142" t="s">
        <v>160</v>
      </c>
      <c r="B63" s="69" t="s">
        <v>161</v>
      </c>
      <c r="C63" s="139" t="s">
        <v>54</v>
      </c>
      <c r="D63" s="140" t="s">
        <v>159</v>
      </c>
    </row>
    <row r="64" spans="1:4" ht="25.5">
      <c r="A64" s="142" t="s">
        <v>163</v>
      </c>
      <c r="B64" s="69" t="s">
        <v>164</v>
      </c>
      <c r="C64" s="139" t="s">
        <v>122</v>
      </c>
      <c r="D64" s="140" t="s">
        <v>162</v>
      </c>
    </row>
    <row r="65" spans="1:4">
      <c r="A65" s="142" t="s">
        <v>160</v>
      </c>
      <c r="B65" s="69" t="s">
        <v>161</v>
      </c>
      <c r="C65" s="139" t="s">
        <v>54</v>
      </c>
      <c r="D65" s="140" t="s">
        <v>159</v>
      </c>
    </row>
    <row r="66" spans="1:4" ht="25.5">
      <c r="A66" s="142" t="s">
        <v>163</v>
      </c>
      <c r="B66" s="69" t="s">
        <v>164</v>
      </c>
      <c r="C66" s="139" t="s">
        <v>122</v>
      </c>
      <c r="D66" s="140" t="s">
        <v>162</v>
      </c>
    </row>
    <row r="67" spans="1:4">
      <c r="A67" s="142" t="s">
        <v>160</v>
      </c>
      <c r="B67" s="69" t="s">
        <v>161</v>
      </c>
      <c r="C67" s="139" t="s">
        <v>54</v>
      </c>
      <c r="D67" s="140" t="s">
        <v>159</v>
      </c>
    </row>
    <row r="68" spans="1:4" ht="25.5">
      <c r="A68" s="142" t="s">
        <v>163</v>
      </c>
      <c r="B68" s="69" t="s">
        <v>164</v>
      </c>
      <c r="C68" s="139" t="s">
        <v>122</v>
      </c>
      <c r="D68" s="140" t="s">
        <v>162</v>
      </c>
    </row>
    <row r="69" spans="1:4">
      <c r="A69" s="142" t="s">
        <v>160</v>
      </c>
      <c r="B69" s="69" t="s">
        <v>161</v>
      </c>
      <c r="C69" s="139" t="s">
        <v>54</v>
      </c>
      <c r="D69" s="140" t="s">
        <v>159</v>
      </c>
    </row>
    <row r="70" spans="1:4" ht="25.5">
      <c r="A70" s="142" t="s">
        <v>163</v>
      </c>
      <c r="B70" s="69" t="s">
        <v>164</v>
      </c>
      <c r="C70" s="139" t="s">
        <v>122</v>
      </c>
      <c r="D70" s="140" t="s">
        <v>162</v>
      </c>
    </row>
    <row r="71" spans="1:4">
      <c r="A71" s="142" t="s">
        <v>160</v>
      </c>
      <c r="B71" s="69" t="s">
        <v>161</v>
      </c>
      <c r="C71" s="139" t="s">
        <v>54</v>
      </c>
      <c r="D71" s="140" t="s">
        <v>159</v>
      </c>
    </row>
    <row r="72" spans="1:4" ht="25.5">
      <c r="A72" s="142" t="s">
        <v>163</v>
      </c>
      <c r="B72" s="69" t="s">
        <v>164</v>
      </c>
      <c r="C72" s="139" t="s">
        <v>122</v>
      </c>
      <c r="D72" s="140" t="s">
        <v>162</v>
      </c>
    </row>
    <row r="73" spans="1:4">
      <c r="A73" s="142" t="s">
        <v>180</v>
      </c>
      <c r="B73" s="69" t="s">
        <v>181</v>
      </c>
      <c r="C73" s="139" t="s">
        <v>182</v>
      </c>
      <c r="D73" s="140"/>
    </row>
    <row r="74" spans="1:4">
      <c r="A74" s="142" t="s">
        <v>184</v>
      </c>
      <c r="B74" s="69" t="s">
        <v>185</v>
      </c>
      <c r="C74" s="139" t="s">
        <v>186</v>
      </c>
      <c r="D74" s="140"/>
    </row>
    <row r="75" spans="1:4">
      <c r="A75" s="142" t="s">
        <v>187</v>
      </c>
      <c r="B75" s="69" t="s">
        <v>188</v>
      </c>
      <c r="C75" s="139" t="s">
        <v>186</v>
      </c>
      <c r="D75" s="140"/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defaultRowHeight="12.75"/>
  <sheetData>
    <row r="1" spans="1:2">
      <c r="A1" s="171" t="s">
        <v>281</v>
      </c>
    </row>
    <row r="2" spans="1:2">
      <c r="A2" s="173"/>
      <c r="B2" s="171" t="s">
        <v>282</v>
      </c>
    </row>
    <row r="3" spans="1:2">
      <c r="A3" s="172"/>
      <c r="B3" s="247" t="s">
        <v>291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KRYCÍ LIST</vt:lpstr>
      <vt:lpstr>ROZPOČET</vt:lpstr>
      <vt:lpstr>TECHNICKÁ DATA</vt:lpstr>
      <vt:lpstr>LEGENDA</vt:lpstr>
      <vt:lpstr>Zaklad5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Seznam strojů a zařízení SŽDC Křižíkova</dc:title>
  <dc:creator>Švach Jiří</dc:creator>
  <cp:lastModifiedBy>Zachová Tereza, Ing.</cp:lastModifiedBy>
  <cp:lastPrinted>2018-04-06T10:40:48Z</cp:lastPrinted>
  <dcterms:created xsi:type="dcterms:W3CDTF">2018-03-26T07:28:11Z</dcterms:created>
  <dcterms:modified xsi:type="dcterms:W3CDTF">2018-04-06T10:41:13Z</dcterms:modified>
</cp:coreProperties>
</file>